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'DC33'!$A$1:$Z$66</definedName>
    <definedName name="_xlnm.Print_Area" localSheetId="11">'DC34'!$A$1:$Z$66</definedName>
    <definedName name="_xlnm.Print_Area" localSheetId="16">'DC35'!$A$1:$Z$66</definedName>
    <definedName name="_xlnm.Print_Area" localSheetId="22">'DC36'!$A$1:$Z$66</definedName>
    <definedName name="_xlnm.Print_Area" localSheetId="27">'DC47'!$A$1:$Z$66</definedName>
    <definedName name="_xlnm.Print_Area" localSheetId="1">'LIM331'!$A$1:$Z$66</definedName>
    <definedName name="_xlnm.Print_Area" localSheetId="2">'LIM332'!$A$1:$Z$66</definedName>
    <definedName name="_xlnm.Print_Area" localSheetId="3">'LIM333'!$A$1:$Z$66</definedName>
    <definedName name="_xlnm.Print_Area" localSheetId="4">'LIM334'!$A$1:$Z$66</definedName>
    <definedName name="_xlnm.Print_Area" localSheetId="5">'LIM335'!$A$1:$Z$66</definedName>
    <definedName name="_xlnm.Print_Area" localSheetId="7">'LIM341'!$A$1:$Z$66</definedName>
    <definedName name="_xlnm.Print_Area" localSheetId="8">'LIM343'!$A$1:$Z$66</definedName>
    <definedName name="_xlnm.Print_Area" localSheetId="9">'LIM344'!$A$1:$Z$66</definedName>
    <definedName name="_xlnm.Print_Area" localSheetId="10">'LIM345'!$A$1:$Z$66</definedName>
    <definedName name="_xlnm.Print_Area" localSheetId="12">'LIM351'!$A$1:$Z$66</definedName>
    <definedName name="_xlnm.Print_Area" localSheetId="13">'LIM353'!$A$1:$Z$66</definedName>
    <definedName name="_xlnm.Print_Area" localSheetId="14">'LIM354'!$A$1:$Z$66</definedName>
    <definedName name="_xlnm.Print_Area" localSheetId="15">'LIM355'!$A$1:$Z$66</definedName>
    <definedName name="_xlnm.Print_Area" localSheetId="17">'LIM361'!$A$1:$Z$66</definedName>
    <definedName name="_xlnm.Print_Area" localSheetId="18">'LIM362'!$A$1:$Z$66</definedName>
    <definedName name="_xlnm.Print_Area" localSheetId="19">'LIM366'!$A$1:$Z$66</definedName>
    <definedName name="_xlnm.Print_Area" localSheetId="20">'LIM367'!$A$1:$Z$66</definedName>
    <definedName name="_xlnm.Print_Area" localSheetId="21">'LIM368'!$A$1:$Z$66</definedName>
    <definedName name="_xlnm.Print_Area" localSheetId="23">'LIM471'!$A$1:$Z$66</definedName>
    <definedName name="_xlnm.Print_Area" localSheetId="24">'LIM472'!$A$1:$Z$66</definedName>
    <definedName name="_xlnm.Print_Area" localSheetId="25">'LIM473'!$A$1:$Z$66</definedName>
    <definedName name="_xlnm.Print_Area" localSheetId="26">'LIM476'!$A$1:$Z$66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<sst xmlns="http://schemas.openxmlformats.org/spreadsheetml/2006/main" count="3108" uniqueCount="118">
  <si>
    <t>Limpopo: Greater Giyani(LIM331)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</si>
  <si>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</si>
  <si>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</si>
  <si>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</si>
  <si>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</si>
  <si>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</si>
  <si>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</si>
  <si>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</si>
  <si>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</si>
  <si>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</si>
  <si>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</si>
  <si>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</si>
  <si>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</si>
  <si>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</si>
  <si>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</si>
  <si>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</si>
  <si>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</si>
  <si>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</si>
  <si>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</si>
  <si>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</si>
  <si>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</si>
  <si>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</si>
  <si>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</si>
  <si>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</si>
  <si>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</si>
  <si>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</si>
  <si>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</si>
  <si>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</si>
  <si>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</si>
  <si>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</si>
  <si>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</si>
  <si>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</si>
  <si>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</si>
  <si>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</si>
  <si>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</si>
  <si>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</si>
  <si>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</si>
  <si>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</si>
  <si>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</si>
  <si>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</si>
  <si>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</si>
  <si>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</si>
  <si>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</si>
  <si>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</si>
  <si>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</si>
  <si>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</si>
  <si>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</si>
  <si>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</si>
  <si>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</si>
  <si>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</si>
  <si>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</si>
  <si>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</si>
  <si>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</si>
  <si>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</si>
  <si>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</si>
  <si>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</si>
  <si>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</si>
  <si>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</si>
  <si>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</si>
  <si>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</si>
  <si>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</si>
  <si>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</si>
  <si>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</si>
  <si>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</si>
  <si>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</si>
  <si>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</si>
  <si>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C1 Schedule Quarterly Budget Statement Summary for 3rd Quarter ended 31 March 2018 (Figures Finalised as at 2018/05/07)</t>
  </si>
  <si>
    <t>Limpopo: Greater Tzaneen(LIM333) - Table C1 Schedule Quarterly Budget Statement Summary for 3rd Quarter ended 31 March 2018 (Figures Finalised as at 2018/05/07)</t>
  </si>
  <si>
    <t>Limpopo: Ba-Phalaborwa(LIM334) - Table C1 Schedule Quarterly Budget Statement Summary for 3rd Quarter ended 31 March 2018 (Figures Finalised as at 2018/05/07)</t>
  </si>
  <si>
    <t>Limpopo: Maruleng(LIM335) - Table C1 Schedule Quarterly Budget Statement Summary for 3rd Quarter ended 31 March 2018 (Figures Finalised as at 2018/05/07)</t>
  </si>
  <si>
    <t>Limpopo: Mopani(DC33) - Table C1 Schedule Quarterly Budget Statement Summary for 3rd Quarter ended 31 March 2018 (Figures Finalised as at 2018/05/07)</t>
  </si>
  <si>
    <t>Limpopo: Musina(LIM341) - Table C1 Schedule Quarterly Budget Statement Summary for 3rd Quarter ended 31 March 2018 (Figures Finalised as at 2018/05/07)</t>
  </si>
  <si>
    <t>Limpopo: Thulamela(LIM343) - Table C1 Schedule Quarterly Budget Statement Summary for 3rd Quarter ended 31 March 2018 (Figures Finalised as at 2018/05/07)</t>
  </si>
  <si>
    <t>Limpopo: Makhado(LIM344) - Table C1 Schedule Quarterly Budget Statement Summary for 3rd Quarter ended 31 March 2018 (Figures Finalised as at 2018/05/07)</t>
  </si>
  <si>
    <t>Limpopo: Collins Chabane(LIM345) - Table C1 Schedule Quarterly Budget Statement Summary for 3rd Quarter ended 31 March 2018 (Figures Finalised as at 2018/05/07)</t>
  </si>
  <si>
    <t>Limpopo: Vhembe(DC34) - Table C1 Schedule Quarterly Budget Statement Summary for 3rd Quarter ended 31 March 2018 (Figures Finalised as at 2018/05/07)</t>
  </si>
  <si>
    <t>Limpopo: Blouberg(LIM351) - Table C1 Schedule Quarterly Budget Statement Summary for 3rd Quarter ended 31 March 2018 (Figures Finalised as at 2018/05/07)</t>
  </si>
  <si>
    <t>Limpopo: Molemole(LIM353) - Table C1 Schedule Quarterly Budget Statement Summary for 3rd Quarter ended 31 March 2018 (Figures Finalised as at 2018/05/07)</t>
  </si>
  <si>
    <t>Limpopo: Polokwane(LIM354) - Table C1 Schedule Quarterly Budget Statement Summary for 3rd Quarter ended 31 March 2018 (Figures Finalised as at 2018/05/07)</t>
  </si>
  <si>
    <t>Limpopo: Lepelle-Nkumpi(LIM355) - Table C1 Schedule Quarterly Budget Statement Summary for 3rd Quarter ended 31 March 2018 (Figures Finalised as at 2018/05/07)</t>
  </si>
  <si>
    <t>Limpopo: Capricorn(DC35) - Table C1 Schedule Quarterly Budget Statement Summary for 3rd Quarter ended 31 March 2018 (Figures Finalised as at 2018/05/07)</t>
  </si>
  <si>
    <t>Limpopo: Thabazimbi(LIM361) - Table C1 Schedule Quarterly Budget Statement Summary for 3rd Quarter ended 31 March 2018 (Figures Finalised as at 2018/05/07)</t>
  </si>
  <si>
    <t>Limpopo: Lephalale(LIM362) - Table C1 Schedule Quarterly Budget Statement Summary for 3rd Quarter ended 31 March 2018 (Figures Finalised as at 2018/05/07)</t>
  </si>
  <si>
    <t>Limpopo: Bela Bela(LIM366) - Table C1 Schedule Quarterly Budget Statement Summary for 3rd Quarter ended 31 March 2018 (Figures Finalised as at 2018/05/07)</t>
  </si>
  <si>
    <t>Limpopo: Mogalakwena(LIM367) - Table C1 Schedule Quarterly Budget Statement Summary for 3rd Quarter ended 31 March 2018 (Figures Finalised as at 2018/05/07)</t>
  </si>
  <si>
    <t>Limpopo: Modimolle-Mookgopong(LIM368) - Table C1 Schedule Quarterly Budget Statement Summary for 3rd Quarter ended 31 March 2018 (Figures Finalised as at 2018/05/07)</t>
  </si>
  <si>
    <t>Limpopo: Waterberg(DC36) - Table C1 Schedule Quarterly Budget Statement Summary for 3rd Quarter ended 31 March 2018 (Figures Finalised as at 2018/05/07)</t>
  </si>
  <si>
    <t>Limpopo: Ephraim Mogale(LIM471) - Table C1 Schedule Quarterly Budget Statement Summary for 3rd Quarter ended 31 March 2018 (Figures Finalised as at 2018/05/07)</t>
  </si>
  <si>
    <t>Limpopo: Elias Motsoaledi(LIM472) - Table C1 Schedule Quarterly Budget Statement Summary for 3rd Quarter ended 31 March 2018 (Figures Finalised as at 2018/05/07)</t>
  </si>
  <si>
    <t>Limpopo: Makhuduthamaga(LIM473) - Table C1 Schedule Quarterly Budget Statement Summary for 3rd Quarter ended 31 March 2018 (Figures Finalised as at 2018/05/07)</t>
  </si>
  <si>
    <t>Limpopo: Tubatse Fetakgomo(LIM476) - Table C1 Schedule Quarterly Budget Statement Summary for 3rd Quarter ended 31 March 2018 (Figures Finalised as at 2018/05/07)</t>
  </si>
  <si>
    <t>Limpopo: Sekhukhune(DC47) - Table C1 Schedule Quarterly Budget Statement Summary for 3rd Quarter ended 31 March 2018 (Figures Finalised as at 2018/05/07)</t>
  </si>
  <si>
    <t>Summary - Table C1 Schedule Quarterly Budget Statement Summary for 3rd Quarter ended 31 March 2018 (Figures Finalised as at 2018/05/07)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</si>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</sst>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1194381089</v>
      </c>
      <c r="C5" s="18">
        <v>0</v>
      </c>
      <c r="D5" s="58">
        <v>1447468862</v>
      </c>
      <c r="E5" s="59">
        <v>1407795133</v>
      </c>
      <c r="F5" s="59">
        <v>154313036</v>
      </c>
      <c r="G5" s="59">
        <v>117265772</v>
      </c>
      <c r="H5" s="59">
        <v>109767730</v>
      </c>
      <c r="I5" s="59">
        <v>381346538</v>
      </c>
      <c r="J5" s="59">
        <v>113505284</v>
      </c>
      <c r="K5" s="59">
        <v>119138535</v>
      </c>
      <c r="L5" s="59">
        <v>84721632</v>
      </c>
      <c r="M5" s="59">
        <v>317365451</v>
      </c>
      <c r="N5" s="59">
        <v>101142814</v>
      </c>
      <c r="O5" s="59">
        <v>105033452</v>
      </c>
      <c r="P5" s="59">
        <v>93045306</v>
      </c>
      <c r="Q5" s="59">
        <v>299221572</v>
      </c>
      <c r="R5" s="59">
        <v>0</v>
      </c>
      <c r="S5" s="59">
        <v>0</v>
      </c>
      <c r="T5" s="59">
        <v>0</v>
      </c>
      <c r="U5" s="59">
        <v>0</v>
      </c>
      <c r="V5" s="59">
        <v>997933561</v>
      </c>
      <c r="W5" s="59">
        <v>1069651409</v>
      </c>
      <c r="X5" s="59">
        <v>-71717848</v>
      </c>
      <c r="Y5" s="60">
        <v>-6.7</v>
      </c>
      <c r="Z5" s="61">
        <v>1407795133</v>
      </c>
    </row>
    <row r="6" spans="1:26" ht="13.5">
      <c r="A6" s="57" t="s">
        <v>32</v>
      </c>
      <c r="B6" s="18">
        <v>3555565727</v>
      </c>
      <c r="C6" s="18">
        <v>0</v>
      </c>
      <c r="D6" s="58">
        <v>4484203859</v>
      </c>
      <c r="E6" s="59">
        <v>4327590294</v>
      </c>
      <c r="F6" s="59">
        <v>288000870</v>
      </c>
      <c r="G6" s="59">
        <v>318000944</v>
      </c>
      <c r="H6" s="59">
        <v>314836422</v>
      </c>
      <c r="I6" s="59">
        <v>920838236</v>
      </c>
      <c r="J6" s="59">
        <v>269245006</v>
      </c>
      <c r="K6" s="59">
        <v>329021346</v>
      </c>
      <c r="L6" s="59">
        <v>335209440</v>
      </c>
      <c r="M6" s="59">
        <v>933475792</v>
      </c>
      <c r="N6" s="59">
        <v>323596802</v>
      </c>
      <c r="O6" s="59">
        <v>338337407</v>
      </c>
      <c r="P6" s="59">
        <v>293413157</v>
      </c>
      <c r="Q6" s="59">
        <v>955347366</v>
      </c>
      <c r="R6" s="59">
        <v>0</v>
      </c>
      <c r="S6" s="59">
        <v>0</v>
      </c>
      <c r="T6" s="59">
        <v>0</v>
      </c>
      <c r="U6" s="59">
        <v>0</v>
      </c>
      <c r="V6" s="59">
        <v>2809661394</v>
      </c>
      <c r="W6" s="59">
        <v>3146148995</v>
      </c>
      <c r="X6" s="59">
        <v>-336487601</v>
      </c>
      <c r="Y6" s="60">
        <v>-10.7</v>
      </c>
      <c r="Z6" s="61">
        <v>4327590294</v>
      </c>
    </row>
    <row r="7" spans="1:26" ht="13.5">
      <c r="A7" s="57" t="s">
        <v>33</v>
      </c>
      <c r="B7" s="18">
        <v>292559470</v>
      </c>
      <c r="C7" s="18">
        <v>0</v>
      </c>
      <c r="D7" s="58">
        <v>293809010</v>
      </c>
      <c r="E7" s="59">
        <v>254629383</v>
      </c>
      <c r="F7" s="59">
        <v>9871278</v>
      </c>
      <c r="G7" s="59">
        <v>15176225</v>
      </c>
      <c r="H7" s="59">
        <v>27054392</v>
      </c>
      <c r="I7" s="59">
        <v>52101895</v>
      </c>
      <c r="J7" s="59">
        <v>14845148</v>
      </c>
      <c r="K7" s="59">
        <v>21186308</v>
      </c>
      <c r="L7" s="59">
        <v>29587266</v>
      </c>
      <c r="M7" s="59">
        <v>65618722</v>
      </c>
      <c r="N7" s="59">
        <v>20694960</v>
      </c>
      <c r="O7" s="59">
        <v>15565563</v>
      </c>
      <c r="P7" s="59">
        <v>30558499</v>
      </c>
      <c r="Q7" s="59">
        <v>66819022</v>
      </c>
      <c r="R7" s="59">
        <v>0</v>
      </c>
      <c r="S7" s="59">
        <v>0</v>
      </c>
      <c r="T7" s="59">
        <v>0</v>
      </c>
      <c r="U7" s="59">
        <v>0</v>
      </c>
      <c r="V7" s="59">
        <v>184539639</v>
      </c>
      <c r="W7" s="59">
        <v>212719447</v>
      </c>
      <c r="X7" s="59">
        <v>-28179808</v>
      </c>
      <c r="Y7" s="60">
        <v>-13.25</v>
      </c>
      <c r="Z7" s="61">
        <v>254629383</v>
      </c>
    </row>
    <row r="8" spans="1:26" ht="13.5">
      <c r="A8" s="57" t="s">
        <v>34</v>
      </c>
      <c r="B8" s="18">
        <v>8744940401</v>
      </c>
      <c r="C8" s="18">
        <v>0</v>
      </c>
      <c r="D8" s="58">
        <v>8535889764</v>
      </c>
      <c r="E8" s="59">
        <v>7877859159</v>
      </c>
      <c r="F8" s="59">
        <v>2075421816</v>
      </c>
      <c r="G8" s="59">
        <v>57572412</v>
      </c>
      <c r="H8" s="59">
        <v>128836770</v>
      </c>
      <c r="I8" s="59">
        <v>2261830998</v>
      </c>
      <c r="J8" s="59">
        <v>107299632</v>
      </c>
      <c r="K8" s="59">
        <v>193158436</v>
      </c>
      <c r="L8" s="59">
        <v>2346824486</v>
      </c>
      <c r="M8" s="59">
        <v>2647282554</v>
      </c>
      <c r="N8" s="59">
        <v>405834396</v>
      </c>
      <c r="O8" s="59">
        <v>147009806</v>
      </c>
      <c r="P8" s="59">
        <v>1333562119</v>
      </c>
      <c r="Q8" s="59">
        <v>1886406321</v>
      </c>
      <c r="R8" s="59">
        <v>0</v>
      </c>
      <c r="S8" s="59">
        <v>0</v>
      </c>
      <c r="T8" s="59">
        <v>0</v>
      </c>
      <c r="U8" s="59">
        <v>0</v>
      </c>
      <c r="V8" s="59">
        <v>6795519873</v>
      </c>
      <c r="W8" s="59">
        <v>6774921906</v>
      </c>
      <c r="X8" s="59">
        <v>20597967</v>
      </c>
      <c r="Y8" s="60">
        <v>0.3</v>
      </c>
      <c r="Z8" s="61">
        <v>7877859159</v>
      </c>
    </row>
    <row r="9" spans="1:26" ht="13.5">
      <c r="A9" s="57" t="s">
        <v>35</v>
      </c>
      <c r="B9" s="18">
        <v>2615731445</v>
      </c>
      <c r="C9" s="18">
        <v>0</v>
      </c>
      <c r="D9" s="58">
        <v>1625491736</v>
      </c>
      <c r="E9" s="59">
        <v>1978082641</v>
      </c>
      <c r="F9" s="59">
        <v>109879239</v>
      </c>
      <c r="G9" s="59">
        <v>280931513</v>
      </c>
      <c r="H9" s="59">
        <v>344930893</v>
      </c>
      <c r="I9" s="59">
        <v>735741645</v>
      </c>
      <c r="J9" s="59">
        <v>84950500</v>
      </c>
      <c r="K9" s="59">
        <v>95978592</v>
      </c>
      <c r="L9" s="59">
        <v>104768932</v>
      </c>
      <c r="M9" s="59">
        <v>285698024</v>
      </c>
      <c r="N9" s="59">
        <v>78766180</v>
      </c>
      <c r="O9" s="59">
        <v>78932170</v>
      </c>
      <c r="P9" s="59">
        <v>84777347</v>
      </c>
      <c r="Q9" s="59">
        <v>242475697</v>
      </c>
      <c r="R9" s="59">
        <v>0</v>
      </c>
      <c r="S9" s="59">
        <v>0</v>
      </c>
      <c r="T9" s="59">
        <v>0</v>
      </c>
      <c r="U9" s="59">
        <v>0</v>
      </c>
      <c r="V9" s="59">
        <v>1263915366</v>
      </c>
      <c r="W9" s="59">
        <v>1074790326</v>
      </c>
      <c r="X9" s="59">
        <v>189125040</v>
      </c>
      <c r="Y9" s="60">
        <v>17.6</v>
      </c>
      <c r="Z9" s="61">
        <v>1978082641</v>
      </c>
    </row>
    <row r="10" spans="1:26" ht="25.5">
      <c r="A10" s="62" t="s">
        <v>102</v>
      </c>
      <c r="B10" s="63">
        <f>SUM(B5:B9)</f>
        <v>16403178132</v>
      </c>
      <c r="C10" s="63">
        <f>SUM(C5:C9)</f>
        <v>0</v>
      </c>
      <c r="D10" s="64">
        <f aca="true" t="shared" si="0" ref="D10:Z10">SUM(D5:D9)</f>
        <v>16386863231</v>
      </c>
      <c r="E10" s="65">
        <f t="shared" si="0"/>
        <v>15845956610</v>
      </c>
      <c r="F10" s="65">
        <f t="shared" si="0"/>
        <v>2637486239</v>
      </c>
      <c r="G10" s="65">
        <f t="shared" si="0"/>
        <v>788946866</v>
      </c>
      <c r="H10" s="65">
        <f t="shared" si="0"/>
        <v>925426207</v>
      </c>
      <c r="I10" s="65">
        <f t="shared" si="0"/>
        <v>4351859312</v>
      </c>
      <c r="J10" s="65">
        <f t="shared" si="0"/>
        <v>589845570</v>
      </c>
      <c r="K10" s="65">
        <f t="shared" si="0"/>
        <v>758483217</v>
      </c>
      <c r="L10" s="65">
        <f t="shared" si="0"/>
        <v>2901111756</v>
      </c>
      <c r="M10" s="65">
        <f t="shared" si="0"/>
        <v>4249440543</v>
      </c>
      <c r="N10" s="65">
        <f t="shared" si="0"/>
        <v>930035152</v>
      </c>
      <c r="O10" s="65">
        <f t="shared" si="0"/>
        <v>684878398</v>
      </c>
      <c r="P10" s="65">
        <f t="shared" si="0"/>
        <v>1835356428</v>
      </c>
      <c r="Q10" s="65">
        <f t="shared" si="0"/>
        <v>3450269978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12051569833</v>
      </c>
      <c r="W10" s="65">
        <f t="shared" si="0"/>
        <v>12278232083</v>
      </c>
      <c r="X10" s="65">
        <f t="shared" si="0"/>
        <v>-226662250</v>
      </c>
      <c r="Y10" s="66">
        <f>+IF(W10&lt;&gt;0,(X10/W10)*100,0)</f>
        <v>-1.8460495653427862</v>
      </c>
      <c r="Z10" s="67">
        <f t="shared" si="0"/>
        <v>15845956610</v>
      </c>
    </row>
    <row r="11" spans="1:26" ht="13.5">
      <c r="A11" s="57" t="s">
        <v>36</v>
      </c>
      <c r="B11" s="18">
        <v>4548191661</v>
      </c>
      <c r="C11" s="18">
        <v>0</v>
      </c>
      <c r="D11" s="58">
        <v>5446698610</v>
      </c>
      <c r="E11" s="59">
        <v>5274926545</v>
      </c>
      <c r="F11" s="59">
        <v>372573414</v>
      </c>
      <c r="G11" s="59">
        <v>377584307</v>
      </c>
      <c r="H11" s="59">
        <v>384650734</v>
      </c>
      <c r="I11" s="59">
        <v>1134808455</v>
      </c>
      <c r="J11" s="59">
        <v>375352227</v>
      </c>
      <c r="K11" s="59">
        <v>390144897</v>
      </c>
      <c r="L11" s="59">
        <v>428360957</v>
      </c>
      <c r="M11" s="59">
        <v>1193858081</v>
      </c>
      <c r="N11" s="59">
        <v>566302197</v>
      </c>
      <c r="O11" s="59">
        <v>397474716</v>
      </c>
      <c r="P11" s="59">
        <v>346196515</v>
      </c>
      <c r="Q11" s="59">
        <v>1309973428</v>
      </c>
      <c r="R11" s="59">
        <v>0</v>
      </c>
      <c r="S11" s="59">
        <v>0</v>
      </c>
      <c r="T11" s="59">
        <v>0</v>
      </c>
      <c r="U11" s="59">
        <v>0</v>
      </c>
      <c r="V11" s="59">
        <v>3638639964</v>
      </c>
      <c r="W11" s="59">
        <v>3934493769</v>
      </c>
      <c r="X11" s="59">
        <v>-295853805</v>
      </c>
      <c r="Y11" s="60">
        <v>-7.52</v>
      </c>
      <c r="Z11" s="61">
        <v>5274926545</v>
      </c>
    </row>
    <row r="12" spans="1:26" ht="13.5">
      <c r="A12" s="57" t="s">
        <v>37</v>
      </c>
      <c r="B12" s="18">
        <v>405105126</v>
      </c>
      <c r="C12" s="18">
        <v>0</v>
      </c>
      <c r="D12" s="58">
        <v>471550235</v>
      </c>
      <c r="E12" s="59">
        <v>479407497</v>
      </c>
      <c r="F12" s="59">
        <v>34702521</v>
      </c>
      <c r="G12" s="59">
        <v>34886123</v>
      </c>
      <c r="H12" s="59">
        <v>35958603</v>
      </c>
      <c r="I12" s="59">
        <v>105547247</v>
      </c>
      <c r="J12" s="59">
        <v>31504757</v>
      </c>
      <c r="K12" s="59">
        <v>31940766</v>
      </c>
      <c r="L12" s="59">
        <v>25104006</v>
      </c>
      <c r="M12" s="59">
        <v>88549529</v>
      </c>
      <c r="N12" s="59">
        <v>43700612</v>
      </c>
      <c r="O12" s="59">
        <v>42663640</v>
      </c>
      <c r="P12" s="59">
        <v>36870893</v>
      </c>
      <c r="Q12" s="59">
        <v>123235145</v>
      </c>
      <c r="R12" s="59">
        <v>0</v>
      </c>
      <c r="S12" s="59">
        <v>0</v>
      </c>
      <c r="T12" s="59">
        <v>0</v>
      </c>
      <c r="U12" s="59">
        <v>0</v>
      </c>
      <c r="V12" s="59">
        <v>317331921</v>
      </c>
      <c r="W12" s="59">
        <v>336249409</v>
      </c>
      <c r="X12" s="59">
        <v>-18917488</v>
      </c>
      <c r="Y12" s="60">
        <v>-5.63</v>
      </c>
      <c r="Z12" s="61">
        <v>479407497</v>
      </c>
    </row>
    <row r="13" spans="1:26" ht="13.5">
      <c r="A13" s="57" t="s">
        <v>103</v>
      </c>
      <c r="B13" s="18">
        <v>2624732205</v>
      </c>
      <c r="C13" s="18">
        <v>0</v>
      </c>
      <c r="D13" s="58">
        <v>1608720107</v>
      </c>
      <c r="E13" s="59">
        <v>1587168888</v>
      </c>
      <c r="F13" s="59">
        <v>28704933</v>
      </c>
      <c r="G13" s="59">
        <v>28650720</v>
      </c>
      <c r="H13" s="59">
        <v>45097875</v>
      </c>
      <c r="I13" s="59">
        <v>102453528</v>
      </c>
      <c r="J13" s="59">
        <v>46896793</v>
      </c>
      <c r="K13" s="59">
        <v>46060658</v>
      </c>
      <c r="L13" s="59">
        <v>77622309</v>
      </c>
      <c r="M13" s="59">
        <v>170579760</v>
      </c>
      <c r="N13" s="59">
        <v>46387650</v>
      </c>
      <c r="O13" s="59">
        <v>42032088</v>
      </c>
      <c r="P13" s="59">
        <v>28085733</v>
      </c>
      <c r="Q13" s="59">
        <v>116505471</v>
      </c>
      <c r="R13" s="59">
        <v>0</v>
      </c>
      <c r="S13" s="59">
        <v>0</v>
      </c>
      <c r="T13" s="59">
        <v>0</v>
      </c>
      <c r="U13" s="59">
        <v>0</v>
      </c>
      <c r="V13" s="59">
        <v>389538759</v>
      </c>
      <c r="W13" s="59">
        <v>905133863</v>
      </c>
      <c r="X13" s="59">
        <v>-515595104</v>
      </c>
      <c r="Y13" s="60">
        <v>-56.96</v>
      </c>
      <c r="Z13" s="61">
        <v>1587168888</v>
      </c>
    </row>
    <row r="14" spans="1:26" ht="13.5">
      <c r="A14" s="57" t="s">
        <v>38</v>
      </c>
      <c r="B14" s="18">
        <v>107215510</v>
      </c>
      <c r="C14" s="18">
        <v>0</v>
      </c>
      <c r="D14" s="58">
        <v>154764114</v>
      </c>
      <c r="E14" s="59">
        <v>108037279</v>
      </c>
      <c r="F14" s="59">
        <v>11385778</v>
      </c>
      <c r="G14" s="59">
        <v>379021</v>
      </c>
      <c r="H14" s="59">
        <v>2040746</v>
      </c>
      <c r="I14" s="59">
        <v>13805545</v>
      </c>
      <c r="J14" s="59">
        <v>3864713</v>
      </c>
      <c r="K14" s="59">
        <v>6569595</v>
      </c>
      <c r="L14" s="59">
        <v>12392121</v>
      </c>
      <c r="M14" s="59">
        <v>22826429</v>
      </c>
      <c r="N14" s="59">
        <v>1271236</v>
      </c>
      <c r="O14" s="59">
        <v>2495230</v>
      </c>
      <c r="P14" s="59">
        <v>317603</v>
      </c>
      <c r="Q14" s="59">
        <v>4084069</v>
      </c>
      <c r="R14" s="59">
        <v>0</v>
      </c>
      <c r="S14" s="59">
        <v>0</v>
      </c>
      <c r="T14" s="59">
        <v>0</v>
      </c>
      <c r="U14" s="59">
        <v>0</v>
      </c>
      <c r="V14" s="59">
        <v>40716043</v>
      </c>
      <c r="W14" s="59">
        <v>94258263</v>
      </c>
      <c r="X14" s="59">
        <v>-53542220</v>
      </c>
      <c r="Y14" s="60">
        <v>-56.8</v>
      </c>
      <c r="Z14" s="61">
        <v>108037279</v>
      </c>
    </row>
    <row r="15" spans="1:26" ht="13.5">
      <c r="A15" s="57" t="s">
        <v>39</v>
      </c>
      <c r="B15" s="18">
        <v>3531660819</v>
      </c>
      <c r="C15" s="18">
        <v>0</v>
      </c>
      <c r="D15" s="58">
        <v>3425625744</v>
      </c>
      <c r="E15" s="59">
        <v>3242358826</v>
      </c>
      <c r="F15" s="59">
        <v>172868190</v>
      </c>
      <c r="G15" s="59">
        <v>276032456</v>
      </c>
      <c r="H15" s="59">
        <v>137152255</v>
      </c>
      <c r="I15" s="59">
        <v>586052901</v>
      </c>
      <c r="J15" s="59">
        <v>261156010</v>
      </c>
      <c r="K15" s="59">
        <v>225062557</v>
      </c>
      <c r="L15" s="59">
        <v>290977902</v>
      </c>
      <c r="M15" s="59">
        <v>777196469</v>
      </c>
      <c r="N15" s="59">
        <v>243791297</v>
      </c>
      <c r="O15" s="59">
        <v>183584698</v>
      </c>
      <c r="P15" s="59">
        <v>137862599</v>
      </c>
      <c r="Q15" s="59">
        <v>565238594</v>
      </c>
      <c r="R15" s="59">
        <v>0</v>
      </c>
      <c r="S15" s="59">
        <v>0</v>
      </c>
      <c r="T15" s="59">
        <v>0</v>
      </c>
      <c r="U15" s="59">
        <v>0</v>
      </c>
      <c r="V15" s="59">
        <v>1928487964</v>
      </c>
      <c r="W15" s="59">
        <v>2471514849</v>
      </c>
      <c r="X15" s="59">
        <v>-543026885</v>
      </c>
      <c r="Y15" s="60">
        <v>-21.97</v>
      </c>
      <c r="Z15" s="61">
        <v>3242358826</v>
      </c>
    </row>
    <row r="16" spans="1:26" ht="13.5">
      <c r="A16" s="68" t="s">
        <v>40</v>
      </c>
      <c r="B16" s="18">
        <v>231726985</v>
      </c>
      <c r="C16" s="18">
        <v>0</v>
      </c>
      <c r="D16" s="58">
        <v>109609815</v>
      </c>
      <c r="E16" s="59">
        <v>129823108</v>
      </c>
      <c r="F16" s="59">
        <v>10729219</v>
      </c>
      <c r="G16" s="59">
        <v>2492976</v>
      </c>
      <c r="H16" s="59">
        <v>3491912</v>
      </c>
      <c r="I16" s="59">
        <v>16714107</v>
      </c>
      <c r="J16" s="59">
        <v>7393249</v>
      </c>
      <c r="K16" s="59">
        <v>4670582</v>
      </c>
      <c r="L16" s="59">
        <v>11421028</v>
      </c>
      <c r="M16" s="59">
        <v>23484859</v>
      </c>
      <c r="N16" s="59">
        <v>5334829</v>
      </c>
      <c r="O16" s="59">
        <v>2941419</v>
      </c>
      <c r="P16" s="59">
        <v>7853673</v>
      </c>
      <c r="Q16" s="59">
        <v>16129921</v>
      </c>
      <c r="R16" s="59">
        <v>0</v>
      </c>
      <c r="S16" s="59">
        <v>0</v>
      </c>
      <c r="T16" s="59">
        <v>0</v>
      </c>
      <c r="U16" s="59">
        <v>0</v>
      </c>
      <c r="V16" s="59">
        <v>56328887</v>
      </c>
      <c r="W16" s="59">
        <v>77990625</v>
      </c>
      <c r="X16" s="59">
        <v>-21661738</v>
      </c>
      <c r="Y16" s="60">
        <v>-27.77</v>
      </c>
      <c r="Z16" s="61">
        <v>129823108</v>
      </c>
    </row>
    <row r="17" spans="1:26" ht="13.5">
      <c r="A17" s="57" t="s">
        <v>41</v>
      </c>
      <c r="B17" s="18">
        <v>5173978050</v>
      </c>
      <c r="C17" s="18">
        <v>0</v>
      </c>
      <c r="D17" s="58">
        <v>4581959209</v>
      </c>
      <c r="E17" s="59">
        <v>5111367897</v>
      </c>
      <c r="F17" s="59">
        <v>218204966</v>
      </c>
      <c r="G17" s="59">
        <v>288345208</v>
      </c>
      <c r="H17" s="59">
        <v>348549820</v>
      </c>
      <c r="I17" s="59">
        <v>855099994</v>
      </c>
      <c r="J17" s="59">
        <v>360627456</v>
      </c>
      <c r="K17" s="59">
        <v>393160962</v>
      </c>
      <c r="L17" s="59">
        <v>381974677</v>
      </c>
      <c r="M17" s="59">
        <v>1135763095</v>
      </c>
      <c r="N17" s="59">
        <v>253098508</v>
      </c>
      <c r="O17" s="59">
        <v>295687109</v>
      </c>
      <c r="P17" s="59">
        <v>502608514</v>
      </c>
      <c r="Q17" s="59">
        <v>1051394131</v>
      </c>
      <c r="R17" s="59">
        <v>0</v>
      </c>
      <c r="S17" s="59">
        <v>0</v>
      </c>
      <c r="T17" s="59">
        <v>0</v>
      </c>
      <c r="U17" s="59">
        <v>0</v>
      </c>
      <c r="V17" s="59">
        <v>3042257220</v>
      </c>
      <c r="W17" s="59">
        <v>3234473840</v>
      </c>
      <c r="X17" s="59">
        <v>-192216620</v>
      </c>
      <c r="Y17" s="60">
        <v>-5.94</v>
      </c>
      <c r="Z17" s="61">
        <v>5111367897</v>
      </c>
    </row>
    <row r="18" spans="1:26" ht="13.5">
      <c r="A18" s="69" t="s">
        <v>42</v>
      </c>
      <c r="B18" s="70">
        <f>SUM(B11:B17)</f>
        <v>16622610356</v>
      </c>
      <c r="C18" s="70">
        <f>SUM(C11:C17)</f>
        <v>0</v>
      </c>
      <c r="D18" s="71">
        <f aca="true" t="shared" si="1" ref="D18:Z18">SUM(D11:D17)</f>
        <v>15798927834</v>
      </c>
      <c r="E18" s="72">
        <f t="shared" si="1"/>
        <v>15933090040</v>
      </c>
      <c r="F18" s="72">
        <f t="shared" si="1"/>
        <v>849169021</v>
      </c>
      <c r="G18" s="72">
        <f t="shared" si="1"/>
        <v>1008370811</v>
      </c>
      <c r="H18" s="72">
        <f t="shared" si="1"/>
        <v>956941945</v>
      </c>
      <c r="I18" s="72">
        <f t="shared" si="1"/>
        <v>2814481777</v>
      </c>
      <c r="J18" s="72">
        <f t="shared" si="1"/>
        <v>1086795205</v>
      </c>
      <c r="K18" s="72">
        <f t="shared" si="1"/>
        <v>1097610017</v>
      </c>
      <c r="L18" s="72">
        <f t="shared" si="1"/>
        <v>1227853000</v>
      </c>
      <c r="M18" s="72">
        <f t="shared" si="1"/>
        <v>3412258222</v>
      </c>
      <c r="N18" s="72">
        <f t="shared" si="1"/>
        <v>1159886329</v>
      </c>
      <c r="O18" s="72">
        <f t="shared" si="1"/>
        <v>966878900</v>
      </c>
      <c r="P18" s="72">
        <f t="shared" si="1"/>
        <v>1059795530</v>
      </c>
      <c r="Q18" s="72">
        <f t="shared" si="1"/>
        <v>3186560759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9413300758</v>
      </c>
      <c r="W18" s="72">
        <f t="shared" si="1"/>
        <v>11054114618</v>
      </c>
      <c r="X18" s="72">
        <f t="shared" si="1"/>
        <v>-1640813860</v>
      </c>
      <c r="Y18" s="66">
        <f>+IF(W18&lt;&gt;0,(X18/W18)*100,0)</f>
        <v>-14.843467041025393</v>
      </c>
      <c r="Z18" s="73">
        <f t="shared" si="1"/>
        <v>15933090040</v>
      </c>
    </row>
    <row r="19" spans="1:26" ht="13.5">
      <c r="A19" s="69" t="s">
        <v>43</v>
      </c>
      <c r="B19" s="74">
        <f>+B10-B18</f>
        <v>-219432224</v>
      </c>
      <c r="C19" s="74">
        <f>+C10-C18</f>
        <v>0</v>
      </c>
      <c r="D19" s="75">
        <f aca="true" t="shared" si="2" ref="D19:Z19">+D10-D18</f>
        <v>587935397</v>
      </c>
      <c r="E19" s="76">
        <f t="shared" si="2"/>
        <v>-87133430</v>
      </c>
      <c r="F19" s="76">
        <f t="shared" si="2"/>
        <v>1788317218</v>
      </c>
      <c r="G19" s="76">
        <f t="shared" si="2"/>
        <v>-219423945</v>
      </c>
      <c r="H19" s="76">
        <f t="shared" si="2"/>
        <v>-31515738</v>
      </c>
      <c r="I19" s="76">
        <f t="shared" si="2"/>
        <v>1537377535</v>
      </c>
      <c r="J19" s="76">
        <f t="shared" si="2"/>
        <v>-496949635</v>
      </c>
      <c r="K19" s="76">
        <f t="shared" si="2"/>
        <v>-339126800</v>
      </c>
      <c r="L19" s="76">
        <f t="shared" si="2"/>
        <v>1673258756</v>
      </c>
      <c r="M19" s="76">
        <f t="shared" si="2"/>
        <v>837182321</v>
      </c>
      <c r="N19" s="76">
        <f t="shared" si="2"/>
        <v>-229851177</v>
      </c>
      <c r="O19" s="76">
        <f t="shared" si="2"/>
        <v>-282000502</v>
      </c>
      <c r="P19" s="76">
        <f t="shared" si="2"/>
        <v>775560898</v>
      </c>
      <c r="Q19" s="76">
        <f t="shared" si="2"/>
        <v>263709219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2638269075</v>
      </c>
      <c r="W19" s="76">
        <f>IF(E10=E18,0,W10-W18)</f>
        <v>1224117465</v>
      </c>
      <c r="X19" s="76">
        <f t="shared" si="2"/>
        <v>1414151610</v>
      </c>
      <c r="Y19" s="77">
        <f>+IF(W19&lt;&gt;0,(X19/W19)*100,0)</f>
        <v>115.52417561496028</v>
      </c>
      <c r="Z19" s="78">
        <f t="shared" si="2"/>
        <v>-87133430</v>
      </c>
    </row>
    <row r="20" spans="1:26" ht="13.5">
      <c r="A20" s="57" t="s">
        <v>44</v>
      </c>
      <c r="B20" s="18">
        <v>2627272174</v>
      </c>
      <c r="C20" s="18">
        <v>0</v>
      </c>
      <c r="D20" s="58">
        <v>4510425650</v>
      </c>
      <c r="E20" s="59">
        <v>4144929876</v>
      </c>
      <c r="F20" s="59">
        <v>205141431</v>
      </c>
      <c r="G20" s="59">
        <v>141666345</v>
      </c>
      <c r="H20" s="59">
        <v>224475445</v>
      </c>
      <c r="I20" s="59">
        <v>571283221</v>
      </c>
      <c r="J20" s="59">
        <v>240697550</v>
      </c>
      <c r="K20" s="59">
        <v>131316461</v>
      </c>
      <c r="L20" s="59">
        <v>1092261512</v>
      </c>
      <c r="M20" s="59">
        <v>1464275523</v>
      </c>
      <c r="N20" s="59">
        <v>156519402</v>
      </c>
      <c r="O20" s="59">
        <v>62647113</v>
      </c>
      <c r="P20" s="59">
        <v>545528478</v>
      </c>
      <c r="Q20" s="59">
        <v>764694993</v>
      </c>
      <c r="R20" s="59">
        <v>0</v>
      </c>
      <c r="S20" s="59">
        <v>0</v>
      </c>
      <c r="T20" s="59">
        <v>0</v>
      </c>
      <c r="U20" s="59">
        <v>0</v>
      </c>
      <c r="V20" s="59">
        <v>2800253737</v>
      </c>
      <c r="W20" s="59">
        <v>3744064825</v>
      </c>
      <c r="X20" s="59">
        <v>-943811088</v>
      </c>
      <c r="Y20" s="60">
        <v>-25.21</v>
      </c>
      <c r="Z20" s="61">
        <v>4144929876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591003</v>
      </c>
      <c r="X21" s="81">
        <v>-591003</v>
      </c>
      <c r="Y21" s="82">
        <v>-100</v>
      </c>
      <c r="Z21" s="83">
        <v>0</v>
      </c>
    </row>
    <row r="22" spans="1:26" ht="25.5">
      <c r="A22" s="84" t="s">
        <v>105</v>
      </c>
      <c r="B22" s="85">
        <f>SUM(B19:B21)</f>
        <v>2407839950</v>
      </c>
      <c r="C22" s="85">
        <f>SUM(C19:C21)</f>
        <v>0</v>
      </c>
      <c r="D22" s="86">
        <f aca="true" t="shared" si="3" ref="D22:Z22">SUM(D19:D21)</f>
        <v>5098361047</v>
      </c>
      <c r="E22" s="87">
        <f t="shared" si="3"/>
        <v>4057796446</v>
      </c>
      <c r="F22" s="87">
        <f t="shared" si="3"/>
        <v>1993458649</v>
      </c>
      <c r="G22" s="87">
        <f t="shared" si="3"/>
        <v>-77757600</v>
      </c>
      <c r="H22" s="87">
        <f t="shared" si="3"/>
        <v>192959707</v>
      </c>
      <c r="I22" s="87">
        <f t="shared" si="3"/>
        <v>2108660756</v>
      </c>
      <c r="J22" s="87">
        <f t="shared" si="3"/>
        <v>-256252085</v>
      </c>
      <c r="K22" s="87">
        <f t="shared" si="3"/>
        <v>-207810339</v>
      </c>
      <c r="L22" s="87">
        <f t="shared" si="3"/>
        <v>2765520268</v>
      </c>
      <c r="M22" s="87">
        <f t="shared" si="3"/>
        <v>2301457844</v>
      </c>
      <c r="N22" s="87">
        <f t="shared" si="3"/>
        <v>-73331775</v>
      </c>
      <c r="O22" s="87">
        <f t="shared" si="3"/>
        <v>-219353389</v>
      </c>
      <c r="P22" s="87">
        <f t="shared" si="3"/>
        <v>1321089376</v>
      </c>
      <c r="Q22" s="87">
        <f t="shared" si="3"/>
        <v>1028404212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5438522812</v>
      </c>
      <c r="W22" s="87">
        <f t="shared" si="3"/>
        <v>4968773293</v>
      </c>
      <c r="X22" s="87">
        <f t="shared" si="3"/>
        <v>469749519</v>
      </c>
      <c r="Y22" s="88">
        <f>+IF(W22&lt;&gt;0,(X22/W22)*100,0)</f>
        <v>9.454034050251042</v>
      </c>
      <c r="Z22" s="89">
        <f t="shared" si="3"/>
        <v>4057796446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2407839950</v>
      </c>
      <c r="C24" s="74">
        <f>SUM(C22:C23)</f>
        <v>0</v>
      </c>
      <c r="D24" s="75">
        <f aca="true" t="shared" si="4" ref="D24:Z24">SUM(D22:D23)</f>
        <v>5098361047</v>
      </c>
      <c r="E24" s="76">
        <f t="shared" si="4"/>
        <v>4057796446</v>
      </c>
      <c r="F24" s="76">
        <f t="shared" si="4"/>
        <v>1993458649</v>
      </c>
      <c r="G24" s="76">
        <f t="shared" si="4"/>
        <v>-77757600</v>
      </c>
      <c r="H24" s="76">
        <f t="shared" si="4"/>
        <v>192959707</v>
      </c>
      <c r="I24" s="76">
        <f t="shared" si="4"/>
        <v>2108660756</v>
      </c>
      <c r="J24" s="76">
        <f t="shared" si="4"/>
        <v>-256252085</v>
      </c>
      <c r="K24" s="76">
        <f t="shared" si="4"/>
        <v>-207810339</v>
      </c>
      <c r="L24" s="76">
        <f t="shared" si="4"/>
        <v>2765520268</v>
      </c>
      <c r="M24" s="76">
        <f t="shared" si="4"/>
        <v>2301457844</v>
      </c>
      <c r="N24" s="76">
        <f t="shared" si="4"/>
        <v>-73331775</v>
      </c>
      <c r="O24" s="76">
        <f t="shared" si="4"/>
        <v>-219353389</v>
      </c>
      <c r="P24" s="76">
        <f t="shared" si="4"/>
        <v>1321089376</v>
      </c>
      <c r="Q24" s="76">
        <f t="shared" si="4"/>
        <v>1028404212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5438522812</v>
      </c>
      <c r="W24" s="76">
        <f t="shared" si="4"/>
        <v>4968773293</v>
      </c>
      <c r="X24" s="76">
        <f t="shared" si="4"/>
        <v>469749519</v>
      </c>
      <c r="Y24" s="77">
        <f>+IF(W24&lt;&gt;0,(X24/W24)*100,0)</f>
        <v>9.454034050251042</v>
      </c>
      <c r="Z24" s="78">
        <f t="shared" si="4"/>
        <v>4057796446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5441734577</v>
      </c>
      <c r="C27" s="21">
        <v>0</v>
      </c>
      <c r="D27" s="98">
        <v>6261794859</v>
      </c>
      <c r="E27" s="99">
        <v>6278555697</v>
      </c>
      <c r="F27" s="99">
        <v>157470678</v>
      </c>
      <c r="G27" s="99">
        <v>323626069</v>
      </c>
      <c r="H27" s="99">
        <v>386705799</v>
      </c>
      <c r="I27" s="99">
        <v>867802546</v>
      </c>
      <c r="J27" s="99">
        <v>339492769</v>
      </c>
      <c r="K27" s="99">
        <v>405510550</v>
      </c>
      <c r="L27" s="99">
        <v>617991082</v>
      </c>
      <c r="M27" s="99">
        <v>1362994401</v>
      </c>
      <c r="N27" s="99">
        <v>237467399</v>
      </c>
      <c r="O27" s="99">
        <v>269076394</v>
      </c>
      <c r="P27" s="99">
        <v>414615513</v>
      </c>
      <c r="Q27" s="99">
        <v>921159306</v>
      </c>
      <c r="R27" s="99">
        <v>0</v>
      </c>
      <c r="S27" s="99">
        <v>0</v>
      </c>
      <c r="T27" s="99">
        <v>0</v>
      </c>
      <c r="U27" s="99">
        <v>0</v>
      </c>
      <c r="V27" s="99">
        <v>3151956253</v>
      </c>
      <c r="W27" s="99">
        <v>4708916774</v>
      </c>
      <c r="X27" s="99">
        <v>-1556960521</v>
      </c>
      <c r="Y27" s="100">
        <v>-33.06</v>
      </c>
      <c r="Z27" s="101">
        <v>6278555697</v>
      </c>
    </row>
    <row r="28" spans="1:26" ht="13.5">
      <c r="A28" s="102" t="s">
        <v>44</v>
      </c>
      <c r="B28" s="18">
        <v>4664167205</v>
      </c>
      <c r="C28" s="18">
        <v>0</v>
      </c>
      <c r="D28" s="58">
        <v>4586348729</v>
      </c>
      <c r="E28" s="59">
        <v>4679864627</v>
      </c>
      <c r="F28" s="59">
        <v>121543804</v>
      </c>
      <c r="G28" s="59">
        <v>280562578</v>
      </c>
      <c r="H28" s="59">
        <v>302043243</v>
      </c>
      <c r="I28" s="59">
        <v>704149625</v>
      </c>
      <c r="J28" s="59">
        <v>241764051</v>
      </c>
      <c r="K28" s="59">
        <v>288140948</v>
      </c>
      <c r="L28" s="59">
        <v>474836428</v>
      </c>
      <c r="M28" s="59">
        <v>1004741427</v>
      </c>
      <c r="N28" s="59">
        <v>197291007</v>
      </c>
      <c r="O28" s="59">
        <v>160580928</v>
      </c>
      <c r="P28" s="59">
        <v>370267623</v>
      </c>
      <c r="Q28" s="59">
        <v>728139558</v>
      </c>
      <c r="R28" s="59">
        <v>0</v>
      </c>
      <c r="S28" s="59">
        <v>0</v>
      </c>
      <c r="T28" s="59">
        <v>0</v>
      </c>
      <c r="U28" s="59">
        <v>0</v>
      </c>
      <c r="V28" s="59">
        <v>2437030610</v>
      </c>
      <c r="W28" s="59">
        <v>3509898471</v>
      </c>
      <c r="X28" s="59">
        <v>-1072867861</v>
      </c>
      <c r="Y28" s="60">
        <v>-30.57</v>
      </c>
      <c r="Z28" s="61">
        <v>4679864627</v>
      </c>
    </row>
    <row r="29" spans="1:26" ht="13.5">
      <c r="A29" s="57" t="s">
        <v>107</v>
      </c>
      <c r="B29" s="18">
        <v>6090105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642914</v>
      </c>
      <c r="I29" s="59">
        <v>642914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1001833</v>
      </c>
      <c r="Q29" s="59">
        <v>1001833</v>
      </c>
      <c r="R29" s="59">
        <v>0</v>
      </c>
      <c r="S29" s="59">
        <v>0</v>
      </c>
      <c r="T29" s="59">
        <v>0</v>
      </c>
      <c r="U29" s="59">
        <v>0</v>
      </c>
      <c r="V29" s="59">
        <v>1644747</v>
      </c>
      <c r="W29" s="59"/>
      <c r="X29" s="59">
        <v>1644747</v>
      </c>
      <c r="Y29" s="60">
        <v>0</v>
      </c>
      <c r="Z29" s="61">
        <v>0</v>
      </c>
    </row>
    <row r="30" spans="1:26" ht="13.5">
      <c r="A30" s="57" t="s">
        <v>48</v>
      </c>
      <c r="B30" s="18">
        <v>179095678</v>
      </c>
      <c r="C30" s="18">
        <v>0</v>
      </c>
      <c r="D30" s="58">
        <v>273744614</v>
      </c>
      <c r="E30" s="59">
        <v>164000000</v>
      </c>
      <c r="F30" s="59">
        <v>0</v>
      </c>
      <c r="G30" s="59">
        <v>0</v>
      </c>
      <c r="H30" s="59">
        <v>33705730</v>
      </c>
      <c r="I30" s="59">
        <v>33705730</v>
      </c>
      <c r="J30" s="59">
        <v>30000704</v>
      </c>
      <c r="K30" s="59">
        <v>44245193</v>
      </c>
      <c r="L30" s="59">
        <v>19924974</v>
      </c>
      <c r="M30" s="59">
        <v>94170871</v>
      </c>
      <c r="N30" s="59">
        <v>5715262</v>
      </c>
      <c r="O30" s="59">
        <v>3749350</v>
      </c>
      <c r="P30" s="59">
        <v>404594</v>
      </c>
      <c r="Q30" s="59">
        <v>9869206</v>
      </c>
      <c r="R30" s="59">
        <v>0</v>
      </c>
      <c r="S30" s="59">
        <v>0</v>
      </c>
      <c r="T30" s="59">
        <v>0</v>
      </c>
      <c r="U30" s="59">
        <v>0</v>
      </c>
      <c r="V30" s="59">
        <v>137745807</v>
      </c>
      <c r="W30" s="59">
        <v>123000000</v>
      </c>
      <c r="X30" s="59">
        <v>14745807</v>
      </c>
      <c r="Y30" s="60">
        <v>11.99</v>
      </c>
      <c r="Z30" s="61">
        <v>164000000</v>
      </c>
    </row>
    <row r="31" spans="1:26" ht="13.5">
      <c r="A31" s="57" t="s">
        <v>49</v>
      </c>
      <c r="B31" s="18">
        <v>592381588</v>
      </c>
      <c r="C31" s="18">
        <v>0</v>
      </c>
      <c r="D31" s="58">
        <v>1401701515</v>
      </c>
      <c r="E31" s="59">
        <v>1434691070</v>
      </c>
      <c r="F31" s="59">
        <v>35926874</v>
      </c>
      <c r="G31" s="59">
        <v>43063490</v>
      </c>
      <c r="H31" s="59">
        <v>50313914</v>
      </c>
      <c r="I31" s="59">
        <v>129304278</v>
      </c>
      <c r="J31" s="59">
        <v>67728015</v>
      </c>
      <c r="K31" s="59">
        <v>73124406</v>
      </c>
      <c r="L31" s="59">
        <v>123229680</v>
      </c>
      <c r="M31" s="59">
        <v>264082101</v>
      </c>
      <c r="N31" s="59">
        <v>34461131</v>
      </c>
      <c r="O31" s="59">
        <v>104746116</v>
      </c>
      <c r="P31" s="59">
        <v>42941460</v>
      </c>
      <c r="Q31" s="59">
        <v>182148707</v>
      </c>
      <c r="R31" s="59">
        <v>0</v>
      </c>
      <c r="S31" s="59">
        <v>0</v>
      </c>
      <c r="T31" s="59">
        <v>0</v>
      </c>
      <c r="U31" s="59">
        <v>0</v>
      </c>
      <c r="V31" s="59">
        <v>575535086</v>
      </c>
      <c r="W31" s="59">
        <v>1076018305</v>
      </c>
      <c r="X31" s="59">
        <v>-500483219</v>
      </c>
      <c r="Y31" s="60">
        <v>-46.51</v>
      </c>
      <c r="Z31" s="61">
        <v>1434691070</v>
      </c>
    </row>
    <row r="32" spans="1:26" ht="13.5">
      <c r="A32" s="69" t="s">
        <v>50</v>
      </c>
      <c r="B32" s="21">
        <f>SUM(B28:B31)</f>
        <v>5441734576</v>
      </c>
      <c r="C32" s="21">
        <f>SUM(C28:C31)</f>
        <v>0</v>
      </c>
      <c r="D32" s="98">
        <f aca="true" t="shared" si="5" ref="D32:Z32">SUM(D28:D31)</f>
        <v>6261794858</v>
      </c>
      <c r="E32" s="99">
        <f t="shared" si="5"/>
        <v>6278555697</v>
      </c>
      <c r="F32" s="99">
        <f t="shared" si="5"/>
        <v>157470678</v>
      </c>
      <c r="G32" s="99">
        <f t="shared" si="5"/>
        <v>323626068</v>
      </c>
      <c r="H32" s="99">
        <f t="shared" si="5"/>
        <v>386705801</v>
      </c>
      <c r="I32" s="99">
        <f t="shared" si="5"/>
        <v>867802547</v>
      </c>
      <c r="J32" s="99">
        <f t="shared" si="5"/>
        <v>339492770</v>
      </c>
      <c r="K32" s="99">
        <f t="shared" si="5"/>
        <v>405510547</v>
      </c>
      <c r="L32" s="99">
        <f t="shared" si="5"/>
        <v>617991082</v>
      </c>
      <c r="M32" s="99">
        <f t="shared" si="5"/>
        <v>1362994399</v>
      </c>
      <c r="N32" s="99">
        <f t="shared" si="5"/>
        <v>237467400</v>
      </c>
      <c r="O32" s="99">
        <f t="shared" si="5"/>
        <v>269076394</v>
      </c>
      <c r="P32" s="99">
        <f t="shared" si="5"/>
        <v>414615510</v>
      </c>
      <c r="Q32" s="99">
        <f t="shared" si="5"/>
        <v>921159304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3151956250</v>
      </c>
      <c r="W32" s="99">
        <f t="shared" si="5"/>
        <v>4708916776</v>
      </c>
      <c r="X32" s="99">
        <f t="shared" si="5"/>
        <v>-1556960526</v>
      </c>
      <c r="Y32" s="100">
        <f>+IF(W32&lt;&gt;0,(X32/W32)*100,0)</f>
        <v>-33.06409095899468</v>
      </c>
      <c r="Z32" s="101">
        <f t="shared" si="5"/>
        <v>6278555697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7967988183</v>
      </c>
      <c r="C35" s="18">
        <v>0</v>
      </c>
      <c r="D35" s="58">
        <v>8489926266</v>
      </c>
      <c r="E35" s="59">
        <v>9255885433</v>
      </c>
      <c r="F35" s="59">
        <v>9816705955</v>
      </c>
      <c r="G35" s="59">
        <v>9157637699</v>
      </c>
      <c r="H35" s="59">
        <v>8988301259</v>
      </c>
      <c r="I35" s="59">
        <v>8988301259</v>
      </c>
      <c r="J35" s="59">
        <v>8341204253</v>
      </c>
      <c r="K35" s="59">
        <v>7445613082</v>
      </c>
      <c r="L35" s="59">
        <v>8535185234</v>
      </c>
      <c r="M35" s="59">
        <v>8535185234</v>
      </c>
      <c r="N35" s="59">
        <v>8777348065</v>
      </c>
      <c r="O35" s="59">
        <v>9126790421</v>
      </c>
      <c r="P35" s="59">
        <v>9616356078</v>
      </c>
      <c r="Q35" s="59">
        <v>10162888459</v>
      </c>
      <c r="R35" s="59">
        <v>0</v>
      </c>
      <c r="S35" s="59">
        <v>0</v>
      </c>
      <c r="T35" s="59">
        <v>0</v>
      </c>
      <c r="U35" s="59">
        <v>0</v>
      </c>
      <c r="V35" s="59">
        <v>10162888459</v>
      </c>
      <c r="W35" s="59">
        <v>6941914077</v>
      </c>
      <c r="X35" s="59">
        <v>3220974382</v>
      </c>
      <c r="Y35" s="60">
        <v>46.4</v>
      </c>
      <c r="Z35" s="61">
        <v>9255885433</v>
      </c>
    </row>
    <row r="36" spans="1:26" ht="13.5">
      <c r="A36" s="57" t="s">
        <v>53</v>
      </c>
      <c r="B36" s="18">
        <v>57041669402</v>
      </c>
      <c r="C36" s="18">
        <v>0</v>
      </c>
      <c r="D36" s="58">
        <v>48013864249</v>
      </c>
      <c r="E36" s="59">
        <v>50617412092</v>
      </c>
      <c r="F36" s="59">
        <v>29975119690</v>
      </c>
      <c r="G36" s="59">
        <v>34029194611</v>
      </c>
      <c r="H36" s="59">
        <v>34450921146</v>
      </c>
      <c r="I36" s="59">
        <v>34450921146</v>
      </c>
      <c r="J36" s="59">
        <v>41022673797</v>
      </c>
      <c r="K36" s="59">
        <v>38077132893</v>
      </c>
      <c r="L36" s="59">
        <v>36621772734</v>
      </c>
      <c r="M36" s="59">
        <v>36621772734</v>
      </c>
      <c r="N36" s="59">
        <v>38289292227</v>
      </c>
      <c r="O36" s="59">
        <v>40367395214</v>
      </c>
      <c r="P36" s="59">
        <v>39143057055</v>
      </c>
      <c r="Q36" s="59">
        <v>40882132742</v>
      </c>
      <c r="R36" s="59">
        <v>0</v>
      </c>
      <c r="S36" s="59">
        <v>0</v>
      </c>
      <c r="T36" s="59">
        <v>0</v>
      </c>
      <c r="U36" s="59">
        <v>0</v>
      </c>
      <c r="V36" s="59">
        <v>40882132742</v>
      </c>
      <c r="W36" s="59">
        <v>37963059073</v>
      </c>
      <c r="X36" s="59">
        <v>2919073669</v>
      </c>
      <c r="Y36" s="60">
        <v>7.69</v>
      </c>
      <c r="Z36" s="61">
        <v>50617412092</v>
      </c>
    </row>
    <row r="37" spans="1:26" ht="13.5">
      <c r="A37" s="57" t="s">
        <v>54</v>
      </c>
      <c r="B37" s="18">
        <v>6374944264</v>
      </c>
      <c r="C37" s="18">
        <v>0</v>
      </c>
      <c r="D37" s="58">
        <v>4091654369</v>
      </c>
      <c r="E37" s="59">
        <v>4416005106</v>
      </c>
      <c r="F37" s="59">
        <v>3918472274</v>
      </c>
      <c r="G37" s="59">
        <v>4035844165</v>
      </c>
      <c r="H37" s="59">
        <v>4056300626</v>
      </c>
      <c r="I37" s="59">
        <v>4056300626</v>
      </c>
      <c r="J37" s="59">
        <v>3986611081</v>
      </c>
      <c r="K37" s="59">
        <v>3622397394</v>
      </c>
      <c r="L37" s="59">
        <v>4235160988</v>
      </c>
      <c r="M37" s="59">
        <v>4235160988</v>
      </c>
      <c r="N37" s="59">
        <v>4018661127</v>
      </c>
      <c r="O37" s="59">
        <v>3680073275</v>
      </c>
      <c r="P37" s="59">
        <v>3462265140</v>
      </c>
      <c r="Q37" s="59">
        <v>3537780576</v>
      </c>
      <c r="R37" s="59">
        <v>0</v>
      </c>
      <c r="S37" s="59">
        <v>0</v>
      </c>
      <c r="T37" s="59">
        <v>0</v>
      </c>
      <c r="U37" s="59">
        <v>0</v>
      </c>
      <c r="V37" s="59">
        <v>3537780576</v>
      </c>
      <c r="W37" s="59">
        <v>3312003832</v>
      </c>
      <c r="X37" s="59">
        <v>225776744</v>
      </c>
      <c r="Y37" s="60">
        <v>6.82</v>
      </c>
      <c r="Z37" s="61">
        <v>4416005106</v>
      </c>
    </row>
    <row r="38" spans="1:26" ht="13.5">
      <c r="A38" s="57" t="s">
        <v>55</v>
      </c>
      <c r="B38" s="18">
        <v>2169876429</v>
      </c>
      <c r="C38" s="18">
        <v>0</v>
      </c>
      <c r="D38" s="58">
        <v>2049034936</v>
      </c>
      <c r="E38" s="59">
        <v>1987277282</v>
      </c>
      <c r="F38" s="59">
        <v>1426417502</v>
      </c>
      <c r="G38" s="59">
        <v>1639152223</v>
      </c>
      <c r="H38" s="59">
        <v>1650084852</v>
      </c>
      <c r="I38" s="59">
        <v>1650084852</v>
      </c>
      <c r="J38" s="59">
        <v>1695207832</v>
      </c>
      <c r="K38" s="59">
        <v>1737586413</v>
      </c>
      <c r="L38" s="59">
        <v>1673606568</v>
      </c>
      <c r="M38" s="59">
        <v>1673606568</v>
      </c>
      <c r="N38" s="59">
        <v>1674731216</v>
      </c>
      <c r="O38" s="59">
        <v>1718203366</v>
      </c>
      <c r="P38" s="59">
        <v>1663199879</v>
      </c>
      <c r="Q38" s="59">
        <v>1715509887</v>
      </c>
      <c r="R38" s="59">
        <v>0</v>
      </c>
      <c r="S38" s="59">
        <v>0</v>
      </c>
      <c r="T38" s="59">
        <v>0</v>
      </c>
      <c r="U38" s="59">
        <v>0</v>
      </c>
      <c r="V38" s="59">
        <v>1715509887</v>
      </c>
      <c r="W38" s="59">
        <v>1490457964</v>
      </c>
      <c r="X38" s="59">
        <v>225051923</v>
      </c>
      <c r="Y38" s="60">
        <v>15.1</v>
      </c>
      <c r="Z38" s="61">
        <v>1987277282</v>
      </c>
    </row>
    <row r="39" spans="1:26" ht="13.5">
      <c r="A39" s="57" t="s">
        <v>56</v>
      </c>
      <c r="B39" s="18">
        <v>56464836890</v>
      </c>
      <c r="C39" s="18">
        <v>0</v>
      </c>
      <c r="D39" s="58">
        <v>50363101209</v>
      </c>
      <c r="E39" s="59">
        <v>53470015137</v>
      </c>
      <c r="F39" s="59">
        <v>34446935865</v>
      </c>
      <c r="G39" s="59">
        <v>37511835922</v>
      </c>
      <c r="H39" s="59">
        <v>37732836924</v>
      </c>
      <c r="I39" s="59">
        <v>37732836924</v>
      </c>
      <c r="J39" s="59">
        <v>43682059135</v>
      </c>
      <c r="K39" s="59">
        <v>40162762165</v>
      </c>
      <c r="L39" s="59">
        <v>39248190410</v>
      </c>
      <c r="M39" s="59">
        <v>39248190410</v>
      </c>
      <c r="N39" s="59">
        <v>41373247950</v>
      </c>
      <c r="O39" s="59">
        <v>44092998069</v>
      </c>
      <c r="P39" s="59">
        <v>43628473361</v>
      </c>
      <c r="Q39" s="59">
        <v>45786255984</v>
      </c>
      <c r="R39" s="59">
        <v>0</v>
      </c>
      <c r="S39" s="59">
        <v>0</v>
      </c>
      <c r="T39" s="59">
        <v>0</v>
      </c>
      <c r="U39" s="59">
        <v>0</v>
      </c>
      <c r="V39" s="59">
        <v>45786255984</v>
      </c>
      <c r="W39" s="59">
        <v>40102511354</v>
      </c>
      <c r="X39" s="59">
        <v>5683744630</v>
      </c>
      <c r="Y39" s="60">
        <v>14.17</v>
      </c>
      <c r="Z39" s="61">
        <v>53470015137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4435107218</v>
      </c>
      <c r="C42" s="18">
        <v>0</v>
      </c>
      <c r="D42" s="58">
        <v>5972237599</v>
      </c>
      <c r="E42" s="59">
        <v>5652225517</v>
      </c>
      <c r="F42" s="59">
        <v>2978825146</v>
      </c>
      <c r="G42" s="59">
        <v>-540395287</v>
      </c>
      <c r="H42" s="59">
        <v>-48017959</v>
      </c>
      <c r="I42" s="59">
        <v>2390411900</v>
      </c>
      <c r="J42" s="59">
        <v>-346802871</v>
      </c>
      <c r="K42" s="59">
        <v>-470204637</v>
      </c>
      <c r="L42" s="59">
        <v>1736050501</v>
      </c>
      <c r="M42" s="59">
        <v>919042993</v>
      </c>
      <c r="N42" s="59">
        <v>-393109434</v>
      </c>
      <c r="O42" s="59">
        <v>-186949452</v>
      </c>
      <c r="P42" s="59">
        <v>1792955089</v>
      </c>
      <c r="Q42" s="59">
        <v>1212896203</v>
      </c>
      <c r="R42" s="59">
        <v>0</v>
      </c>
      <c r="S42" s="59">
        <v>0</v>
      </c>
      <c r="T42" s="59">
        <v>0</v>
      </c>
      <c r="U42" s="59">
        <v>0</v>
      </c>
      <c r="V42" s="59">
        <v>4522351096</v>
      </c>
      <c r="W42" s="59">
        <v>6189363146</v>
      </c>
      <c r="X42" s="59">
        <v>-1667012050</v>
      </c>
      <c r="Y42" s="60">
        <v>-26.93</v>
      </c>
      <c r="Z42" s="61">
        <v>5652225517</v>
      </c>
    </row>
    <row r="43" spans="1:26" ht="13.5">
      <c r="A43" s="57" t="s">
        <v>59</v>
      </c>
      <c r="B43" s="18">
        <v>-4527895048</v>
      </c>
      <c r="C43" s="18">
        <v>0</v>
      </c>
      <c r="D43" s="58">
        <v>-5985264176</v>
      </c>
      <c r="E43" s="59">
        <v>-5799657990</v>
      </c>
      <c r="F43" s="59">
        <v>-119499391</v>
      </c>
      <c r="G43" s="59">
        <v>-249049256</v>
      </c>
      <c r="H43" s="59">
        <v>-305787487</v>
      </c>
      <c r="I43" s="59">
        <v>-674336134</v>
      </c>
      <c r="J43" s="59">
        <v>-354771881</v>
      </c>
      <c r="K43" s="59">
        <v>-292950187</v>
      </c>
      <c r="L43" s="59">
        <v>-489393895</v>
      </c>
      <c r="M43" s="59">
        <v>-1137115963</v>
      </c>
      <c r="N43" s="59">
        <v>-174643939</v>
      </c>
      <c r="O43" s="59">
        <v>-213032929</v>
      </c>
      <c r="P43" s="59">
        <v>-341177955</v>
      </c>
      <c r="Q43" s="59">
        <v>-728854823</v>
      </c>
      <c r="R43" s="59">
        <v>0</v>
      </c>
      <c r="S43" s="59">
        <v>0</v>
      </c>
      <c r="T43" s="59">
        <v>0</v>
      </c>
      <c r="U43" s="59">
        <v>0</v>
      </c>
      <c r="V43" s="59">
        <v>-2540306920</v>
      </c>
      <c r="W43" s="59">
        <v>-3990673171</v>
      </c>
      <c r="X43" s="59">
        <v>1450366251</v>
      </c>
      <c r="Y43" s="60">
        <v>-36.34</v>
      </c>
      <c r="Z43" s="61">
        <v>-5799657990</v>
      </c>
    </row>
    <row r="44" spans="1:26" ht="13.5">
      <c r="A44" s="57" t="s">
        <v>60</v>
      </c>
      <c r="B44" s="18">
        <v>-27617160</v>
      </c>
      <c r="C44" s="18">
        <v>0</v>
      </c>
      <c r="D44" s="58">
        <v>180218507</v>
      </c>
      <c r="E44" s="59">
        <v>80762606</v>
      </c>
      <c r="F44" s="59">
        <v>-5898657</v>
      </c>
      <c r="G44" s="59">
        <v>204513020</v>
      </c>
      <c r="H44" s="59">
        <v>-4658718</v>
      </c>
      <c r="I44" s="59">
        <v>193955645</v>
      </c>
      <c r="J44" s="59">
        <v>199946</v>
      </c>
      <c r="K44" s="59">
        <v>-719632</v>
      </c>
      <c r="L44" s="59">
        <v>-19429624</v>
      </c>
      <c r="M44" s="59">
        <v>-19949310</v>
      </c>
      <c r="N44" s="59">
        <v>-2923725</v>
      </c>
      <c r="O44" s="59">
        <v>-309518</v>
      </c>
      <c r="P44" s="59">
        <v>-4536795</v>
      </c>
      <c r="Q44" s="59">
        <v>-7770038</v>
      </c>
      <c r="R44" s="59">
        <v>0</v>
      </c>
      <c r="S44" s="59">
        <v>0</v>
      </c>
      <c r="T44" s="59">
        <v>0</v>
      </c>
      <c r="U44" s="59">
        <v>0</v>
      </c>
      <c r="V44" s="59">
        <v>166236297</v>
      </c>
      <c r="W44" s="59">
        <v>209022603</v>
      </c>
      <c r="X44" s="59">
        <v>-42786306</v>
      </c>
      <c r="Y44" s="60">
        <v>-20.47</v>
      </c>
      <c r="Z44" s="61">
        <v>80762606</v>
      </c>
    </row>
    <row r="45" spans="1:26" ht="13.5">
      <c r="A45" s="69" t="s">
        <v>61</v>
      </c>
      <c r="B45" s="21">
        <v>2850502727</v>
      </c>
      <c r="C45" s="21">
        <v>0</v>
      </c>
      <c r="D45" s="98">
        <v>2080585093</v>
      </c>
      <c r="E45" s="99">
        <v>2075536614</v>
      </c>
      <c r="F45" s="99">
        <v>5593057857</v>
      </c>
      <c r="G45" s="99">
        <v>5008126334</v>
      </c>
      <c r="H45" s="99">
        <v>4649662170</v>
      </c>
      <c r="I45" s="99">
        <v>4649662170</v>
      </c>
      <c r="J45" s="99">
        <v>3695169845</v>
      </c>
      <c r="K45" s="99">
        <v>2931295389</v>
      </c>
      <c r="L45" s="99">
        <v>4158522371</v>
      </c>
      <c r="M45" s="99">
        <v>4158522371</v>
      </c>
      <c r="N45" s="99">
        <v>3587845273</v>
      </c>
      <c r="O45" s="99">
        <v>3187553374</v>
      </c>
      <c r="P45" s="99">
        <v>4089480817</v>
      </c>
      <c r="Q45" s="99">
        <v>4634793713</v>
      </c>
      <c r="R45" s="99">
        <v>0</v>
      </c>
      <c r="S45" s="99">
        <v>0</v>
      </c>
      <c r="T45" s="99">
        <v>0</v>
      </c>
      <c r="U45" s="99">
        <v>0</v>
      </c>
      <c r="V45" s="99">
        <v>4634793713</v>
      </c>
      <c r="W45" s="99">
        <v>4549919059</v>
      </c>
      <c r="X45" s="99">
        <v>84874654</v>
      </c>
      <c r="Y45" s="100">
        <v>1.87</v>
      </c>
      <c r="Z45" s="101">
        <v>2075536614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218521440</v>
      </c>
      <c r="C49" s="51">
        <v>0</v>
      </c>
      <c r="D49" s="128">
        <v>229712991</v>
      </c>
      <c r="E49" s="53">
        <v>196055234</v>
      </c>
      <c r="F49" s="53">
        <v>0</v>
      </c>
      <c r="G49" s="53">
        <v>0</v>
      </c>
      <c r="H49" s="53">
        <v>0</v>
      </c>
      <c r="I49" s="53">
        <v>201656482</v>
      </c>
      <c r="J49" s="53">
        <v>0</v>
      </c>
      <c r="K49" s="53">
        <v>0</v>
      </c>
      <c r="L49" s="53">
        <v>0</v>
      </c>
      <c r="M49" s="53">
        <v>911330214</v>
      </c>
      <c r="N49" s="53">
        <v>0</v>
      </c>
      <c r="O49" s="53">
        <v>0</v>
      </c>
      <c r="P49" s="53">
        <v>0</v>
      </c>
      <c r="Q49" s="53">
        <v>1146679483</v>
      </c>
      <c r="R49" s="53">
        <v>0</v>
      </c>
      <c r="S49" s="53">
        <v>0</v>
      </c>
      <c r="T49" s="53">
        <v>0</v>
      </c>
      <c r="U49" s="53">
        <v>0</v>
      </c>
      <c r="V49" s="53">
        <v>386502991</v>
      </c>
      <c r="W49" s="53">
        <v>2521647249</v>
      </c>
      <c r="X49" s="53">
        <v>5812106084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376204979</v>
      </c>
      <c r="C51" s="51">
        <v>0</v>
      </c>
      <c r="D51" s="128">
        <v>45940376</v>
      </c>
      <c r="E51" s="53">
        <v>66761573</v>
      </c>
      <c r="F51" s="53">
        <v>0</v>
      </c>
      <c r="G51" s="53">
        <v>0</v>
      </c>
      <c r="H51" s="53">
        <v>0</v>
      </c>
      <c r="I51" s="53">
        <v>384828350</v>
      </c>
      <c r="J51" s="53">
        <v>0</v>
      </c>
      <c r="K51" s="53">
        <v>0</v>
      </c>
      <c r="L51" s="53">
        <v>0</v>
      </c>
      <c r="M51" s="53">
        <v>128933358</v>
      </c>
      <c r="N51" s="53">
        <v>0</v>
      </c>
      <c r="O51" s="53">
        <v>0</v>
      </c>
      <c r="P51" s="53">
        <v>0</v>
      </c>
      <c r="Q51" s="53">
        <v>1184213</v>
      </c>
      <c r="R51" s="53">
        <v>0</v>
      </c>
      <c r="S51" s="53">
        <v>0</v>
      </c>
      <c r="T51" s="53">
        <v>0</v>
      </c>
      <c r="U51" s="53">
        <v>0</v>
      </c>
      <c r="V51" s="53">
        <v>89090169</v>
      </c>
      <c r="W51" s="53">
        <v>70644004</v>
      </c>
      <c r="X51" s="53">
        <v>1163587022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86.66672784532047</v>
      </c>
      <c r="C58" s="5">
        <f>IF(C67=0,0,+(C76/C67)*100)</f>
        <v>0</v>
      </c>
      <c r="D58" s="6">
        <f aca="true" t="shared" si="6" ref="D58:Z58">IF(D67=0,0,+(D76/D67)*100)</f>
        <v>84.10771402895605</v>
      </c>
      <c r="E58" s="7">
        <f t="shared" si="6"/>
        <v>78.4456161550484</v>
      </c>
      <c r="F58" s="7">
        <f t="shared" si="6"/>
        <v>79.01557307002717</v>
      </c>
      <c r="G58" s="7">
        <f t="shared" si="6"/>
        <v>77.32010831665038</v>
      </c>
      <c r="H58" s="7">
        <f t="shared" si="6"/>
        <v>78.62596714201992</v>
      </c>
      <c r="I58" s="7">
        <f t="shared" si="6"/>
        <v>78.32190309565202</v>
      </c>
      <c r="J58" s="7">
        <f t="shared" si="6"/>
        <v>82.2212443306007</v>
      </c>
      <c r="K58" s="7">
        <f t="shared" si="6"/>
        <v>76.44011167462573</v>
      </c>
      <c r="L58" s="7">
        <f t="shared" si="6"/>
        <v>125.68718548923077</v>
      </c>
      <c r="M58" s="7">
        <f t="shared" si="6"/>
        <v>94.492045220528</v>
      </c>
      <c r="N58" s="7">
        <f t="shared" si="6"/>
        <v>67.67721068670235</v>
      </c>
      <c r="O58" s="7">
        <f t="shared" si="6"/>
        <v>79.29146795977948</v>
      </c>
      <c r="P58" s="7">
        <f t="shared" si="6"/>
        <v>106.29835727265193</v>
      </c>
      <c r="Q58" s="7">
        <f t="shared" si="6"/>
        <v>83.57709500785006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85.37054048493876</v>
      </c>
      <c r="W58" s="7">
        <f t="shared" si="6"/>
        <v>71.26034289791718</v>
      </c>
      <c r="X58" s="7">
        <f t="shared" si="6"/>
        <v>0</v>
      </c>
      <c r="Y58" s="7">
        <f t="shared" si="6"/>
        <v>0</v>
      </c>
      <c r="Z58" s="8">
        <f t="shared" si="6"/>
        <v>78.4456161550484</v>
      </c>
    </row>
    <row r="59" spans="1:26" ht="13.5">
      <c r="A59" s="36" t="s">
        <v>31</v>
      </c>
      <c r="B59" s="9">
        <f aca="true" t="shared" si="7" ref="B59:Z66">IF(B68=0,0,+(B77/B68)*100)</f>
        <v>79.5693669927394</v>
      </c>
      <c r="C59" s="9">
        <f t="shared" si="7"/>
        <v>0</v>
      </c>
      <c r="D59" s="2">
        <f t="shared" si="7"/>
        <v>83.22391255695281</v>
      </c>
      <c r="E59" s="10">
        <f t="shared" si="7"/>
        <v>79.86310349035706</v>
      </c>
      <c r="F59" s="10">
        <f t="shared" si="7"/>
        <v>50.532370447302974</v>
      </c>
      <c r="G59" s="10">
        <f t="shared" si="7"/>
        <v>65.56038619692028</v>
      </c>
      <c r="H59" s="10">
        <f t="shared" si="7"/>
        <v>76.54819226014786</v>
      </c>
      <c r="I59" s="10">
        <f t="shared" si="7"/>
        <v>62.64201118825943</v>
      </c>
      <c r="J59" s="10">
        <f t="shared" si="7"/>
        <v>74.85864182323002</v>
      </c>
      <c r="K59" s="10">
        <f t="shared" si="7"/>
        <v>69.28051532612852</v>
      </c>
      <c r="L59" s="10">
        <f t="shared" si="7"/>
        <v>99.50433910432697</v>
      </c>
      <c r="M59" s="10">
        <f t="shared" si="7"/>
        <v>79.34386184966303</v>
      </c>
      <c r="N59" s="10">
        <f t="shared" si="7"/>
        <v>71.2679271274864</v>
      </c>
      <c r="O59" s="10">
        <f t="shared" si="7"/>
        <v>83.44915078192216</v>
      </c>
      <c r="P59" s="10">
        <f t="shared" si="7"/>
        <v>87.66690498067683</v>
      </c>
      <c r="Q59" s="10">
        <f t="shared" si="7"/>
        <v>80.62784069754751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73.3344939802805</v>
      </c>
      <c r="W59" s="10">
        <f t="shared" si="7"/>
        <v>71.25413013876562</v>
      </c>
      <c r="X59" s="10">
        <f t="shared" si="7"/>
        <v>0</v>
      </c>
      <c r="Y59" s="10">
        <f t="shared" si="7"/>
        <v>0</v>
      </c>
      <c r="Z59" s="11">
        <f t="shared" si="7"/>
        <v>79.86310349035706</v>
      </c>
    </row>
    <row r="60" spans="1:26" ht="13.5">
      <c r="A60" s="37" t="s">
        <v>32</v>
      </c>
      <c r="B60" s="12">
        <f t="shared" si="7"/>
        <v>94.11116474630143</v>
      </c>
      <c r="C60" s="12">
        <f t="shared" si="7"/>
        <v>0</v>
      </c>
      <c r="D60" s="3">
        <f t="shared" si="7"/>
        <v>87.26997866400971</v>
      </c>
      <c r="E60" s="13">
        <f t="shared" si="7"/>
        <v>80.76397612883638</v>
      </c>
      <c r="F60" s="13">
        <f t="shared" si="7"/>
        <v>95.47839907566946</v>
      </c>
      <c r="G60" s="13">
        <f t="shared" si="7"/>
        <v>83.8420136891166</v>
      </c>
      <c r="H60" s="13">
        <f t="shared" si="7"/>
        <v>81.4170375751507</v>
      </c>
      <c r="I60" s="13">
        <f t="shared" si="7"/>
        <v>86.65229915583132</v>
      </c>
      <c r="J60" s="13">
        <f t="shared" si="7"/>
        <v>91.26426359789195</v>
      </c>
      <c r="K60" s="13">
        <f t="shared" si="7"/>
        <v>85.50863383800028</v>
      </c>
      <c r="L60" s="13">
        <f t="shared" si="7"/>
        <v>141.69530070513528</v>
      </c>
      <c r="M60" s="13">
        <f t="shared" si="7"/>
        <v>107.34527478780083</v>
      </c>
      <c r="N60" s="13">
        <f t="shared" si="7"/>
        <v>72.19169057177518</v>
      </c>
      <c r="O60" s="13">
        <f t="shared" si="7"/>
        <v>81.94834365447508</v>
      </c>
      <c r="P60" s="13">
        <f t="shared" si="7"/>
        <v>117.34379280067526</v>
      </c>
      <c r="Q60" s="13">
        <f t="shared" si="7"/>
        <v>89.51445939298272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94.50048652375084</v>
      </c>
      <c r="W60" s="13">
        <f t="shared" si="7"/>
        <v>73.41820662883131</v>
      </c>
      <c r="X60" s="13">
        <f t="shared" si="7"/>
        <v>0</v>
      </c>
      <c r="Y60" s="13">
        <f t="shared" si="7"/>
        <v>0</v>
      </c>
      <c r="Z60" s="14">
        <f t="shared" si="7"/>
        <v>80.76397612883638</v>
      </c>
    </row>
    <row r="61" spans="1:26" ht="13.5">
      <c r="A61" s="38" t="s">
        <v>110</v>
      </c>
      <c r="B61" s="12">
        <f t="shared" si="7"/>
        <v>84.95999163145525</v>
      </c>
      <c r="C61" s="12">
        <f t="shared" si="7"/>
        <v>0</v>
      </c>
      <c r="D61" s="3">
        <f t="shared" si="7"/>
        <v>91.50270257575934</v>
      </c>
      <c r="E61" s="13">
        <f t="shared" si="7"/>
        <v>85.40596838322341</v>
      </c>
      <c r="F61" s="13">
        <f t="shared" si="7"/>
        <v>103.94550096321673</v>
      </c>
      <c r="G61" s="13">
        <f t="shared" si="7"/>
        <v>88.94790210561217</v>
      </c>
      <c r="H61" s="13">
        <f t="shared" si="7"/>
        <v>90.63680457325667</v>
      </c>
      <c r="I61" s="13">
        <f t="shared" si="7"/>
        <v>94.21051181840464</v>
      </c>
      <c r="J61" s="13">
        <f t="shared" si="7"/>
        <v>105.0397947968003</v>
      </c>
      <c r="K61" s="13">
        <f t="shared" si="7"/>
        <v>87.66576907272167</v>
      </c>
      <c r="L61" s="13">
        <f t="shared" si="7"/>
        <v>207.02356177270943</v>
      </c>
      <c r="M61" s="13">
        <f t="shared" si="7"/>
        <v>133.67709988709686</v>
      </c>
      <c r="N61" s="13">
        <f t="shared" si="7"/>
        <v>81.3159486154644</v>
      </c>
      <c r="O61" s="13">
        <f t="shared" si="7"/>
        <v>86.41463595751262</v>
      </c>
      <c r="P61" s="13">
        <f t="shared" si="7"/>
        <v>100.26227056784234</v>
      </c>
      <c r="Q61" s="13">
        <f t="shared" si="7"/>
        <v>89.02334123645461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105.48208366128146</v>
      </c>
      <c r="W61" s="13">
        <f t="shared" si="7"/>
        <v>73.2273678298098</v>
      </c>
      <c r="X61" s="13">
        <f t="shared" si="7"/>
        <v>0</v>
      </c>
      <c r="Y61" s="13">
        <f t="shared" si="7"/>
        <v>0</v>
      </c>
      <c r="Z61" s="14">
        <f t="shared" si="7"/>
        <v>85.40596838322341</v>
      </c>
    </row>
    <row r="62" spans="1:26" ht="13.5">
      <c r="A62" s="38" t="s">
        <v>111</v>
      </c>
      <c r="B62" s="12">
        <f t="shared" si="7"/>
        <v>69.46076030871039</v>
      </c>
      <c r="C62" s="12">
        <f t="shared" si="7"/>
        <v>0</v>
      </c>
      <c r="D62" s="3">
        <f t="shared" si="7"/>
        <v>77.75274444414315</v>
      </c>
      <c r="E62" s="13">
        <f t="shared" si="7"/>
        <v>68.3100719527913</v>
      </c>
      <c r="F62" s="13">
        <f t="shared" si="7"/>
        <v>82.03721261111725</v>
      </c>
      <c r="G62" s="13">
        <f t="shared" si="7"/>
        <v>81.88557085206862</v>
      </c>
      <c r="H62" s="13">
        <f t="shared" si="7"/>
        <v>67.73524056670021</v>
      </c>
      <c r="I62" s="13">
        <f t="shared" si="7"/>
        <v>76.80707372629058</v>
      </c>
      <c r="J62" s="13">
        <f t="shared" si="7"/>
        <v>78.14328956948393</v>
      </c>
      <c r="K62" s="13">
        <f t="shared" si="7"/>
        <v>92.72967067091965</v>
      </c>
      <c r="L62" s="13">
        <f t="shared" si="7"/>
        <v>41.72247819330026</v>
      </c>
      <c r="M62" s="13">
        <f t="shared" si="7"/>
        <v>66.70730276056743</v>
      </c>
      <c r="N62" s="13">
        <f t="shared" si="7"/>
        <v>63.84236918925996</v>
      </c>
      <c r="O62" s="13">
        <f t="shared" si="7"/>
        <v>79.97319130721569</v>
      </c>
      <c r="P62" s="13">
        <f t="shared" si="7"/>
        <v>187.69327704186986</v>
      </c>
      <c r="Q62" s="13">
        <f t="shared" si="7"/>
        <v>107.42727123012124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84.69735194147722</v>
      </c>
      <c r="W62" s="13">
        <f t="shared" si="7"/>
        <v>72.0131796340571</v>
      </c>
      <c r="X62" s="13">
        <f t="shared" si="7"/>
        <v>0</v>
      </c>
      <c r="Y62" s="13">
        <f t="shared" si="7"/>
        <v>0</v>
      </c>
      <c r="Z62" s="14">
        <f t="shared" si="7"/>
        <v>68.3100719527913</v>
      </c>
    </row>
    <row r="63" spans="1:26" ht="13.5">
      <c r="A63" s="38" t="s">
        <v>112</v>
      </c>
      <c r="B63" s="12">
        <f t="shared" si="7"/>
        <v>60.05158712442903</v>
      </c>
      <c r="C63" s="12">
        <f t="shared" si="7"/>
        <v>0</v>
      </c>
      <c r="D63" s="3">
        <f t="shared" si="7"/>
        <v>83.75808287208149</v>
      </c>
      <c r="E63" s="13">
        <f t="shared" si="7"/>
        <v>77.20218532699126</v>
      </c>
      <c r="F63" s="13">
        <f t="shared" si="7"/>
        <v>88.31142448680028</v>
      </c>
      <c r="G63" s="13">
        <f t="shared" si="7"/>
        <v>71.20379556584817</v>
      </c>
      <c r="H63" s="13">
        <f t="shared" si="7"/>
        <v>77.67439377084617</v>
      </c>
      <c r="I63" s="13">
        <f t="shared" si="7"/>
        <v>78.7214586995054</v>
      </c>
      <c r="J63" s="13">
        <f t="shared" si="7"/>
        <v>75.15042346797065</v>
      </c>
      <c r="K63" s="13">
        <f t="shared" si="7"/>
        <v>90.67906771203789</v>
      </c>
      <c r="L63" s="13">
        <f t="shared" si="7"/>
        <v>78.80413270290467</v>
      </c>
      <c r="M63" s="13">
        <f t="shared" si="7"/>
        <v>81.3549274327015</v>
      </c>
      <c r="N63" s="13">
        <f t="shared" si="7"/>
        <v>77.75454707903118</v>
      </c>
      <c r="O63" s="13">
        <f t="shared" si="7"/>
        <v>85.89597076747678</v>
      </c>
      <c r="P63" s="13">
        <f t="shared" si="7"/>
        <v>102.99876808797777</v>
      </c>
      <c r="Q63" s="13">
        <f t="shared" si="7"/>
        <v>88.41139650679608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82.77746890355638</v>
      </c>
      <c r="W63" s="13">
        <f t="shared" si="7"/>
        <v>94.5228989057236</v>
      </c>
      <c r="X63" s="13">
        <f t="shared" si="7"/>
        <v>0</v>
      </c>
      <c r="Y63" s="13">
        <f t="shared" si="7"/>
        <v>0</v>
      </c>
      <c r="Z63" s="14">
        <f t="shared" si="7"/>
        <v>77.20218532699126</v>
      </c>
    </row>
    <row r="64" spans="1:26" ht="13.5">
      <c r="A64" s="38" t="s">
        <v>113</v>
      </c>
      <c r="B64" s="12">
        <f t="shared" si="7"/>
        <v>69.10801510210185</v>
      </c>
      <c r="C64" s="12">
        <f t="shared" si="7"/>
        <v>0</v>
      </c>
      <c r="D64" s="3">
        <f t="shared" si="7"/>
        <v>79.10715414770365</v>
      </c>
      <c r="E64" s="13">
        <f t="shared" si="7"/>
        <v>69.14145777972945</v>
      </c>
      <c r="F64" s="13">
        <f t="shared" si="7"/>
        <v>65.66223328691584</v>
      </c>
      <c r="G64" s="13">
        <f t="shared" si="7"/>
        <v>60.85830781570465</v>
      </c>
      <c r="H64" s="13">
        <f t="shared" si="7"/>
        <v>62.3931516578478</v>
      </c>
      <c r="I64" s="13">
        <f t="shared" si="7"/>
        <v>62.87866222703924</v>
      </c>
      <c r="J64" s="13">
        <f t="shared" si="7"/>
        <v>66.95073163353103</v>
      </c>
      <c r="K64" s="13">
        <f t="shared" si="7"/>
        <v>64.42514291635639</v>
      </c>
      <c r="L64" s="13">
        <f t="shared" si="7"/>
        <v>50.982163673698246</v>
      </c>
      <c r="M64" s="13">
        <f t="shared" si="7"/>
        <v>61.113870483632624</v>
      </c>
      <c r="N64" s="13">
        <f t="shared" si="7"/>
        <v>49.29249035124361</v>
      </c>
      <c r="O64" s="13">
        <f t="shared" si="7"/>
        <v>65.87178818906452</v>
      </c>
      <c r="P64" s="13">
        <f t="shared" si="7"/>
        <v>66.73832787258573</v>
      </c>
      <c r="Q64" s="13">
        <f t="shared" si="7"/>
        <v>59.4261357862393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61.084715168580814</v>
      </c>
      <c r="W64" s="13">
        <f t="shared" si="7"/>
        <v>71.67904178428486</v>
      </c>
      <c r="X64" s="13">
        <f t="shared" si="7"/>
        <v>0</v>
      </c>
      <c r="Y64" s="13">
        <f t="shared" si="7"/>
        <v>0</v>
      </c>
      <c r="Z64" s="14">
        <f t="shared" si="7"/>
        <v>69.14145777972945</v>
      </c>
    </row>
    <row r="65" spans="1:26" ht="13.5">
      <c r="A65" s="38" t="s">
        <v>114</v>
      </c>
      <c r="B65" s="12">
        <f t="shared" si="7"/>
        <v>956.8321061807009</v>
      </c>
      <c r="C65" s="12">
        <f t="shared" si="7"/>
        <v>0</v>
      </c>
      <c r="D65" s="3">
        <f t="shared" si="7"/>
        <v>70.76891550432418</v>
      </c>
      <c r="E65" s="13">
        <f t="shared" si="7"/>
        <v>88.38848216466832</v>
      </c>
      <c r="F65" s="13">
        <f t="shared" si="7"/>
        <v>158.1237513221295</v>
      </c>
      <c r="G65" s="13">
        <f t="shared" si="7"/>
        <v>46.34136251279877</v>
      </c>
      <c r="H65" s="13">
        <f t="shared" si="7"/>
        <v>31.854257468133078</v>
      </c>
      <c r="I65" s="13">
        <f t="shared" si="7"/>
        <v>43.94608401611656</v>
      </c>
      <c r="J65" s="13">
        <f t="shared" si="7"/>
        <v>26.420765641913217</v>
      </c>
      <c r="K65" s="13">
        <f t="shared" si="7"/>
        <v>15.821450206831805</v>
      </c>
      <c r="L65" s="13">
        <f t="shared" si="7"/>
        <v>35.5359848536571</v>
      </c>
      <c r="M65" s="13">
        <f t="shared" si="7"/>
        <v>24.980748699395182</v>
      </c>
      <c r="N65" s="13">
        <f t="shared" si="7"/>
        <v>17.60451268411822</v>
      </c>
      <c r="O65" s="13">
        <f t="shared" si="7"/>
        <v>19.72284146080749</v>
      </c>
      <c r="P65" s="13">
        <f t="shared" si="7"/>
        <v>79.48111575563712</v>
      </c>
      <c r="Q65" s="13">
        <f t="shared" si="7"/>
        <v>36.09230336614029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34.20946568904186</v>
      </c>
      <c r="W65" s="13">
        <f t="shared" si="7"/>
        <v>40.06848667378301</v>
      </c>
      <c r="X65" s="13">
        <f t="shared" si="7"/>
        <v>0</v>
      </c>
      <c r="Y65" s="13">
        <f t="shared" si="7"/>
        <v>0</v>
      </c>
      <c r="Z65" s="14">
        <f t="shared" si="7"/>
        <v>88.38848216466832</v>
      </c>
    </row>
    <row r="66" spans="1:26" ht="13.5">
      <c r="A66" s="39" t="s">
        <v>115</v>
      </c>
      <c r="B66" s="15">
        <f t="shared" si="7"/>
        <v>28.944055971088233</v>
      </c>
      <c r="C66" s="15">
        <f t="shared" si="7"/>
        <v>0</v>
      </c>
      <c r="D66" s="4">
        <f t="shared" si="7"/>
        <v>46.754477697259034</v>
      </c>
      <c r="E66" s="16">
        <f t="shared" si="7"/>
        <v>46.36348169818981</v>
      </c>
      <c r="F66" s="16">
        <f t="shared" si="7"/>
        <v>66.15578193152254</v>
      </c>
      <c r="G66" s="16">
        <f t="shared" si="7"/>
        <v>53.6375526665381</v>
      </c>
      <c r="H66" s="16">
        <f t="shared" si="7"/>
        <v>60.402106990123585</v>
      </c>
      <c r="I66" s="16">
        <f t="shared" si="7"/>
        <v>59.926774658070336</v>
      </c>
      <c r="J66" s="16">
        <f t="shared" si="7"/>
        <v>25.197906485053736</v>
      </c>
      <c r="K66" s="16">
        <f t="shared" si="7"/>
        <v>23.089197922083333</v>
      </c>
      <c r="L66" s="16">
        <f t="shared" si="7"/>
        <v>-4.881222330381077</v>
      </c>
      <c r="M66" s="16">
        <f t="shared" si="7"/>
        <v>16.40884194959821</v>
      </c>
      <c r="N66" s="16">
        <f t="shared" si="7"/>
        <v>17.78641609469424</v>
      </c>
      <c r="O66" s="16">
        <f t="shared" si="7"/>
        <v>41.46270987530748</v>
      </c>
      <c r="P66" s="16">
        <f t="shared" si="7"/>
        <v>48.97115971820843</v>
      </c>
      <c r="Q66" s="16">
        <f t="shared" si="7"/>
        <v>34.64300154809029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36.93260664142465</v>
      </c>
      <c r="W66" s="16">
        <f t="shared" si="7"/>
        <v>43.82360356038047</v>
      </c>
      <c r="X66" s="16">
        <f t="shared" si="7"/>
        <v>0</v>
      </c>
      <c r="Y66" s="16">
        <f t="shared" si="7"/>
        <v>0</v>
      </c>
      <c r="Z66" s="17">
        <f t="shared" si="7"/>
        <v>46.36348169818981</v>
      </c>
    </row>
    <row r="67" spans="1:26" ht="13.5" hidden="1">
      <c r="A67" s="40" t="s">
        <v>116</v>
      </c>
      <c r="B67" s="23">
        <v>5043044387</v>
      </c>
      <c r="C67" s="23"/>
      <c r="D67" s="24">
        <v>6277050135</v>
      </c>
      <c r="E67" s="25">
        <v>6110311974</v>
      </c>
      <c r="F67" s="25">
        <v>469217822</v>
      </c>
      <c r="G67" s="25">
        <v>464611487</v>
      </c>
      <c r="H67" s="25">
        <v>460307784</v>
      </c>
      <c r="I67" s="25">
        <v>1394137093</v>
      </c>
      <c r="J67" s="25">
        <v>410793080</v>
      </c>
      <c r="K67" s="25">
        <v>488098345</v>
      </c>
      <c r="L67" s="25">
        <v>444039644</v>
      </c>
      <c r="M67" s="25">
        <v>1342931069</v>
      </c>
      <c r="N67" s="25">
        <v>461297998</v>
      </c>
      <c r="O67" s="25">
        <v>476861512</v>
      </c>
      <c r="P67" s="25">
        <v>412751514</v>
      </c>
      <c r="Q67" s="25">
        <v>1350911024</v>
      </c>
      <c r="R67" s="25"/>
      <c r="S67" s="25"/>
      <c r="T67" s="25"/>
      <c r="U67" s="25"/>
      <c r="V67" s="25">
        <v>4087979186</v>
      </c>
      <c r="W67" s="25">
        <v>4462998704</v>
      </c>
      <c r="X67" s="25"/>
      <c r="Y67" s="24"/>
      <c r="Z67" s="26">
        <v>6110311974</v>
      </c>
    </row>
    <row r="68" spans="1:26" ht="13.5" hidden="1">
      <c r="A68" s="36" t="s">
        <v>31</v>
      </c>
      <c r="B68" s="18">
        <v>1173169245</v>
      </c>
      <c r="C68" s="18"/>
      <c r="D68" s="19">
        <v>1447468862</v>
      </c>
      <c r="E68" s="20">
        <v>1407795133</v>
      </c>
      <c r="F68" s="20">
        <v>154313036</v>
      </c>
      <c r="G68" s="20">
        <v>117265772</v>
      </c>
      <c r="H68" s="20">
        <v>109767730</v>
      </c>
      <c r="I68" s="20">
        <v>381346538</v>
      </c>
      <c r="J68" s="20">
        <v>113505284</v>
      </c>
      <c r="K68" s="20">
        <v>119138535</v>
      </c>
      <c r="L68" s="20">
        <v>84721632</v>
      </c>
      <c r="M68" s="20">
        <v>317365451</v>
      </c>
      <c r="N68" s="20">
        <v>101140576</v>
      </c>
      <c r="O68" s="20">
        <v>103397057</v>
      </c>
      <c r="P68" s="20">
        <v>93045306</v>
      </c>
      <c r="Q68" s="20">
        <v>297582939</v>
      </c>
      <c r="R68" s="20"/>
      <c r="S68" s="20"/>
      <c r="T68" s="20"/>
      <c r="U68" s="20"/>
      <c r="V68" s="20">
        <v>996294928</v>
      </c>
      <c r="W68" s="20">
        <v>1069651409</v>
      </c>
      <c r="X68" s="20"/>
      <c r="Y68" s="19"/>
      <c r="Z68" s="22">
        <v>1407795133</v>
      </c>
    </row>
    <row r="69" spans="1:26" ht="13.5" hidden="1">
      <c r="A69" s="37" t="s">
        <v>32</v>
      </c>
      <c r="B69" s="18">
        <v>3555565727</v>
      </c>
      <c r="C69" s="18"/>
      <c r="D69" s="19">
        <v>4484203859</v>
      </c>
      <c r="E69" s="20">
        <v>4327590294</v>
      </c>
      <c r="F69" s="20">
        <v>288000870</v>
      </c>
      <c r="G69" s="20">
        <v>318000944</v>
      </c>
      <c r="H69" s="20">
        <v>314836422</v>
      </c>
      <c r="I69" s="20">
        <v>920838236</v>
      </c>
      <c r="J69" s="20">
        <v>269245006</v>
      </c>
      <c r="K69" s="20">
        <v>329021346</v>
      </c>
      <c r="L69" s="20">
        <v>335209440</v>
      </c>
      <c r="M69" s="20">
        <v>933475792</v>
      </c>
      <c r="N69" s="20">
        <v>323596802</v>
      </c>
      <c r="O69" s="20">
        <v>338337407</v>
      </c>
      <c r="P69" s="20">
        <v>293413157</v>
      </c>
      <c r="Q69" s="20">
        <v>955347366</v>
      </c>
      <c r="R69" s="20"/>
      <c r="S69" s="20"/>
      <c r="T69" s="20"/>
      <c r="U69" s="20"/>
      <c r="V69" s="20">
        <v>2809661394</v>
      </c>
      <c r="W69" s="20">
        <v>3146148995</v>
      </c>
      <c r="X69" s="20"/>
      <c r="Y69" s="19"/>
      <c r="Z69" s="22">
        <v>4327590294</v>
      </c>
    </row>
    <row r="70" spans="1:26" ht="13.5" hidden="1">
      <c r="A70" s="38" t="s">
        <v>110</v>
      </c>
      <c r="B70" s="18">
        <v>2326005368</v>
      </c>
      <c r="C70" s="18"/>
      <c r="D70" s="19">
        <v>2991587552</v>
      </c>
      <c r="E70" s="20">
        <v>2968891396</v>
      </c>
      <c r="F70" s="20">
        <v>188577498</v>
      </c>
      <c r="G70" s="20">
        <v>213416034</v>
      </c>
      <c r="H70" s="20">
        <v>199421652</v>
      </c>
      <c r="I70" s="20">
        <v>601415184</v>
      </c>
      <c r="J70" s="20">
        <v>153843605</v>
      </c>
      <c r="K70" s="20">
        <v>218614814</v>
      </c>
      <c r="L70" s="20">
        <v>197206851</v>
      </c>
      <c r="M70" s="20">
        <v>569665270</v>
      </c>
      <c r="N70" s="20">
        <v>190915494</v>
      </c>
      <c r="O70" s="20">
        <v>196544435</v>
      </c>
      <c r="P70" s="20">
        <v>176545925</v>
      </c>
      <c r="Q70" s="20">
        <v>564005854</v>
      </c>
      <c r="R70" s="20"/>
      <c r="S70" s="20"/>
      <c r="T70" s="20"/>
      <c r="U70" s="20"/>
      <c r="V70" s="20">
        <v>1735086308</v>
      </c>
      <c r="W70" s="20">
        <v>2222967653</v>
      </c>
      <c r="X70" s="20"/>
      <c r="Y70" s="19"/>
      <c r="Z70" s="22">
        <v>2968891396</v>
      </c>
    </row>
    <row r="71" spans="1:26" ht="13.5" hidden="1">
      <c r="A71" s="38" t="s">
        <v>111</v>
      </c>
      <c r="B71" s="18">
        <v>745795954</v>
      </c>
      <c r="C71" s="18"/>
      <c r="D71" s="19">
        <v>877859732</v>
      </c>
      <c r="E71" s="20">
        <v>739573115</v>
      </c>
      <c r="F71" s="20">
        <v>54729457</v>
      </c>
      <c r="G71" s="20">
        <v>53680571</v>
      </c>
      <c r="H71" s="20">
        <v>61603788</v>
      </c>
      <c r="I71" s="20">
        <v>170013816</v>
      </c>
      <c r="J71" s="20">
        <v>64407954</v>
      </c>
      <c r="K71" s="20">
        <v>58067177</v>
      </c>
      <c r="L71" s="20">
        <v>89959165</v>
      </c>
      <c r="M71" s="20">
        <v>212434296</v>
      </c>
      <c r="N71" s="20">
        <v>69746796</v>
      </c>
      <c r="O71" s="20">
        <v>89068125</v>
      </c>
      <c r="P71" s="20">
        <v>68337656</v>
      </c>
      <c r="Q71" s="20">
        <v>227152577</v>
      </c>
      <c r="R71" s="20"/>
      <c r="S71" s="20"/>
      <c r="T71" s="20"/>
      <c r="U71" s="20"/>
      <c r="V71" s="20">
        <v>609600689</v>
      </c>
      <c r="W71" s="20">
        <v>498301544</v>
      </c>
      <c r="X71" s="20"/>
      <c r="Y71" s="19"/>
      <c r="Z71" s="22">
        <v>739573115</v>
      </c>
    </row>
    <row r="72" spans="1:26" ht="13.5" hidden="1">
      <c r="A72" s="38" t="s">
        <v>112</v>
      </c>
      <c r="B72" s="18">
        <v>151465314</v>
      </c>
      <c r="C72" s="18"/>
      <c r="D72" s="19">
        <v>241303460</v>
      </c>
      <c r="E72" s="20">
        <v>240815586</v>
      </c>
      <c r="F72" s="20">
        <v>17622866</v>
      </c>
      <c r="G72" s="20">
        <v>20083435</v>
      </c>
      <c r="H72" s="20">
        <v>17212097</v>
      </c>
      <c r="I72" s="20">
        <v>54918398</v>
      </c>
      <c r="J72" s="20">
        <v>19322949</v>
      </c>
      <c r="K72" s="20">
        <v>18076003</v>
      </c>
      <c r="L72" s="20">
        <v>19074006</v>
      </c>
      <c r="M72" s="20">
        <v>56472958</v>
      </c>
      <c r="N72" s="20">
        <v>18092439</v>
      </c>
      <c r="O72" s="20">
        <v>19179186</v>
      </c>
      <c r="P72" s="20">
        <v>16524719</v>
      </c>
      <c r="Q72" s="20">
        <v>53796344</v>
      </c>
      <c r="R72" s="20"/>
      <c r="S72" s="20"/>
      <c r="T72" s="20"/>
      <c r="U72" s="20"/>
      <c r="V72" s="20">
        <v>165187700</v>
      </c>
      <c r="W72" s="20">
        <v>144709142</v>
      </c>
      <c r="X72" s="20"/>
      <c r="Y72" s="19"/>
      <c r="Z72" s="22">
        <v>240815586</v>
      </c>
    </row>
    <row r="73" spans="1:26" ht="13.5" hidden="1">
      <c r="A73" s="38" t="s">
        <v>113</v>
      </c>
      <c r="B73" s="18">
        <v>272441283</v>
      </c>
      <c r="C73" s="18"/>
      <c r="D73" s="19">
        <v>324053877</v>
      </c>
      <c r="E73" s="20">
        <v>342790224</v>
      </c>
      <c r="F73" s="20">
        <v>26288221</v>
      </c>
      <c r="G73" s="20">
        <v>29273880</v>
      </c>
      <c r="H73" s="20">
        <v>28900542</v>
      </c>
      <c r="I73" s="20">
        <v>84462643</v>
      </c>
      <c r="J73" s="20">
        <v>26913679</v>
      </c>
      <c r="K73" s="20">
        <v>28873707</v>
      </c>
      <c r="L73" s="20">
        <v>24941515</v>
      </c>
      <c r="M73" s="20">
        <v>80728901</v>
      </c>
      <c r="N73" s="20">
        <v>37475814</v>
      </c>
      <c r="O73" s="20">
        <v>28381613</v>
      </c>
      <c r="P73" s="20">
        <v>26917865</v>
      </c>
      <c r="Q73" s="20">
        <v>92775292</v>
      </c>
      <c r="R73" s="20"/>
      <c r="S73" s="20"/>
      <c r="T73" s="20"/>
      <c r="U73" s="20"/>
      <c r="V73" s="20">
        <v>257966836</v>
      </c>
      <c r="W73" s="20">
        <v>234539589</v>
      </c>
      <c r="X73" s="20"/>
      <c r="Y73" s="19"/>
      <c r="Z73" s="22">
        <v>342790224</v>
      </c>
    </row>
    <row r="74" spans="1:26" ht="13.5" hidden="1">
      <c r="A74" s="38" t="s">
        <v>114</v>
      </c>
      <c r="B74" s="18">
        <v>59857808</v>
      </c>
      <c r="C74" s="18"/>
      <c r="D74" s="19">
        <v>49399238</v>
      </c>
      <c r="E74" s="20">
        <v>35519973</v>
      </c>
      <c r="F74" s="20">
        <v>782828</v>
      </c>
      <c r="G74" s="20">
        <v>1547024</v>
      </c>
      <c r="H74" s="20">
        <v>7698343</v>
      </c>
      <c r="I74" s="20">
        <v>10028195</v>
      </c>
      <c r="J74" s="20">
        <v>4756819</v>
      </c>
      <c r="K74" s="20">
        <v>5389645</v>
      </c>
      <c r="L74" s="20">
        <v>4027903</v>
      </c>
      <c r="M74" s="20">
        <v>14174367</v>
      </c>
      <c r="N74" s="20">
        <v>7366259</v>
      </c>
      <c r="O74" s="20">
        <v>5164048</v>
      </c>
      <c r="P74" s="20">
        <v>5086992</v>
      </c>
      <c r="Q74" s="20">
        <v>17617299</v>
      </c>
      <c r="R74" s="20"/>
      <c r="S74" s="20"/>
      <c r="T74" s="20"/>
      <c r="U74" s="20"/>
      <c r="V74" s="20">
        <v>41819861</v>
      </c>
      <c r="W74" s="20">
        <v>45631067</v>
      </c>
      <c r="X74" s="20"/>
      <c r="Y74" s="19"/>
      <c r="Z74" s="22">
        <v>35519973</v>
      </c>
    </row>
    <row r="75" spans="1:26" ht="13.5" hidden="1">
      <c r="A75" s="39" t="s">
        <v>115</v>
      </c>
      <c r="B75" s="27">
        <v>314309415</v>
      </c>
      <c r="C75" s="27"/>
      <c r="D75" s="28">
        <v>345377414</v>
      </c>
      <c r="E75" s="29">
        <v>374926547</v>
      </c>
      <c r="F75" s="29">
        <v>26903916</v>
      </c>
      <c r="G75" s="29">
        <v>29344771</v>
      </c>
      <c r="H75" s="29">
        <v>35703632</v>
      </c>
      <c r="I75" s="29">
        <v>91952319</v>
      </c>
      <c r="J75" s="29">
        <v>28042790</v>
      </c>
      <c r="K75" s="29">
        <v>39938464</v>
      </c>
      <c r="L75" s="29">
        <v>24108572</v>
      </c>
      <c r="M75" s="29">
        <v>92089826</v>
      </c>
      <c r="N75" s="29">
        <v>36560620</v>
      </c>
      <c r="O75" s="29">
        <v>35127048</v>
      </c>
      <c r="P75" s="29">
        <v>26293051</v>
      </c>
      <c r="Q75" s="29">
        <v>97980719</v>
      </c>
      <c r="R75" s="29"/>
      <c r="S75" s="29"/>
      <c r="T75" s="29"/>
      <c r="U75" s="29"/>
      <c r="V75" s="29">
        <v>282022864</v>
      </c>
      <c r="W75" s="29">
        <v>247198300</v>
      </c>
      <c r="X75" s="29"/>
      <c r="Y75" s="28"/>
      <c r="Z75" s="30">
        <v>374926547</v>
      </c>
    </row>
    <row r="76" spans="1:26" ht="13.5" hidden="1">
      <c r="A76" s="41" t="s">
        <v>117</v>
      </c>
      <c r="B76" s="31">
        <v>4370641554</v>
      </c>
      <c r="C76" s="31"/>
      <c r="D76" s="32">
        <v>5279483377</v>
      </c>
      <c r="E76" s="33">
        <v>4793271877</v>
      </c>
      <c r="F76" s="33">
        <v>370755151</v>
      </c>
      <c r="G76" s="33">
        <v>359238105</v>
      </c>
      <c r="H76" s="33">
        <v>361921447</v>
      </c>
      <c r="I76" s="33">
        <v>1091914703</v>
      </c>
      <c r="J76" s="33">
        <v>337759182</v>
      </c>
      <c r="K76" s="33">
        <v>373102920</v>
      </c>
      <c r="L76" s="33">
        <v>558100931</v>
      </c>
      <c r="M76" s="33">
        <v>1268963033</v>
      </c>
      <c r="N76" s="33">
        <v>312193618</v>
      </c>
      <c r="O76" s="33">
        <v>378110493</v>
      </c>
      <c r="P76" s="33">
        <v>438748079</v>
      </c>
      <c r="Q76" s="33">
        <v>1129052190</v>
      </c>
      <c r="R76" s="33"/>
      <c r="S76" s="33"/>
      <c r="T76" s="33"/>
      <c r="U76" s="33"/>
      <c r="V76" s="33">
        <v>3489929926</v>
      </c>
      <c r="W76" s="33">
        <v>3180348180</v>
      </c>
      <c r="X76" s="33"/>
      <c r="Y76" s="32"/>
      <c r="Z76" s="34">
        <v>4793271877</v>
      </c>
    </row>
    <row r="77" spans="1:26" ht="13.5" hidden="1">
      <c r="A77" s="36" t="s">
        <v>31</v>
      </c>
      <c r="B77" s="18">
        <v>933483342</v>
      </c>
      <c r="C77" s="18"/>
      <c r="D77" s="19">
        <v>1204640220</v>
      </c>
      <c r="E77" s="20">
        <v>1124308884</v>
      </c>
      <c r="F77" s="20">
        <v>77978035</v>
      </c>
      <c r="G77" s="20">
        <v>76879893</v>
      </c>
      <c r="H77" s="20">
        <v>84025213</v>
      </c>
      <c r="I77" s="20">
        <v>238883141</v>
      </c>
      <c r="J77" s="20">
        <v>84968514</v>
      </c>
      <c r="K77" s="20">
        <v>82539791</v>
      </c>
      <c r="L77" s="20">
        <v>84301700</v>
      </c>
      <c r="M77" s="20">
        <v>251810005</v>
      </c>
      <c r="N77" s="20">
        <v>72080792</v>
      </c>
      <c r="O77" s="20">
        <v>86283966</v>
      </c>
      <c r="P77" s="20">
        <v>81569940</v>
      </c>
      <c r="Q77" s="20">
        <v>239934698</v>
      </c>
      <c r="R77" s="20"/>
      <c r="S77" s="20"/>
      <c r="T77" s="20"/>
      <c r="U77" s="20"/>
      <c r="V77" s="20">
        <v>730627844</v>
      </c>
      <c r="W77" s="20">
        <v>762170807</v>
      </c>
      <c r="X77" s="20"/>
      <c r="Y77" s="19"/>
      <c r="Z77" s="22">
        <v>1124308884</v>
      </c>
    </row>
    <row r="78" spans="1:26" ht="13.5" hidden="1">
      <c r="A78" s="37" t="s">
        <v>32</v>
      </c>
      <c r="B78" s="18">
        <v>3346184319</v>
      </c>
      <c r="C78" s="18"/>
      <c r="D78" s="19">
        <v>3913363751</v>
      </c>
      <c r="E78" s="20">
        <v>3495133992</v>
      </c>
      <c r="F78" s="20">
        <v>274978620</v>
      </c>
      <c r="G78" s="20">
        <v>266618395</v>
      </c>
      <c r="H78" s="20">
        <v>256330488</v>
      </c>
      <c r="I78" s="20">
        <v>797927503</v>
      </c>
      <c r="J78" s="20">
        <v>245724472</v>
      </c>
      <c r="K78" s="20">
        <v>281341658</v>
      </c>
      <c r="L78" s="20">
        <v>474976024</v>
      </c>
      <c r="M78" s="20">
        <v>1002042154</v>
      </c>
      <c r="N78" s="20">
        <v>233610002</v>
      </c>
      <c r="O78" s="20">
        <v>277261901</v>
      </c>
      <c r="P78" s="20">
        <v>344302127</v>
      </c>
      <c r="Q78" s="20">
        <v>855174030</v>
      </c>
      <c r="R78" s="20"/>
      <c r="S78" s="20"/>
      <c r="T78" s="20"/>
      <c r="U78" s="20"/>
      <c r="V78" s="20">
        <v>2655143687</v>
      </c>
      <c r="W78" s="20">
        <v>2309846170</v>
      </c>
      <c r="X78" s="20"/>
      <c r="Y78" s="19"/>
      <c r="Z78" s="22">
        <v>3495133992</v>
      </c>
    </row>
    <row r="79" spans="1:26" ht="13.5" hidden="1">
      <c r="A79" s="38" t="s">
        <v>110</v>
      </c>
      <c r="B79" s="18">
        <v>1976173966</v>
      </c>
      <c r="C79" s="18"/>
      <c r="D79" s="19">
        <v>2737383460</v>
      </c>
      <c r="E79" s="20">
        <v>2535610447</v>
      </c>
      <c r="F79" s="20">
        <v>196017825</v>
      </c>
      <c r="G79" s="20">
        <v>189829085</v>
      </c>
      <c r="H79" s="20">
        <v>180749413</v>
      </c>
      <c r="I79" s="20">
        <v>566596323</v>
      </c>
      <c r="J79" s="20">
        <v>161597007</v>
      </c>
      <c r="K79" s="20">
        <v>191650358</v>
      </c>
      <c r="L79" s="20">
        <v>408264647</v>
      </c>
      <c r="M79" s="20">
        <v>761512012</v>
      </c>
      <c r="N79" s="20">
        <v>155244745</v>
      </c>
      <c r="O79" s="20">
        <v>169843158</v>
      </c>
      <c r="P79" s="20">
        <v>177008953</v>
      </c>
      <c r="Q79" s="20">
        <v>502096856</v>
      </c>
      <c r="R79" s="20"/>
      <c r="S79" s="20"/>
      <c r="T79" s="20"/>
      <c r="U79" s="20"/>
      <c r="V79" s="20">
        <v>1830205191</v>
      </c>
      <c r="W79" s="20">
        <v>1627820700</v>
      </c>
      <c r="X79" s="20"/>
      <c r="Y79" s="19"/>
      <c r="Z79" s="22">
        <v>2535610447</v>
      </c>
    </row>
    <row r="80" spans="1:26" ht="13.5" hidden="1">
      <c r="A80" s="38" t="s">
        <v>111</v>
      </c>
      <c r="B80" s="18">
        <v>518035540</v>
      </c>
      <c r="C80" s="18"/>
      <c r="D80" s="19">
        <v>682560034</v>
      </c>
      <c r="E80" s="20">
        <v>505202927</v>
      </c>
      <c r="F80" s="20">
        <v>44898521</v>
      </c>
      <c r="G80" s="20">
        <v>43956642</v>
      </c>
      <c r="H80" s="20">
        <v>41727474</v>
      </c>
      <c r="I80" s="20">
        <v>130582637</v>
      </c>
      <c r="J80" s="20">
        <v>50330494</v>
      </c>
      <c r="K80" s="20">
        <v>53845502</v>
      </c>
      <c r="L80" s="20">
        <v>37533193</v>
      </c>
      <c r="M80" s="20">
        <v>141709189</v>
      </c>
      <c r="N80" s="20">
        <v>44528007</v>
      </c>
      <c r="O80" s="20">
        <v>71230622</v>
      </c>
      <c r="P80" s="20">
        <v>128265186</v>
      </c>
      <c r="Q80" s="20">
        <v>244023815</v>
      </c>
      <c r="R80" s="20"/>
      <c r="S80" s="20"/>
      <c r="T80" s="20"/>
      <c r="U80" s="20"/>
      <c r="V80" s="20">
        <v>516315641</v>
      </c>
      <c r="W80" s="20">
        <v>358842786</v>
      </c>
      <c r="X80" s="20"/>
      <c r="Y80" s="19"/>
      <c r="Z80" s="22">
        <v>505202927</v>
      </c>
    </row>
    <row r="81" spans="1:26" ht="13.5" hidden="1">
      <c r="A81" s="38" t="s">
        <v>112</v>
      </c>
      <c r="B81" s="18">
        <v>90957325</v>
      </c>
      <c r="C81" s="18"/>
      <c r="D81" s="19">
        <v>202111152</v>
      </c>
      <c r="E81" s="20">
        <v>185914895</v>
      </c>
      <c r="F81" s="20">
        <v>15563004</v>
      </c>
      <c r="G81" s="20">
        <v>14300168</v>
      </c>
      <c r="H81" s="20">
        <v>13369392</v>
      </c>
      <c r="I81" s="20">
        <v>43232564</v>
      </c>
      <c r="J81" s="20">
        <v>14521278</v>
      </c>
      <c r="K81" s="20">
        <v>16391151</v>
      </c>
      <c r="L81" s="20">
        <v>15031105</v>
      </c>
      <c r="M81" s="20">
        <v>45943534</v>
      </c>
      <c r="N81" s="20">
        <v>14067694</v>
      </c>
      <c r="O81" s="20">
        <v>16474148</v>
      </c>
      <c r="P81" s="20">
        <v>17020257</v>
      </c>
      <c r="Q81" s="20">
        <v>47562099</v>
      </c>
      <c r="R81" s="20"/>
      <c r="S81" s="20"/>
      <c r="T81" s="20"/>
      <c r="U81" s="20"/>
      <c r="V81" s="20">
        <v>136738197</v>
      </c>
      <c r="W81" s="20">
        <v>136783276</v>
      </c>
      <c r="X81" s="20"/>
      <c r="Y81" s="19"/>
      <c r="Z81" s="22">
        <v>185914895</v>
      </c>
    </row>
    <row r="82" spans="1:26" ht="13.5" hidden="1">
      <c r="A82" s="38" t="s">
        <v>113</v>
      </c>
      <c r="B82" s="18">
        <v>188278763</v>
      </c>
      <c r="C82" s="18"/>
      <c r="D82" s="19">
        <v>256349800</v>
      </c>
      <c r="E82" s="20">
        <v>237010158</v>
      </c>
      <c r="F82" s="20">
        <v>17261433</v>
      </c>
      <c r="G82" s="20">
        <v>17815588</v>
      </c>
      <c r="H82" s="20">
        <v>18031959</v>
      </c>
      <c r="I82" s="20">
        <v>53108980</v>
      </c>
      <c r="J82" s="20">
        <v>18018905</v>
      </c>
      <c r="K82" s="20">
        <v>18601927</v>
      </c>
      <c r="L82" s="20">
        <v>12715724</v>
      </c>
      <c r="M82" s="20">
        <v>49336556</v>
      </c>
      <c r="N82" s="20">
        <v>18472762</v>
      </c>
      <c r="O82" s="20">
        <v>18695476</v>
      </c>
      <c r="P82" s="20">
        <v>17964533</v>
      </c>
      <c r="Q82" s="20">
        <v>55132771</v>
      </c>
      <c r="R82" s="20"/>
      <c r="S82" s="20"/>
      <c r="T82" s="20"/>
      <c r="U82" s="20"/>
      <c r="V82" s="20">
        <v>157578307</v>
      </c>
      <c r="W82" s="20">
        <v>168115730</v>
      </c>
      <c r="X82" s="20"/>
      <c r="Y82" s="19"/>
      <c r="Z82" s="22">
        <v>237010158</v>
      </c>
    </row>
    <row r="83" spans="1:26" ht="13.5" hidden="1">
      <c r="A83" s="38" t="s">
        <v>114</v>
      </c>
      <c r="B83" s="18">
        <v>572738725</v>
      </c>
      <c r="C83" s="18"/>
      <c r="D83" s="19">
        <v>34959305</v>
      </c>
      <c r="E83" s="20">
        <v>31395565</v>
      </c>
      <c r="F83" s="20">
        <v>1237837</v>
      </c>
      <c r="G83" s="20">
        <v>716912</v>
      </c>
      <c r="H83" s="20">
        <v>2452250</v>
      </c>
      <c r="I83" s="20">
        <v>4406999</v>
      </c>
      <c r="J83" s="20">
        <v>1256788</v>
      </c>
      <c r="K83" s="20">
        <v>852720</v>
      </c>
      <c r="L83" s="20">
        <v>1431355</v>
      </c>
      <c r="M83" s="20">
        <v>3540863</v>
      </c>
      <c r="N83" s="20">
        <v>1296794</v>
      </c>
      <c r="O83" s="20">
        <v>1018497</v>
      </c>
      <c r="P83" s="20">
        <v>4043198</v>
      </c>
      <c r="Q83" s="20">
        <v>6358489</v>
      </c>
      <c r="R83" s="20"/>
      <c r="S83" s="20"/>
      <c r="T83" s="20"/>
      <c r="U83" s="20"/>
      <c r="V83" s="20">
        <v>14306351</v>
      </c>
      <c r="W83" s="20">
        <v>18283678</v>
      </c>
      <c r="X83" s="20"/>
      <c r="Y83" s="19"/>
      <c r="Z83" s="22">
        <v>31395565</v>
      </c>
    </row>
    <row r="84" spans="1:26" ht="13.5" hidden="1">
      <c r="A84" s="39" t="s">
        <v>115</v>
      </c>
      <c r="B84" s="27">
        <v>90973893</v>
      </c>
      <c r="C84" s="27"/>
      <c r="D84" s="28">
        <v>161479406</v>
      </c>
      <c r="E84" s="29">
        <v>173829001</v>
      </c>
      <c r="F84" s="29">
        <v>17798496</v>
      </c>
      <c r="G84" s="29">
        <v>15739817</v>
      </c>
      <c r="H84" s="29">
        <v>21565746</v>
      </c>
      <c r="I84" s="29">
        <v>55104059</v>
      </c>
      <c r="J84" s="29">
        <v>7066196</v>
      </c>
      <c r="K84" s="29">
        <v>9221471</v>
      </c>
      <c r="L84" s="29">
        <v>-1176793</v>
      </c>
      <c r="M84" s="29">
        <v>15110874</v>
      </c>
      <c r="N84" s="29">
        <v>6502824</v>
      </c>
      <c r="O84" s="29">
        <v>14564626</v>
      </c>
      <c r="P84" s="29">
        <v>12876012</v>
      </c>
      <c r="Q84" s="29">
        <v>33943462</v>
      </c>
      <c r="R84" s="29"/>
      <c r="S84" s="29"/>
      <c r="T84" s="29"/>
      <c r="U84" s="29"/>
      <c r="V84" s="29">
        <v>104158395</v>
      </c>
      <c r="W84" s="29">
        <v>108331203</v>
      </c>
      <c r="X84" s="29"/>
      <c r="Y84" s="28"/>
      <c r="Z84" s="30">
        <v>173829001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57987154</v>
      </c>
      <c r="C5" s="18">
        <v>0</v>
      </c>
      <c r="D5" s="58">
        <v>55915328</v>
      </c>
      <c r="E5" s="59">
        <v>55915000</v>
      </c>
      <c r="F5" s="59">
        <v>4914723</v>
      </c>
      <c r="G5" s="59">
        <v>5321176</v>
      </c>
      <c r="H5" s="59">
        <v>2612000</v>
      </c>
      <c r="I5" s="59">
        <v>12847899</v>
      </c>
      <c r="J5" s="59">
        <v>4386270</v>
      </c>
      <c r="K5" s="59">
        <v>4840106</v>
      </c>
      <c r="L5" s="59">
        <v>-1800283</v>
      </c>
      <c r="M5" s="59">
        <v>7426093</v>
      </c>
      <c r="N5" s="59">
        <v>4775563</v>
      </c>
      <c r="O5" s="59">
        <v>4795619</v>
      </c>
      <c r="P5" s="59">
        <v>4799874</v>
      </c>
      <c r="Q5" s="59">
        <v>14371056</v>
      </c>
      <c r="R5" s="59">
        <v>0</v>
      </c>
      <c r="S5" s="59">
        <v>0</v>
      </c>
      <c r="T5" s="59">
        <v>0</v>
      </c>
      <c r="U5" s="59">
        <v>0</v>
      </c>
      <c r="V5" s="59">
        <v>34645048</v>
      </c>
      <c r="W5" s="59">
        <v>43891680</v>
      </c>
      <c r="X5" s="59">
        <v>-9246632</v>
      </c>
      <c r="Y5" s="60">
        <v>-21.07</v>
      </c>
      <c r="Z5" s="61">
        <v>55915000</v>
      </c>
    </row>
    <row r="6" spans="1:26" ht="13.5">
      <c r="A6" s="57" t="s">
        <v>32</v>
      </c>
      <c r="B6" s="18">
        <v>283051351</v>
      </c>
      <c r="C6" s="18">
        <v>0</v>
      </c>
      <c r="D6" s="58">
        <v>327450611</v>
      </c>
      <c r="E6" s="59">
        <v>327450000</v>
      </c>
      <c r="F6" s="59">
        <v>35969777</v>
      </c>
      <c r="G6" s="59">
        <v>36259787</v>
      </c>
      <c r="H6" s="59">
        <v>18405000</v>
      </c>
      <c r="I6" s="59">
        <v>90634564</v>
      </c>
      <c r="J6" s="59">
        <v>17845664</v>
      </c>
      <c r="K6" s="59">
        <v>31299207</v>
      </c>
      <c r="L6" s="59">
        <v>25422527</v>
      </c>
      <c r="M6" s="59">
        <v>74567398</v>
      </c>
      <c r="N6" s="59">
        <v>21504755</v>
      </c>
      <c r="O6" s="59">
        <v>23300264</v>
      </c>
      <c r="P6" s="59">
        <v>20100379</v>
      </c>
      <c r="Q6" s="59">
        <v>64905398</v>
      </c>
      <c r="R6" s="59">
        <v>0</v>
      </c>
      <c r="S6" s="59">
        <v>0</v>
      </c>
      <c r="T6" s="59">
        <v>0</v>
      </c>
      <c r="U6" s="59">
        <v>0</v>
      </c>
      <c r="V6" s="59">
        <v>230107360</v>
      </c>
      <c r="W6" s="59">
        <v>211247798</v>
      </c>
      <c r="X6" s="59">
        <v>18859562</v>
      </c>
      <c r="Y6" s="60">
        <v>8.93</v>
      </c>
      <c r="Z6" s="61">
        <v>327450000</v>
      </c>
    </row>
    <row r="7" spans="1:26" ht="13.5">
      <c r="A7" s="57" t="s">
        <v>33</v>
      </c>
      <c r="B7" s="18">
        <v>9729198</v>
      </c>
      <c r="C7" s="18">
        <v>0</v>
      </c>
      <c r="D7" s="58">
        <v>5330636</v>
      </c>
      <c r="E7" s="59">
        <v>5331000</v>
      </c>
      <c r="F7" s="59">
        <v>17</v>
      </c>
      <c r="G7" s="59">
        <v>1602079</v>
      </c>
      <c r="H7" s="59">
        <v>2271</v>
      </c>
      <c r="I7" s="59">
        <v>1604367</v>
      </c>
      <c r="J7" s="59">
        <v>15000</v>
      </c>
      <c r="K7" s="59">
        <v>46864</v>
      </c>
      <c r="L7" s="59">
        <v>3576000</v>
      </c>
      <c r="M7" s="59">
        <v>3637864</v>
      </c>
      <c r="N7" s="59">
        <v>730857</v>
      </c>
      <c r="O7" s="59">
        <v>285646</v>
      </c>
      <c r="P7" s="59">
        <v>1587368</v>
      </c>
      <c r="Q7" s="59">
        <v>2603871</v>
      </c>
      <c r="R7" s="59">
        <v>0</v>
      </c>
      <c r="S7" s="59">
        <v>0</v>
      </c>
      <c r="T7" s="59">
        <v>0</v>
      </c>
      <c r="U7" s="59">
        <v>0</v>
      </c>
      <c r="V7" s="59">
        <v>7846102</v>
      </c>
      <c r="W7" s="59">
        <v>2918280</v>
      </c>
      <c r="X7" s="59">
        <v>4927822</v>
      </c>
      <c r="Y7" s="60">
        <v>168.86</v>
      </c>
      <c r="Z7" s="61">
        <v>5331000</v>
      </c>
    </row>
    <row r="8" spans="1:26" ht="13.5">
      <c r="A8" s="57" t="s">
        <v>34</v>
      </c>
      <c r="B8" s="18">
        <v>304301254</v>
      </c>
      <c r="C8" s="18">
        <v>0</v>
      </c>
      <c r="D8" s="58">
        <v>300109002</v>
      </c>
      <c r="E8" s="59">
        <v>301654000</v>
      </c>
      <c r="F8" s="59">
        <v>122534000</v>
      </c>
      <c r="G8" s="59">
        <v>512000</v>
      </c>
      <c r="H8" s="59">
        <v>1141000</v>
      </c>
      <c r="I8" s="59">
        <v>124187000</v>
      </c>
      <c r="J8" s="59">
        <v>0</v>
      </c>
      <c r="K8" s="59">
        <v>0</v>
      </c>
      <c r="L8" s="59">
        <v>100800000</v>
      </c>
      <c r="M8" s="59">
        <v>100800000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224987000</v>
      </c>
      <c r="W8" s="59">
        <v>300108500</v>
      </c>
      <c r="X8" s="59">
        <v>-75121500</v>
      </c>
      <c r="Y8" s="60">
        <v>-25.03</v>
      </c>
      <c r="Z8" s="61">
        <v>301654000</v>
      </c>
    </row>
    <row r="9" spans="1:26" ht="13.5">
      <c r="A9" s="57" t="s">
        <v>35</v>
      </c>
      <c r="B9" s="18">
        <v>86606890</v>
      </c>
      <c r="C9" s="18">
        <v>0</v>
      </c>
      <c r="D9" s="58">
        <v>114448551</v>
      </c>
      <c r="E9" s="59">
        <v>151777000</v>
      </c>
      <c r="F9" s="59">
        <v>3943088</v>
      </c>
      <c r="G9" s="59">
        <v>4740191</v>
      </c>
      <c r="H9" s="59">
        <v>14477233</v>
      </c>
      <c r="I9" s="59">
        <v>23160512</v>
      </c>
      <c r="J9" s="59">
        <v>8547437</v>
      </c>
      <c r="K9" s="59">
        <v>9309291</v>
      </c>
      <c r="L9" s="59">
        <v>22606086</v>
      </c>
      <c r="M9" s="59">
        <v>40462814</v>
      </c>
      <c r="N9" s="59">
        <v>5441865</v>
      </c>
      <c r="O9" s="59">
        <v>7955734</v>
      </c>
      <c r="P9" s="59">
        <v>16132728</v>
      </c>
      <c r="Q9" s="59">
        <v>29530327</v>
      </c>
      <c r="R9" s="59">
        <v>0</v>
      </c>
      <c r="S9" s="59">
        <v>0</v>
      </c>
      <c r="T9" s="59">
        <v>0</v>
      </c>
      <c r="U9" s="59">
        <v>0</v>
      </c>
      <c r="V9" s="59">
        <v>93153653</v>
      </c>
      <c r="W9" s="59">
        <v>26674109</v>
      </c>
      <c r="X9" s="59">
        <v>66479544</v>
      </c>
      <c r="Y9" s="60">
        <v>249.23</v>
      </c>
      <c r="Z9" s="61">
        <v>151777000</v>
      </c>
    </row>
    <row r="10" spans="1:26" ht="25.5">
      <c r="A10" s="62" t="s">
        <v>102</v>
      </c>
      <c r="B10" s="63">
        <f>SUM(B5:B9)</f>
        <v>741675847</v>
      </c>
      <c r="C10" s="63">
        <f>SUM(C5:C9)</f>
        <v>0</v>
      </c>
      <c r="D10" s="64">
        <f aca="true" t="shared" si="0" ref="D10:Z10">SUM(D5:D9)</f>
        <v>803254128</v>
      </c>
      <c r="E10" s="65">
        <f t="shared" si="0"/>
        <v>842127000</v>
      </c>
      <c r="F10" s="65">
        <f t="shared" si="0"/>
        <v>167361605</v>
      </c>
      <c r="G10" s="65">
        <f t="shared" si="0"/>
        <v>48435233</v>
      </c>
      <c r="H10" s="65">
        <f t="shared" si="0"/>
        <v>36637504</v>
      </c>
      <c r="I10" s="65">
        <f t="shared" si="0"/>
        <v>252434342</v>
      </c>
      <c r="J10" s="65">
        <f t="shared" si="0"/>
        <v>30794371</v>
      </c>
      <c r="K10" s="65">
        <f t="shared" si="0"/>
        <v>45495468</v>
      </c>
      <c r="L10" s="65">
        <f t="shared" si="0"/>
        <v>150604330</v>
      </c>
      <c r="M10" s="65">
        <f t="shared" si="0"/>
        <v>226894169</v>
      </c>
      <c r="N10" s="65">
        <f t="shared" si="0"/>
        <v>32453040</v>
      </c>
      <c r="O10" s="65">
        <f t="shared" si="0"/>
        <v>36337263</v>
      </c>
      <c r="P10" s="65">
        <f t="shared" si="0"/>
        <v>42620349</v>
      </c>
      <c r="Q10" s="65">
        <f t="shared" si="0"/>
        <v>111410652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590739163</v>
      </c>
      <c r="W10" s="65">
        <f t="shared" si="0"/>
        <v>584840367</v>
      </c>
      <c r="X10" s="65">
        <f t="shared" si="0"/>
        <v>5898796</v>
      </c>
      <c r="Y10" s="66">
        <f>+IF(W10&lt;&gt;0,(X10/W10)*100,0)</f>
        <v>1.0086164247277412</v>
      </c>
      <c r="Z10" s="67">
        <f t="shared" si="0"/>
        <v>842127000</v>
      </c>
    </row>
    <row r="11" spans="1:26" ht="13.5">
      <c r="A11" s="57" t="s">
        <v>36</v>
      </c>
      <c r="B11" s="18">
        <v>245852579</v>
      </c>
      <c r="C11" s="18">
        <v>0</v>
      </c>
      <c r="D11" s="58">
        <v>282794309</v>
      </c>
      <c r="E11" s="59">
        <v>267794000</v>
      </c>
      <c r="F11" s="59">
        <v>15288103</v>
      </c>
      <c r="G11" s="59">
        <v>19877140</v>
      </c>
      <c r="H11" s="59">
        <v>25708000</v>
      </c>
      <c r="I11" s="59">
        <v>60873243</v>
      </c>
      <c r="J11" s="59">
        <v>21050534</v>
      </c>
      <c r="K11" s="59">
        <v>20594731</v>
      </c>
      <c r="L11" s="59">
        <v>81663000</v>
      </c>
      <c r="M11" s="59">
        <v>123308265</v>
      </c>
      <c r="N11" s="59">
        <v>21508000</v>
      </c>
      <c r="O11" s="59">
        <v>21177000</v>
      </c>
      <c r="P11" s="59">
        <v>19730292</v>
      </c>
      <c r="Q11" s="59">
        <v>62415292</v>
      </c>
      <c r="R11" s="59">
        <v>0</v>
      </c>
      <c r="S11" s="59">
        <v>0</v>
      </c>
      <c r="T11" s="59">
        <v>0</v>
      </c>
      <c r="U11" s="59">
        <v>0</v>
      </c>
      <c r="V11" s="59">
        <v>246596800</v>
      </c>
      <c r="W11" s="59">
        <v>186724837</v>
      </c>
      <c r="X11" s="59">
        <v>59871963</v>
      </c>
      <c r="Y11" s="60">
        <v>32.06</v>
      </c>
      <c r="Z11" s="61">
        <v>267794000</v>
      </c>
    </row>
    <row r="12" spans="1:26" ht="13.5">
      <c r="A12" s="57" t="s">
        <v>37</v>
      </c>
      <c r="B12" s="18">
        <v>23076187</v>
      </c>
      <c r="C12" s="18">
        <v>0</v>
      </c>
      <c r="D12" s="58">
        <v>25957893</v>
      </c>
      <c r="E12" s="59">
        <v>25958000</v>
      </c>
      <c r="F12" s="59">
        <v>1958866</v>
      </c>
      <c r="G12" s="59">
        <v>1920738</v>
      </c>
      <c r="H12" s="59">
        <v>1955000</v>
      </c>
      <c r="I12" s="59">
        <v>5834604</v>
      </c>
      <c r="J12" s="59">
        <v>1957719</v>
      </c>
      <c r="K12" s="59">
        <v>1935940</v>
      </c>
      <c r="L12" s="59">
        <v>-1607866</v>
      </c>
      <c r="M12" s="59">
        <v>2285793</v>
      </c>
      <c r="N12" s="59">
        <v>3461320</v>
      </c>
      <c r="O12" s="59">
        <v>2136211</v>
      </c>
      <c r="P12" s="59">
        <v>2161285</v>
      </c>
      <c r="Q12" s="59">
        <v>7758816</v>
      </c>
      <c r="R12" s="59">
        <v>0</v>
      </c>
      <c r="S12" s="59">
        <v>0</v>
      </c>
      <c r="T12" s="59">
        <v>0</v>
      </c>
      <c r="U12" s="59">
        <v>0</v>
      </c>
      <c r="V12" s="59">
        <v>15879213</v>
      </c>
      <c r="W12" s="59">
        <v>17713886</v>
      </c>
      <c r="X12" s="59">
        <v>-1834673</v>
      </c>
      <c r="Y12" s="60">
        <v>-10.36</v>
      </c>
      <c r="Z12" s="61">
        <v>25958000</v>
      </c>
    </row>
    <row r="13" spans="1:26" ht="13.5">
      <c r="A13" s="57" t="s">
        <v>103</v>
      </c>
      <c r="B13" s="18">
        <v>117725859</v>
      </c>
      <c r="C13" s="18">
        <v>0</v>
      </c>
      <c r="D13" s="58">
        <v>95872478</v>
      </c>
      <c r="E13" s="59">
        <v>75872000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75872000</v>
      </c>
    </row>
    <row r="14" spans="1:26" ht="13.5">
      <c r="A14" s="57" t="s">
        <v>38</v>
      </c>
      <c r="B14" s="18">
        <v>13340572</v>
      </c>
      <c r="C14" s="18">
        <v>0</v>
      </c>
      <c r="D14" s="58">
        <v>12720172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747480</v>
      </c>
      <c r="X14" s="59">
        <v>-747480</v>
      </c>
      <c r="Y14" s="60">
        <v>-100</v>
      </c>
      <c r="Z14" s="61">
        <v>0</v>
      </c>
    </row>
    <row r="15" spans="1:26" ht="13.5">
      <c r="A15" s="57" t="s">
        <v>39</v>
      </c>
      <c r="B15" s="18">
        <v>198262205</v>
      </c>
      <c r="C15" s="18">
        <v>0</v>
      </c>
      <c r="D15" s="58">
        <v>212748359</v>
      </c>
      <c r="E15" s="59">
        <v>205748000</v>
      </c>
      <c r="F15" s="59">
        <v>19043944</v>
      </c>
      <c r="G15" s="59">
        <v>15816302</v>
      </c>
      <c r="H15" s="59">
        <v>2611000</v>
      </c>
      <c r="I15" s="59">
        <v>37471246</v>
      </c>
      <c r="J15" s="59">
        <v>10000000</v>
      </c>
      <c r="K15" s="59">
        <v>0</v>
      </c>
      <c r="L15" s="59">
        <v>7384000</v>
      </c>
      <c r="M15" s="59">
        <v>17384000</v>
      </c>
      <c r="N15" s="59">
        <v>14425772</v>
      </c>
      <c r="O15" s="59">
        <v>15506775</v>
      </c>
      <c r="P15" s="59">
        <v>14999372</v>
      </c>
      <c r="Q15" s="59">
        <v>44931919</v>
      </c>
      <c r="R15" s="59">
        <v>0</v>
      </c>
      <c r="S15" s="59">
        <v>0</v>
      </c>
      <c r="T15" s="59">
        <v>0</v>
      </c>
      <c r="U15" s="59">
        <v>0</v>
      </c>
      <c r="V15" s="59">
        <v>99787165</v>
      </c>
      <c r="W15" s="59">
        <v>91987315</v>
      </c>
      <c r="X15" s="59">
        <v>7799850</v>
      </c>
      <c r="Y15" s="60">
        <v>8.48</v>
      </c>
      <c r="Z15" s="61">
        <v>205748000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283891925</v>
      </c>
      <c r="C17" s="18">
        <v>0</v>
      </c>
      <c r="D17" s="58">
        <v>211408112</v>
      </c>
      <c r="E17" s="59">
        <v>313708000</v>
      </c>
      <c r="F17" s="59">
        <v>14483211</v>
      </c>
      <c r="G17" s="59">
        <v>10688220</v>
      </c>
      <c r="H17" s="59">
        <v>5378592</v>
      </c>
      <c r="I17" s="59">
        <v>30550023</v>
      </c>
      <c r="J17" s="59">
        <v>6138805</v>
      </c>
      <c r="K17" s="59">
        <v>3489759</v>
      </c>
      <c r="L17" s="59">
        <v>21243947</v>
      </c>
      <c r="M17" s="59">
        <v>30872511</v>
      </c>
      <c r="N17" s="59">
        <v>7990550</v>
      </c>
      <c r="O17" s="59">
        <v>9615638</v>
      </c>
      <c r="P17" s="59">
        <v>97885753</v>
      </c>
      <c r="Q17" s="59">
        <v>115491941</v>
      </c>
      <c r="R17" s="59">
        <v>0</v>
      </c>
      <c r="S17" s="59">
        <v>0</v>
      </c>
      <c r="T17" s="59">
        <v>0</v>
      </c>
      <c r="U17" s="59">
        <v>0</v>
      </c>
      <c r="V17" s="59">
        <v>176914475</v>
      </c>
      <c r="W17" s="59">
        <v>137020155</v>
      </c>
      <c r="X17" s="59">
        <v>39894320</v>
      </c>
      <c r="Y17" s="60">
        <v>29.12</v>
      </c>
      <c r="Z17" s="61">
        <v>313708000</v>
      </c>
    </row>
    <row r="18" spans="1:26" ht="13.5">
      <c r="A18" s="69" t="s">
        <v>42</v>
      </c>
      <c r="B18" s="70">
        <f>SUM(B11:B17)</f>
        <v>882149327</v>
      </c>
      <c r="C18" s="70">
        <f>SUM(C11:C17)</f>
        <v>0</v>
      </c>
      <c r="D18" s="71">
        <f aca="true" t="shared" si="1" ref="D18:Z18">SUM(D11:D17)</f>
        <v>841501323</v>
      </c>
      <c r="E18" s="72">
        <f t="shared" si="1"/>
        <v>889080000</v>
      </c>
      <c r="F18" s="72">
        <f t="shared" si="1"/>
        <v>50774124</v>
      </c>
      <c r="G18" s="72">
        <f t="shared" si="1"/>
        <v>48302400</v>
      </c>
      <c r="H18" s="72">
        <f t="shared" si="1"/>
        <v>35652592</v>
      </c>
      <c r="I18" s="72">
        <f t="shared" si="1"/>
        <v>134729116</v>
      </c>
      <c r="J18" s="72">
        <f t="shared" si="1"/>
        <v>39147058</v>
      </c>
      <c r="K18" s="72">
        <f t="shared" si="1"/>
        <v>26020430</v>
      </c>
      <c r="L18" s="72">
        <f t="shared" si="1"/>
        <v>108683081</v>
      </c>
      <c r="M18" s="72">
        <f t="shared" si="1"/>
        <v>173850569</v>
      </c>
      <c r="N18" s="72">
        <f t="shared" si="1"/>
        <v>47385642</v>
      </c>
      <c r="O18" s="72">
        <f t="shared" si="1"/>
        <v>48435624</v>
      </c>
      <c r="P18" s="72">
        <f t="shared" si="1"/>
        <v>134776702</v>
      </c>
      <c r="Q18" s="72">
        <f t="shared" si="1"/>
        <v>230597968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539177653</v>
      </c>
      <c r="W18" s="72">
        <f t="shared" si="1"/>
        <v>434193673</v>
      </c>
      <c r="X18" s="72">
        <f t="shared" si="1"/>
        <v>104983980</v>
      </c>
      <c r="Y18" s="66">
        <f>+IF(W18&lt;&gt;0,(X18/W18)*100,0)</f>
        <v>24.179067206260278</v>
      </c>
      <c r="Z18" s="73">
        <f t="shared" si="1"/>
        <v>889080000</v>
      </c>
    </row>
    <row r="19" spans="1:26" ht="13.5">
      <c r="A19" s="69" t="s">
        <v>43</v>
      </c>
      <c r="B19" s="74">
        <f>+B10-B18</f>
        <v>-140473480</v>
      </c>
      <c r="C19" s="74">
        <f>+C10-C18</f>
        <v>0</v>
      </c>
      <c r="D19" s="75">
        <f aca="true" t="shared" si="2" ref="D19:Z19">+D10-D18</f>
        <v>-38247195</v>
      </c>
      <c r="E19" s="76">
        <f t="shared" si="2"/>
        <v>-46953000</v>
      </c>
      <c r="F19" s="76">
        <f t="shared" si="2"/>
        <v>116587481</v>
      </c>
      <c r="G19" s="76">
        <f t="shared" si="2"/>
        <v>132833</v>
      </c>
      <c r="H19" s="76">
        <f t="shared" si="2"/>
        <v>984912</v>
      </c>
      <c r="I19" s="76">
        <f t="shared" si="2"/>
        <v>117705226</v>
      </c>
      <c r="J19" s="76">
        <f t="shared" si="2"/>
        <v>-8352687</v>
      </c>
      <c r="K19" s="76">
        <f t="shared" si="2"/>
        <v>19475038</v>
      </c>
      <c r="L19" s="76">
        <f t="shared" si="2"/>
        <v>41921249</v>
      </c>
      <c r="M19" s="76">
        <f t="shared" si="2"/>
        <v>53043600</v>
      </c>
      <c r="N19" s="76">
        <f t="shared" si="2"/>
        <v>-14932602</v>
      </c>
      <c r="O19" s="76">
        <f t="shared" si="2"/>
        <v>-12098361</v>
      </c>
      <c r="P19" s="76">
        <f t="shared" si="2"/>
        <v>-92156353</v>
      </c>
      <c r="Q19" s="76">
        <f t="shared" si="2"/>
        <v>-119187316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51561510</v>
      </c>
      <c r="W19" s="76">
        <f>IF(E10=E18,0,W10-W18)</f>
        <v>150646694</v>
      </c>
      <c r="X19" s="76">
        <f t="shared" si="2"/>
        <v>-99085184</v>
      </c>
      <c r="Y19" s="77">
        <f>+IF(W19&lt;&gt;0,(X19/W19)*100,0)</f>
        <v>-65.77322168118738</v>
      </c>
      <c r="Z19" s="78">
        <f t="shared" si="2"/>
        <v>-46953000</v>
      </c>
    </row>
    <row r="20" spans="1:26" ht="13.5">
      <c r="A20" s="57" t="s">
        <v>44</v>
      </c>
      <c r="B20" s="18">
        <v>122613797</v>
      </c>
      <c r="C20" s="18">
        <v>0</v>
      </c>
      <c r="D20" s="58">
        <v>116196000</v>
      </c>
      <c r="E20" s="59">
        <v>126400000</v>
      </c>
      <c r="F20" s="59">
        <v>0</v>
      </c>
      <c r="G20" s="59">
        <v>0</v>
      </c>
      <c r="H20" s="59">
        <v>0</v>
      </c>
      <c r="I20" s="59">
        <v>0</v>
      </c>
      <c r="J20" s="59">
        <v>10000000</v>
      </c>
      <c r="K20" s="59">
        <v>0</v>
      </c>
      <c r="L20" s="59">
        <v>-47013000</v>
      </c>
      <c r="M20" s="59">
        <v>-37013000</v>
      </c>
      <c r="N20" s="59">
        <v>0</v>
      </c>
      <c r="O20" s="59">
        <v>0</v>
      </c>
      <c r="P20" s="59">
        <v>74134000</v>
      </c>
      <c r="Q20" s="59">
        <v>74134000</v>
      </c>
      <c r="R20" s="59">
        <v>0</v>
      </c>
      <c r="S20" s="59">
        <v>0</v>
      </c>
      <c r="T20" s="59">
        <v>0</v>
      </c>
      <c r="U20" s="59">
        <v>0</v>
      </c>
      <c r="V20" s="59">
        <v>37121000</v>
      </c>
      <c r="W20" s="59">
        <v>116196000</v>
      </c>
      <c r="X20" s="59">
        <v>-79075000</v>
      </c>
      <c r="Y20" s="60">
        <v>-68.05</v>
      </c>
      <c r="Z20" s="61">
        <v>126400000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-17859683</v>
      </c>
      <c r="C22" s="85">
        <f>SUM(C19:C21)</f>
        <v>0</v>
      </c>
      <c r="D22" s="86">
        <f aca="true" t="shared" si="3" ref="D22:Z22">SUM(D19:D21)</f>
        <v>77948805</v>
      </c>
      <c r="E22" s="87">
        <f t="shared" si="3"/>
        <v>79447000</v>
      </c>
      <c r="F22" s="87">
        <f t="shared" si="3"/>
        <v>116587481</v>
      </c>
      <c r="G22" s="87">
        <f t="shared" si="3"/>
        <v>132833</v>
      </c>
      <c r="H22" s="87">
        <f t="shared" si="3"/>
        <v>984912</v>
      </c>
      <c r="I22" s="87">
        <f t="shared" si="3"/>
        <v>117705226</v>
      </c>
      <c r="J22" s="87">
        <f t="shared" si="3"/>
        <v>1647313</v>
      </c>
      <c r="K22" s="87">
        <f t="shared" si="3"/>
        <v>19475038</v>
      </c>
      <c r="L22" s="87">
        <f t="shared" si="3"/>
        <v>-5091751</v>
      </c>
      <c r="M22" s="87">
        <f t="shared" si="3"/>
        <v>16030600</v>
      </c>
      <c r="N22" s="87">
        <f t="shared" si="3"/>
        <v>-14932602</v>
      </c>
      <c r="O22" s="87">
        <f t="shared" si="3"/>
        <v>-12098361</v>
      </c>
      <c r="P22" s="87">
        <f t="shared" si="3"/>
        <v>-18022353</v>
      </c>
      <c r="Q22" s="87">
        <f t="shared" si="3"/>
        <v>-45053316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88682510</v>
      </c>
      <c r="W22" s="87">
        <f t="shared" si="3"/>
        <v>266842694</v>
      </c>
      <c r="X22" s="87">
        <f t="shared" si="3"/>
        <v>-178160184</v>
      </c>
      <c r="Y22" s="88">
        <f>+IF(W22&lt;&gt;0,(X22/W22)*100,0)</f>
        <v>-66.76599659873018</v>
      </c>
      <c r="Z22" s="89">
        <f t="shared" si="3"/>
        <v>79447000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-17859683</v>
      </c>
      <c r="C24" s="74">
        <f>SUM(C22:C23)</f>
        <v>0</v>
      </c>
      <c r="D24" s="75">
        <f aca="true" t="shared" si="4" ref="D24:Z24">SUM(D22:D23)</f>
        <v>77948805</v>
      </c>
      <c r="E24" s="76">
        <f t="shared" si="4"/>
        <v>79447000</v>
      </c>
      <c r="F24" s="76">
        <f t="shared" si="4"/>
        <v>116587481</v>
      </c>
      <c r="G24" s="76">
        <f t="shared" si="4"/>
        <v>132833</v>
      </c>
      <c r="H24" s="76">
        <f t="shared" si="4"/>
        <v>984912</v>
      </c>
      <c r="I24" s="76">
        <f t="shared" si="4"/>
        <v>117705226</v>
      </c>
      <c r="J24" s="76">
        <f t="shared" si="4"/>
        <v>1647313</v>
      </c>
      <c r="K24" s="76">
        <f t="shared" si="4"/>
        <v>19475038</v>
      </c>
      <c r="L24" s="76">
        <f t="shared" si="4"/>
        <v>-5091751</v>
      </c>
      <c r="M24" s="76">
        <f t="shared" si="4"/>
        <v>16030600</v>
      </c>
      <c r="N24" s="76">
        <f t="shared" si="4"/>
        <v>-14932602</v>
      </c>
      <c r="O24" s="76">
        <f t="shared" si="4"/>
        <v>-12098361</v>
      </c>
      <c r="P24" s="76">
        <f t="shared" si="4"/>
        <v>-18022353</v>
      </c>
      <c r="Q24" s="76">
        <f t="shared" si="4"/>
        <v>-45053316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88682510</v>
      </c>
      <c r="W24" s="76">
        <f t="shared" si="4"/>
        <v>266842694</v>
      </c>
      <c r="X24" s="76">
        <f t="shared" si="4"/>
        <v>-178160184</v>
      </c>
      <c r="Y24" s="77">
        <f>+IF(W24&lt;&gt;0,(X24/W24)*100,0)</f>
        <v>-66.76599659873018</v>
      </c>
      <c r="Z24" s="78">
        <f t="shared" si="4"/>
        <v>79447000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98162949</v>
      </c>
      <c r="C27" s="21">
        <v>0</v>
      </c>
      <c r="D27" s="98">
        <v>163757000</v>
      </c>
      <c r="E27" s="99">
        <v>182816000</v>
      </c>
      <c r="F27" s="99">
        <v>42476058</v>
      </c>
      <c r="G27" s="99">
        <v>7858744</v>
      </c>
      <c r="H27" s="99">
        <v>6942451</v>
      </c>
      <c r="I27" s="99">
        <v>57277253</v>
      </c>
      <c r="J27" s="99">
        <v>18304320</v>
      </c>
      <c r="K27" s="99">
        <v>4407067</v>
      </c>
      <c r="L27" s="99">
        <v>23452412</v>
      </c>
      <c r="M27" s="99">
        <v>46163799</v>
      </c>
      <c r="N27" s="99">
        <v>4643202</v>
      </c>
      <c r="O27" s="99">
        <v>1805064</v>
      </c>
      <c r="P27" s="99">
        <v>36132529</v>
      </c>
      <c r="Q27" s="99">
        <v>42580795</v>
      </c>
      <c r="R27" s="99">
        <v>0</v>
      </c>
      <c r="S27" s="99">
        <v>0</v>
      </c>
      <c r="T27" s="99">
        <v>0</v>
      </c>
      <c r="U27" s="99">
        <v>0</v>
      </c>
      <c r="V27" s="99">
        <v>146021847</v>
      </c>
      <c r="W27" s="99">
        <v>137112000</v>
      </c>
      <c r="X27" s="99">
        <v>8909847</v>
      </c>
      <c r="Y27" s="100">
        <v>6.5</v>
      </c>
      <c r="Z27" s="101">
        <v>182816000</v>
      </c>
    </row>
    <row r="28" spans="1:26" ht="13.5">
      <c r="A28" s="102" t="s">
        <v>44</v>
      </c>
      <c r="B28" s="18">
        <v>98162949</v>
      </c>
      <c r="C28" s="18">
        <v>0</v>
      </c>
      <c r="D28" s="58">
        <v>114390000</v>
      </c>
      <c r="E28" s="59">
        <v>113890000</v>
      </c>
      <c r="F28" s="59">
        <v>33851192</v>
      </c>
      <c r="G28" s="59">
        <v>7686900</v>
      </c>
      <c r="H28" s="59">
        <v>5958617</v>
      </c>
      <c r="I28" s="59">
        <v>47496709</v>
      </c>
      <c r="J28" s="59">
        <v>17367905</v>
      </c>
      <c r="K28" s="59">
        <v>3127252</v>
      </c>
      <c r="L28" s="59">
        <v>22412006</v>
      </c>
      <c r="M28" s="59">
        <v>42907163</v>
      </c>
      <c r="N28" s="59">
        <v>1968894</v>
      </c>
      <c r="O28" s="59">
        <v>1680064</v>
      </c>
      <c r="P28" s="59">
        <v>33569168</v>
      </c>
      <c r="Q28" s="59">
        <v>37218126</v>
      </c>
      <c r="R28" s="59">
        <v>0</v>
      </c>
      <c r="S28" s="59">
        <v>0</v>
      </c>
      <c r="T28" s="59">
        <v>0</v>
      </c>
      <c r="U28" s="59">
        <v>0</v>
      </c>
      <c r="V28" s="59">
        <v>127621998</v>
      </c>
      <c r="W28" s="59">
        <v>85417500</v>
      </c>
      <c r="X28" s="59">
        <v>42204498</v>
      </c>
      <c r="Y28" s="60">
        <v>49.41</v>
      </c>
      <c r="Z28" s="61">
        <v>113890000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49367000</v>
      </c>
      <c r="E31" s="59">
        <v>68926000</v>
      </c>
      <c r="F31" s="59">
        <v>8624866</v>
      </c>
      <c r="G31" s="59">
        <v>171844</v>
      </c>
      <c r="H31" s="59">
        <v>983834</v>
      </c>
      <c r="I31" s="59">
        <v>9780544</v>
      </c>
      <c r="J31" s="59">
        <v>936415</v>
      </c>
      <c r="K31" s="59">
        <v>1279815</v>
      </c>
      <c r="L31" s="59">
        <v>1040406</v>
      </c>
      <c r="M31" s="59">
        <v>3256636</v>
      </c>
      <c r="N31" s="59">
        <v>2674308</v>
      </c>
      <c r="O31" s="59">
        <v>125000</v>
      </c>
      <c r="P31" s="59">
        <v>2563361</v>
      </c>
      <c r="Q31" s="59">
        <v>5362669</v>
      </c>
      <c r="R31" s="59">
        <v>0</v>
      </c>
      <c r="S31" s="59">
        <v>0</v>
      </c>
      <c r="T31" s="59">
        <v>0</v>
      </c>
      <c r="U31" s="59">
        <v>0</v>
      </c>
      <c r="V31" s="59">
        <v>18399849</v>
      </c>
      <c r="W31" s="59">
        <v>51694500</v>
      </c>
      <c r="X31" s="59">
        <v>-33294651</v>
      </c>
      <c r="Y31" s="60">
        <v>-64.41</v>
      </c>
      <c r="Z31" s="61">
        <v>68926000</v>
      </c>
    </row>
    <row r="32" spans="1:26" ht="13.5">
      <c r="A32" s="69" t="s">
        <v>50</v>
      </c>
      <c r="B32" s="21">
        <f>SUM(B28:B31)</f>
        <v>98162949</v>
      </c>
      <c r="C32" s="21">
        <f>SUM(C28:C31)</f>
        <v>0</v>
      </c>
      <c r="D32" s="98">
        <f aca="true" t="shared" si="5" ref="D32:Z32">SUM(D28:D31)</f>
        <v>163757000</v>
      </c>
      <c r="E32" s="99">
        <f t="shared" si="5"/>
        <v>182816000</v>
      </c>
      <c r="F32" s="99">
        <f t="shared" si="5"/>
        <v>42476058</v>
      </c>
      <c r="G32" s="99">
        <f t="shared" si="5"/>
        <v>7858744</v>
      </c>
      <c r="H32" s="99">
        <f t="shared" si="5"/>
        <v>6942451</v>
      </c>
      <c r="I32" s="99">
        <f t="shared" si="5"/>
        <v>57277253</v>
      </c>
      <c r="J32" s="99">
        <f t="shared" si="5"/>
        <v>18304320</v>
      </c>
      <c r="K32" s="99">
        <f t="shared" si="5"/>
        <v>4407067</v>
      </c>
      <c r="L32" s="99">
        <f t="shared" si="5"/>
        <v>23452412</v>
      </c>
      <c r="M32" s="99">
        <f t="shared" si="5"/>
        <v>46163799</v>
      </c>
      <c r="N32" s="99">
        <f t="shared" si="5"/>
        <v>4643202</v>
      </c>
      <c r="O32" s="99">
        <f t="shared" si="5"/>
        <v>1805064</v>
      </c>
      <c r="P32" s="99">
        <f t="shared" si="5"/>
        <v>36132529</v>
      </c>
      <c r="Q32" s="99">
        <f t="shared" si="5"/>
        <v>42580795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146021847</v>
      </c>
      <c r="W32" s="99">
        <f t="shared" si="5"/>
        <v>137112000</v>
      </c>
      <c r="X32" s="99">
        <f t="shared" si="5"/>
        <v>8909847</v>
      </c>
      <c r="Y32" s="100">
        <f>+IF(W32&lt;&gt;0,(X32/W32)*100,0)</f>
        <v>6.498225538246105</v>
      </c>
      <c r="Z32" s="101">
        <f t="shared" si="5"/>
        <v>182816000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304240604</v>
      </c>
      <c r="C35" s="18">
        <v>0</v>
      </c>
      <c r="D35" s="58">
        <v>418259000</v>
      </c>
      <c r="E35" s="59">
        <v>418259224</v>
      </c>
      <c r="F35" s="59">
        <v>445803680</v>
      </c>
      <c r="G35" s="59">
        <v>296382787</v>
      </c>
      <c r="H35" s="59">
        <v>296382787</v>
      </c>
      <c r="I35" s="59">
        <v>296382787</v>
      </c>
      <c r="J35" s="59">
        <v>287096093</v>
      </c>
      <c r="K35" s="59">
        <v>434899739</v>
      </c>
      <c r="L35" s="59">
        <v>58177607</v>
      </c>
      <c r="M35" s="59">
        <v>58177607</v>
      </c>
      <c r="N35" s="59">
        <v>465084973</v>
      </c>
      <c r="O35" s="59">
        <v>421245121</v>
      </c>
      <c r="P35" s="59">
        <v>424414438</v>
      </c>
      <c r="Q35" s="59">
        <v>424414438</v>
      </c>
      <c r="R35" s="59">
        <v>0</v>
      </c>
      <c r="S35" s="59">
        <v>0</v>
      </c>
      <c r="T35" s="59">
        <v>0</v>
      </c>
      <c r="U35" s="59">
        <v>0</v>
      </c>
      <c r="V35" s="59">
        <v>424414438</v>
      </c>
      <c r="W35" s="59">
        <v>313694418</v>
      </c>
      <c r="X35" s="59">
        <v>110720020</v>
      </c>
      <c r="Y35" s="60">
        <v>35.3</v>
      </c>
      <c r="Z35" s="61">
        <v>418259224</v>
      </c>
    </row>
    <row r="36" spans="1:26" ht="13.5">
      <c r="A36" s="57" t="s">
        <v>53</v>
      </c>
      <c r="B36" s="18">
        <v>1672832327</v>
      </c>
      <c r="C36" s="18">
        <v>0</v>
      </c>
      <c r="D36" s="58">
        <v>2296993000</v>
      </c>
      <c r="E36" s="59">
        <v>2296992992</v>
      </c>
      <c r="F36" s="59">
        <v>1672832327</v>
      </c>
      <c r="G36" s="59">
        <v>1672832327</v>
      </c>
      <c r="H36" s="59">
        <v>1672832327</v>
      </c>
      <c r="I36" s="59">
        <v>1672832327</v>
      </c>
      <c r="J36" s="59">
        <v>1672832327</v>
      </c>
      <c r="K36" s="59">
        <v>1466760465</v>
      </c>
      <c r="L36" s="59">
        <v>7477467</v>
      </c>
      <c r="M36" s="59">
        <v>7477467</v>
      </c>
      <c r="N36" s="59">
        <v>1466760465</v>
      </c>
      <c r="O36" s="59">
        <v>1466760465</v>
      </c>
      <c r="P36" s="59">
        <v>1466760465</v>
      </c>
      <c r="Q36" s="59">
        <v>1466760465</v>
      </c>
      <c r="R36" s="59">
        <v>0</v>
      </c>
      <c r="S36" s="59">
        <v>0</v>
      </c>
      <c r="T36" s="59">
        <v>0</v>
      </c>
      <c r="U36" s="59">
        <v>0</v>
      </c>
      <c r="V36" s="59">
        <v>1466760465</v>
      </c>
      <c r="W36" s="59">
        <v>1722744744</v>
      </c>
      <c r="X36" s="59">
        <v>-255984279</v>
      </c>
      <c r="Y36" s="60">
        <v>-14.86</v>
      </c>
      <c r="Z36" s="61">
        <v>2296992992</v>
      </c>
    </row>
    <row r="37" spans="1:26" ht="13.5">
      <c r="A37" s="57" t="s">
        <v>54</v>
      </c>
      <c r="B37" s="18">
        <v>185657573</v>
      </c>
      <c r="C37" s="18">
        <v>0</v>
      </c>
      <c r="D37" s="58">
        <v>95799000</v>
      </c>
      <c r="E37" s="59">
        <v>95799368</v>
      </c>
      <c r="F37" s="59">
        <v>215603409</v>
      </c>
      <c r="G37" s="59">
        <v>215603409</v>
      </c>
      <c r="H37" s="59">
        <v>215603409</v>
      </c>
      <c r="I37" s="59">
        <v>215603409</v>
      </c>
      <c r="J37" s="59">
        <v>215603409</v>
      </c>
      <c r="K37" s="59">
        <v>19988532</v>
      </c>
      <c r="L37" s="59">
        <v>120138786</v>
      </c>
      <c r="M37" s="59">
        <v>120138786</v>
      </c>
      <c r="N37" s="59">
        <v>17827669</v>
      </c>
      <c r="O37" s="59">
        <v>19775357</v>
      </c>
      <c r="P37" s="59">
        <v>17602146</v>
      </c>
      <c r="Q37" s="59">
        <v>17602146</v>
      </c>
      <c r="R37" s="59">
        <v>0</v>
      </c>
      <c r="S37" s="59">
        <v>0</v>
      </c>
      <c r="T37" s="59">
        <v>0</v>
      </c>
      <c r="U37" s="59">
        <v>0</v>
      </c>
      <c r="V37" s="59">
        <v>17602146</v>
      </c>
      <c r="W37" s="59">
        <v>71849526</v>
      </c>
      <c r="X37" s="59">
        <v>-54247380</v>
      </c>
      <c r="Y37" s="60">
        <v>-75.5</v>
      </c>
      <c r="Z37" s="61">
        <v>95799368</v>
      </c>
    </row>
    <row r="38" spans="1:26" ht="13.5">
      <c r="A38" s="57" t="s">
        <v>55</v>
      </c>
      <c r="B38" s="18">
        <v>122994616</v>
      </c>
      <c r="C38" s="18">
        <v>0</v>
      </c>
      <c r="D38" s="58">
        <v>132097000</v>
      </c>
      <c r="E38" s="59">
        <v>132096664</v>
      </c>
      <c r="F38" s="59">
        <v>122398914</v>
      </c>
      <c r="G38" s="59">
        <v>122398914</v>
      </c>
      <c r="H38" s="59">
        <v>122398914</v>
      </c>
      <c r="I38" s="59">
        <v>122398914</v>
      </c>
      <c r="J38" s="59">
        <v>122398914</v>
      </c>
      <c r="K38" s="59">
        <v>186558729</v>
      </c>
      <c r="L38" s="59">
        <v>186558729</v>
      </c>
      <c r="M38" s="59">
        <v>186558729</v>
      </c>
      <c r="N38" s="59">
        <v>186558729</v>
      </c>
      <c r="O38" s="59">
        <v>186558729</v>
      </c>
      <c r="P38" s="59">
        <v>186558729</v>
      </c>
      <c r="Q38" s="59">
        <v>186558729</v>
      </c>
      <c r="R38" s="59">
        <v>0</v>
      </c>
      <c r="S38" s="59">
        <v>0</v>
      </c>
      <c r="T38" s="59">
        <v>0</v>
      </c>
      <c r="U38" s="59">
        <v>0</v>
      </c>
      <c r="V38" s="59">
        <v>186558729</v>
      </c>
      <c r="W38" s="59">
        <v>99072498</v>
      </c>
      <c r="X38" s="59">
        <v>87486231</v>
      </c>
      <c r="Y38" s="60">
        <v>88.31</v>
      </c>
      <c r="Z38" s="61">
        <v>132096664</v>
      </c>
    </row>
    <row r="39" spans="1:26" ht="13.5">
      <c r="A39" s="57" t="s">
        <v>56</v>
      </c>
      <c r="B39" s="18">
        <v>1668420742</v>
      </c>
      <c r="C39" s="18">
        <v>0</v>
      </c>
      <c r="D39" s="58">
        <v>2487356000</v>
      </c>
      <c r="E39" s="59">
        <v>2487356184</v>
      </c>
      <c r="F39" s="59">
        <v>1780633684</v>
      </c>
      <c r="G39" s="59">
        <v>1631212791</v>
      </c>
      <c r="H39" s="59">
        <v>1631212791</v>
      </c>
      <c r="I39" s="59">
        <v>1631212791</v>
      </c>
      <c r="J39" s="59">
        <v>1621926097</v>
      </c>
      <c r="K39" s="59">
        <v>1695112943</v>
      </c>
      <c r="L39" s="59">
        <v>-241042441</v>
      </c>
      <c r="M39" s="59">
        <v>-241042441</v>
      </c>
      <c r="N39" s="59">
        <v>1727459040</v>
      </c>
      <c r="O39" s="59">
        <v>1681671500</v>
      </c>
      <c r="P39" s="59">
        <v>1687014028</v>
      </c>
      <c r="Q39" s="59">
        <v>1687014028</v>
      </c>
      <c r="R39" s="59">
        <v>0</v>
      </c>
      <c r="S39" s="59">
        <v>0</v>
      </c>
      <c r="T39" s="59">
        <v>0</v>
      </c>
      <c r="U39" s="59">
        <v>0</v>
      </c>
      <c r="V39" s="59">
        <v>1687014028</v>
      </c>
      <c r="W39" s="59">
        <v>1865517138</v>
      </c>
      <c r="X39" s="59">
        <v>-178503110</v>
      </c>
      <c r="Y39" s="60">
        <v>-9.57</v>
      </c>
      <c r="Z39" s="61">
        <v>2487356184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73774812</v>
      </c>
      <c r="C42" s="18">
        <v>0</v>
      </c>
      <c r="D42" s="58">
        <v>243823520</v>
      </c>
      <c r="E42" s="59">
        <v>213385019</v>
      </c>
      <c r="F42" s="59">
        <v>206834081</v>
      </c>
      <c r="G42" s="59">
        <v>-10053894</v>
      </c>
      <c r="H42" s="59">
        <v>985735</v>
      </c>
      <c r="I42" s="59">
        <v>197765922</v>
      </c>
      <c r="J42" s="59">
        <v>1646641</v>
      </c>
      <c r="K42" s="59">
        <v>19475038</v>
      </c>
      <c r="L42" s="59">
        <v>-6523949</v>
      </c>
      <c r="M42" s="59">
        <v>14597730</v>
      </c>
      <c r="N42" s="59">
        <v>-14932677</v>
      </c>
      <c r="O42" s="59">
        <v>-7098200</v>
      </c>
      <c r="P42" s="59">
        <v>12801647</v>
      </c>
      <c r="Q42" s="59">
        <v>-9229230</v>
      </c>
      <c r="R42" s="59">
        <v>0</v>
      </c>
      <c r="S42" s="59">
        <v>0</v>
      </c>
      <c r="T42" s="59">
        <v>0</v>
      </c>
      <c r="U42" s="59">
        <v>0</v>
      </c>
      <c r="V42" s="59">
        <v>203134422</v>
      </c>
      <c r="W42" s="59">
        <v>258072463</v>
      </c>
      <c r="X42" s="59">
        <v>-54938041</v>
      </c>
      <c r="Y42" s="60">
        <v>-21.29</v>
      </c>
      <c r="Z42" s="61">
        <v>213385019</v>
      </c>
    </row>
    <row r="43" spans="1:26" ht="13.5">
      <c r="A43" s="57" t="s">
        <v>59</v>
      </c>
      <c r="B43" s="18">
        <v>-88433751</v>
      </c>
      <c r="C43" s="18">
        <v>0</v>
      </c>
      <c r="D43" s="58">
        <v>-160757774</v>
      </c>
      <c r="E43" s="59">
        <v>-199125770</v>
      </c>
      <c r="F43" s="59">
        <v>-3299549</v>
      </c>
      <c r="G43" s="59">
        <v>-12720455</v>
      </c>
      <c r="H43" s="59">
        <v>-5958617</v>
      </c>
      <c r="I43" s="59">
        <v>-21978621</v>
      </c>
      <c r="J43" s="59">
        <v>-18304320</v>
      </c>
      <c r="K43" s="59">
        <v>-4407252</v>
      </c>
      <c r="L43" s="59">
        <v>-23452412</v>
      </c>
      <c r="M43" s="59">
        <v>-46163984</v>
      </c>
      <c r="N43" s="59">
        <v>-4643202</v>
      </c>
      <c r="O43" s="59">
        <v>-1805064</v>
      </c>
      <c r="P43" s="59">
        <v>-36132529</v>
      </c>
      <c r="Q43" s="59">
        <v>-42580795</v>
      </c>
      <c r="R43" s="59">
        <v>0</v>
      </c>
      <c r="S43" s="59">
        <v>0</v>
      </c>
      <c r="T43" s="59">
        <v>0</v>
      </c>
      <c r="U43" s="59">
        <v>0</v>
      </c>
      <c r="V43" s="59">
        <v>-110723400</v>
      </c>
      <c r="W43" s="59">
        <v>-147031543</v>
      </c>
      <c r="X43" s="59">
        <v>36308143</v>
      </c>
      <c r="Y43" s="60">
        <v>-24.69</v>
      </c>
      <c r="Z43" s="61">
        <v>-199125770</v>
      </c>
    </row>
    <row r="44" spans="1:26" ht="13.5">
      <c r="A44" s="57" t="s">
        <v>60</v>
      </c>
      <c r="B44" s="18">
        <v>0</v>
      </c>
      <c r="C44" s="18">
        <v>0</v>
      </c>
      <c r="D44" s="58">
        <v>2</v>
      </c>
      <c r="E44" s="59">
        <v>0</v>
      </c>
      <c r="F44" s="59">
        <v>0</v>
      </c>
      <c r="G44" s="59">
        <v>0</v>
      </c>
      <c r="H44" s="59">
        <v>-894374</v>
      </c>
      <c r="I44" s="59">
        <v>-894374</v>
      </c>
      <c r="J44" s="59">
        <v>0</v>
      </c>
      <c r="K44" s="59">
        <v>0</v>
      </c>
      <c r="L44" s="59">
        <v>894374</v>
      </c>
      <c r="M44" s="59">
        <v>894374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103329310</v>
      </c>
      <c r="C45" s="21">
        <v>0</v>
      </c>
      <c r="D45" s="98">
        <v>198983314</v>
      </c>
      <c r="E45" s="99">
        <v>14259248</v>
      </c>
      <c r="F45" s="99">
        <v>304908838</v>
      </c>
      <c r="G45" s="99">
        <v>282134489</v>
      </c>
      <c r="H45" s="99">
        <v>276267233</v>
      </c>
      <c r="I45" s="99">
        <v>276267233</v>
      </c>
      <c r="J45" s="99">
        <v>259609554</v>
      </c>
      <c r="K45" s="99">
        <v>274677340</v>
      </c>
      <c r="L45" s="99">
        <v>245595353</v>
      </c>
      <c r="M45" s="99">
        <v>245595353</v>
      </c>
      <c r="N45" s="99">
        <v>226019474</v>
      </c>
      <c r="O45" s="99">
        <v>217116210</v>
      </c>
      <c r="P45" s="99">
        <v>193785328</v>
      </c>
      <c r="Q45" s="99">
        <v>193785328</v>
      </c>
      <c r="R45" s="99">
        <v>0</v>
      </c>
      <c r="S45" s="99">
        <v>0</v>
      </c>
      <c r="T45" s="99">
        <v>0</v>
      </c>
      <c r="U45" s="99">
        <v>0</v>
      </c>
      <c r="V45" s="99">
        <v>193785328</v>
      </c>
      <c r="W45" s="99">
        <v>111040919</v>
      </c>
      <c r="X45" s="99">
        <v>82744409</v>
      </c>
      <c r="Y45" s="100">
        <v>74.52</v>
      </c>
      <c r="Z45" s="101">
        <v>14259248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-3680912</v>
      </c>
      <c r="C49" s="51">
        <v>0</v>
      </c>
      <c r="D49" s="128">
        <v>23318523</v>
      </c>
      <c r="E49" s="53">
        <v>8356525</v>
      </c>
      <c r="F49" s="53">
        <v>0</v>
      </c>
      <c r="G49" s="53">
        <v>0</v>
      </c>
      <c r="H49" s="53">
        <v>0</v>
      </c>
      <c r="I49" s="53">
        <v>7071887</v>
      </c>
      <c r="J49" s="53">
        <v>0</v>
      </c>
      <c r="K49" s="53">
        <v>0</v>
      </c>
      <c r="L49" s="53">
        <v>0</v>
      </c>
      <c r="M49" s="53">
        <v>6619828</v>
      </c>
      <c r="N49" s="53">
        <v>0</v>
      </c>
      <c r="O49" s="53">
        <v>0</v>
      </c>
      <c r="P49" s="53">
        <v>0</v>
      </c>
      <c r="Q49" s="53">
        <v>141034048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182719899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15924932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15924932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82.6320605750885</v>
      </c>
      <c r="C58" s="5">
        <f>IF(C67=0,0,+(C76/C67)*100)</f>
        <v>0</v>
      </c>
      <c r="D58" s="6">
        <f aca="true" t="shared" si="6" ref="D58:Z58">IF(D67=0,0,+(D76/D67)*100)</f>
        <v>115.11040059959055</v>
      </c>
      <c r="E58" s="7">
        <f t="shared" si="6"/>
        <v>99.79240828928381</v>
      </c>
      <c r="F58" s="7">
        <f t="shared" si="6"/>
        <v>74.0042239447755</v>
      </c>
      <c r="G58" s="7">
        <f t="shared" si="6"/>
        <v>70.48673867358734</v>
      </c>
      <c r="H58" s="7">
        <f t="shared" si="6"/>
        <v>100.00221211012213</v>
      </c>
      <c r="I58" s="7">
        <f t="shared" si="6"/>
        <v>78.96491427163579</v>
      </c>
      <c r="J58" s="7">
        <f t="shared" si="6"/>
        <v>100.00029377252979</v>
      </c>
      <c r="K58" s="7">
        <f t="shared" si="6"/>
        <v>100</v>
      </c>
      <c r="L58" s="7">
        <f t="shared" si="6"/>
        <v>1317.8509278182028</v>
      </c>
      <c r="M58" s="7">
        <f t="shared" si="6"/>
        <v>416.27897597647643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184.6353148268231</v>
      </c>
      <c r="W58" s="7">
        <f t="shared" si="6"/>
        <v>101.94586106411305</v>
      </c>
      <c r="X58" s="7">
        <f t="shared" si="6"/>
        <v>0</v>
      </c>
      <c r="Y58" s="7">
        <f t="shared" si="6"/>
        <v>0</v>
      </c>
      <c r="Z58" s="8">
        <f t="shared" si="6"/>
        <v>99.79240828928381</v>
      </c>
    </row>
    <row r="59" spans="1:26" ht="13.5">
      <c r="A59" s="36" t="s">
        <v>31</v>
      </c>
      <c r="B59" s="9">
        <f aca="true" t="shared" si="7" ref="B59:Z66">IF(B68=0,0,+(B77/B68)*100)</f>
        <v>85.14345953243368</v>
      </c>
      <c r="C59" s="9">
        <f t="shared" si="7"/>
        <v>0</v>
      </c>
      <c r="D59" s="2">
        <f t="shared" si="7"/>
        <v>207.30910851493172</v>
      </c>
      <c r="E59" s="10">
        <f t="shared" si="7"/>
        <v>100.00058839309666</v>
      </c>
      <c r="F59" s="10">
        <f t="shared" si="7"/>
        <v>100</v>
      </c>
      <c r="G59" s="10">
        <f t="shared" si="7"/>
        <v>100</v>
      </c>
      <c r="H59" s="10">
        <f t="shared" si="7"/>
        <v>100.0189509954058</v>
      </c>
      <c r="I59" s="10">
        <f t="shared" si="7"/>
        <v>100.00385277001322</v>
      </c>
      <c r="J59" s="10">
        <f t="shared" si="7"/>
        <v>99.99384442818157</v>
      </c>
      <c r="K59" s="10">
        <f t="shared" si="7"/>
        <v>100</v>
      </c>
      <c r="L59" s="10">
        <f t="shared" si="7"/>
        <v>-227.51389642628408</v>
      </c>
      <c r="M59" s="10">
        <f t="shared" si="7"/>
        <v>179.3944675888115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117.01946552361537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100.00058839309666</v>
      </c>
    </row>
    <row r="60" spans="1:26" ht="13.5">
      <c r="A60" s="37" t="s">
        <v>32</v>
      </c>
      <c r="B60" s="12">
        <f t="shared" si="7"/>
        <v>85.64661894159269</v>
      </c>
      <c r="C60" s="12">
        <f t="shared" si="7"/>
        <v>0</v>
      </c>
      <c r="D60" s="3">
        <f t="shared" si="7"/>
        <v>100</v>
      </c>
      <c r="E60" s="13">
        <f t="shared" si="7"/>
        <v>100.00018659337304</v>
      </c>
      <c r="F60" s="13">
        <f t="shared" si="7"/>
        <v>63.230241877785346</v>
      </c>
      <c r="G60" s="13">
        <f t="shared" si="7"/>
        <v>63.52433068622273</v>
      </c>
      <c r="H60" s="13">
        <f t="shared" si="7"/>
        <v>100.00052703069817</v>
      </c>
      <c r="I60" s="13">
        <f t="shared" si="7"/>
        <v>70.8147732690588</v>
      </c>
      <c r="J60" s="13">
        <f t="shared" si="7"/>
        <v>100.00188281030059</v>
      </c>
      <c r="K60" s="13">
        <f t="shared" si="7"/>
        <v>100</v>
      </c>
      <c r="L60" s="13">
        <f t="shared" si="7"/>
        <v>1087.1767114260515</v>
      </c>
      <c r="M60" s="13">
        <f t="shared" si="7"/>
        <v>436.56210184509854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197.56910817628778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100.00018659337304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100.00014554435795</v>
      </c>
      <c r="F61" s="13">
        <f t="shared" si="7"/>
        <v>62.48724698284837</v>
      </c>
      <c r="G61" s="13">
        <f t="shared" si="7"/>
        <v>62.435346106906174</v>
      </c>
      <c r="H61" s="13">
        <f t="shared" si="7"/>
        <v>100.00302495588606</v>
      </c>
      <c r="I61" s="13">
        <f t="shared" si="7"/>
        <v>69.36140075471796</v>
      </c>
      <c r="J61" s="13">
        <f t="shared" si="7"/>
        <v>99.99918038060206</v>
      </c>
      <c r="K61" s="13">
        <f t="shared" si="7"/>
        <v>100</v>
      </c>
      <c r="L61" s="13">
        <f t="shared" si="7"/>
        <v>1047.2529891812976</v>
      </c>
      <c r="M61" s="13">
        <f t="shared" si="7"/>
        <v>436.9796400887436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201.64039946608608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100.00014554435795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100.00148687755713</v>
      </c>
      <c r="F64" s="13">
        <f t="shared" si="7"/>
        <v>100</v>
      </c>
      <c r="G64" s="13">
        <f t="shared" si="7"/>
        <v>0</v>
      </c>
      <c r="H64" s="13">
        <f t="shared" si="7"/>
        <v>99.98490342924714</v>
      </c>
      <c r="I64" s="13">
        <f t="shared" si="7"/>
        <v>132.33713932949553</v>
      </c>
      <c r="J64" s="13">
        <f t="shared" si="7"/>
        <v>101.48225598130267</v>
      </c>
      <c r="K64" s="13">
        <f t="shared" si="7"/>
        <v>100</v>
      </c>
      <c r="L64" s="13">
        <f t="shared" si="7"/>
        <v>260.7491981622243</v>
      </c>
      <c r="M64" s="13">
        <f t="shared" si="7"/>
        <v>496.5042050866349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83.29557636089179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100.00148687755713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93.98755646218855</v>
      </c>
      <c r="F66" s="16">
        <f t="shared" si="7"/>
        <v>386.42951552711367</v>
      </c>
      <c r="G66" s="16">
        <f t="shared" si="7"/>
        <v>299.98099778467844</v>
      </c>
      <c r="H66" s="16">
        <f t="shared" si="7"/>
        <v>100</v>
      </c>
      <c r="I66" s="16">
        <f t="shared" si="7"/>
        <v>145.95266018306637</v>
      </c>
      <c r="J66" s="16">
        <f t="shared" si="7"/>
        <v>100</v>
      </c>
      <c r="K66" s="16">
        <f t="shared" si="7"/>
        <v>100</v>
      </c>
      <c r="L66" s="16">
        <f t="shared" si="7"/>
        <v>137.11222280833414</v>
      </c>
      <c r="M66" s="16">
        <f t="shared" si="7"/>
        <v>189.1896495057581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122.13684888748777</v>
      </c>
      <c r="W66" s="16">
        <f t="shared" si="7"/>
        <v>281.7061049893494</v>
      </c>
      <c r="X66" s="16">
        <f t="shared" si="7"/>
        <v>0</v>
      </c>
      <c r="Y66" s="16">
        <f t="shared" si="7"/>
        <v>0</v>
      </c>
      <c r="Z66" s="17">
        <f t="shared" si="7"/>
        <v>93.98755646218855</v>
      </c>
    </row>
    <row r="67" spans="1:26" ht="13.5" hidden="1">
      <c r="A67" s="40" t="s">
        <v>116</v>
      </c>
      <c r="B67" s="23">
        <v>353127078</v>
      </c>
      <c r="C67" s="23"/>
      <c r="D67" s="24">
        <v>397092318</v>
      </c>
      <c r="E67" s="25">
        <v>397091000</v>
      </c>
      <c r="F67" s="25">
        <v>41715981</v>
      </c>
      <c r="G67" s="25">
        <v>41996704</v>
      </c>
      <c r="H67" s="25">
        <v>26761778</v>
      </c>
      <c r="I67" s="25">
        <v>110474463</v>
      </c>
      <c r="J67" s="25">
        <v>22466362</v>
      </c>
      <c r="K67" s="25">
        <v>37429099</v>
      </c>
      <c r="L67" s="25">
        <v>21011821</v>
      </c>
      <c r="M67" s="25">
        <v>80907282</v>
      </c>
      <c r="N67" s="25">
        <v>27722752</v>
      </c>
      <c r="O67" s="25">
        <v>29421238</v>
      </c>
      <c r="P67" s="25">
        <v>26364629</v>
      </c>
      <c r="Q67" s="25">
        <v>83508619</v>
      </c>
      <c r="R67" s="25"/>
      <c r="S67" s="25"/>
      <c r="T67" s="25"/>
      <c r="U67" s="25"/>
      <c r="V67" s="25">
        <v>274890364</v>
      </c>
      <c r="W67" s="25">
        <v>257901301</v>
      </c>
      <c r="X67" s="25"/>
      <c r="Y67" s="24"/>
      <c r="Z67" s="26">
        <v>397091000</v>
      </c>
    </row>
    <row r="68" spans="1:26" ht="13.5" hidden="1">
      <c r="A68" s="36" t="s">
        <v>31</v>
      </c>
      <c r="B68" s="18">
        <v>57987154</v>
      </c>
      <c r="C68" s="18"/>
      <c r="D68" s="19">
        <v>55915328</v>
      </c>
      <c r="E68" s="20">
        <v>55915000</v>
      </c>
      <c r="F68" s="20">
        <v>4914723</v>
      </c>
      <c r="G68" s="20">
        <v>5321176</v>
      </c>
      <c r="H68" s="20">
        <v>2612000</v>
      </c>
      <c r="I68" s="20">
        <v>12847899</v>
      </c>
      <c r="J68" s="20">
        <v>4386270</v>
      </c>
      <c r="K68" s="20">
        <v>4840106</v>
      </c>
      <c r="L68" s="20">
        <v>-1800283</v>
      </c>
      <c r="M68" s="20">
        <v>7426093</v>
      </c>
      <c r="N68" s="20">
        <v>4775563</v>
      </c>
      <c r="O68" s="20">
        <v>4795619</v>
      </c>
      <c r="P68" s="20">
        <v>4799874</v>
      </c>
      <c r="Q68" s="20">
        <v>14371056</v>
      </c>
      <c r="R68" s="20"/>
      <c r="S68" s="20"/>
      <c r="T68" s="20"/>
      <c r="U68" s="20"/>
      <c r="V68" s="20">
        <v>34645048</v>
      </c>
      <c r="W68" s="20">
        <v>43891680</v>
      </c>
      <c r="X68" s="20"/>
      <c r="Y68" s="19"/>
      <c r="Z68" s="22">
        <v>55915000</v>
      </c>
    </row>
    <row r="69" spans="1:26" ht="13.5" hidden="1">
      <c r="A69" s="37" t="s">
        <v>32</v>
      </c>
      <c r="B69" s="18">
        <v>283051351</v>
      </c>
      <c r="C69" s="18"/>
      <c r="D69" s="19">
        <v>327450611</v>
      </c>
      <c r="E69" s="20">
        <v>327450000</v>
      </c>
      <c r="F69" s="20">
        <v>35969777</v>
      </c>
      <c r="G69" s="20">
        <v>36259787</v>
      </c>
      <c r="H69" s="20">
        <v>18405000</v>
      </c>
      <c r="I69" s="20">
        <v>90634564</v>
      </c>
      <c r="J69" s="20">
        <v>17845664</v>
      </c>
      <c r="K69" s="20">
        <v>31299207</v>
      </c>
      <c r="L69" s="20">
        <v>25422527</v>
      </c>
      <c r="M69" s="20">
        <v>74567398</v>
      </c>
      <c r="N69" s="20">
        <v>21504755</v>
      </c>
      <c r="O69" s="20">
        <v>23300264</v>
      </c>
      <c r="P69" s="20">
        <v>20100379</v>
      </c>
      <c r="Q69" s="20">
        <v>64905398</v>
      </c>
      <c r="R69" s="20"/>
      <c r="S69" s="20"/>
      <c r="T69" s="20"/>
      <c r="U69" s="20"/>
      <c r="V69" s="20">
        <v>230107360</v>
      </c>
      <c r="W69" s="20">
        <v>211247798</v>
      </c>
      <c r="X69" s="20"/>
      <c r="Y69" s="19"/>
      <c r="Z69" s="22">
        <v>327450000</v>
      </c>
    </row>
    <row r="70" spans="1:26" ht="13.5" hidden="1">
      <c r="A70" s="38" t="s">
        <v>110</v>
      </c>
      <c r="B70" s="18">
        <v>274230202</v>
      </c>
      <c r="C70" s="18"/>
      <c r="D70" s="19">
        <v>317429462</v>
      </c>
      <c r="E70" s="20">
        <v>317429000</v>
      </c>
      <c r="F70" s="20">
        <v>35257343</v>
      </c>
      <c r="G70" s="20">
        <v>35208630</v>
      </c>
      <c r="H70" s="20">
        <v>15868000</v>
      </c>
      <c r="I70" s="20">
        <v>86333973</v>
      </c>
      <c r="J70" s="20">
        <v>17813146</v>
      </c>
      <c r="K70" s="20">
        <v>30564309</v>
      </c>
      <c r="L70" s="20">
        <v>26713000</v>
      </c>
      <c r="M70" s="20">
        <v>75090455</v>
      </c>
      <c r="N70" s="20">
        <v>19484072</v>
      </c>
      <c r="O70" s="20">
        <v>22573526</v>
      </c>
      <c r="P70" s="20">
        <v>19449039</v>
      </c>
      <c r="Q70" s="20">
        <v>61506637</v>
      </c>
      <c r="R70" s="20"/>
      <c r="S70" s="20"/>
      <c r="T70" s="20"/>
      <c r="U70" s="20"/>
      <c r="V70" s="20">
        <v>222931065</v>
      </c>
      <c r="W70" s="20">
        <v>204727201</v>
      </c>
      <c r="X70" s="20"/>
      <c r="Y70" s="19"/>
      <c r="Z70" s="22">
        <v>317429000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8821149</v>
      </c>
      <c r="C73" s="18"/>
      <c r="D73" s="19">
        <v>10021149</v>
      </c>
      <c r="E73" s="20">
        <v>10021000</v>
      </c>
      <c r="F73" s="20">
        <v>712434</v>
      </c>
      <c r="G73" s="20"/>
      <c r="H73" s="20">
        <v>2537000</v>
      </c>
      <c r="I73" s="20">
        <v>3249434</v>
      </c>
      <c r="J73" s="20">
        <v>32518</v>
      </c>
      <c r="K73" s="20">
        <v>734898</v>
      </c>
      <c r="L73" s="20">
        <v>-1290473</v>
      </c>
      <c r="M73" s="20">
        <v>-523057</v>
      </c>
      <c r="N73" s="20">
        <v>2020683</v>
      </c>
      <c r="O73" s="20">
        <v>726738</v>
      </c>
      <c r="P73" s="20">
        <v>651340</v>
      </c>
      <c r="Q73" s="20">
        <v>3398761</v>
      </c>
      <c r="R73" s="20"/>
      <c r="S73" s="20"/>
      <c r="T73" s="20"/>
      <c r="U73" s="20"/>
      <c r="V73" s="20">
        <v>6125138</v>
      </c>
      <c r="W73" s="20">
        <v>6520597</v>
      </c>
      <c r="X73" s="20"/>
      <c r="Y73" s="19"/>
      <c r="Z73" s="22">
        <v>10021000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>
        <v>1051157</v>
      </c>
      <c r="H74" s="20"/>
      <c r="I74" s="20">
        <v>1051157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1051157</v>
      </c>
      <c r="W74" s="20"/>
      <c r="X74" s="20"/>
      <c r="Y74" s="19"/>
      <c r="Z74" s="22"/>
    </row>
    <row r="75" spans="1:26" ht="13.5" hidden="1">
      <c r="A75" s="39" t="s">
        <v>115</v>
      </c>
      <c r="B75" s="27">
        <v>12088573</v>
      </c>
      <c r="C75" s="27"/>
      <c r="D75" s="28">
        <v>13726379</v>
      </c>
      <c r="E75" s="29">
        <v>13726000</v>
      </c>
      <c r="F75" s="29">
        <v>831481</v>
      </c>
      <c r="G75" s="29">
        <v>415741</v>
      </c>
      <c r="H75" s="29">
        <v>5744778</v>
      </c>
      <c r="I75" s="29">
        <v>6992000</v>
      </c>
      <c r="J75" s="29">
        <v>234428</v>
      </c>
      <c r="K75" s="29">
        <v>1289786</v>
      </c>
      <c r="L75" s="29">
        <v>-2610423</v>
      </c>
      <c r="M75" s="29">
        <v>-1086209</v>
      </c>
      <c r="N75" s="29">
        <v>1442434</v>
      </c>
      <c r="O75" s="29">
        <v>1325355</v>
      </c>
      <c r="P75" s="29">
        <v>1464376</v>
      </c>
      <c r="Q75" s="29">
        <v>4232165</v>
      </c>
      <c r="R75" s="29"/>
      <c r="S75" s="29"/>
      <c r="T75" s="29"/>
      <c r="U75" s="29"/>
      <c r="V75" s="29">
        <v>10137956</v>
      </c>
      <c r="W75" s="29">
        <v>2761823</v>
      </c>
      <c r="X75" s="29"/>
      <c r="Y75" s="28"/>
      <c r="Z75" s="30">
        <v>13726000</v>
      </c>
    </row>
    <row r="76" spans="1:26" ht="13.5" hidden="1">
      <c r="A76" s="41" t="s">
        <v>117</v>
      </c>
      <c r="B76" s="31">
        <v>291796181</v>
      </c>
      <c r="C76" s="31"/>
      <c r="D76" s="32">
        <v>457094558</v>
      </c>
      <c r="E76" s="33">
        <v>396266672</v>
      </c>
      <c r="F76" s="33">
        <v>30871588</v>
      </c>
      <c r="G76" s="33">
        <v>29602107</v>
      </c>
      <c r="H76" s="33">
        <v>26762370</v>
      </c>
      <c r="I76" s="33">
        <v>87236065</v>
      </c>
      <c r="J76" s="33">
        <v>22466428</v>
      </c>
      <c r="K76" s="33">
        <v>37429099</v>
      </c>
      <c r="L76" s="33">
        <v>276904478</v>
      </c>
      <c r="M76" s="33">
        <v>336800005</v>
      </c>
      <c r="N76" s="33">
        <v>27722752</v>
      </c>
      <c r="O76" s="33">
        <v>29421238</v>
      </c>
      <c r="P76" s="33">
        <v>26364629</v>
      </c>
      <c r="Q76" s="33">
        <v>83508619</v>
      </c>
      <c r="R76" s="33"/>
      <c r="S76" s="33"/>
      <c r="T76" s="33"/>
      <c r="U76" s="33"/>
      <c r="V76" s="33">
        <v>507544689</v>
      </c>
      <c r="W76" s="33">
        <v>262919702</v>
      </c>
      <c r="X76" s="33"/>
      <c r="Y76" s="32"/>
      <c r="Z76" s="34">
        <v>396266672</v>
      </c>
    </row>
    <row r="77" spans="1:26" ht="13.5" hidden="1">
      <c r="A77" s="36" t="s">
        <v>31</v>
      </c>
      <c r="B77" s="18">
        <v>49372269</v>
      </c>
      <c r="C77" s="18"/>
      <c r="D77" s="19">
        <v>115917568</v>
      </c>
      <c r="E77" s="20">
        <v>55915329</v>
      </c>
      <c r="F77" s="20">
        <v>4914723</v>
      </c>
      <c r="G77" s="20">
        <v>5321176</v>
      </c>
      <c r="H77" s="20">
        <v>2612495</v>
      </c>
      <c r="I77" s="20">
        <v>12848394</v>
      </c>
      <c r="J77" s="20">
        <v>4386000</v>
      </c>
      <c r="K77" s="20">
        <v>4840106</v>
      </c>
      <c r="L77" s="20">
        <v>4095894</v>
      </c>
      <c r="M77" s="20">
        <v>13322000</v>
      </c>
      <c r="N77" s="20">
        <v>4775563</v>
      </c>
      <c r="O77" s="20">
        <v>4795619</v>
      </c>
      <c r="P77" s="20">
        <v>4799874</v>
      </c>
      <c r="Q77" s="20">
        <v>14371056</v>
      </c>
      <c r="R77" s="20"/>
      <c r="S77" s="20"/>
      <c r="T77" s="20"/>
      <c r="U77" s="20"/>
      <c r="V77" s="20">
        <v>40541450</v>
      </c>
      <c r="W77" s="20">
        <v>43891680</v>
      </c>
      <c r="X77" s="20"/>
      <c r="Y77" s="19"/>
      <c r="Z77" s="22">
        <v>55915329</v>
      </c>
    </row>
    <row r="78" spans="1:26" ht="13.5" hidden="1">
      <c r="A78" s="37" t="s">
        <v>32</v>
      </c>
      <c r="B78" s="18">
        <v>242423912</v>
      </c>
      <c r="C78" s="18"/>
      <c r="D78" s="19">
        <v>327450611</v>
      </c>
      <c r="E78" s="20">
        <v>327450611</v>
      </c>
      <c r="F78" s="20">
        <v>22743777</v>
      </c>
      <c r="G78" s="20">
        <v>23033787</v>
      </c>
      <c r="H78" s="20">
        <v>18405097</v>
      </c>
      <c r="I78" s="20">
        <v>64182661</v>
      </c>
      <c r="J78" s="20">
        <v>17846000</v>
      </c>
      <c r="K78" s="20">
        <v>31299207</v>
      </c>
      <c r="L78" s="20">
        <v>276387793</v>
      </c>
      <c r="M78" s="20">
        <v>325533000</v>
      </c>
      <c r="N78" s="20">
        <v>21504755</v>
      </c>
      <c r="O78" s="20">
        <v>23300264</v>
      </c>
      <c r="P78" s="20">
        <v>20100379</v>
      </c>
      <c r="Q78" s="20">
        <v>64905398</v>
      </c>
      <c r="R78" s="20"/>
      <c r="S78" s="20"/>
      <c r="T78" s="20"/>
      <c r="U78" s="20"/>
      <c r="V78" s="20">
        <v>454621059</v>
      </c>
      <c r="W78" s="20">
        <v>211247798</v>
      </c>
      <c r="X78" s="20"/>
      <c r="Y78" s="19"/>
      <c r="Z78" s="22">
        <v>327450611</v>
      </c>
    </row>
    <row r="79" spans="1:26" ht="13.5" hidden="1">
      <c r="A79" s="38" t="s">
        <v>110</v>
      </c>
      <c r="B79" s="18"/>
      <c r="C79" s="18"/>
      <c r="D79" s="19">
        <v>317429462</v>
      </c>
      <c r="E79" s="20">
        <v>317429462</v>
      </c>
      <c r="F79" s="20">
        <v>22031343</v>
      </c>
      <c r="G79" s="20">
        <v>21982630</v>
      </c>
      <c r="H79" s="20">
        <v>15868480</v>
      </c>
      <c r="I79" s="20">
        <v>59882453</v>
      </c>
      <c r="J79" s="20">
        <v>17813000</v>
      </c>
      <c r="K79" s="20">
        <v>30564309</v>
      </c>
      <c r="L79" s="20">
        <v>279752691</v>
      </c>
      <c r="M79" s="20">
        <v>328130000</v>
      </c>
      <c r="N79" s="20">
        <v>19484072</v>
      </c>
      <c r="O79" s="20">
        <v>22573526</v>
      </c>
      <c r="P79" s="20">
        <v>19449039</v>
      </c>
      <c r="Q79" s="20">
        <v>61506637</v>
      </c>
      <c r="R79" s="20"/>
      <c r="S79" s="20"/>
      <c r="T79" s="20"/>
      <c r="U79" s="20"/>
      <c r="V79" s="20">
        <v>449519090</v>
      </c>
      <c r="W79" s="20">
        <v>204727201</v>
      </c>
      <c r="X79" s="20"/>
      <c r="Y79" s="19"/>
      <c r="Z79" s="22">
        <v>317429462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10021149</v>
      </c>
      <c r="E82" s="20">
        <v>10021149</v>
      </c>
      <c r="F82" s="20">
        <v>712434</v>
      </c>
      <c r="G82" s="20">
        <v>1051157</v>
      </c>
      <c r="H82" s="20">
        <v>2536617</v>
      </c>
      <c r="I82" s="20">
        <v>4300208</v>
      </c>
      <c r="J82" s="20">
        <v>33000</v>
      </c>
      <c r="K82" s="20">
        <v>734898</v>
      </c>
      <c r="L82" s="20">
        <v>-3364898</v>
      </c>
      <c r="M82" s="20">
        <v>-2597000</v>
      </c>
      <c r="N82" s="20">
        <v>2020683</v>
      </c>
      <c r="O82" s="20">
        <v>726738</v>
      </c>
      <c r="P82" s="20">
        <v>651340</v>
      </c>
      <c r="Q82" s="20">
        <v>3398761</v>
      </c>
      <c r="R82" s="20"/>
      <c r="S82" s="20"/>
      <c r="T82" s="20"/>
      <c r="U82" s="20"/>
      <c r="V82" s="20">
        <v>5101969</v>
      </c>
      <c r="W82" s="20">
        <v>6520597</v>
      </c>
      <c r="X82" s="20"/>
      <c r="Y82" s="19"/>
      <c r="Z82" s="22">
        <v>10021149</v>
      </c>
    </row>
    <row r="83" spans="1:26" ht="13.5" hidden="1">
      <c r="A83" s="38" t="s">
        <v>114</v>
      </c>
      <c r="B83" s="18">
        <v>242423912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13726379</v>
      </c>
      <c r="E84" s="29">
        <v>12900732</v>
      </c>
      <c r="F84" s="29">
        <v>3213088</v>
      </c>
      <c r="G84" s="29">
        <v>1247144</v>
      </c>
      <c r="H84" s="29">
        <v>5744778</v>
      </c>
      <c r="I84" s="29">
        <v>10205010</v>
      </c>
      <c r="J84" s="29">
        <v>234428</v>
      </c>
      <c r="K84" s="29">
        <v>1289786</v>
      </c>
      <c r="L84" s="29">
        <v>-3579209</v>
      </c>
      <c r="M84" s="29">
        <v>-2054995</v>
      </c>
      <c r="N84" s="29">
        <v>1442434</v>
      </c>
      <c r="O84" s="29">
        <v>1325355</v>
      </c>
      <c r="P84" s="29">
        <v>1464376</v>
      </c>
      <c r="Q84" s="29">
        <v>4232165</v>
      </c>
      <c r="R84" s="29"/>
      <c r="S84" s="29"/>
      <c r="T84" s="29"/>
      <c r="U84" s="29"/>
      <c r="V84" s="29">
        <v>12382180</v>
      </c>
      <c r="W84" s="29">
        <v>7780224</v>
      </c>
      <c r="X84" s="29"/>
      <c r="Y84" s="28"/>
      <c r="Z84" s="30">
        <v>12900732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7513424</v>
      </c>
      <c r="C5" s="18">
        <v>0</v>
      </c>
      <c r="D5" s="58">
        <v>11000000</v>
      </c>
      <c r="E5" s="59">
        <v>11000000</v>
      </c>
      <c r="F5" s="59">
        <v>1020481</v>
      </c>
      <c r="G5" s="59">
        <v>1296730</v>
      </c>
      <c r="H5" s="59">
        <v>1181897</v>
      </c>
      <c r="I5" s="59">
        <v>3499108</v>
      </c>
      <c r="J5" s="59">
        <v>1176648</v>
      </c>
      <c r="K5" s="59">
        <v>1188911</v>
      </c>
      <c r="L5" s="59">
        <v>1181897</v>
      </c>
      <c r="M5" s="59">
        <v>3547456</v>
      </c>
      <c r="N5" s="59">
        <v>1186163</v>
      </c>
      <c r="O5" s="59">
        <v>0</v>
      </c>
      <c r="P5" s="59">
        <v>0</v>
      </c>
      <c r="Q5" s="59">
        <v>1186163</v>
      </c>
      <c r="R5" s="59">
        <v>0</v>
      </c>
      <c r="S5" s="59">
        <v>0</v>
      </c>
      <c r="T5" s="59">
        <v>0</v>
      </c>
      <c r="U5" s="59">
        <v>0</v>
      </c>
      <c r="V5" s="59">
        <v>8232727</v>
      </c>
      <c r="W5" s="59">
        <v>8253000</v>
      </c>
      <c r="X5" s="59">
        <v>-20273</v>
      </c>
      <c r="Y5" s="60">
        <v>-0.25</v>
      </c>
      <c r="Z5" s="61">
        <v>11000000</v>
      </c>
    </row>
    <row r="6" spans="1:26" ht="13.5">
      <c r="A6" s="57" t="s">
        <v>32</v>
      </c>
      <c r="B6" s="18">
        <v>2411783</v>
      </c>
      <c r="C6" s="18">
        <v>0</v>
      </c>
      <c r="D6" s="58">
        <v>4814000</v>
      </c>
      <c r="E6" s="59">
        <v>4814000</v>
      </c>
      <c r="F6" s="59">
        <v>188768</v>
      </c>
      <c r="G6" s="59">
        <v>238344</v>
      </c>
      <c r="H6" s="59">
        <v>238344</v>
      </c>
      <c r="I6" s="59">
        <v>665456</v>
      </c>
      <c r="J6" s="59">
        <v>238344</v>
      </c>
      <c r="K6" s="59">
        <v>241728</v>
      </c>
      <c r="L6" s="59">
        <v>238400</v>
      </c>
      <c r="M6" s="59">
        <v>718472</v>
      </c>
      <c r="N6" s="59">
        <v>238656</v>
      </c>
      <c r="O6" s="59">
        <v>0</v>
      </c>
      <c r="P6" s="59">
        <v>0</v>
      </c>
      <c r="Q6" s="59">
        <v>238656</v>
      </c>
      <c r="R6" s="59">
        <v>0</v>
      </c>
      <c r="S6" s="59">
        <v>0</v>
      </c>
      <c r="T6" s="59">
        <v>0</v>
      </c>
      <c r="U6" s="59">
        <v>0</v>
      </c>
      <c r="V6" s="59">
        <v>1622584</v>
      </c>
      <c r="W6" s="59">
        <v>3609000</v>
      </c>
      <c r="X6" s="59">
        <v>-1986416</v>
      </c>
      <c r="Y6" s="60">
        <v>-55.04</v>
      </c>
      <c r="Z6" s="61">
        <v>4814000</v>
      </c>
    </row>
    <row r="7" spans="1:26" ht="13.5">
      <c r="A7" s="57" t="s">
        <v>33</v>
      </c>
      <c r="B7" s="18">
        <v>5461172</v>
      </c>
      <c r="C7" s="18">
        <v>0</v>
      </c>
      <c r="D7" s="58">
        <v>2200000</v>
      </c>
      <c r="E7" s="59">
        <v>2200000</v>
      </c>
      <c r="F7" s="59">
        <v>815347</v>
      </c>
      <c r="G7" s="59">
        <v>1109435</v>
      </c>
      <c r="H7" s="59">
        <v>183101</v>
      </c>
      <c r="I7" s="59">
        <v>2107883</v>
      </c>
      <c r="J7" s="59">
        <v>12818</v>
      </c>
      <c r="K7" s="59">
        <v>93260</v>
      </c>
      <c r="L7" s="59">
        <v>144319</v>
      </c>
      <c r="M7" s="59">
        <v>250397</v>
      </c>
      <c r="N7" s="59">
        <v>53150</v>
      </c>
      <c r="O7" s="59">
        <v>0</v>
      </c>
      <c r="P7" s="59">
        <v>0</v>
      </c>
      <c r="Q7" s="59">
        <v>53150</v>
      </c>
      <c r="R7" s="59">
        <v>0</v>
      </c>
      <c r="S7" s="59">
        <v>0</v>
      </c>
      <c r="T7" s="59">
        <v>0</v>
      </c>
      <c r="U7" s="59">
        <v>0</v>
      </c>
      <c r="V7" s="59">
        <v>2411430</v>
      </c>
      <c r="W7" s="59">
        <v>1756000</v>
      </c>
      <c r="X7" s="59">
        <v>655430</v>
      </c>
      <c r="Y7" s="60">
        <v>37.33</v>
      </c>
      <c r="Z7" s="61">
        <v>2200000</v>
      </c>
    </row>
    <row r="8" spans="1:26" ht="13.5">
      <c r="A8" s="57" t="s">
        <v>34</v>
      </c>
      <c r="B8" s="18">
        <v>207369593</v>
      </c>
      <c r="C8" s="18">
        <v>0</v>
      </c>
      <c r="D8" s="58">
        <v>309751750</v>
      </c>
      <c r="E8" s="59">
        <v>309751750</v>
      </c>
      <c r="F8" s="59">
        <v>127159313</v>
      </c>
      <c r="G8" s="59">
        <v>153563</v>
      </c>
      <c r="H8" s="59">
        <v>0</v>
      </c>
      <c r="I8" s="59">
        <v>127312876</v>
      </c>
      <c r="J8" s="59">
        <v>0</v>
      </c>
      <c r="K8" s="59">
        <v>0</v>
      </c>
      <c r="L8" s="59">
        <v>101565000</v>
      </c>
      <c r="M8" s="59">
        <v>101565000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228877876</v>
      </c>
      <c r="W8" s="59">
        <v>309752000</v>
      </c>
      <c r="X8" s="59">
        <v>-80874124</v>
      </c>
      <c r="Y8" s="60">
        <v>-26.11</v>
      </c>
      <c r="Z8" s="61">
        <v>309751750</v>
      </c>
    </row>
    <row r="9" spans="1:26" ht="13.5">
      <c r="A9" s="57" t="s">
        <v>35</v>
      </c>
      <c r="B9" s="18">
        <v>351139041</v>
      </c>
      <c r="C9" s="18">
        <v>0</v>
      </c>
      <c r="D9" s="58">
        <v>16870250</v>
      </c>
      <c r="E9" s="59">
        <v>16870250</v>
      </c>
      <c r="F9" s="59">
        <v>531602</v>
      </c>
      <c r="G9" s="59">
        <v>591248</v>
      </c>
      <c r="H9" s="59">
        <v>440465</v>
      </c>
      <c r="I9" s="59">
        <v>1563315</v>
      </c>
      <c r="J9" s="59">
        <v>208617</v>
      </c>
      <c r="K9" s="59">
        <v>276584</v>
      </c>
      <c r="L9" s="59">
        <v>778652</v>
      </c>
      <c r="M9" s="59">
        <v>1263853</v>
      </c>
      <c r="N9" s="59">
        <v>106304</v>
      </c>
      <c r="O9" s="59">
        <v>0</v>
      </c>
      <c r="P9" s="59">
        <v>0</v>
      </c>
      <c r="Q9" s="59">
        <v>106304</v>
      </c>
      <c r="R9" s="59">
        <v>0</v>
      </c>
      <c r="S9" s="59">
        <v>0</v>
      </c>
      <c r="T9" s="59">
        <v>0</v>
      </c>
      <c r="U9" s="59">
        <v>0</v>
      </c>
      <c r="V9" s="59">
        <v>2933472</v>
      </c>
      <c r="W9" s="59">
        <v>12995004</v>
      </c>
      <c r="X9" s="59">
        <v>-10061532</v>
      </c>
      <c r="Y9" s="60">
        <v>-77.43</v>
      </c>
      <c r="Z9" s="61">
        <v>16870250</v>
      </c>
    </row>
    <row r="10" spans="1:26" ht="25.5">
      <c r="A10" s="62" t="s">
        <v>102</v>
      </c>
      <c r="B10" s="63">
        <f>SUM(B5:B9)</f>
        <v>573895013</v>
      </c>
      <c r="C10" s="63">
        <f>SUM(C5:C9)</f>
        <v>0</v>
      </c>
      <c r="D10" s="64">
        <f aca="true" t="shared" si="0" ref="D10:Z10">SUM(D5:D9)</f>
        <v>344636000</v>
      </c>
      <c r="E10" s="65">
        <f t="shared" si="0"/>
        <v>344636000</v>
      </c>
      <c r="F10" s="65">
        <f t="shared" si="0"/>
        <v>129715511</v>
      </c>
      <c r="G10" s="65">
        <f t="shared" si="0"/>
        <v>3389320</v>
      </c>
      <c r="H10" s="65">
        <f t="shared" si="0"/>
        <v>2043807</v>
      </c>
      <c r="I10" s="65">
        <f t="shared" si="0"/>
        <v>135148638</v>
      </c>
      <c r="J10" s="65">
        <f t="shared" si="0"/>
        <v>1636427</v>
      </c>
      <c r="K10" s="65">
        <f t="shared" si="0"/>
        <v>1800483</v>
      </c>
      <c r="L10" s="65">
        <f t="shared" si="0"/>
        <v>103908268</v>
      </c>
      <c r="M10" s="65">
        <f t="shared" si="0"/>
        <v>107345178</v>
      </c>
      <c r="N10" s="65">
        <f t="shared" si="0"/>
        <v>1584273</v>
      </c>
      <c r="O10" s="65">
        <f t="shared" si="0"/>
        <v>0</v>
      </c>
      <c r="P10" s="65">
        <f t="shared" si="0"/>
        <v>0</v>
      </c>
      <c r="Q10" s="65">
        <f t="shared" si="0"/>
        <v>1584273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244078089</v>
      </c>
      <c r="W10" s="65">
        <f t="shared" si="0"/>
        <v>336365004</v>
      </c>
      <c r="X10" s="65">
        <f t="shared" si="0"/>
        <v>-92286915</v>
      </c>
      <c r="Y10" s="66">
        <f>+IF(W10&lt;&gt;0,(X10/W10)*100,0)</f>
        <v>-27.436538849921497</v>
      </c>
      <c r="Z10" s="67">
        <f t="shared" si="0"/>
        <v>344636000</v>
      </c>
    </row>
    <row r="11" spans="1:26" ht="13.5">
      <c r="A11" s="57" t="s">
        <v>36</v>
      </c>
      <c r="B11" s="18">
        <v>32880990</v>
      </c>
      <c r="C11" s="18">
        <v>0</v>
      </c>
      <c r="D11" s="58">
        <v>113805445</v>
      </c>
      <c r="E11" s="59">
        <v>113805445</v>
      </c>
      <c r="F11" s="59">
        <v>4760584</v>
      </c>
      <c r="G11" s="59">
        <v>3660706</v>
      </c>
      <c r="H11" s="59">
        <v>7592211</v>
      </c>
      <c r="I11" s="59">
        <v>16013501</v>
      </c>
      <c r="J11" s="59">
        <v>4989003</v>
      </c>
      <c r="K11" s="59">
        <v>4538907</v>
      </c>
      <c r="L11" s="59">
        <v>5595762</v>
      </c>
      <c r="M11" s="59">
        <v>15123672</v>
      </c>
      <c r="N11" s="59">
        <v>4543889</v>
      </c>
      <c r="O11" s="59">
        <v>0</v>
      </c>
      <c r="P11" s="59">
        <v>0</v>
      </c>
      <c r="Q11" s="59">
        <v>4543889</v>
      </c>
      <c r="R11" s="59">
        <v>0</v>
      </c>
      <c r="S11" s="59">
        <v>0</v>
      </c>
      <c r="T11" s="59">
        <v>0</v>
      </c>
      <c r="U11" s="59">
        <v>0</v>
      </c>
      <c r="V11" s="59">
        <v>35681062</v>
      </c>
      <c r="W11" s="59">
        <v>85353750</v>
      </c>
      <c r="X11" s="59">
        <v>-49672688</v>
      </c>
      <c r="Y11" s="60">
        <v>-58.2</v>
      </c>
      <c r="Z11" s="61">
        <v>113805445</v>
      </c>
    </row>
    <row r="12" spans="1:26" ht="13.5">
      <c r="A12" s="57" t="s">
        <v>37</v>
      </c>
      <c r="B12" s="18">
        <v>20250399</v>
      </c>
      <c r="C12" s="18">
        <v>0</v>
      </c>
      <c r="D12" s="58">
        <v>30098234</v>
      </c>
      <c r="E12" s="59">
        <v>30098234</v>
      </c>
      <c r="F12" s="59">
        <v>1846802</v>
      </c>
      <c r="G12" s="59">
        <v>1846802</v>
      </c>
      <c r="H12" s="59">
        <v>1371787</v>
      </c>
      <c r="I12" s="59">
        <v>5065391</v>
      </c>
      <c r="J12" s="59">
        <v>1371787</v>
      </c>
      <c r="K12" s="59">
        <v>1371787</v>
      </c>
      <c r="L12" s="59">
        <v>1371787</v>
      </c>
      <c r="M12" s="59">
        <v>4115361</v>
      </c>
      <c r="N12" s="59">
        <v>1371787</v>
      </c>
      <c r="O12" s="59">
        <v>0</v>
      </c>
      <c r="P12" s="59">
        <v>0</v>
      </c>
      <c r="Q12" s="59">
        <v>1371787</v>
      </c>
      <c r="R12" s="59">
        <v>0</v>
      </c>
      <c r="S12" s="59">
        <v>0</v>
      </c>
      <c r="T12" s="59">
        <v>0</v>
      </c>
      <c r="U12" s="59">
        <v>0</v>
      </c>
      <c r="V12" s="59">
        <v>10552539</v>
      </c>
      <c r="W12" s="59">
        <v>22573503</v>
      </c>
      <c r="X12" s="59">
        <v>-12020964</v>
      </c>
      <c r="Y12" s="60">
        <v>-53.25</v>
      </c>
      <c r="Z12" s="61">
        <v>30098234</v>
      </c>
    </row>
    <row r="13" spans="1:26" ht="13.5">
      <c r="A13" s="57" t="s">
        <v>103</v>
      </c>
      <c r="B13" s="18">
        <v>11286249</v>
      </c>
      <c r="C13" s="18">
        <v>0</v>
      </c>
      <c r="D13" s="58">
        <v>38000000</v>
      </c>
      <c r="E13" s="59">
        <v>38000000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28100000</v>
      </c>
      <c r="X13" s="59">
        <v>-28100000</v>
      </c>
      <c r="Y13" s="60">
        <v>-100</v>
      </c>
      <c r="Z13" s="61">
        <v>38000000</v>
      </c>
    </row>
    <row r="14" spans="1:26" ht="13.5">
      <c r="A14" s="57" t="s">
        <v>38</v>
      </c>
      <c r="B14" s="18">
        <v>0</v>
      </c>
      <c r="C14" s="18">
        <v>0</v>
      </c>
      <c r="D14" s="58">
        <v>400000</v>
      </c>
      <c r="E14" s="59">
        <v>400000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299997</v>
      </c>
      <c r="X14" s="59">
        <v>-299997</v>
      </c>
      <c r="Y14" s="60">
        <v>-100</v>
      </c>
      <c r="Z14" s="61">
        <v>400000</v>
      </c>
    </row>
    <row r="15" spans="1:26" ht="13.5">
      <c r="A15" s="57" t="s">
        <v>39</v>
      </c>
      <c r="B15" s="18">
        <v>0</v>
      </c>
      <c r="C15" s="18">
        <v>0</v>
      </c>
      <c r="D15" s="58">
        <v>5043200</v>
      </c>
      <c r="E15" s="59">
        <v>5043200</v>
      </c>
      <c r="F15" s="59">
        <v>194925</v>
      </c>
      <c r="G15" s="59">
        <v>347624</v>
      </c>
      <c r="H15" s="59">
        <v>85449</v>
      </c>
      <c r="I15" s="59">
        <v>627998</v>
      </c>
      <c r="J15" s="59">
        <v>266253</v>
      </c>
      <c r="K15" s="59">
        <v>75504</v>
      </c>
      <c r="L15" s="59">
        <v>97902</v>
      </c>
      <c r="M15" s="59">
        <v>439659</v>
      </c>
      <c r="N15" s="59">
        <v>50776</v>
      </c>
      <c r="O15" s="59">
        <v>0</v>
      </c>
      <c r="P15" s="59">
        <v>0</v>
      </c>
      <c r="Q15" s="59">
        <v>50776</v>
      </c>
      <c r="R15" s="59">
        <v>0</v>
      </c>
      <c r="S15" s="59">
        <v>0</v>
      </c>
      <c r="T15" s="59">
        <v>0</v>
      </c>
      <c r="U15" s="59">
        <v>0</v>
      </c>
      <c r="V15" s="59">
        <v>1118433</v>
      </c>
      <c r="W15" s="59">
        <v>3390000</v>
      </c>
      <c r="X15" s="59">
        <v>-2271567</v>
      </c>
      <c r="Y15" s="60">
        <v>-67.01</v>
      </c>
      <c r="Z15" s="61">
        <v>5043200</v>
      </c>
    </row>
    <row r="16" spans="1:26" ht="13.5">
      <c r="A16" s="68" t="s">
        <v>40</v>
      </c>
      <c r="B16" s="18">
        <v>0</v>
      </c>
      <c r="C16" s="18">
        <v>0</v>
      </c>
      <c r="D16" s="58">
        <v>3000000</v>
      </c>
      <c r="E16" s="59">
        <v>3000000</v>
      </c>
      <c r="F16" s="59">
        <v>0</v>
      </c>
      <c r="G16" s="59">
        <v>0</v>
      </c>
      <c r="H16" s="59">
        <v>0</v>
      </c>
      <c r="I16" s="59">
        <v>0</v>
      </c>
      <c r="J16" s="59">
        <v>10000</v>
      </c>
      <c r="K16" s="59">
        <v>0</v>
      </c>
      <c r="L16" s="59">
        <v>0</v>
      </c>
      <c r="M16" s="59">
        <v>10000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10000</v>
      </c>
      <c r="W16" s="59">
        <v>2250000</v>
      </c>
      <c r="X16" s="59">
        <v>-2240000</v>
      </c>
      <c r="Y16" s="60">
        <v>-99.56</v>
      </c>
      <c r="Z16" s="61">
        <v>3000000</v>
      </c>
    </row>
    <row r="17" spans="1:26" ht="13.5">
      <c r="A17" s="57" t="s">
        <v>41</v>
      </c>
      <c r="B17" s="18">
        <v>59894230</v>
      </c>
      <c r="C17" s="18">
        <v>0</v>
      </c>
      <c r="D17" s="58">
        <v>75374355</v>
      </c>
      <c r="E17" s="59">
        <v>75374355</v>
      </c>
      <c r="F17" s="59">
        <v>4386055</v>
      </c>
      <c r="G17" s="59">
        <v>5487522</v>
      </c>
      <c r="H17" s="59">
        <v>5423727</v>
      </c>
      <c r="I17" s="59">
        <v>15297304</v>
      </c>
      <c r="J17" s="59">
        <v>7173494</v>
      </c>
      <c r="K17" s="59">
        <v>3025285</v>
      </c>
      <c r="L17" s="59">
        <v>7832041</v>
      </c>
      <c r="M17" s="59">
        <v>18030820</v>
      </c>
      <c r="N17" s="59">
        <v>13460283</v>
      </c>
      <c r="O17" s="59">
        <v>0</v>
      </c>
      <c r="P17" s="59">
        <v>0</v>
      </c>
      <c r="Q17" s="59">
        <v>13460283</v>
      </c>
      <c r="R17" s="59">
        <v>0</v>
      </c>
      <c r="S17" s="59">
        <v>0</v>
      </c>
      <c r="T17" s="59">
        <v>0</v>
      </c>
      <c r="U17" s="59">
        <v>0</v>
      </c>
      <c r="V17" s="59">
        <v>46788407</v>
      </c>
      <c r="W17" s="59">
        <v>55642744</v>
      </c>
      <c r="X17" s="59">
        <v>-8854337</v>
      </c>
      <c r="Y17" s="60">
        <v>-15.91</v>
      </c>
      <c r="Z17" s="61">
        <v>75374355</v>
      </c>
    </row>
    <row r="18" spans="1:26" ht="13.5">
      <c r="A18" s="69" t="s">
        <v>42</v>
      </c>
      <c r="B18" s="70">
        <f>SUM(B11:B17)</f>
        <v>124311868</v>
      </c>
      <c r="C18" s="70">
        <f>SUM(C11:C17)</f>
        <v>0</v>
      </c>
      <c r="D18" s="71">
        <f aca="true" t="shared" si="1" ref="D18:Z18">SUM(D11:D17)</f>
        <v>265721234</v>
      </c>
      <c r="E18" s="72">
        <f t="shared" si="1"/>
        <v>265721234</v>
      </c>
      <c r="F18" s="72">
        <f t="shared" si="1"/>
        <v>11188366</v>
      </c>
      <c r="G18" s="72">
        <f t="shared" si="1"/>
        <v>11342654</v>
      </c>
      <c r="H18" s="72">
        <f t="shared" si="1"/>
        <v>14473174</v>
      </c>
      <c r="I18" s="72">
        <f t="shared" si="1"/>
        <v>37004194</v>
      </c>
      <c r="J18" s="72">
        <f t="shared" si="1"/>
        <v>13810537</v>
      </c>
      <c r="K18" s="72">
        <f t="shared" si="1"/>
        <v>9011483</v>
      </c>
      <c r="L18" s="72">
        <f t="shared" si="1"/>
        <v>14897492</v>
      </c>
      <c r="M18" s="72">
        <f t="shared" si="1"/>
        <v>37719512</v>
      </c>
      <c r="N18" s="72">
        <f t="shared" si="1"/>
        <v>19426735</v>
      </c>
      <c r="O18" s="72">
        <f t="shared" si="1"/>
        <v>0</v>
      </c>
      <c r="P18" s="72">
        <f t="shared" si="1"/>
        <v>0</v>
      </c>
      <c r="Q18" s="72">
        <f t="shared" si="1"/>
        <v>19426735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94150441</v>
      </c>
      <c r="W18" s="72">
        <f t="shared" si="1"/>
        <v>197609994</v>
      </c>
      <c r="X18" s="72">
        <f t="shared" si="1"/>
        <v>-103459553</v>
      </c>
      <c r="Y18" s="66">
        <f>+IF(W18&lt;&gt;0,(X18/W18)*100,0)</f>
        <v>-52.35542540424347</v>
      </c>
      <c r="Z18" s="73">
        <f t="shared" si="1"/>
        <v>265721234</v>
      </c>
    </row>
    <row r="19" spans="1:26" ht="13.5">
      <c r="A19" s="69" t="s">
        <v>43</v>
      </c>
      <c r="B19" s="74">
        <f>+B10-B18</f>
        <v>449583145</v>
      </c>
      <c r="C19" s="74">
        <f>+C10-C18</f>
        <v>0</v>
      </c>
      <c r="D19" s="75">
        <f aca="true" t="shared" si="2" ref="D19:Z19">+D10-D18</f>
        <v>78914766</v>
      </c>
      <c r="E19" s="76">
        <f t="shared" si="2"/>
        <v>78914766</v>
      </c>
      <c r="F19" s="76">
        <f t="shared" si="2"/>
        <v>118527145</v>
      </c>
      <c r="G19" s="76">
        <f t="shared" si="2"/>
        <v>-7953334</v>
      </c>
      <c r="H19" s="76">
        <f t="shared" si="2"/>
        <v>-12429367</v>
      </c>
      <c r="I19" s="76">
        <f t="shared" si="2"/>
        <v>98144444</v>
      </c>
      <c r="J19" s="76">
        <f t="shared" si="2"/>
        <v>-12174110</v>
      </c>
      <c r="K19" s="76">
        <f t="shared" si="2"/>
        <v>-7211000</v>
      </c>
      <c r="L19" s="76">
        <f t="shared" si="2"/>
        <v>89010776</v>
      </c>
      <c r="M19" s="76">
        <f t="shared" si="2"/>
        <v>69625666</v>
      </c>
      <c r="N19" s="76">
        <f t="shared" si="2"/>
        <v>-17842462</v>
      </c>
      <c r="O19" s="76">
        <f t="shared" si="2"/>
        <v>0</v>
      </c>
      <c r="P19" s="76">
        <f t="shared" si="2"/>
        <v>0</v>
      </c>
      <c r="Q19" s="76">
        <f t="shared" si="2"/>
        <v>-17842462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149927648</v>
      </c>
      <c r="W19" s="76">
        <f>IF(E10=E18,0,W10-W18)</f>
        <v>138755010</v>
      </c>
      <c r="X19" s="76">
        <f t="shared" si="2"/>
        <v>11172638</v>
      </c>
      <c r="Y19" s="77">
        <f>+IF(W19&lt;&gt;0,(X19/W19)*100,0)</f>
        <v>8.052060967023822</v>
      </c>
      <c r="Z19" s="78">
        <f t="shared" si="2"/>
        <v>78914766</v>
      </c>
    </row>
    <row r="20" spans="1:26" ht="13.5">
      <c r="A20" s="57" t="s">
        <v>44</v>
      </c>
      <c r="B20" s="18">
        <v>82733814</v>
      </c>
      <c r="C20" s="18">
        <v>0</v>
      </c>
      <c r="D20" s="58">
        <v>106615250</v>
      </c>
      <c r="E20" s="59">
        <v>106615250</v>
      </c>
      <c r="F20" s="59">
        <v>1980448</v>
      </c>
      <c r="G20" s="59">
        <v>9455414</v>
      </c>
      <c r="H20" s="59">
        <v>0</v>
      </c>
      <c r="I20" s="59">
        <v>11435862</v>
      </c>
      <c r="J20" s="59">
        <v>5000000</v>
      </c>
      <c r="K20" s="59">
        <v>0</v>
      </c>
      <c r="L20" s="59">
        <v>31442000</v>
      </c>
      <c r="M20" s="59">
        <v>36442000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47877862</v>
      </c>
      <c r="W20" s="59">
        <v>76300000</v>
      </c>
      <c r="X20" s="59">
        <v>-28422138</v>
      </c>
      <c r="Y20" s="60">
        <v>-37.25</v>
      </c>
      <c r="Z20" s="61">
        <v>106615250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532316959</v>
      </c>
      <c r="C22" s="85">
        <f>SUM(C19:C21)</f>
        <v>0</v>
      </c>
      <c r="D22" s="86">
        <f aca="true" t="shared" si="3" ref="D22:Z22">SUM(D19:D21)</f>
        <v>185530016</v>
      </c>
      <c r="E22" s="87">
        <f t="shared" si="3"/>
        <v>185530016</v>
      </c>
      <c r="F22" s="87">
        <f t="shared" si="3"/>
        <v>120507593</v>
      </c>
      <c r="G22" s="87">
        <f t="shared" si="3"/>
        <v>1502080</v>
      </c>
      <c r="H22" s="87">
        <f t="shared" si="3"/>
        <v>-12429367</v>
      </c>
      <c r="I22" s="87">
        <f t="shared" si="3"/>
        <v>109580306</v>
      </c>
      <c r="J22" s="87">
        <f t="shared" si="3"/>
        <v>-7174110</v>
      </c>
      <c r="K22" s="87">
        <f t="shared" si="3"/>
        <v>-7211000</v>
      </c>
      <c r="L22" s="87">
        <f t="shared" si="3"/>
        <v>120452776</v>
      </c>
      <c r="M22" s="87">
        <f t="shared" si="3"/>
        <v>106067666</v>
      </c>
      <c r="N22" s="87">
        <f t="shared" si="3"/>
        <v>-17842462</v>
      </c>
      <c r="O22" s="87">
        <f t="shared" si="3"/>
        <v>0</v>
      </c>
      <c r="P22" s="87">
        <f t="shared" si="3"/>
        <v>0</v>
      </c>
      <c r="Q22" s="87">
        <f t="shared" si="3"/>
        <v>-17842462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197805510</v>
      </c>
      <c r="W22" s="87">
        <f t="shared" si="3"/>
        <v>215055010</v>
      </c>
      <c r="X22" s="87">
        <f t="shared" si="3"/>
        <v>-17249500</v>
      </c>
      <c r="Y22" s="88">
        <f>+IF(W22&lt;&gt;0,(X22/W22)*100,0)</f>
        <v>-8.020971006441561</v>
      </c>
      <c r="Z22" s="89">
        <f t="shared" si="3"/>
        <v>185530016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532316959</v>
      </c>
      <c r="C24" s="74">
        <f>SUM(C22:C23)</f>
        <v>0</v>
      </c>
      <c r="D24" s="75">
        <f aca="true" t="shared" si="4" ref="D24:Z24">SUM(D22:D23)</f>
        <v>185530016</v>
      </c>
      <c r="E24" s="76">
        <f t="shared" si="4"/>
        <v>185530016</v>
      </c>
      <c r="F24" s="76">
        <f t="shared" si="4"/>
        <v>120507593</v>
      </c>
      <c r="G24" s="76">
        <f t="shared" si="4"/>
        <v>1502080</v>
      </c>
      <c r="H24" s="76">
        <f t="shared" si="4"/>
        <v>-12429367</v>
      </c>
      <c r="I24" s="76">
        <f t="shared" si="4"/>
        <v>109580306</v>
      </c>
      <c r="J24" s="76">
        <f t="shared" si="4"/>
        <v>-7174110</v>
      </c>
      <c r="K24" s="76">
        <f t="shared" si="4"/>
        <v>-7211000</v>
      </c>
      <c r="L24" s="76">
        <f t="shared" si="4"/>
        <v>120452776</v>
      </c>
      <c r="M24" s="76">
        <f t="shared" si="4"/>
        <v>106067666</v>
      </c>
      <c r="N24" s="76">
        <f t="shared" si="4"/>
        <v>-17842462</v>
      </c>
      <c r="O24" s="76">
        <f t="shared" si="4"/>
        <v>0</v>
      </c>
      <c r="P24" s="76">
        <f t="shared" si="4"/>
        <v>0</v>
      </c>
      <c r="Q24" s="76">
        <f t="shared" si="4"/>
        <v>-17842462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197805510</v>
      </c>
      <c r="W24" s="76">
        <f t="shared" si="4"/>
        <v>215055010</v>
      </c>
      <c r="X24" s="76">
        <f t="shared" si="4"/>
        <v>-17249500</v>
      </c>
      <c r="Y24" s="77">
        <f>+IF(W24&lt;&gt;0,(X24/W24)*100,0)</f>
        <v>-8.020971006441561</v>
      </c>
      <c r="Z24" s="78">
        <f t="shared" si="4"/>
        <v>185530016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131615000</v>
      </c>
      <c r="E27" s="99">
        <v>131615000</v>
      </c>
      <c r="F27" s="99">
        <v>1980448</v>
      </c>
      <c r="G27" s="99">
        <v>17263063</v>
      </c>
      <c r="H27" s="99">
        <v>18326883</v>
      </c>
      <c r="I27" s="99">
        <v>37570394</v>
      </c>
      <c r="J27" s="99">
        <v>12696151</v>
      </c>
      <c r="K27" s="99">
        <v>0</v>
      </c>
      <c r="L27" s="99">
        <v>0</v>
      </c>
      <c r="M27" s="99">
        <v>12696151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50266545</v>
      </c>
      <c r="W27" s="99">
        <v>98711250</v>
      </c>
      <c r="X27" s="99">
        <v>-48444705</v>
      </c>
      <c r="Y27" s="100">
        <v>-49.08</v>
      </c>
      <c r="Z27" s="101">
        <v>131615000</v>
      </c>
    </row>
    <row r="28" spans="1:26" ht="13.5">
      <c r="A28" s="102" t="s">
        <v>44</v>
      </c>
      <c r="B28" s="18">
        <v>0</v>
      </c>
      <c r="C28" s="18">
        <v>0</v>
      </c>
      <c r="D28" s="58">
        <v>106615000</v>
      </c>
      <c r="E28" s="59">
        <v>106615000</v>
      </c>
      <c r="F28" s="59">
        <v>1980448</v>
      </c>
      <c r="G28" s="59">
        <v>9455413</v>
      </c>
      <c r="H28" s="59">
        <v>18296911</v>
      </c>
      <c r="I28" s="59">
        <v>29732772</v>
      </c>
      <c r="J28" s="59">
        <v>12666179</v>
      </c>
      <c r="K28" s="59">
        <v>0</v>
      </c>
      <c r="L28" s="59">
        <v>0</v>
      </c>
      <c r="M28" s="59">
        <v>12666179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42398951</v>
      </c>
      <c r="W28" s="59">
        <v>79961250</v>
      </c>
      <c r="X28" s="59">
        <v>-37562299</v>
      </c>
      <c r="Y28" s="60">
        <v>-46.98</v>
      </c>
      <c r="Z28" s="61">
        <v>106615000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25000000</v>
      </c>
      <c r="E31" s="59">
        <v>25000000</v>
      </c>
      <c r="F31" s="59">
        <v>0</v>
      </c>
      <c r="G31" s="59">
        <v>7807650</v>
      </c>
      <c r="H31" s="59">
        <v>29972</v>
      </c>
      <c r="I31" s="59">
        <v>7837622</v>
      </c>
      <c r="J31" s="59">
        <v>29972</v>
      </c>
      <c r="K31" s="59">
        <v>0</v>
      </c>
      <c r="L31" s="59">
        <v>0</v>
      </c>
      <c r="M31" s="59">
        <v>29972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7867594</v>
      </c>
      <c r="W31" s="59">
        <v>18750000</v>
      </c>
      <c r="X31" s="59">
        <v>-10882406</v>
      </c>
      <c r="Y31" s="60">
        <v>-58.04</v>
      </c>
      <c r="Z31" s="61">
        <v>25000000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131615000</v>
      </c>
      <c r="E32" s="99">
        <f t="shared" si="5"/>
        <v>131615000</v>
      </c>
      <c r="F32" s="99">
        <f t="shared" si="5"/>
        <v>1980448</v>
      </c>
      <c r="G32" s="99">
        <f t="shared" si="5"/>
        <v>17263063</v>
      </c>
      <c r="H32" s="99">
        <f t="shared" si="5"/>
        <v>18326883</v>
      </c>
      <c r="I32" s="99">
        <f t="shared" si="5"/>
        <v>37570394</v>
      </c>
      <c r="J32" s="99">
        <f t="shared" si="5"/>
        <v>12696151</v>
      </c>
      <c r="K32" s="99">
        <f t="shared" si="5"/>
        <v>0</v>
      </c>
      <c r="L32" s="99">
        <f t="shared" si="5"/>
        <v>0</v>
      </c>
      <c r="M32" s="99">
        <f t="shared" si="5"/>
        <v>12696151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50266545</v>
      </c>
      <c r="W32" s="99">
        <f t="shared" si="5"/>
        <v>98711250</v>
      </c>
      <c r="X32" s="99">
        <f t="shared" si="5"/>
        <v>-48444705</v>
      </c>
      <c r="Y32" s="100">
        <f>+IF(W32&lt;&gt;0,(X32/W32)*100,0)</f>
        <v>-49.077187250693314</v>
      </c>
      <c r="Z32" s="101">
        <f t="shared" si="5"/>
        <v>131615000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206080745</v>
      </c>
      <c r="C35" s="18">
        <v>0</v>
      </c>
      <c r="D35" s="58">
        <v>278536656</v>
      </c>
      <c r="E35" s="59">
        <v>278536656</v>
      </c>
      <c r="F35" s="59">
        <v>311743211</v>
      </c>
      <c r="G35" s="59">
        <v>455929905</v>
      </c>
      <c r="H35" s="59">
        <v>432265293</v>
      </c>
      <c r="I35" s="59">
        <v>432265293</v>
      </c>
      <c r="J35" s="59">
        <v>190826900</v>
      </c>
      <c r="K35" s="59">
        <v>0</v>
      </c>
      <c r="L35" s="59">
        <v>182241072</v>
      </c>
      <c r="M35" s="59">
        <v>182241072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208902492</v>
      </c>
      <c r="X35" s="59">
        <v>-208902492</v>
      </c>
      <c r="Y35" s="60">
        <v>-100</v>
      </c>
      <c r="Z35" s="61">
        <v>278536656</v>
      </c>
    </row>
    <row r="36" spans="1:26" ht="13.5">
      <c r="A36" s="57" t="s">
        <v>53</v>
      </c>
      <c r="B36" s="18">
        <v>383911555</v>
      </c>
      <c r="C36" s="18">
        <v>0</v>
      </c>
      <c r="D36" s="58">
        <v>423575000</v>
      </c>
      <c r="E36" s="59">
        <v>423575000</v>
      </c>
      <c r="F36" s="59">
        <v>407207446</v>
      </c>
      <c r="G36" s="59">
        <v>424470509</v>
      </c>
      <c r="H36" s="59">
        <v>427435079</v>
      </c>
      <c r="I36" s="59">
        <v>427435079</v>
      </c>
      <c r="J36" s="59">
        <v>428748039</v>
      </c>
      <c r="K36" s="59">
        <v>0</v>
      </c>
      <c r="L36" s="59">
        <v>130911196</v>
      </c>
      <c r="M36" s="59">
        <v>130911196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317681250</v>
      </c>
      <c r="X36" s="59">
        <v>-317681250</v>
      </c>
      <c r="Y36" s="60">
        <v>-100</v>
      </c>
      <c r="Z36" s="61">
        <v>423575000</v>
      </c>
    </row>
    <row r="37" spans="1:26" ht="13.5">
      <c r="A37" s="57" t="s">
        <v>54</v>
      </c>
      <c r="B37" s="18">
        <v>51467485</v>
      </c>
      <c r="C37" s="18">
        <v>0</v>
      </c>
      <c r="D37" s="58">
        <v>39700000</v>
      </c>
      <c r="E37" s="59">
        <v>39700000</v>
      </c>
      <c r="F37" s="59">
        <v>49907912</v>
      </c>
      <c r="G37" s="59">
        <v>40209356</v>
      </c>
      <c r="H37" s="59">
        <v>20281896</v>
      </c>
      <c r="I37" s="59">
        <v>20281896</v>
      </c>
      <c r="J37" s="59">
        <v>12639129</v>
      </c>
      <c r="K37" s="59">
        <v>0</v>
      </c>
      <c r="L37" s="59">
        <v>237520233</v>
      </c>
      <c r="M37" s="59">
        <v>237520233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29775000</v>
      </c>
      <c r="X37" s="59">
        <v>-29775000</v>
      </c>
      <c r="Y37" s="60">
        <v>-100</v>
      </c>
      <c r="Z37" s="61">
        <v>39700000</v>
      </c>
    </row>
    <row r="38" spans="1:26" ht="13.5">
      <c r="A38" s="57" t="s">
        <v>55</v>
      </c>
      <c r="B38" s="18">
        <v>6075985</v>
      </c>
      <c r="C38" s="18">
        <v>0</v>
      </c>
      <c r="D38" s="58">
        <v>1700000</v>
      </c>
      <c r="E38" s="59">
        <v>1700000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1275000</v>
      </c>
      <c r="X38" s="59">
        <v>-1275000</v>
      </c>
      <c r="Y38" s="60">
        <v>-100</v>
      </c>
      <c r="Z38" s="61">
        <v>1700000</v>
      </c>
    </row>
    <row r="39" spans="1:26" ht="13.5">
      <c r="A39" s="57" t="s">
        <v>56</v>
      </c>
      <c r="B39" s="18">
        <v>532448830</v>
      </c>
      <c r="C39" s="18">
        <v>0</v>
      </c>
      <c r="D39" s="58">
        <v>660711656</v>
      </c>
      <c r="E39" s="59">
        <v>660711656</v>
      </c>
      <c r="F39" s="59">
        <v>669042745</v>
      </c>
      <c r="G39" s="59">
        <v>840191058</v>
      </c>
      <c r="H39" s="59">
        <v>839418476</v>
      </c>
      <c r="I39" s="59">
        <v>839418476</v>
      </c>
      <c r="J39" s="59">
        <v>606935810</v>
      </c>
      <c r="K39" s="59">
        <v>0</v>
      </c>
      <c r="L39" s="59">
        <v>75632035</v>
      </c>
      <c r="M39" s="59">
        <v>75632035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495533742</v>
      </c>
      <c r="X39" s="59">
        <v>-495533742</v>
      </c>
      <c r="Y39" s="60">
        <v>-100</v>
      </c>
      <c r="Z39" s="61">
        <v>660711656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257348905</v>
      </c>
      <c r="C42" s="18">
        <v>0</v>
      </c>
      <c r="D42" s="58">
        <v>234109227</v>
      </c>
      <c r="E42" s="59">
        <v>234109227</v>
      </c>
      <c r="F42" s="59">
        <v>175945566</v>
      </c>
      <c r="G42" s="59">
        <v>-5512012</v>
      </c>
      <c r="H42" s="59">
        <v>-9079970</v>
      </c>
      <c r="I42" s="59">
        <v>161353584</v>
      </c>
      <c r="J42" s="59">
        <v>-211402953</v>
      </c>
      <c r="K42" s="59">
        <v>-7452728</v>
      </c>
      <c r="L42" s="59">
        <v>117192175</v>
      </c>
      <c r="M42" s="59">
        <v>-101663506</v>
      </c>
      <c r="N42" s="59">
        <v>0</v>
      </c>
      <c r="O42" s="59">
        <v>167501822</v>
      </c>
      <c r="P42" s="59">
        <v>0</v>
      </c>
      <c r="Q42" s="59">
        <v>167501822</v>
      </c>
      <c r="R42" s="59">
        <v>0</v>
      </c>
      <c r="S42" s="59">
        <v>0</v>
      </c>
      <c r="T42" s="59">
        <v>0</v>
      </c>
      <c r="U42" s="59">
        <v>0</v>
      </c>
      <c r="V42" s="59">
        <v>227191900</v>
      </c>
      <c r="W42" s="59">
        <v>276605760</v>
      </c>
      <c r="X42" s="59">
        <v>-49413860</v>
      </c>
      <c r="Y42" s="60">
        <v>-17.86</v>
      </c>
      <c r="Z42" s="61">
        <v>234109227</v>
      </c>
    </row>
    <row r="43" spans="1:26" ht="13.5">
      <c r="A43" s="57" t="s">
        <v>59</v>
      </c>
      <c r="B43" s="18">
        <v>-71831092</v>
      </c>
      <c r="C43" s="18">
        <v>0</v>
      </c>
      <c r="D43" s="58">
        <v>-131615250</v>
      </c>
      <c r="E43" s="59">
        <v>-131615250</v>
      </c>
      <c r="F43" s="59">
        <v>-1939990</v>
      </c>
      <c r="G43" s="59">
        <v>-17263063</v>
      </c>
      <c r="H43" s="59">
        <v>-16312193</v>
      </c>
      <c r="I43" s="59">
        <v>-35515246</v>
      </c>
      <c r="J43" s="59">
        <v>-12696151</v>
      </c>
      <c r="K43" s="59">
        <v>-12704324</v>
      </c>
      <c r="L43" s="59">
        <v>-12977197</v>
      </c>
      <c r="M43" s="59">
        <v>-38377672</v>
      </c>
      <c r="N43" s="59">
        <v>0</v>
      </c>
      <c r="O43" s="59">
        <v>-1410277</v>
      </c>
      <c r="P43" s="59">
        <v>0</v>
      </c>
      <c r="Q43" s="59">
        <v>-1410277</v>
      </c>
      <c r="R43" s="59">
        <v>0</v>
      </c>
      <c r="S43" s="59">
        <v>0</v>
      </c>
      <c r="T43" s="59">
        <v>0</v>
      </c>
      <c r="U43" s="59">
        <v>0</v>
      </c>
      <c r="V43" s="59">
        <v>-75303195</v>
      </c>
      <c r="W43" s="59">
        <v>-92800000</v>
      </c>
      <c r="X43" s="59">
        <v>17496805</v>
      </c>
      <c r="Y43" s="60">
        <v>-18.85</v>
      </c>
      <c r="Z43" s="61">
        <v>-131615250</v>
      </c>
    </row>
    <row r="44" spans="1:26" ht="13.5">
      <c r="A44" s="57" t="s">
        <v>60</v>
      </c>
      <c r="B44" s="18">
        <v>815213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186333026</v>
      </c>
      <c r="C45" s="21">
        <v>0</v>
      </c>
      <c r="D45" s="98">
        <v>192493977</v>
      </c>
      <c r="E45" s="99">
        <v>192493977</v>
      </c>
      <c r="F45" s="99">
        <v>298092151</v>
      </c>
      <c r="G45" s="99">
        <v>275317076</v>
      </c>
      <c r="H45" s="99">
        <v>249924913</v>
      </c>
      <c r="I45" s="99">
        <v>249924913</v>
      </c>
      <c r="J45" s="99">
        <v>25825809</v>
      </c>
      <c r="K45" s="99">
        <v>5668757</v>
      </c>
      <c r="L45" s="99">
        <v>109883735</v>
      </c>
      <c r="M45" s="99">
        <v>109883735</v>
      </c>
      <c r="N45" s="99">
        <v>109883735</v>
      </c>
      <c r="O45" s="99">
        <v>275975280</v>
      </c>
      <c r="P45" s="99">
        <v>0</v>
      </c>
      <c r="Q45" s="99">
        <v>275975280</v>
      </c>
      <c r="R45" s="99">
        <v>0</v>
      </c>
      <c r="S45" s="99">
        <v>0</v>
      </c>
      <c r="T45" s="99">
        <v>0</v>
      </c>
      <c r="U45" s="99">
        <v>0</v>
      </c>
      <c r="V45" s="99">
        <v>275975280</v>
      </c>
      <c r="W45" s="99">
        <v>273805760</v>
      </c>
      <c r="X45" s="99">
        <v>2169520</v>
      </c>
      <c r="Y45" s="100">
        <v>0.79</v>
      </c>
      <c r="Z45" s="101">
        <v>192493977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35.52816289846351</v>
      </c>
      <c r="C58" s="5">
        <f>IF(C67=0,0,+(C76/C67)*100)</f>
        <v>0</v>
      </c>
      <c r="D58" s="6">
        <f aca="true" t="shared" si="6" ref="D58:Z58">IF(D67=0,0,+(D76/D67)*100)</f>
        <v>71.27101466555384</v>
      </c>
      <c r="E58" s="7">
        <f t="shared" si="6"/>
        <v>71.27101466555384</v>
      </c>
      <c r="F58" s="7">
        <f t="shared" si="6"/>
        <v>0.31780055224358256</v>
      </c>
      <c r="G58" s="7">
        <f t="shared" si="6"/>
        <v>1.301631061434172</v>
      </c>
      <c r="H58" s="7">
        <f t="shared" si="6"/>
        <v>8.67028905657561</v>
      </c>
      <c r="I58" s="7">
        <f t="shared" si="6"/>
        <v>3.5288928204729237</v>
      </c>
      <c r="J58" s="7">
        <f t="shared" si="6"/>
        <v>16.42765471465563</v>
      </c>
      <c r="K58" s="7">
        <f t="shared" si="6"/>
        <v>83.10349431268126</v>
      </c>
      <c r="L58" s="7">
        <f t="shared" si="6"/>
        <v>83.21477831749276</v>
      </c>
      <c r="M58" s="7">
        <f t="shared" si="6"/>
        <v>61.02442422844455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82.95067654207307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39.898466928136514</v>
      </c>
      <c r="W58" s="7">
        <f t="shared" si="6"/>
        <v>70.48919949174078</v>
      </c>
      <c r="X58" s="7">
        <f t="shared" si="6"/>
        <v>0</v>
      </c>
      <c r="Y58" s="7">
        <f t="shared" si="6"/>
        <v>0</v>
      </c>
      <c r="Z58" s="8">
        <f t="shared" si="6"/>
        <v>71.27101466555384</v>
      </c>
    </row>
    <row r="59" spans="1:26" ht="13.5">
      <c r="A59" s="36" t="s">
        <v>31</v>
      </c>
      <c r="B59" s="9">
        <f aca="true" t="shared" si="7" ref="B59:Z66">IF(B68=0,0,+(B77/B68)*100)</f>
        <v>47.88664928267059</v>
      </c>
      <c r="C59" s="9">
        <f t="shared" si="7"/>
        <v>0</v>
      </c>
      <c r="D59" s="2">
        <f t="shared" si="7"/>
        <v>73.1</v>
      </c>
      <c r="E59" s="10">
        <f t="shared" si="7"/>
        <v>73.1</v>
      </c>
      <c r="F59" s="10">
        <f t="shared" si="7"/>
        <v>0.2731065056576261</v>
      </c>
      <c r="G59" s="10">
        <f t="shared" si="7"/>
        <v>1.0988409306486315</v>
      </c>
      <c r="H59" s="10">
        <f t="shared" si="7"/>
        <v>10.068559273777664</v>
      </c>
      <c r="I59" s="10">
        <f t="shared" si="7"/>
        <v>3.8877336738391612</v>
      </c>
      <c r="J59" s="10">
        <f t="shared" si="7"/>
        <v>17.846288779652028</v>
      </c>
      <c r="K59" s="10">
        <f t="shared" si="7"/>
        <v>100</v>
      </c>
      <c r="L59" s="10">
        <f t="shared" si="7"/>
        <v>100</v>
      </c>
      <c r="M59" s="10">
        <f t="shared" si="7"/>
        <v>72.7506133973191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99.64035297003869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47.35647131260395</v>
      </c>
      <c r="W59" s="10">
        <f t="shared" si="7"/>
        <v>72.6039016115352</v>
      </c>
      <c r="X59" s="10">
        <f t="shared" si="7"/>
        <v>0</v>
      </c>
      <c r="Y59" s="10">
        <f t="shared" si="7"/>
        <v>0</v>
      </c>
      <c r="Z59" s="11">
        <f t="shared" si="7"/>
        <v>73.1</v>
      </c>
    </row>
    <row r="60" spans="1:26" ht="13.5">
      <c r="A60" s="37" t="s">
        <v>32</v>
      </c>
      <c r="B60" s="12">
        <f t="shared" si="7"/>
        <v>78.97269364615308</v>
      </c>
      <c r="C60" s="12">
        <f t="shared" si="7"/>
        <v>0</v>
      </c>
      <c r="D60" s="3">
        <f t="shared" si="7"/>
        <v>72.99542999584546</v>
      </c>
      <c r="E60" s="13">
        <f t="shared" si="7"/>
        <v>72.99542999584546</v>
      </c>
      <c r="F60" s="13">
        <f t="shared" si="7"/>
        <v>0.5594168503136124</v>
      </c>
      <c r="G60" s="13">
        <f t="shared" si="7"/>
        <v>2.404927331923606</v>
      </c>
      <c r="H60" s="13">
        <f t="shared" si="7"/>
        <v>1.736565636223274</v>
      </c>
      <c r="I60" s="13">
        <f t="shared" si="7"/>
        <v>1.6420319299848525</v>
      </c>
      <c r="J60" s="13">
        <f t="shared" si="7"/>
        <v>9.424193602524083</v>
      </c>
      <c r="K60" s="13">
        <f t="shared" si="7"/>
        <v>0</v>
      </c>
      <c r="L60" s="13">
        <f t="shared" si="7"/>
        <v>0</v>
      </c>
      <c r="M60" s="13">
        <f t="shared" si="7"/>
        <v>3.126357046621163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2.0577671171415473</v>
      </c>
      <c r="W60" s="13">
        <f t="shared" si="7"/>
        <v>71.4879467996675</v>
      </c>
      <c r="X60" s="13">
        <f t="shared" si="7"/>
        <v>0</v>
      </c>
      <c r="Y60" s="13">
        <f t="shared" si="7"/>
        <v>0</v>
      </c>
      <c r="Z60" s="14">
        <f t="shared" si="7"/>
        <v>72.99542999584546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72.99542999584546</v>
      </c>
      <c r="E64" s="13">
        <f t="shared" si="7"/>
        <v>72.99542999584546</v>
      </c>
      <c r="F64" s="13">
        <f t="shared" si="7"/>
        <v>0.5594168503136124</v>
      </c>
      <c r="G64" s="13">
        <f t="shared" si="7"/>
        <v>2.404927331923606</v>
      </c>
      <c r="H64" s="13">
        <f t="shared" si="7"/>
        <v>0</v>
      </c>
      <c r="I64" s="13">
        <f t="shared" si="7"/>
        <v>2.5583453520388098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7.817387476821068</v>
      </c>
      <c r="W64" s="13">
        <f t="shared" si="7"/>
        <v>71.4879467996675</v>
      </c>
      <c r="X64" s="13">
        <f t="shared" si="7"/>
        <v>0</v>
      </c>
      <c r="Y64" s="13">
        <f t="shared" si="7"/>
        <v>0</v>
      </c>
      <c r="Z64" s="14">
        <f t="shared" si="7"/>
        <v>72.99542999584546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41.66666666666667</v>
      </c>
      <c r="E66" s="16">
        <f t="shared" si="7"/>
        <v>41.66666666666667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41.64383561643836</v>
      </c>
      <c r="X66" s="16">
        <f t="shared" si="7"/>
        <v>0</v>
      </c>
      <c r="Y66" s="16">
        <f t="shared" si="7"/>
        <v>0</v>
      </c>
      <c r="Z66" s="17">
        <f t="shared" si="7"/>
        <v>41.66666666666667</v>
      </c>
    </row>
    <row r="67" spans="1:26" ht="13.5" hidden="1">
      <c r="A67" s="40" t="s">
        <v>116</v>
      </c>
      <c r="B67" s="23">
        <v>15487930</v>
      </c>
      <c r="C67" s="23"/>
      <c r="D67" s="24">
        <v>16774000</v>
      </c>
      <c r="E67" s="25">
        <v>16774000</v>
      </c>
      <c r="F67" s="25">
        <v>1209249</v>
      </c>
      <c r="G67" s="25">
        <v>1535074</v>
      </c>
      <c r="H67" s="25">
        <v>1420241</v>
      </c>
      <c r="I67" s="25">
        <v>4164564</v>
      </c>
      <c r="J67" s="25">
        <v>1414992</v>
      </c>
      <c r="K67" s="25">
        <v>1430639</v>
      </c>
      <c r="L67" s="25">
        <v>1420297</v>
      </c>
      <c r="M67" s="25">
        <v>4265928</v>
      </c>
      <c r="N67" s="25">
        <v>1424819</v>
      </c>
      <c r="O67" s="25"/>
      <c r="P67" s="25"/>
      <c r="Q67" s="25">
        <v>1424819</v>
      </c>
      <c r="R67" s="25"/>
      <c r="S67" s="25"/>
      <c r="T67" s="25"/>
      <c r="U67" s="25"/>
      <c r="V67" s="25">
        <v>9855311</v>
      </c>
      <c r="W67" s="25">
        <v>12592000</v>
      </c>
      <c r="X67" s="25"/>
      <c r="Y67" s="24"/>
      <c r="Z67" s="26">
        <v>16774000</v>
      </c>
    </row>
    <row r="68" spans="1:26" ht="13.5" hidden="1">
      <c r="A68" s="36" t="s">
        <v>31</v>
      </c>
      <c r="B68" s="18">
        <v>7513424</v>
      </c>
      <c r="C68" s="18"/>
      <c r="D68" s="19">
        <v>11000000</v>
      </c>
      <c r="E68" s="20">
        <v>11000000</v>
      </c>
      <c r="F68" s="20">
        <v>1020481</v>
      </c>
      <c r="G68" s="20">
        <v>1296730</v>
      </c>
      <c r="H68" s="20">
        <v>1181897</v>
      </c>
      <c r="I68" s="20">
        <v>3499108</v>
      </c>
      <c r="J68" s="20">
        <v>1176648</v>
      </c>
      <c r="K68" s="20">
        <v>1188911</v>
      </c>
      <c r="L68" s="20">
        <v>1181897</v>
      </c>
      <c r="M68" s="20">
        <v>3547456</v>
      </c>
      <c r="N68" s="20">
        <v>1186163</v>
      </c>
      <c r="O68" s="20"/>
      <c r="P68" s="20"/>
      <c r="Q68" s="20">
        <v>1186163</v>
      </c>
      <c r="R68" s="20"/>
      <c r="S68" s="20"/>
      <c r="T68" s="20"/>
      <c r="U68" s="20"/>
      <c r="V68" s="20">
        <v>8232727</v>
      </c>
      <c r="W68" s="20">
        <v>8253000</v>
      </c>
      <c r="X68" s="20"/>
      <c r="Y68" s="19"/>
      <c r="Z68" s="22">
        <v>11000000</v>
      </c>
    </row>
    <row r="69" spans="1:26" ht="13.5" hidden="1">
      <c r="A69" s="37" t="s">
        <v>32</v>
      </c>
      <c r="B69" s="18">
        <v>2411783</v>
      </c>
      <c r="C69" s="18"/>
      <c r="D69" s="19">
        <v>4814000</v>
      </c>
      <c r="E69" s="20">
        <v>4814000</v>
      </c>
      <c r="F69" s="20">
        <v>188768</v>
      </c>
      <c r="G69" s="20">
        <v>238344</v>
      </c>
      <c r="H69" s="20">
        <v>238344</v>
      </c>
      <c r="I69" s="20">
        <v>665456</v>
      </c>
      <c r="J69" s="20">
        <v>238344</v>
      </c>
      <c r="K69" s="20">
        <v>241728</v>
      </c>
      <c r="L69" s="20">
        <v>238400</v>
      </c>
      <c r="M69" s="20">
        <v>718472</v>
      </c>
      <c r="N69" s="20">
        <v>238656</v>
      </c>
      <c r="O69" s="20"/>
      <c r="P69" s="20"/>
      <c r="Q69" s="20">
        <v>238656</v>
      </c>
      <c r="R69" s="20"/>
      <c r="S69" s="20"/>
      <c r="T69" s="20"/>
      <c r="U69" s="20"/>
      <c r="V69" s="20">
        <v>1622584</v>
      </c>
      <c r="W69" s="20">
        <v>3609000</v>
      </c>
      <c r="X69" s="20"/>
      <c r="Y69" s="19"/>
      <c r="Z69" s="22">
        <v>4814000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4814000</v>
      </c>
      <c r="E73" s="20">
        <v>4814000</v>
      </c>
      <c r="F73" s="20">
        <v>188768</v>
      </c>
      <c r="G73" s="20">
        <v>238344</v>
      </c>
      <c r="H73" s="20"/>
      <c r="I73" s="20">
        <v>427112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427112</v>
      </c>
      <c r="W73" s="20">
        <v>3609000</v>
      </c>
      <c r="X73" s="20"/>
      <c r="Y73" s="19"/>
      <c r="Z73" s="22">
        <v>4814000</v>
      </c>
    </row>
    <row r="74" spans="1:26" ht="13.5" hidden="1">
      <c r="A74" s="38" t="s">
        <v>114</v>
      </c>
      <c r="B74" s="18">
        <v>2411783</v>
      </c>
      <c r="C74" s="18"/>
      <c r="D74" s="19"/>
      <c r="E74" s="20"/>
      <c r="F74" s="20"/>
      <c r="G74" s="20"/>
      <c r="H74" s="20">
        <v>238344</v>
      </c>
      <c r="I74" s="20">
        <v>238344</v>
      </c>
      <c r="J74" s="20">
        <v>238344</v>
      </c>
      <c r="K74" s="20">
        <v>241728</v>
      </c>
      <c r="L74" s="20">
        <v>238400</v>
      </c>
      <c r="M74" s="20">
        <v>718472</v>
      </c>
      <c r="N74" s="20">
        <v>238656</v>
      </c>
      <c r="O74" s="20"/>
      <c r="P74" s="20"/>
      <c r="Q74" s="20">
        <v>238656</v>
      </c>
      <c r="R74" s="20"/>
      <c r="S74" s="20"/>
      <c r="T74" s="20"/>
      <c r="U74" s="20"/>
      <c r="V74" s="20">
        <v>1195472</v>
      </c>
      <c r="W74" s="20"/>
      <c r="X74" s="20"/>
      <c r="Y74" s="19"/>
      <c r="Z74" s="22"/>
    </row>
    <row r="75" spans="1:26" ht="13.5" hidden="1">
      <c r="A75" s="39" t="s">
        <v>115</v>
      </c>
      <c r="B75" s="27">
        <v>5562723</v>
      </c>
      <c r="C75" s="27"/>
      <c r="D75" s="28">
        <v>960000</v>
      </c>
      <c r="E75" s="29">
        <v>960000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730000</v>
      </c>
      <c r="X75" s="29"/>
      <c r="Y75" s="28"/>
      <c r="Z75" s="30">
        <v>960000</v>
      </c>
    </row>
    <row r="76" spans="1:26" ht="13.5" hidden="1">
      <c r="A76" s="41" t="s">
        <v>117</v>
      </c>
      <c r="B76" s="31">
        <v>5502577</v>
      </c>
      <c r="C76" s="31"/>
      <c r="D76" s="32">
        <v>11955000</v>
      </c>
      <c r="E76" s="33">
        <v>11955000</v>
      </c>
      <c r="F76" s="33">
        <v>3843</v>
      </c>
      <c r="G76" s="33">
        <v>19981</v>
      </c>
      <c r="H76" s="33">
        <v>123139</v>
      </c>
      <c r="I76" s="33">
        <v>146963</v>
      </c>
      <c r="J76" s="33">
        <v>232450</v>
      </c>
      <c r="K76" s="33">
        <v>1188911</v>
      </c>
      <c r="L76" s="33">
        <v>1181897</v>
      </c>
      <c r="M76" s="33">
        <v>2603258</v>
      </c>
      <c r="N76" s="33"/>
      <c r="O76" s="33">
        <v>1181897</v>
      </c>
      <c r="P76" s="33"/>
      <c r="Q76" s="33">
        <v>1181897</v>
      </c>
      <c r="R76" s="33"/>
      <c r="S76" s="33"/>
      <c r="T76" s="33"/>
      <c r="U76" s="33"/>
      <c r="V76" s="33">
        <v>3932118</v>
      </c>
      <c r="W76" s="33">
        <v>8876000</v>
      </c>
      <c r="X76" s="33"/>
      <c r="Y76" s="32"/>
      <c r="Z76" s="34">
        <v>11955000</v>
      </c>
    </row>
    <row r="77" spans="1:26" ht="13.5" hidden="1">
      <c r="A77" s="36" t="s">
        <v>31</v>
      </c>
      <c r="B77" s="18">
        <v>3597927</v>
      </c>
      <c r="C77" s="18"/>
      <c r="D77" s="19">
        <v>8041000</v>
      </c>
      <c r="E77" s="20">
        <v>8041000</v>
      </c>
      <c r="F77" s="20">
        <v>2787</v>
      </c>
      <c r="G77" s="20">
        <v>14249</v>
      </c>
      <c r="H77" s="20">
        <v>119000</v>
      </c>
      <c r="I77" s="20">
        <v>136036</v>
      </c>
      <c r="J77" s="20">
        <v>209988</v>
      </c>
      <c r="K77" s="20">
        <v>1188911</v>
      </c>
      <c r="L77" s="20">
        <v>1181897</v>
      </c>
      <c r="M77" s="20">
        <v>2580796</v>
      </c>
      <c r="N77" s="20"/>
      <c r="O77" s="20">
        <v>1181897</v>
      </c>
      <c r="P77" s="20"/>
      <c r="Q77" s="20">
        <v>1181897</v>
      </c>
      <c r="R77" s="20"/>
      <c r="S77" s="20"/>
      <c r="T77" s="20"/>
      <c r="U77" s="20"/>
      <c r="V77" s="20">
        <v>3898729</v>
      </c>
      <c r="W77" s="20">
        <v>5992000</v>
      </c>
      <c r="X77" s="20"/>
      <c r="Y77" s="19"/>
      <c r="Z77" s="22">
        <v>8041000</v>
      </c>
    </row>
    <row r="78" spans="1:26" ht="13.5" hidden="1">
      <c r="A78" s="37" t="s">
        <v>32</v>
      </c>
      <c r="B78" s="18">
        <v>1904650</v>
      </c>
      <c r="C78" s="18"/>
      <c r="D78" s="19">
        <v>3514000</v>
      </c>
      <c r="E78" s="20">
        <v>3514000</v>
      </c>
      <c r="F78" s="20">
        <v>1056</v>
      </c>
      <c r="G78" s="20">
        <v>5732</v>
      </c>
      <c r="H78" s="20">
        <v>4139</v>
      </c>
      <c r="I78" s="20">
        <v>10927</v>
      </c>
      <c r="J78" s="20">
        <v>22462</v>
      </c>
      <c r="K78" s="20"/>
      <c r="L78" s="20"/>
      <c r="M78" s="20">
        <v>22462</v>
      </c>
      <c r="N78" s="20"/>
      <c r="O78" s="20"/>
      <c r="P78" s="20"/>
      <c r="Q78" s="20"/>
      <c r="R78" s="20"/>
      <c r="S78" s="20"/>
      <c r="T78" s="20"/>
      <c r="U78" s="20"/>
      <c r="V78" s="20">
        <v>33389</v>
      </c>
      <c r="W78" s="20">
        <v>2580000</v>
      </c>
      <c r="X78" s="20"/>
      <c r="Y78" s="19"/>
      <c r="Z78" s="22">
        <v>3514000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1904650</v>
      </c>
      <c r="C82" s="18"/>
      <c r="D82" s="19">
        <v>3514000</v>
      </c>
      <c r="E82" s="20">
        <v>3514000</v>
      </c>
      <c r="F82" s="20">
        <v>1056</v>
      </c>
      <c r="G82" s="20">
        <v>5732</v>
      </c>
      <c r="H82" s="20">
        <v>4139</v>
      </c>
      <c r="I82" s="20">
        <v>10927</v>
      </c>
      <c r="J82" s="20">
        <v>22462</v>
      </c>
      <c r="K82" s="20"/>
      <c r="L82" s="20"/>
      <c r="M82" s="20">
        <v>22462</v>
      </c>
      <c r="N82" s="20"/>
      <c r="O82" s="20"/>
      <c r="P82" s="20"/>
      <c r="Q82" s="20"/>
      <c r="R82" s="20"/>
      <c r="S82" s="20"/>
      <c r="T82" s="20"/>
      <c r="U82" s="20"/>
      <c r="V82" s="20">
        <v>33389</v>
      </c>
      <c r="W82" s="20">
        <v>2580000</v>
      </c>
      <c r="X82" s="20"/>
      <c r="Y82" s="19"/>
      <c r="Z82" s="22">
        <v>3514000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400000</v>
      </c>
      <c r="E84" s="29">
        <v>400000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304000</v>
      </c>
      <c r="X84" s="29"/>
      <c r="Y84" s="28"/>
      <c r="Z84" s="30">
        <v>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121487801</v>
      </c>
      <c r="C6" s="18">
        <v>0</v>
      </c>
      <c r="D6" s="58">
        <v>46460000</v>
      </c>
      <c r="E6" s="59">
        <v>84801770</v>
      </c>
      <c r="F6" s="59">
        <v>0</v>
      </c>
      <c r="G6" s="59">
        <v>0</v>
      </c>
      <c r="H6" s="59">
        <v>2037048</v>
      </c>
      <c r="I6" s="59">
        <v>2037048</v>
      </c>
      <c r="J6" s="59">
        <v>1812658</v>
      </c>
      <c r="K6" s="59">
        <v>-86759</v>
      </c>
      <c r="L6" s="59">
        <v>40843351</v>
      </c>
      <c r="M6" s="59">
        <v>42569250</v>
      </c>
      <c r="N6" s="59">
        <v>11753443</v>
      </c>
      <c r="O6" s="59">
        <v>15353658</v>
      </c>
      <c r="P6" s="59">
        <v>16879663</v>
      </c>
      <c r="Q6" s="59">
        <v>43986764</v>
      </c>
      <c r="R6" s="59">
        <v>0</v>
      </c>
      <c r="S6" s="59">
        <v>0</v>
      </c>
      <c r="T6" s="59">
        <v>0</v>
      </c>
      <c r="U6" s="59">
        <v>0</v>
      </c>
      <c r="V6" s="59">
        <v>88593062</v>
      </c>
      <c r="W6" s="59">
        <v>35733730</v>
      </c>
      <c r="X6" s="59">
        <v>52859332</v>
      </c>
      <c r="Y6" s="60">
        <v>147.93</v>
      </c>
      <c r="Z6" s="61">
        <v>84801770</v>
      </c>
    </row>
    <row r="7" spans="1:26" ht="13.5">
      <c r="A7" s="57" t="s">
        <v>33</v>
      </c>
      <c r="B7" s="18">
        <v>34853707</v>
      </c>
      <c r="C7" s="18">
        <v>0</v>
      </c>
      <c r="D7" s="58">
        <v>24000000</v>
      </c>
      <c r="E7" s="59">
        <v>21300000</v>
      </c>
      <c r="F7" s="59">
        <v>0</v>
      </c>
      <c r="G7" s="59">
        <v>0</v>
      </c>
      <c r="H7" s="59">
        <v>2056535</v>
      </c>
      <c r="I7" s="59">
        <v>2056535</v>
      </c>
      <c r="J7" s="59">
        <v>1511602</v>
      </c>
      <c r="K7" s="59">
        <v>3387070</v>
      </c>
      <c r="L7" s="59">
        <v>3727911</v>
      </c>
      <c r="M7" s="59">
        <v>8626583</v>
      </c>
      <c r="N7" s="59">
        <v>1508111</v>
      </c>
      <c r="O7" s="59">
        <v>1886087</v>
      </c>
      <c r="P7" s="59">
        <v>2602243</v>
      </c>
      <c r="Q7" s="59">
        <v>5996441</v>
      </c>
      <c r="R7" s="59">
        <v>0</v>
      </c>
      <c r="S7" s="59">
        <v>0</v>
      </c>
      <c r="T7" s="59">
        <v>0</v>
      </c>
      <c r="U7" s="59">
        <v>0</v>
      </c>
      <c r="V7" s="59">
        <v>16679559</v>
      </c>
      <c r="W7" s="59">
        <v>20794633</v>
      </c>
      <c r="X7" s="59">
        <v>-4115074</v>
      </c>
      <c r="Y7" s="60">
        <v>-19.79</v>
      </c>
      <c r="Z7" s="61">
        <v>21300000</v>
      </c>
    </row>
    <row r="8" spans="1:26" ht="13.5">
      <c r="A8" s="57" t="s">
        <v>34</v>
      </c>
      <c r="B8" s="18">
        <v>1304348739</v>
      </c>
      <c r="C8" s="18">
        <v>0</v>
      </c>
      <c r="D8" s="58">
        <v>827856040</v>
      </c>
      <c r="E8" s="59">
        <v>827871000</v>
      </c>
      <c r="F8" s="59">
        <v>35333048</v>
      </c>
      <c r="G8" s="59">
        <v>33752062</v>
      </c>
      <c r="H8" s="59">
        <v>0</v>
      </c>
      <c r="I8" s="59">
        <v>69085110</v>
      </c>
      <c r="J8" s="59">
        <v>0</v>
      </c>
      <c r="K8" s="59">
        <v>52606954</v>
      </c>
      <c r="L8" s="59">
        <v>487809077</v>
      </c>
      <c r="M8" s="59">
        <v>540416031</v>
      </c>
      <c r="N8" s="59">
        <v>30566466</v>
      </c>
      <c r="O8" s="59">
        <v>26495290</v>
      </c>
      <c r="P8" s="59">
        <v>186143363</v>
      </c>
      <c r="Q8" s="59">
        <v>243205119</v>
      </c>
      <c r="R8" s="59">
        <v>0</v>
      </c>
      <c r="S8" s="59">
        <v>0</v>
      </c>
      <c r="T8" s="59">
        <v>0</v>
      </c>
      <c r="U8" s="59">
        <v>0</v>
      </c>
      <c r="V8" s="59">
        <v>852706260</v>
      </c>
      <c r="W8" s="59">
        <v>559111103</v>
      </c>
      <c r="X8" s="59">
        <v>293595157</v>
      </c>
      <c r="Y8" s="60">
        <v>52.51</v>
      </c>
      <c r="Z8" s="61">
        <v>827871000</v>
      </c>
    </row>
    <row r="9" spans="1:26" ht="13.5">
      <c r="A9" s="57" t="s">
        <v>35</v>
      </c>
      <c r="B9" s="18">
        <v>47685654</v>
      </c>
      <c r="C9" s="18">
        <v>0</v>
      </c>
      <c r="D9" s="58">
        <v>2908084</v>
      </c>
      <c r="E9" s="59">
        <v>5957618</v>
      </c>
      <c r="F9" s="59">
        <v>0</v>
      </c>
      <c r="G9" s="59">
        <v>0</v>
      </c>
      <c r="H9" s="59">
        <v>346104</v>
      </c>
      <c r="I9" s="59">
        <v>346104</v>
      </c>
      <c r="J9" s="59">
        <v>441940</v>
      </c>
      <c r="K9" s="59">
        <v>497624</v>
      </c>
      <c r="L9" s="59">
        <v>2246750</v>
      </c>
      <c r="M9" s="59">
        <v>3186314</v>
      </c>
      <c r="N9" s="59">
        <v>281670</v>
      </c>
      <c r="O9" s="59">
        <v>16846</v>
      </c>
      <c r="P9" s="59">
        <v>246818</v>
      </c>
      <c r="Q9" s="59">
        <v>545334</v>
      </c>
      <c r="R9" s="59">
        <v>0</v>
      </c>
      <c r="S9" s="59">
        <v>0</v>
      </c>
      <c r="T9" s="59">
        <v>0</v>
      </c>
      <c r="U9" s="59">
        <v>0</v>
      </c>
      <c r="V9" s="59">
        <v>4077752</v>
      </c>
      <c r="W9" s="59">
        <v>2387825</v>
      </c>
      <c r="X9" s="59">
        <v>1689927</v>
      </c>
      <c r="Y9" s="60">
        <v>70.77</v>
      </c>
      <c r="Z9" s="61">
        <v>5957618</v>
      </c>
    </row>
    <row r="10" spans="1:26" ht="25.5">
      <c r="A10" s="62" t="s">
        <v>102</v>
      </c>
      <c r="B10" s="63">
        <f>SUM(B5:B9)</f>
        <v>1508375901</v>
      </c>
      <c r="C10" s="63">
        <f>SUM(C5:C9)</f>
        <v>0</v>
      </c>
      <c r="D10" s="64">
        <f aca="true" t="shared" si="0" ref="D10:Z10">SUM(D5:D9)</f>
        <v>901224124</v>
      </c>
      <c r="E10" s="65">
        <f t="shared" si="0"/>
        <v>939930388</v>
      </c>
      <c r="F10" s="65">
        <f t="shared" si="0"/>
        <v>35333048</v>
      </c>
      <c r="G10" s="65">
        <f t="shared" si="0"/>
        <v>33752062</v>
      </c>
      <c r="H10" s="65">
        <f t="shared" si="0"/>
        <v>4439687</v>
      </c>
      <c r="I10" s="65">
        <f t="shared" si="0"/>
        <v>73524797</v>
      </c>
      <c r="J10" s="65">
        <f t="shared" si="0"/>
        <v>3766200</v>
      </c>
      <c r="K10" s="65">
        <f t="shared" si="0"/>
        <v>56404889</v>
      </c>
      <c r="L10" s="65">
        <f t="shared" si="0"/>
        <v>534627089</v>
      </c>
      <c r="M10" s="65">
        <f t="shared" si="0"/>
        <v>594798178</v>
      </c>
      <c r="N10" s="65">
        <f t="shared" si="0"/>
        <v>44109690</v>
      </c>
      <c r="O10" s="65">
        <f t="shared" si="0"/>
        <v>43751881</v>
      </c>
      <c r="P10" s="65">
        <f t="shared" si="0"/>
        <v>205872087</v>
      </c>
      <c r="Q10" s="65">
        <f t="shared" si="0"/>
        <v>293733658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962056633</v>
      </c>
      <c r="W10" s="65">
        <f t="shared" si="0"/>
        <v>618027291</v>
      </c>
      <c r="X10" s="65">
        <f t="shared" si="0"/>
        <v>344029342</v>
      </c>
      <c r="Y10" s="66">
        <f>+IF(W10&lt;&gt;0,(X10/W10)*100,0)</f>
        <v>55.66572010814325</v>
      </c>
      <c r="Z10" s="67">
        <f t="shared" si="0"/>
        <v>939930388</v>
      </c>
    </row>
    <row r="11" spans="1:26" ht="13.5">
      <c r="A11" s="57" t="s">
        <v>36</v>
      </c>
      <c r="B11" s="18">
        <v>439934786</v>
      </c>
      <c r="C11" s="18">
        <v>0</v>
      </c>
      <c r="D11" s="58">
        <v>505510818</v>
      </c>
      <c r="E11" s="59">
        <v>456700060</v>
      </c>
      <c r="F11" s="59">
        <v>32852040</v>
      </c>
      <c r="G11" s="59">
        <v>32622039</v>
      </c>
      <c r="H11" s="59">
        <v>34929859</v>
      </c>
      <c r="I11" s="59">
        <v>100403938</v>
      </c>
      <c r="J11" s="59">
        <v>33044352</v>
      </c>
      <c r="K11" s="59">
        <v>31867986</v>
      </c>
      <c r="L11" s="59">
        <v>37414350</v>
      </c>
      <c r="M11" s="59">
        <v>102326688</v>
      </c>
      <c r="N11" s="59">
        <v>38504832</v>
      </c>
      <c r="O11" s="59">
        <v>37528264</v>
      </c>
      <c r="P11" s="59">
        <v>40698913</v>
      </c>
      <c r="Q11" s="59">
        <v>116732009</v>
      </c>
      <c r="R11" s="59">
        <v>0</v>
      </c>
      <c r="S11" s="59">
        <v>0</v>
      </c>
      <c r="T11" s="59">
        <v>0</v>
      </c>
      <c r="U11" s="59">
        <v>0</v>
      </c>
      <c r="V11" s="59">
        <v>319462635</v>
      </c>
      <c r="W11" s="59">
        <v>413790208</v>
      </c>
      <c r="X11" s="59">
        <v>-94327573</v>
      </c>
      <c r="Y11" s="60">
        <v>-22.8</v>
      </c>
      <c r="Z11" s="61">
        <v>456700060</v>
      </c>
    </row>
    <row r="12" spans="1:26" ht="13.5">
      <c r="A12" s="57" t="s">
        <v>37</v>
      </c>
      <c r="B12" s="18">
        <v>10917528</v>
      </c>
      <c r="C12" s="18">
        <v>0</v>
      </c>
      <c r="D12" s="58">
        <v>10519685</v>
      </c>
      <c r="E12" s="59">
        <v>11182423</v>
      </c>
      <c r="F12" s="59">
        <v>984071</v>
      </c>
      <c r="G12" s="59">
        <v>947255</v>
      </c>
      <c r="H12" s="59">
        <v>947255</v>
      </c>
      <c r="I12" s="59">
        <v>2878581</v>
      </c>
      <c r="J12" s="59">
        <v>986532</v>
      </c>
      <c r="K12" s="59">
        <v>996580</v>
      </c>
      <c r="L12" s="59">
        <v>10704</v>
      </c>
      <c r="M12" s="59">
        <v>1993816</v>
      </c>
      <c r="N12" s="59">
        <v>978356</v>
      </c>
      <c r="O12" s="59">
        <v>978356</v>
      </c>
      <c r="P12" s="59">
        <v>944284</v>
      </c>
      <c r="Q12" s="59">
        <v>2900996</v>
      </c>
      <c r="R12" s="59">
        <v>0</v>
      </c>
      <c r="S12" s="59">
        <v>0</v>
      </c>
      <c r="T12" s="59">
        <v>0</v>
      </c>
      <c r="U12" s="59">
        <v>0</v>
      </c>
      <c r="V12" s="59">
        <v>7773393</v>
      </c>
      <c r="W12" s="59">
        <v>8889719</v>
      </c>
      <c r="X12" s="59">
        <v>-1116326</v>
      </c>
      <c r="Y12" s="60">
        <v>-12.56</v>
      </c>
      <c r="Z12" s="61">
        <v>11182423</v>
      </c>
    </row>
    <row r="13" spans="1:26" ht="13.5">
      <c r="A13" s="57" t="s">
        <v>103</v>
      </c>
      <c r="B13" s="18">
        <v>251295408</v>
      </c>
      <c r="C13" s="18">
        <v>0</v>
      </c>
      <c r="D13" s="58">
        <v>30933108</v>
      </c>
      <c r="E13" s="59">
        <v>39044706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456342</v>
      </c>
      <c r="X13" s="59">
        <v>-456342</v>
      </c>
      <c r="Y13" s="60">
        <v>-100</v>
      </c>
      <c r="Z13" s="61">
        <v>39044706</v>
      </c>
    </row>
    <row r="14" spans="1:26" ht="13.5">
      <c r="A14" s="57" t="s">
        <v>38</v>
      </c>
      <c r="B14" s="18">
        <v>0</v>
      </c>
      <c r="C14" s="18">
        <v>0</v>
      </c>
      <c r="D14" s="58">
        <v>1374712</v>
      </c>
      <c r="E14" s="59">
        <v>1474708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1113453</v>
      </c>
      <c r="X14" s="59">
        <v>-1113453</v>
      </c>
      <c r="Y14" s="60">
        <v>-100</v>
      </c>
      <c r="Z14" s="61">
        <v>1474708</v>
      </c>
    </row>
    <row r="15" spans="1:26" ht="13.5">
      <c r="A15" s="57" t="s">
        <v>39</v>
      </c>
      <c r="B15" s="18">
        <v>50208455</v>
      </c>
      <c r="C15" s="18">
        <v>0</v>
      </c>
      <c r="D15" s="58">
        <v>61260397</v>
      </c>
      <c r="E15" s="59">
        <v>147844748</v>
      </c>
      <c r="F15" s="59">
        <v>654197</v>
      </c>
      <c r="G15" s="59">
        <v>0</v>
      </c>
      <c r="H15" s="59">
        <v>96953</v>
      </c>
      <c r="I15" s="59">
        <v>751150</v>
      </c>
      <c r="J15" s="59">
        <v>609436</v>
      </c>
      <c r="K15" s="59">
        <v>2388069</v>
      </c>
      <c r="L15" s="59">
        <v>49824212</v>
      </c>
      <c r="M15" s="59">
        <v>52821717</v>
      </c>
      <c r="N15" s="59">
        <v>0</v>
      </c>
      <c r="O15" s="59">
        <v>0</v>
      </c>
      <c r="P15" s="59">
        <v>12648794</v>
      </c>
      <c r="Q15" s="59">
        <v>12648794</v>
      </c>
      <c r="R15" s="59">
        <v>0</v>
      </c>
      <c r="S15" s="59">
        <v>0</v>
      </c>
      <c r="T15" s="59">
        <v>0</v>
      </c>
      <c r="U15" s="59">
        <v>0</v>
      </c>
      <c r="V15" s="59">
        <v>66221661</v>
      </c>
      <c r="W15" s="59">
        <v>41648940</v>
      </c>
      <c r="X15" s="59">
        <v>24572721</v>
      </c>
      <c r="Y15" s="60">
        <v>59</v>
      </c>
      <c r="Z15" s="61">
        <v>147844748</v>
      </c>
    </row>
    <row r="16" spans="1:26" ht="13.5">
      <c r="A16" s="68" t="s">
        <v>40</v>
      </c>
      <c r="B16" s="18">
        <v>0</v>
      </c>
      <c r="C16" s="18">
        <v>0</v>
      </c>
      <c r="D16" s="58">
        <v>7038921</v>
      </c>
      <c r="E16" s="59">
        <v>7038921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6137557</v>
      </c>
      <c r="X16" s="59">
        <v>-6137557</v>
      </c>
      <c r="Y16" s="60">
        <v>-100</v>
      </c>
      <c r="Z16" s="61">
        <v>7038921</v>
      </c>
    </row>
    <row r="17" spans="1:26" ht="13.5">
      <c r="A17" s="57" t="s">
        <v>41</v>
      </c>
      <c r="B17" s="18">
        <v>294671645</v>
      </c>
      <c r="C17" s="18">
        <v>0</v>
      </c>
      <c r="D17" s="58">
        <v>164211054</v>
      </c>
      <c r="E17" s="59">
        <v>172747290</v>
      </c>
      <c r="F17" s="59">
        <v>842741</v>
      </c>
      <c r="G17" s="59">
        <v>182769</v>
      </c>
      <c r="H17" s="59">
        <v>13675977</v>
      </c>
      <c r="I17" s="59">
        <v>14701487</v>
      </c>
      <c r="J17" s="59">
        <v>1772293</v>
      </c>
      <c r="K17" s="59">
        <v>21152255</v>
      </c>
      <c r="L17" s="59">
        <v>26953365</v>
      </c>
      <c r="M17" s="59">
        <v>49877913</v>
      </c>
      <c r="N17" s="59">
        <v>4626502</v>
      </c>
      <c r="O17" s="59">
        <v>5245261</v>
      </c>
      <c r="P17" s="59">
        <v>10161969</v>
      </c>
      <c r="Q17" s="59">
        <v>20033732</v>
      </c>
      <c r="R17" s="59">
        <v>0</v>
      </c>
      <c r="S17" s="59">
        <v>0</v>
      </c>
      <c r="T17" s="59">
        <v>0</v>
      </c>
      <c r="U17" s="59">
        <v>0</v>
      </c>
      <c r="V17" s="59">
        <v>84613132</v>
      </c>
      <c r="W17" s="59">
        <v>135263591</v>
      </c>
      <c r="X17" s="59">
        <v>-50650459</v>
      </c>
      <c r="Y17" s="60">
        <v>-37.45</v>
      </c>
      <c r="Z17" s="61">
        <v>172747290</v>
      </c>
    </row>
    <row r="18" spans="1:26" ht="13.5">
      <c r="A18" s="69" t="s">
        <v>42</v>
      </c>
      <c r="B18" s="70">
        <f>SUM(B11:B17)</f>
        <v>1047027822</v>
      </c>
      <c r="C18" s="70">
        <f>SUM(C11:C17)</f>
        <v>0</v>
      </c>
      <c r="D18" s="71">
        <f aca="true" t="shared" si="1" ref="D18:Z18">SUM(D11:D17)</f>
        <v>780848695</v>
      </c>
      <c r="E18" s="72">
        <f t="shared" si="1"/>
        <v>836032856</v>
      </c>
      <c r="F18" s="72">
        <f t="shared" si="1"/>
        <v>35333049</v>
      </c>
      <c r="G18" s="72">
        <f t="shared" si="1"/>
        <v>33752063</v>
      </c>
      <c r="H18" s="72">
        <f t="shared" si="1"/>
        <v>49650044</v>
      </c>
      <c r="I18" s="72">
        <f t="shared" si="1"/>
        <v>118735156</v>
      </c>
      <c r="J18" s="72">
        <f t="shared" si="1"/>
        <v>36412613</v>
      </c>
      <c r="K18" s="72">
        <f t="shared" si="1"/>
        <v>56404890</v>
      </c>
      <c r="L18" s="72">
        <f t="shared" si="1"/>
        <v>114202631</v>
      </c>
      <c r="M18" s="72">
        <f t="shared" si="1"/>
        <v>207020134</v>
      </c>
      <c r="N18" s="72">
        <f t="shared" si="1"/>
        <v>44109690</v>
      </c>
      <c r="O18" s="72">
        <f t="shared" si="1"/>
        <v>43751881</v>
      </c>
      <c r="P18" s="72">
        <f t="shared" si="1"/>
        <v>64453960</v>
      </c>
      <c r="Q18" s="72">
        <f t="shared" si="1"/>
        <v>152315531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478070821</v>
      </c>
      <c r="W18" s="72">
        <f t="shared" si="1"/>
        <v>607299810</v>
      </c>
      <c r="X18" s="72">
        <f t="shared" si="1"/>
        <v>-129228989</v>
      </c>
      <c r="Y18" s="66">
        <f>+IF(W18&lt;&gt;0,(X18/W18)*100,0)</f>
        <v>-21.27927374125146</v>
      </c>
      <c r="Z18" s="73">
        <f t="shared" si="1"/>
        <v>836032856</v>
      </c>
    </row>
    <row r="19" spans="1:26" ht="13.5">
      <c r="A19" s="69" t="s">
        <v>43</v>
      </c>
      <c r="B19" s="74">
        <f>+B10-B18</f>
        <v>461348079</v>
      </c>
      <c r="C19" s="74">
        <f>+C10-C18</f>
        <v>0</v>
      </c>
      <c r="D19" s="75">
        <f aca="true" t="shared" si="2" ref="D19:Z19">+D10-D18</f>
        <v>120375429</v>
      </c>
      <c r="E19" s="76">
        <f t="shared" si="2"/>
        <v>103897532</v>
      </c>
      <c r="F19" s="76">
        <f t="shared" si="2"/>
        <v>-1</v>
      </c>
      <c r="G19" s="76">
        <f t="shared" si="2"/>
        <v>-1</v>
      </c>
      <c r="H19" s="76">
        <f t="shared" si="2"/>
        <v>-45210357</v>
      </c>
      <c r="I19" s="76">
        <f t="shared" si="2"/>
        <v>-45210359</v>
      </c>
      <c r="J19" s="76">
        <f t="shared" si="2"/>
        <v>-32646413</v>
      </c>
      <c r="K19" s="76">
        <f t="shared" si="2"/>
        <v>-1</v>
      </c>
      <c r="L19" s="76">
        <f t="shared" si="2"/>
        <v>420424458</v>
      </c>
      <c r="M19" s="76">
        <f t="shared" si="2"/>
        <v>387778044</v>
      </c>
      <c r="N19" s="76">
        <f t="shared" si="2"/>
        <v>0</v>
      </c>
      <c r="O19" s="76">
        <f t="shared" si="2"/>
        <v>0</v>
      </c>
      <c r="P19" s="76">
        <f t="shared" si="2"/>
        <v>141418127</v>
      </c>
      <c r="Q19" s="76">
        <f t="shared" si="2"/>
        <v>141418127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483985812</v>
      </c>
      <c r="W19" s="76">
        <f>IF(E10=E18,0,W10-W18)</f>
        <v>10727481</v>
      </c>
      <c r="X19" s="76">
        <f t="shared" si="2"/>
        <v>473258331</v>
      </c>
      <c r="Y19" s="77">
        <f>+IF(W19&lt;&gt;0,(X19/W19)*100,0)</f>
        <v>4411.644551036725</v>
      </c>
      <c r="Z19" s="78">
        <f t="shared" si="2"/>
        <v>103897532</v>
      </c>
    </row>
    <row r="20" spans="1:26" ht="13.5">
      <c r="A20" s="57" t="s">
        <v>44</v>
      </c>
      <c r="B20" s="18">
        <v>0</v>
      </c>
      <c r="C20" s="18">
        <v>0</v>
      </c>
      <c r="D20" s="58">
        <v>559082000</v>
      </c>
      <c r="E20" s="59">
        <v>582082000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432262000</v>
      </c>
      <c r="M20" s="59">
        <v>432262000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432262000</v>
      </c>
      <c r="W20" s="59">
        <v>559082000</v>
      </c>
      <c r="X20" s="59">
        <v>-126820000</v>
      </c>
      <c r="Y20" s="60">
        <v>-22.68</v>
      </c>
      <c r="Z20" s="61">
        <v>582082000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461348079</v>
      </c>
      <c r="C22" s="85">
        <f>SUM(C19:C21)</f>
        <v>0</v>
      </c>
      <c r="D22" s="86">
        <f aca="true" t="shared" si="3" ref="D22:Z22">SUM(D19:D21)</f>
        <v>679457429</v>
      </c>
      <c r="E22" s="87">
        <f t="shared" si="3"/>
        <v>685979532</v>
      </c>
      <c r="F22" s="87">
        <f t="shared" si="3"/>
        <v>-1</v>
      </c>
      <c r="G22" s="87">
        <f t="shared" si="3"/>
        <v>-1</v>
      </c>
      <c r="H22" s="87">
        <f t="shared" si="3"/>
        <v>-45210357</v>
      </c>
      <c r="I22" s="87">
        <f t="shared" si="3"/>
        <v>-45210359</v>
      </c>
      <c r="J22" s="87">
        <f t="shared" si="3"/>
        <v>-32646413</v>
      </c>
      <c r="K22" s="87">
        <f t="shared" si="3"/>
        <v>-1</v>
      </c>
      <c r="L22" s="87">
        <f t="shared" si="3"/>
        <v>852686458</v>
      </c>
      <c r="M22" s="87">
        <f t="shared" si="3"/>
        <v>820040044</v>
      </c>
      <c r="N22" s="87">
        <f t="shared" si="3"/>
        <v>0</v>
      </c>
      <c r="O22" s="87">
        <f t="shared" si="3"/>
        <v>0</v>
      </c>
      <c r="P22" s="87">
        <f t="shared" si="3"/>
        <v>141418127</v>
      </c>
      <c r="Q22" s="87">
        <f t="shared" si="3"/>
        <v>141418127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916247812</v>
      </c>
      <c r="W22" s="87">
        <f t="shared" si="3"/>
        <v>569809481</v>
      </c>
      <c r="X22" s="87">
        <f t="shared" si="3"/>
        <v>346438331</v>
      </c>
      <c r="Y22" s="88">
        <f>+IF(W22&lt;&gt;0,(X22/W22)*100,0)</f>
        <v>60.79897624588665</v>
      </c>
      <c r="Z22" s="89">
        <f t="shared" si="3"/>
        <v>685979532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461348079</v>
      </c>
      <c r="C24" s="74">
        <f>SUM(C22:C23)</f>
        <v>0</v>
      </c>
      <c r="D24" s="75">
        <f aca="true" t="shared" si="4" ref="D24:Z24">SUM(D22:D23)</f>
        <v>679457429</v>
      </c>
      <c r="E24" s="76">
        <f t="shared" si="4"/>
        <v>685979532</v>
      </c>
      <c r="F24" s="76">
        <f t="shared" si="4"/>
        <v>-1</v>
      </c>
      <c r="G24" s="76">
        <f t="shared" si="4"/>
        <v>-1</v>
      </c>
      <c r="H24" s="76">
        <f t="shared" si="4"/>
        <v>-45210357</v>
      </c>
      <c r="I24" s="76">
        <f t="shared" si="4"/>
        <v>-45210359</v>
      </c>
      <c r="J24" s="76">
        <f t="shared" si="4"/>
        <v>-32646413</v>
      </c>
      <c r="K24" s="76">
        <f t="shared" si="4"/>
        <v>-1</v>
      </c>
      <c r="L24" s="76">
        <f t="shared" si="4"/>
        <v>852686458</v>
      </c>
      <c r="M24" s="76">
        <f t="shared" si="4"/>
        <v>820040044</v>
      </c>
      <c r="N24" s="76">
        <f t="shared" si="4"/>
        <v>0</v>
      </c>
      <c r="O24" s="76">
        <f t="shared" si="4"/>
        <v>0</v>
      </c>
      <c r="P24" s="76">
        <f t="shared" si="4"/>
        <v>141418127</v>
      </c>
      <c r="Q24" s="76">
        <f t="shared" si="4"/>
        <v>141418127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916247812</v>
      </c>
      <c r="W24" s="76">
        <f t="shared" si="4"/>
        <v>569809481</v>
      </c>
      <c r="X24" s="76">
        <f t="shared" si="4"/>
        <v>346438331</v>
      </c>
      <c r="Y24" s="77">
        <f>+IF(W24&lt;&gt;0,(X24/W24)*100,0)</f>
        <v>60.79897624588665</v>
      </c>
      <c r="Z24" s="78">
        <f t="shared" si="4"/>
        <v>685979532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719503017</v>
      </c>
      <c r="C27" s="21">
        <v>0</v>
      </c>
      <c r="D27" s="98">
        <v>634432291</v>
      </c>
      <c r="E27" s="99">
        <v>634432291</v>
      </c>
      <c r="F27" s="99">
        <v>1907269</v>
      </c>
      <c r="G27" s="99">
        <v>17023755</v>
      </c>
      <c r="H27" s="99">
        <v>44702553</v>
      </c>
      <c r="I27" s="99">
        <v>63633577</v>
      </c>
      <c r="J27" s="99">
        <v>44398881</v>
      </c>
      <c r="K27" s="99">
        <v>44696073</v>
      </c>
      <c r="L27" s="99">
        <v>83231729</v>
      </c>
      <c r="M27" s="99">
        <v>172326683</v>
      </c>
      <c r="N27" s="99">
        <v>9603226</v>
      </c>
      <c r="O27" s="99">
        <v>773722</v>
      </c>
      <c r="P27" s="99">
        <v>4059548</v>
      </c>
      <c r="Q27" s="99">
        <v>14436496</v>
      </c>
      <c r="R27" s="99">
        <v>0</v>
      </c>
      <c r="S27" s="99">
        <v>0</v>
      </c>
      <c r="T27" s="99">
        <v>0</v>
      </c>
      <c r="U27" s="99">
        <v>0</v>
      </c>
      <c r="V27" s="99">
        <v>250396756</v>
      </c>
      <c r="W27" s="99">
        <v>475824218</v>
      </c>
      <c r="X27" s="99">
        <v>-225427462</v>
      </c>
      <c r="Y27" s="100">
        <v>-47.38</v>
      </c>
      <c r="Z27" s="101">
        <v>634432291</v>
      </c>
    </row>
    <row r="28" spans="1:26" ht="13.5">
      <c r="A28" s="102" t="s">
        <v>44</v>
      </c>
      <c r="B28" s="18">
        <v>678880000</v>
      </c>
      <c r="C28" s="18">
        <v>0</v>
      </c>
      <c r="D28" s="58">
        <v>584619167</v>
      </c>
      <c r="E28" s="59">
        <v>584619167</v>
      </c>
      <c r="F28" s="59">
        <v>1907269</v>
      </c>
      <c r="G28" s="59">
        <v>17023755</v>
      </c>
      <c r="H28" s="59">
        <v>44702553</v>
      </c>
      <c r="I28" s="59">
        <v>63633577</v>
      </c>
      <c r="J28" s="59">
        <v>44398881</v>
      </c>
      <c r="K28" s="59">
        <v>44696073</v>
      </c>
      <c r="L28" s="59">
        <v>83231729</v>
      </c>
      <c r="M28" s="59">
        <v>172326683</v>
      </c>
      <c r="N28" s="59">
        <v>9603226</v>
      </c>
      <c r="O28" s="59">
        <v>773722</v>
      </c>
      <c r="P28" s="59">
        <v>4059547</v>
      </c>
      <c r="Q28" s="59">
        <v>14436495</v>
      </c>
      <c r="R28" s="59">
        <v>0</v>
      </c>
      <c r="S28" s="59">
        <v>0</v>
      </c>
      <c r="T28" s="59">
        <v>0</v>
      </c>
      <c r="U28" s="59">
        <v>0</v>
      </c>
      <c r="V28" s="59">
        <v>250396755</v>
      </c>
      <c r="W28" s="59">
        <v>438464375</v>
      </c>
      <c r="X28" s="59">
        <v>-188067620</v>
      </c>
      <c r="Y28" s="60">
        <v>-42.89</v>
      </c>
      <c r="Z28" s="61">
        <v>584619167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40623017</v>
      </c>
      <c r="C31" s="18">
        <v>0</v>
      </c>
      <c r="D31" s="58">
        <v>49813124</v>
      </c>
      <c r="E31" s="59">
        <v>49813124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37359843</v>
      </c>
      <c r="X31" s="59">
        <v>-37359843</v>
      </c>
      <c r="Y31" s="60">
        <v>-100</v>
      </c>
      <c r="Z31" s="61">
        <v>49813124</v>
      </c>
    </row>
    <row r="32" spans="1:26" ht="13.5">
      <c r="A32" s="69" t="s">
        <v>50</v>
      </c>
      <c r="B32" s="21">
        <f>SUM(B28:B31)</f>
        <v>719503017</v>
      </c>
      <c r="C32" s="21">
        <f>SUM(C28:C31)</f>
        <v>0</v>
      </c>
      <c r="D32" s="98">
        <f aca="true" t="shared" si="5" ref="D32:Z32">SUM(D28:D31)</f>
        <v>634432291</v>
      </c>
      <c r="E32" s="99">
        <f t="shared" si="5"/>
        <v>634432291</v>
      </c>
      <c r="F32" s="99">
        <f t="shared" si="5"/>
        <v>1907269</v>
      </c>
      <c r="G32" s="99">
        <f t="shared" si="5"/>
        <v>17023755</v>
      </c>
      <c r="H32" s="99">
        <f t="shared" si="5"/>
        <v>44702553</v>
      </c>
      <c r="I32" s="99">
        <f t="shared" si="5"/>
        <v>63633577</v>
      </c>
      <c r="J32" s="99">
        <f t="shared" si="5"/>
        <v>44398881</v>
      </c>
      <c r="K32" s="99">
        <f t="shared" si="5"/>
        <v>44696073</v>
      </c>
      <c r="L32" s="99">
        <f t="shared" si="5"/>
        <v>83231729</v>
      </c>
      <c r="M32" s="99">
        <f t="shared" si="5"/>
        <v>172326683</v>
      </c>
      <c r="N32" s="99">
        <f t="shared" si="5"/>
        <v>9603226</v>
      </c>
      <c r="O32" s="99">
        <f t="shared" si="5"/>
        <v>773722</v>
      </c>
      <c r="P32" s="99">
        <f t="shared" si="5"/>
        <v>4059547</v>
      </c>
      <c r="Q32" s="99">
        <f t="shared" si="5"/>
        <v>14436495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250396755</v>
      </c>
      <c r="W32" s="99">
        <f t="shared" si="5"/>
        <v>475824218</v>
      </c>
      <c r="X32" s="99">
        <f t="shared" si="5"/>
        <v>-225427463</v>
      </c>
      <c r="Y32" s="100">
        <f>+IF(W32&lt;&gt;0,(X32/W32)*100,0)</f>
        <v>-47.37620626951779</v>
      </c>
      <c r="Z32" s="101">
        <f t="shared" si="5"/>
        <v>634432291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718274717</v>
      </c>
      <c r="C35" s="18">
        <v>0</v>
      </c>
      <c r="D35" s="58">
        <v>895111144</v>
      </c>
      <c r="E35" s="59">
        <v>895111144</v>
      </c>
      <c r="F35" s="59">
        <v>804514125</v>
      </c>
      <c r="G35" s="59">
        <v>717671579</v>
      </c>
      <c r="H35" s="59">
        <v>637991013</v>
      </c>
      <c r="I35" s="59">
        <v>637991013</v>
      </c>
      <c r="J35" s="59">
        <v>542161038</v>
      </c>
      <c r="K35" s="59">
        <v>442261444</v>
      </c>
      <c r="L35" s="59">
        <v>695303049</v>
      </c>
      <c r="M35" s="59">
        <v>695303049</v>
      </c>
      <c r="N35" s="59">
        <v>670884164</v>
      </c>
      <c r="O35" s="59">
        <v>991226951</v>
      </c>
      <c r="P35" s="59">
        <v>1013141874</v>
      </c>
      <c r="Q35" s="59">
        <v>1013141874</v>
      </c>
      <c r="R35" s="59">
        <v>0</v>
      </c>
      <c r="S35" s="59">
        <v>0</v>
      </c>
      <c r="T35" s="59">
        <v>0</v>
      </c>
      <c r="U35" s="59">
        <v>0</v>
      </c>
      <c r="V35" s="59">
        <v>1013141874</v>
      </c>
      <c r="W35" s="59">
        <v>671333358</v>
      </c>
      <c r="X35" s="59">
        <v>341808516</v>
      </c>
      <c r="Y35" s="60">
        <v>50.91</v>
      </c>
      <c r="Z35" s="61">
        <v>895111144</v>
      </c>
    </row>
    <row r="36" spans="1:26" ht="13.5">
      <c r="A36" s="57" t="s">
        <v>53</v>
      </c>
      <c r="B36" s="18">
        <v>8393197293</v>
      </c>
      <c r="C36" s="18">
        <v>0</v>
      </c>
      <c r="D36" s="58">
        <v>3750870592</v>
      </c>
      <c r="E36" s="59">
        <v>3753114592</v>
      </c>
      <c r="F36" s="59">
        <v>0</v>
      </c>
      <c r="G36" s="59">
        <v>0</v>
      </c>
      <c r="H36" s="59">
        <v>0</v>
      </c>
      <c r="I36" s="59">
        <v>0</v>
      </c>
      <c r="J36" s="59">
        <v>3748626592</v>
      </c>
      <c r="K36" s="59">
        <v>3748626592</v>
      </c>
      <c r="L36" s="59">
        <v>3748626592</v>
      </c>
      <c r="M36" s="59">
        <v>3748626592</v>
      </c>
      <c r="N36" s="59">
        <v>3748626592</v>
      </c>
      <c r="O36" s="59">
        <v>3748626592</v>
      </c>
      <c r="P36" s="59">
        <v>3748626592</v>
      </c>
      <c r="Q36" s="59">
        <v>3748626592</v>
      </c>
      <c r="R36" s="59">
        <v>0</v>
      </c>
      <c r="S36" s="59">
        <v>0</v>
      </c>
      <c r="T36" s="59">
        <v>0</v>
      </c>
      <c r="U36" s="59">
        <v>0</v>
      </c>
      <c r="V36" s="59">
        <v>3748626592</v>
      </c>
      <c r="W36" s="59">
        <v>2814835944</v>
      </c>
      <c r="X36" s="59">
        <v>933790648</v>
      </c>
      <c r="Y36" s="60">
        <v>33.17</v>
      </c>
      <c r="Z36" s="61">
        <v>3753114592</v>
      </c>
    </row>
    <row r="37" spans="1:26" ht="13.5">
      <c r="A37" s="57" t="s">
        <v>54</v>
      </c>
      <c r="B37" s="18">
        <v>641054448</v>
      </c>
      <c r="C37" s="18">
        <v>0</v>
      </c>
      <c r="D37" s="58">
        <v>603221448</v>
      </c>
      <c r="E37" s="59">
        <v>580221448</v>
      </c>
      <c r="F37" s="59">
        <v>0</v>
      </c>
      <c r="G37" s="59">
        <v>0</v>
      </c>
      <c r="H37" s="59">
        <v>0</v>
      </c>
      <c r="I37" s="59">
        <v>0</v>
      </c>
      <c r="J37" s="59">
        <v>1866451</v>
      </c>
      <c r="K37" s="59">
        <v>83186526</v>
      </c>
      <c r="L37" s="59">
        <v>21485985</v>
      </c>
      <c r="M37" s="59">
        <v>21485985</v>
      </c>
      <c r="N37" s="59">
        <v>73801064</v>
      </c>
      <c r="O37" s="59">
        <v>72066129</v>
      </c>
      <c r="P37" s="59">
        <v>72066129</v>
      </c>
      <c r="Q37" s="59">
        <v>72066129</v>
      </c>
      <c r="R37" s="59">
        <v>0</v>
      </c>
      <c r="S37" s="59">
        <v>0</v>
      </c>
      <c r="T37" s="59">
        <v>0</v>
      </c>
      <c r="U37" s="59">
        <v>0</v>
      </c>
      <c r="V37" s="59">
        <v>72066129</v>
      </c>
      <c r="W37" s="59">
        <v>435166086</v>
      </c>
      <c r="X37" s="59">
        <v>-363099957</v>
      </c>
      <c r="Y37" s="60">
        <v>-83.44</v>
      </c>
      <c r="Z37" s="61">
        <v>580221448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8470417562</v>
      </c>
      <c r="C39" s="18">
        <v>0</v>
      </c>
      <c r="D39" s="58">
        <v>4042760288</v>
      </c>
      <c r="E39" s="59">
        <v>4068004288</v>
      </c>
      <c r="F39" s="59">
        <v>804514125</v>
      </c>
      <c r="G39" s="59">
        <v>717671579</v>
      </c>
      <c r="H39" s="59">
        <v>637991013</v>
      </c>
      <c r="I39" s="59">
        <v>637991013</v>
      </c>
      <c r="J39" s="59">
        <v>4288921179</v>
      </c>
      <c r="K39" s="59">
        <v>4107701510</v>
      </c>
      <c r="L39" s="59">
        <v>4422443656</v>
      </c>
      <c r="M39" s="59">
        <v>4422443656</v>
      </c>
      <c r="N39" s="59">
        <v>4345709692</v>
      </c>
      <c r="O39" s="59">
        <v>4667787415</v>
      </c>
      <c r="P39" s="59">
        <v>4689702337</v>
      </c>
      <c r="Q39" s="59">
        <v>4689702337</v>
      </c>
      <c r="R39" s="59">
        <v>0</v>
      </c>
      <c r="S39" s="59">
        <v>0</v>
      </c>
      <c r="T39" s="59">
        <v>0</v>
      </c>
      <c r="U39" s="59">
        <v>0</v>
      </c>
      <c r="V39" s="59">
        <v>4689702337</v>
      </c>
      <c r="W39" s="59">
        <v>3051003216</v>
      </c>
      <c r="X39" s="59">
        <v>1638699121</v>
      </c>
      <c r="Y39" s="60">
        <v>53.71</v>
      </c>
      <c r="Z39" s="61">
        <v>4068004288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528415045</v>
      </c>
      <c r="C42" s="18">
        <v>0</v>
      </c>
      <c r="D42" s="58">
        <v>679917429</v>
      </c>
      <c r="E42" s="59">
        <v>685979620</v>
      </c>
      <c r="F42" s="59">
        <v>311842202</v>
      </c>
      <c r="G42" s="59">
        <v>-30976493</v>
      </c>
      <c r="H42" s="59">
        <v>-47247405</v>
      </c>
      <c r="I42" s="59">
        <v>233618304</v>
      </c>
      <c r="J42" s="59">
        <v>-14220071</v>
      </c>
      <c r="K42" s="59">
        <v>-62899085</v>
      </c>
      <c r="L42" s="59">
        <v>353630895</v>
      </c>
      <c r="M42" s="59">
        <v>276511739</v>
      </c>
      <c r="N42" s="59">
        <v>-28385354</v>
      </c>
      <c r="O42" s="59">
        <v>-26100290</v>
      </c>
      <c r="P42" s="59">
        <v>350085014</v>
      </c>
      <c r="Q42" s="59">
        <v>295599370</v>
      </c>
      <c r="R42" s="59">
        <v>0</v>
      </c>
      <c r="S42" s="59">
        <v>0</v>
      </c>
      <c r="T42" s="59">
        <v>0</v>
      </c>
      <c r="U42" s="59">
        <v>0</v>
      </c>
      <c r="V42" s="59">
        <v>805729413</v>
      </c>
      <c r="W42" s="59">
        <v>866789788</v>
      </c>
      <c r="X42" s="59">
        <v>-61060375</v>
      </c>
      <c r="Y42" s="60">
        <v>-7.04</v>
      </c>
      <c r="Z42" s="61">
        <v>685979620</v>
      </c>
    </row>
    <row r="43" spans="1:26" ht="13.5">
      <c r="A43" s="57" t="s">
        <v>59</v>
      </c>
      <c r="B43" s="18">
        <v>-441600583</v>
      </c>
      <c r="C43" s="18">
        <v>0</v>
      </c>
      <c r="D43" s="58">
        <v>-634432291</v>
      </c>
      <c r="E43" s="59">
        <v>-653366403</v>
      </c>
      <c r="F43" s="59">
        <v>0</v>
      </c>
      <c r="G43" s="59">
        <v>0</v>
      </c>
      <c r="H43" s="59">
        <v>-63633578</v>
      </c>
      <c r="I43" s="59">
        <v>-63633578</v>
      </c>
      <c r="J43" s="59">
        <v>-59717835</v>
      </c>
      <c r="K43" s="59">
        <v>-44696073</v>
      </c>
      <c r="L43" s="59">
        <v>-64112557</v>
      </c>
      <c r="M43" s="59">
        <v>-168526465</v>
      </c>
      <c r="N43" s="59">
        <v>-10185655</v>
      </c>
      <c r="O43" s="59">
        <v>-773722</v>
      </c>
      <c r="P43" s="59">
        <v>-76906098</v>
      </c>
      <c r="Q43" s="59">
        <v>-87865475</v>
      </c>
      <c r="R43" s="59">
        <v>0</v>
      </c>
      <c r="S43" s="59">
        <v>0</v>
      </c>
      <c r="T43" s="59">
        <v>0</v>
      </c>
      <c r="U43" s="59">
        <v>0</v>
      </c>
      <c r="V43" s="59">
        <v>-320025518</v>
      </c>
      <c r="W43" s="59">
        <v>-448648291</v>
      </c>
      <c r="X43" s="59">
        <v>128622773</v>
      </c>
      <c r="Y43" s="60">
        <v>-28.67</v>
      </c>
      <c r="Z43" s="61">
        <v>-653366403</v>
      </c>
    </row>
    <row r="44" spans="1:26" ht="13.5">
      <c r="A44" s="57" t="s">
        <v>60</v>
      </c>
      <c r="B44" s="18">
        <v>-726893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257060610</v>
      </c>
      <c r="C45" s="21">
        <v>0</v>
      </c>
      <c r="D45" s="98">
        <v>347917371</v>
      </c>
      <c r="E45" s="99">
        <v>335045450</v>
      </c>
      <c r="F45" s="99">
        <v>1116356327</v>
      </c>
      <c r="G45" s="99">
        <v>1085379834</v>
      </c>
      <c r="H45" s="99">
        <v>974498851</v>
      </c>
      <c r="I45" s="99">
        <v>974498851</v>
      </c>
      <c r="J45" s="99">
        <v>900560945</v>
      </c>
      <c r="K45" s="99">
        <v>792965787</v>
      </c>
      <c r="L45" s="99">
        <v>1082484125</v>
      </c>
      <c r="M45" s="99">
        <v>1082484125</v>
      </c>
      <c r="N45" s="99">
        <v>1043913116</v>
      </c>
      <c r="O45" s="99">
        <v>1017039104</v>
      </c>
      <c r="P45" s="99">
        <v>1290218020</v>
      </c>
      <c r="Q45" s="99">
        <v>1290218020</v>
      </c>
      <c r="R45" s="99">
        <v>0</v>
      </c>
      <c r="S45" s="99">
        <v>0</v>
      </c>
      <c r="T45" s="99">
        <v>0</v>
      </c>
      <c r="U45" s="99">
        <v>0</v>
      </c>
      <c r="V45" s="99">
        <v>1290218020</v>
      </c>
      <c r="W45" s="99">
        <v>720573730</v>
      </c>
      <c r="X45" s="99">
        <v>569644290</v>
      </c>
      <c r="Y45" s="100">
        <v>79.05</v>
      </c>
      <c r="Z45" s="101">
        <v>335045450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15024063</v>
      </c>
      <c r="C49" s="51">
        <v>0</v>
      </c>
      <c r="D49" s="128">
        <v>9865067</v>
      </c>
      <c r="E49" s="53">
        <v>8867853</v>
      </c>
      <c r="F49" s="53">
        <v>0</v>
      </c>
      <c r="G49" s="53">
        <v>0</v>
      </c>
      <c r="H49" s="53">
        <v>0</v>
      </c>
      <c r="I49" s="53">
        <v>7107878</v>
      </c>
      <c r="J49" s="53">
        <v>0</v>
      </c>
      <c r="K49" s="53">
        <v>0</v>
      </c>
      <c r="L49" s="53">
        <v>0</v>
      </c>
      <c r="M49" s="53">
        <v>4136422</v>
      </c>
      <c r="N49" s="53">
        <v>0</v>
      </c>
      <c r="O49" s="53">
        <v>0</v>
      </c>
      <c r="P49" s="53">
        <v>0</v>
      </c>
      <c r="Q49" s="53">
        <v>352906103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397907386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45400</v>
      </c>
      <c r="C51" s="51">
        <v>0</v>
      </c>
      <c r="D51" s="128">
        <v>972858</v>
      </c>
      <c r="E51" s="53">
        <v>8731859</v>
      </c>
      <c r="F51" s="53">
        <v>0</v>
      </c>
      <c r="G51" s="53">
        <v>0</v>
      </c>
      <c r="H51" s="53">
        <v>0</v>
      </c>
      <c r="I51" s="53">
        <v>6333647</v>
      </c>
      <c r="J51" s="53">
        <v>0</v>
      </c>
      <c r="K51" s="53">
        <v>0</v>
      </c>
      <c r="L51" s="53">
        <v>0</v>
      </c>
      <c r="M51" s="53">
        <v>50665197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66748961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30.884924458764136</v>
      </c>
      <c r="C58" s="5">
        <f>IF(C67=0,0,+(C76/C67)*100)</f>
        <v>0</v>
      </c>
      <c r="D58" s="6">
        <f aca="true" t="shared" si="6" ref="D58:Z58">IF(D67=0,0,+(D76/D67)*100)</f>
        <v>99.00990099009901</v>
      </c>
      <c r="E58" s="7">
        <f t="shared" si="6"/>
        <v>100.00034787009753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100</v>
      </c>
      <c r="P58" s="7">
        <f t="shared" si="6"/>
        <v>488.57003839472384</v>
      </c>
      <c r="Q58" s="7">
        <f t="shared" si="6"/>
        <v>222.3910674583836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110.4179399510991</v>
      </c>
      <c r="W58" s="7">
        <f t="shared" si="6"/>
        <v>132.52695422504172</v>
      </c>
      <c r="X58" s="7">
        <f t="shared" si="6"/>
        <v>0</v>
      </c>
      <c r="Y58" s="7">
        <f t="shared" si="6"/>
        <v>0</v>
      </c>
      <c r="Z58" s="8">
        <f t="shared" si="6"/>
        <v>100.00034787009753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35.189813008468235</v>
      </c>
      <c r="C60" s="12">
        <f t="shared" si="7"/>
        <v>0</v>
      </c>
      <c r="D60" s="3">
        <f t="shared" si="7"/>
        <v>99.00990099009901</v>
      </c>
      <c r="E60" s="13">
        <f t="shared" si="7"/>
        <v>100.00034787009753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100</v>
      </c>
      <c r="P60" s="13">
        <f t="shared" si="7"/>
        <v>488.57003839472384</v>
      </c>
      <c r="Q60" s="13">
        <f t="shared" si="7"/>
        <v>222.3910674583836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110.4179399510991</v>
      </c>
      <c r="W60" s="13">
        <f t="shared" si="7"/>
        <v>132.52695422504172</v>
      </c>
      <c r="X60" s="13">
        <f t="shared" si="7"/>
        <v>0</v>
      </c>
      <c r="Y60" s="13">
        <f t="shared" si="7"/>
        <v>0</v>
      </c>
      <c r="Z60" s="14">
        <f t="shared" si="7"/>
        <v>100.00034787009753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35.198518490635024</v>
      </c>
      <c r="C62" s="12">
        <f t="shared" si="7"/>
        <v>0</v>
      </c>
      <c r="D62" s="3">
        <f t="shared" si="7"/>
        <v>100</v>
      </c>
      <c r="E62" s="13">
        <f t="shared" si="7"/>
        <v>100.00000125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97.85331287175994</v>
      </c>
      <c r="P62" s="13">
        <f t="shared" si="7"/>
        <v>470.11026227241626</v>
      </c>
      <c r="Q62" s="13">
        <f t="shared" si="7"/>
        <v>214.55793156323116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106.7799772388035</v>
      </c>
      <c r="W62" s="13">
        <f t="shared" si="7"/>
        <v>132.22649197488943</v>
      </c>
      <c r="X62" s="13">
        <f t="shared" si="7"/>
        <v>0</v>
      </c>
      <c r="Y62" s="13">
        <f t="shared" si="7"/>
        <v>0</v>
      </c>
      <c r="Z62" s="14">
        <f t="shared" si="7"/>
        <v>100.00000125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100.00612274223879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1653.1015357747724</v>
      </c>
      <c r="W65" s="13">
        <f t="shared" si="7"/>
        <v>226.68924863628365</v>
      </c>
      <c r="X65" s="13">
        <f t="shared" si="7"/>
        <v>0</v>
      </c>
      <c r="Y65" s="13">
        <f t="shared" si="7"/>
        <v>0</v>
      </c>
      <c r="Z65" s="14">
        <f t="shared" si="7"/>
        <v>100.00612274223879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138421352</v>
      </c>
      <c r="C67" s="23"/>
      <c r="D67" s="24">
        <v>46460000</v>
      </c>
      <c r="E67" s="25">
        <v>84801770</v>
      </c>
      <c r="F67" s="25"/>
      <c r="G67" s="25"/>
      <c r="H67" s="25">
        <v>2037048</v>
      </c>
      <c r="I67" s="25">
        <v>2037048</v>
      </c>
      <c r="J67" s="25">
        <v>1812658</v>
      </c>
      <c r="K67" s="25">
        <v>-86759</v>
      </c>
      <c r="L67" s="25">
        <v>40843351</v>
      </c>
      <c r="M67" s="25">
        <v>42569250</v>
      </c>
      <c r="N67" s="25">
        <v>11753443</v>
      </c>
      <c r="O67" s="25">
        <v>15353658</v>
      </c>
      <c r="P67" s="25">
        <v>16879663</v>
      </c>
      <c r="Q67" s="25">
        <v>43986764</v>
      </c>
      <c r="R67" s="25"/>
      <c r="S67" s="25"/>
      <c r="T67" s="25"/>
      <c r="U67" s="25"/>
      <c r="V67" s="25">
        <v>88593062</v>
      </c>
      <c r="W67" s="25">
        <v>35733730</v>
      </c>
      <c r="X67" s="25"/>
      <c r="Y67" s="24"/>
      <c r="Z67" s="26">
        <v>84801770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121487801</v>
      </c>
      <c r="C69" s="18"/>
      <c r="D69" s="19">
        <v>46460000</v>
      </c>
      <c r="E69" s="20">
        <v>84801770</v>
      </c>
      <c r="F69" s="20"/>
      <c r="G69" s="20"/>
      <c r="H69" s="20">
        <v>2037048</v>
      </c>
      <c r="I69" s="20">
        <v>2037048</v>
      </c>
      <c r="J69" s="20">
        <v>1812658</v>
      </c>
      <c r="K69" s="20">
        <v>-86759</v>
      </c>
      <c r="L69" s="20">
        <v>40843351</v>
      </c>
      <c r="M69" s="20">
        <v>42569250</v>
      </c>
      <c r="N69" s="20">
        <v>11753443</v>
      </c>
      <c r="O69" s="20">
        <v>15353658</v>
      </c>
      <c r="P69" s="20">
        <v>16879663</v>
      </c>
      <c r="Q69" s="20">
        <v>43986764</v>
      </c>
      <c r="R69" s="20"/>
      <c r="S69" s="20"/>
      <c r="T69" s="20"/>
      <c r="U69" s="20"/>
      <c r="V69" s="20">
        <v>88593062</v>
      </c>
      <c r="W69" s="20">
        <v>35733730</v>
      </c>
      <c r="X69" s="20"/>
      <c r="Y69" s="19"/>
      <c r="Z69" s="22">
        <v>84801770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121457754</v>
      </c>
      <c r="C71" s="18"/>
      <c r="D71" s="19">
        <v>46000000</v>
      </c>
      <c r="E71" s="20">
        <v>80000000</v>
      </c>
      <c r="F71" s="20"/>
      <c r="G71" s="20"/>
      <c r="H71" s="20">
        <v>2037048</v>
      </c>
      <c r="I71" s="20">
        <v>2037048</v>
      </c>
      <c r="J71" s="20">
        <v>1812658</v>
      </c>
      <c r="K71" s="20">
        <v>-86759</v>
      </c>
      <c r="L71" s="20">
        <v>40634922</v>
      </c>
      <c r="M71" s="20">
        <v>42360821</v>
      </c>
      <c r="N71" s="20">
        <v>11753443</v>
      </c>
      <c r="O71" s="20">
        <v>15353658</v>
      </c>
      <c r="P71" s="20">
        <v>16879663</v>
      </c>
      <c r="Q71" s="20">
        <v>43986764</v>
      </c>
      <c r="R71" s="20"/>
      <c r="S71" s="20"/>
      <c r="T71" s="20"/>
      <c r="U71" s="20"/>
      <c r="V71" s="20">
        <v>88384633</v>
      </c>
      <c r="W71" s="20">
        <v>35620070</v>
      </c>
      <c r="X71" s="20"/>
      <c r="Y71" s="19"/>
      <c r="Z71" s="22">
        <v>80000000</v>
      </c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30047</v>
      </c>
      <c r="C74" s="18"/>
      <c r="D74" s="19">
        <v>460000</v>
      </c>
      <c r="E74" s="20">
        <v>4801770</v>
      </c>
      <c r="F74" s="20"/>
      <c r="G74" s="20"/>
      <c r="H74" s="20"/>
      <c r="I74" s="20"/>
      <c r="J74" s="20"/>
      <c r="K74" s="20"/>
      <c r="L74" s="20">
        <v>208429</v>
      </c>
      <c r="M74" s="20">
        <v>208429</v>
      </c>
      <c r="N74" s="20"/>
      <c r="O74" s="20"/>
      <c r="P74" s="20"/>
      <c r="Q74" s="20"/>
      <c r="R74" s="20"/>
      <c r="S74" s="20"/>
      <c r="T74" s="20"/>
      <c r="U74" s="20"/>
      <c r="V74" s="20">
        <v>208429</v>
      </c>
      <c r="W74" s="20">
        <v>113660</v>
      </c>
      <c r="X74" s="20"/>
      <c r="Y74" s="19"/>
      <c r="Z74" s="22">
        <v>4801770</v>
      </c>
    </row>
    <row r="75" spans="1:26" ht="13.5" hidden="1">
      <c r="A75" s="39" t="s">
        <v>115</v>
      </c>
      <c r="B75" s="27">
        <v>16933551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117</v>
      </c>
      <c r="B76" s="31">
        <v>42751330</v>
      </c>
      <c r="C76" s="31"/>
      <c r="D76" s="32">
        <v>46000000</v>
      </c>
      <c r="E76" s="33">
        <v>84802065</v>
      </c>
      <c r="F76" s="33"/>
      <c r="G76" s="33"/>
      <c r="H76" s="33"/>
      <c r="I76" s="33"/>
      <c r="J76" s="33"/>
      <c r="K76" s="33"/>
      <c r="L76" s="33"/>
      <c r="M76" s="33"/>
      <c r="N76" s="33"/>
      <c r="O76" s="33">
        <v>15353658</v>
      </c>
      <c r="P76" s="33">
        <v>82468976</v>
      </c>
      <c r="Q76" s="33">
        <v>97822634</v>
      </c>
      <c r="R76" s="33"/>
      <c r="S76" s="33"/>
      <c r="T76" s="33"/>
      <c r="U76" s="33"/>
      <c r="V76" s="33">
        <v>97822634</v>
      </c>
      <c r="W76" s="33">
        <v>47356824</v>
      </c>
      <c r="X76" s="33"/>
      <c r="Y76" s="32"/>
      <c r="Z76" s="34">
        <v>84802065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42751330</v>
      </c>
      <c r="C78" s="18"/>
      <c r="D78" s="19">
        <v>46000000</v>
      </c>
      <c r="E78" s="20">
        <v>84802065</v>
      </c>
      <c r="F78" s="20"/>
      <c r="G78" s="20"/>
      <c r="H78" s="20"/>
      <c r="I78" s="20"/>
      <c r="J78" s="20"/>
      <c r="K78" s="20"/>
      <c r="L78" s="20"/>
      <c r="M78" s="20"/>
      <c r="N78" s="20"/>
      <c r="O78" s="20">
        <v>15353658</v>
      </c>
      <c r="P78" s="20">
        <v>82468976</v>
      </c>
      <c r="Q78" s="20">
        <v>97822634</v>
      </c>
      <c r="R78" s="20"/>
      <c r="S78" s="20"/>
      <c r="T78" s="20"/>
      <c r="U78" s="20"/>
      <c r="V78" s="20">
        <v>97822634</v>
      </c>
      <c r="W78" s="20">
        <v>47356824</v>
      </c>
      <c r="X78" s="20"/>
      <c r="Y78" s="19"/>
      <c r="Z78" s="22">
        <v>84802065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42751330</v>
      </c>
      <c r="C80" s="18"/>
      <c r="D80" s="19">
        <v>46000000</v>
      </c>
      <c r="E80" s="20">
        <v>80000001</v>
      </c>
      <c r="F80" s="20"/>
      <c r="G80" s="20"/>
      <c r="H80" s="20"/>
      <c r="I80" s="20"/>
      <c r="J80" s="20"/>
      <c r="K80" s="20"/>
      <c r="L80" s="20"/>
      <c r="M80" s="20"/>
      <c r="N80" s="20"/>
      <c r="O80" s="20">
        <v>15024063</v>
      </c>
      <c r="P80" s="20">
        <v>79353028</v>
      </c>
      <c r="Q80" s="20">
        <v>94377091</v>
      </c>
      <c r="R80" s="20"/>
      <c r="S80" s="20"/>
      <c r="T80" s="20"/>
      <c r="U80" s="20"/>
      <c r="V80" s="20">
        <v>94377091</v>
      </c>
      <c r="W80" s="20">
        <v>47099169</v>
      </c>
      <c r="X80" s="20"/>
      <c r="Y80" s="19"/>
      <c r="Z80" s="22">
        <v>80000001</v>
      </c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>
        <v>4802064</v>
      </c>
      <c r="F83" s="20"/>
      <c r="G83" s="20"/>
      <c r="H83" s="20"/>
      <c r="I83" s="20"/>
      <c r="J83" s="20"/>
      <c r="K83" s="20"/>
      <c r="L83" s="20"/>
      <c r="M83" s="20"/>
      <c r="N83" s="20"/>
      <c r="O83" s="20">
        <v>329595</v>
      </c>
      <c r="P83" s="20">
        <v>3115948</v>
      </c>
      <c r="Q83" s="20">
        <v>3445543</v>
      </c>
      <c r="R83" s="20"/>
      <c r="S83" s="20"/>
      <c r="T83" s="20"/>
      <c r="U83" s="20"/>
      <c r="V83" s="20">
        <v>3445543</v>
      </c>
      <c r="W83" s="20">
        <v>257655</v>
      </c>
      <c r="X83" s="20"/>
      <c r="Y83" s="19"/>
      <c r="Z83" s="22">
        <v>4802064</v>
      </c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25064827</v>
      </c>
      <c r="C5" s="18">
        <v>0</v>
      </c>
      <c r="D5" s="58">
        <v>24462882</v>
      </c>
      <c r="E5" s="59">
        <v>24462882</v>
      </c>
      <c r="F5" s="59">
        <v>21380536</v>
      </c>
      <c r="G5" s="59">
        <v>-838540</v>
      </c>
      <c r="H5" s="59">
        <v>438726</v>
      </c>
      <c r="I5" s="59">
        <v>20980722</v>
      </c>
      <c r="J5" s="59">
        <v>240513</v>
      </c>
      <c r="K5" s="59">
        <v>239478</v>
      </c>
      <c r="L5" s="59">
        <v>242106</v>
      </c>
      <c r="M5" s="59">
        <v>722097</v>
      </c>
      <c r="N5" s="59">
        <v>240792</v>
      </c>
      <c r="O5" s="59">
        <v>-498886</v>
      </c>
      <c r="P5" s="59">
        <v>256877</v>
      </c>
      <c r="Q5" s="59">
        <v>-1217</v>
      </c>
      <c r="R5" s="59">
        <v>0</v>
      </c>
      <c r="S5" s="59">
        <v>0</v>
      </c>
      <c r="T5" s="59">
        <v>0</v>
      </c>
      <c r="U5" s="59">
        <v>0</v>
      </c>
      <c r="V5" s="59">
        <v>21701602</v>
      </c>
      <c r="W5" s="59">
        <v>16962035</v>
      </c>
      <c r="X5" s="59">
        <v>4739567</v>
      </c>
      <c r="Y5" s="60">
        <v>27.94</v>
      </c>
      <c r="Z5" s="61">
        <v>24462882</v>
      </c>
    </row>
    <row r="6" spans="1:26" ht="13.5">
      <c r="A6" s="57" t="s">
        <v>32</v>
      </c>
      <c r="B6" s="18">
        <v>20947600</v>
      </c>
      <c r="C6" s="18">
        <v>0</v>
      </c>
      <c r="D6" s="58">
        <v>27800000</v>
      </c>
      <c r="E6" s="59">
        <v>27800000</v>
      </c>
      <c r="F6" s="59">
        <v>1457537</v>
      </c>
      <c r="G6" s="59">
        <v>1067061</v>
      </c>
      <c r="H6" s="59">
        <v>2372403</v>
      </c>
      <c r="I6" s="59">
        <v>4897001</v>
      </c>
      <c r="J6" s="59">
        <v>1637778</v>
      </c>
      <c r="K6" s="59">
        <v>1690932</v>
      </c>
      <c r="L6" s="59">
        <v>1527856</v>
      </c>
      <c r="M6" s="59">
        <v>4856566</v>
      </c>
      <c r="N6" s="59">
        <v>2117760</v>
      </c>
      <c r="O6" s="59">
        <v>1577473</v>
      </c>
      <c r="P6" s="59">
        <v>1691817</v>
      </c>
      <c r="Q6" s="59">
        <v>5387050</v>
      </c>
      <c r="R6" s="59">
        <v>0</v>
      </c>
      <c r="S6" s="59">
        <v>0</v>
      </c>
      <c r="T6" s="59">
        <v>0</v>
      </c>
      <c r="U6" s="59">
        <v>0</v>
      </c>
      <c r="V6" s="59">
        <v>15140617</v>
      </c>
      <c r="W6" s="59">
        <v>19564878</v>
      </c>
      <c r="X6" s="59">
        <v>-4424261</v>
      </c>
      <c r="Y6" s="60">
        <v>-22.61</v>
      </c>
      <c r="Z6" s="61">
        <v>27800000</v>
      </c>
    </row>
    <row r="7" spans="1:26" ht="13.5">
      <c r="A7" s="57" t="s">
        <v>33</v>
      </c>
      <c r="B7" s="18">
        <v>2071798</v>
      </c>
      <c r="C7" s="18">
        <v>0</v>
      </c>
      <c r="D7" s="58">
        <v>1500000</v>
      </c>
      <c r="E7" s="59">
        <v>1500000</v>
      </c>
      <c r="F7" s="59">
        <v>159</v>
      </c>
      <c r="G7" s="59">
        <v>0</v>
      </c>
      <c r="H7" s="59">
        <v>248072</v>
      </c>
      <c r="I7" s="59">
        <v>248231</v>
      </c>
      <c r="J7" s="59">
        <v>273429</v>
      </c>
      <c r="K7" s="59">
        <v>318462</v>
      </c>
      <c r="L7" s="59">
        <v>54134</v>
      </c>
      <c r="M7" s="59">
        <v>646025</v>
      </c>
      <c r="N7" s="59">
        <v>116584</v>
      </c>
      <c r="O7" s="59">
        <v>0</v>
      </c>
      <c r="P7" s="59">
        <v>115220</v>
      </c>
      <c r="Q7" s="59">
        <v>231804</v>
      </c>
      <c r="R7" s="59">
        <v>0</v>
      </c>
      <c r="S7" s="59">
        <v>0</v>
      </c>
      <c r="T7" s="59">
        <v>0</v>
      </c>
      <c r="U7" s="59">
        <v>0</v>
      </c>
      <c r="V7" s="59">
        <v>1126060</v>
      </c>
      <c r="W7" s="59">
        <v>1017305</v>
      </c>
      <c r="X7" s="59">
        <v>108755</v>
      </c>
      <c r="Y7" s="60">
        <v>10.69</v>
      </c>
      <c r="Z7" s="61">
        <v>1500000</v>
      </c>
    </row>
    <row r="8" spans="1:26" ht="13.5">
      <c r="A8" s="57" t="s">
        <v>34</v>
      </c>
      <c r="B8" s="18">
        <v>185946757</v>
      </c>
      <c r="C8" s="18">
        <v>0</v>
      </c>
      <c r="D8" s="58">
        <v>195152843</v>
      </c>
      <c r="E8" s="59">
        <v>195152843</v>
      </c>
      <c r="F8" s="59">
        <v>68146000</v>
      </c>
      <c r="G8" s="59">
        <v>0</v>
      </c>
      <c r="H8" s="59">
        <v>0</v>
      </c>
      <c r="I8" s="59">
        <v>68146000</v>
      </c>
      <c r="J8" s="59">
        <v>0</v>
      </c>
      <c r="K8" s="59">
        <v>0</v>
      </c>
      <c r="L8" s="59">
        <v>47504000</v>
      </c>
      <c r="M8" s="59">
        <v>47504000</v>
      </c>
      <c r="N8" s="59">
        <v>0</v>
      </c>
      <c r="O8" s="59">
        <v>0</v>
      </c>
      <c r="P8" s="59">
        <v>42188252</v>
      </c>
      <c r="Q8" s="59">
        <v>42188252</v>
      </c>
      <c r="R8" s="59">
        <v>0</v>
      </c>
      <c r="S8" s="59">
        <v>0</v>
      </c>
      <c r="T8" s="59">
        <v>0</v>
      </c>
      <c r="U8" s="59">
        <v>0</v>
      </c>
      <c r="V8" s="59">
        <v>157838252</v>
      </c>
      <c r="W8" s="59">
        <v>195152843</v>
      </c>
      <c r="X8" s="59">
        <v>-37314591</v>
      </c>
      <c r="Y8" s="60">
        <v>-19.12</v>
      </c>
      <c r="Z8" s="61">
        <v>195152843</v>
      </c>
    </row>
    <row r="9" spans="1:26" ht="13.5">
      <c r="A9" s="57" t="s">
        <v>35</v>
      </c>
      <c r="B9" s="18">
        <v>39250763</v>
      </c>
      <c r="C9" s="18">
        <v>0</v>
      </c>
      <c r="D9" s="58">
        <v>20237271</v>
      </c>
      <c r="E9" s="59">
        <v>20237271</v>
      </c>
      <c r="F9" s="59">
        <v>1410652</v>
      </c>
      <c r="G9" s="59">
        <v>430853</v>
      </c>
      <c r="H9" s="59">
        <v>1957392</v>
      </c>
      <c r="I9" s="59">
        <v>3798897</v>
      </c>
      <c r="J9" s="59">
        <v>1716984</v>
      </c>
      <c r="K9" s="59">
        <v>709194</v>
      </c>
      <c r="L9" s="59">
        <v>792969</v>
      </c>
      <c r="M9" s="59">
        <v>3219147</v>
      </c>
      <c r="N9" s="59">
        <v>672713</v>
      </c>
      <c r="O9" s="59">
        <v>554039</v>
      </c>
      <c r="P9" s="59">
        <v>1434658</v>
      </c>
      <c r="Q9" s="59">
        <v>2661410</v>
      </c>
      <c r="R9" s="59">
        <v>0</v>
      </c>
      <c r="S9" s="59">
        <v>0</v>
      </c>
      <c r="T9" s="59">
        <v>0</v>
      </c>
      <c r="U9" s="59">
        <v>0</v>
      </c>
      <c r="V9" s="59">
        <v>9679454</v>
      </c>
      <c r="W9" s="59">
        <v>14675730</v>
      </c>
      <c r="X9" s="59">
        <v>-4996276</v>
      </c>
      <c r="Y9" s="60">
        <v>-34.04</v>
      </c>
      <c r="Z9" s="61">
        <v>20237271</v>
      </c>
    </row>
    <row r="10" spans="1:26" ht="25.5">
      <c r="A10" s="62" t="s">
        <v>102</v>
      </c>
      <c r="B10" s="63">
        <f>SUM(B5:B9)</f>
        <v>273281745</v>
      </c>
      <c r="C10" s="63">
        <f>SUM(C5:C9)</f>
        <v>0</v>
      </c>
      <c r="D10" s="64">
        <f aca="true" t="shared" si="0" ref="D10:Z10">SUM(D5:D9)</f>
        <v>269152996</v>
      </c>
      <c r="E10" s="65">
        <f t="shared" si="0"/>
        <v>269152996</v>
      </c>
      <c r="F10" s="65">
        <f t="shared" si="0"/>
        <v>92394884</v>
      </c>
      <c r="G10" s="65">
        <f t="shared" si="0"/>
        <v>659374</v>
      </c>
      <c r="H10" s="65">
        <f t="shared" si="0"/>
        <v>5016593</v>
      </c>
      <c r="I10" s="65">
        <f t="shared" si="0"/>
        <v>98070851</v>
      </c>
      <c r="J10" s="65">
        <f t="shared" si="0"/>
        <v>3868704</v>
      </c>
      <c r="K10" s="65">
        <f t="shared" si="0"/>
        <v>2958066</v>
      </c>
      <c r="L10" s="65">
        <f t="shared" si="0"/>
        <v>50121065</v>
      </c>
      <c r="M10" s="65">
        <f t="shared" si="0"/>
        <v>56947835</v>
      </c>
      <c r="N10" s="65">
        <f t="shared" si="0"/>
        <v>3147849</v>
      </c>
      <c r="O10" s="65">
        <f t="shared" si="0"/>
        <v>1632626</v>
      </c>
      <c r="P10" s="65">
        <f t="shared" si="0"/>
        <v>45686824</v>
      </c>
      <c r="Q10" s="65">
        <f t="shared" si="0"/>
        <v>50467299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205485985</v>
      </c>
      <c r="W10" s="65">
        <f t="shared" si="0"/>
        <v>247372791</v>
      </c>
      <c r="X10" s="65">
        <f t="shared" si="0"/>
        <v>-41886806</v>
      </c>
      <c r="Y10" s="66">
        <f>+IF(W10&lt;&gt;0,(X10/W10)*100,0)</f>
        <v>-16.932664999522924</v>
      </c>
      <c r="Z10" s="67">
        <f t="shared" si="0"/>
        <v>269152996</v>
      </c>
    </row>
    <row r="11" spans="1:26" ht="13.5">
      <c r="A11" s="57" t="s">
        <v>36</v>
      </c>
      <c r="B11" s="18">
        <v>87556240</v>
      </c>
      <c r="C11" s="18">
        <v>0</v>
      </c>
      <c r="D11" s="58">
        <v>101538657</v>
      </c>
      <c r="E11" s="59">
        <v>101538657</v>
      </c>
      <c r="F11" s="59">
        <v>7814643</v>
      </c>
      <c r="G11" s="59">
        <v>7997512</v>
      </c>
      <c r="H11" s="59">
        <v>8220332</v>
      </c>
      <c r="I11" s="59">
        <v>24032487</v>
      </c>
      <c r="J11" s="59">
        <v>8486433</v>
      </c>
      <c r="K11" s="59">
        <v>8655362</v>
      </c>
      <c r="L11" s="59">
        <v>8067825</v>
      </c>
      <c r="M11" s="59">
        <v>25209620</v>
      </c>
      <c r="N11" s="59">
        <v>7873131</v>
      </c>
      <c r="O11" s="59">
        <v>7884930</v>
      </c>
      <c r="P11" s="59">
        <v>7720498</v>
      </c>
      <c r="Q11" s="59">
        <v>23478559</v>
      </c>
      <c r="R11" s="59">
        <v>0</v>
      </c>
      <c r="S11" s="59">
        <v>0</v>
      </c>
      <c r="T11" s="59">
        <v>0</v>
      </c>
      <c r="U11" s="59">
        <v>0</v>
      </c>
      <c r="V11" s="59">
        <v>72720666</v>
      </c>
      <c r="W11" s="59">
        <v>70114914</v>
      </c>
      <c r="X11" s="59">
        <v>2605752</v>
      </c>
      <c r="Y11" s="60">
        <v>3.72</v>
      </c>
      <c r="Z11" s="61">
        <v>101538657</v>
      </c>
    </row>
    <row r="12" spans="1:26" ht="13.5">
      <c r="A12" s="57" t="s">
        <v>37</v>
      </c>
      <c r="B12" s="18">
        <v>17510164</v>
      </c>
      <c r="C12" s="18">
        <v>0</v>
      </c>
      <c r="D12" s="58">
        <v>17584020</v>
      </c>
      <c r="E12" s="59">
        <v>17584020</v>
      </c>
      <c r="F12" s="59">
        <v>1315758</v>
      </c>
      <c r="G12" s="59">
        <v>1402688</v>
      </c>
      <c r="H12" s="59">
        <v>1402688</v>
      </c>
      <c r="I12" s="59">
        <v>4121134</v>
      </c>
      <c r="J12" s="59">
        <v>1402688</v>
      </c>
      <c r="K12" s="59">
        <v>1402688</v>
      </c>
      <c r="L12" s="59">
        <v>1402688</v>
      </c>
      <c r="M12" s="59">
        <v>4208064</v>
      </c>
      <c r="N12" s="59">
        <v>1402688</v>
      </c>
      <c r="O12" s="59">
        <v>1402688</v>
      </c>
      <c r="P12" s="59">
        <v>1402688</v>
      </c>
      <c r="Q12" s="59">
        <v>4208064</v>
      </c>
      <c r="R12" s="59">
        <v>0</v>
      </c>
      <c r="S12" s="59">
        <v>0</v>
      </c>
      <c r="T12" s="59">
        <v>0</v>
      </c>
      <c r="U12" s="59">
        <v>0</v>
      </c>
      <c r="V12" s="59">
        <v>12537262</v>
      </c>
      <c r="W12" s="59">
        <v>12462817</v>
      </c>
      <c r="X12" s="59">
        <v>74445</v>
      </c>
      <c r="Y12" s="60">
        <v>0.6</v>
      </c>
      <c r="Z12" s="61">
        <v>17584020</v>
      </c>
    </row>
    <row r="13" spans="1:26" ht="13.5">
      <c r="A13" s="57" t="s">
        <v>103</v>
      </c>
      <c r="B13" s="18">
        <v>33725925</v>
      </c>
      <c r="C13" s="18">
        <v>0</v>
      </c>
      <c r="D13" s="58">
        <v>38000000</v>
      </c>
      <c r="E13" s="59">
        <v>38000000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38000000</v>
      </c>
    </row>
    <row r="14" spans="1:26" ht="13.5">
      <c r="A14" s="57" t="s">
        <v>38</v>
      </c>
      <c r="B14" s="18">
        <v>314156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31482549</v>
      </c>
      <c r="C15" s="18">
        <v>0</v>
      </c>
      <c r="D15" s="58">
        <v>31328955</v>
      </c>
      <c r="E15" s="59">
        <v>31328955</v>
      </c>
      <c r="F15" s="59">
        <v>110660</v>
      </c>
      <c r="G15" s="59">
        <v>3075025</v>
      </c>
      <c r="H15" s="59">
        <v>2905310</v>
      </c>
      <c r="I15" s="59">
        <v>6090995</v>
      </c>
      <c r="J15" s="59">
        <v>2000336</v>
      </c>
      <c r="K15" s="59">
        <v>4285181</v>
      </c>
      <c r="L15" s="59">
        <v>2155409</v>
      </c>
      <c r="M15" s="59">
        <v>8440926</v>
      </c>
      <c r="N15" s="59">
        <v>2721802</v>
      </c>
      <c r="O15" s="59">
        <v>3396522</v>
      </c>
      <c r="P15" s="59">
        <v>2214097</v>
      </c>
      <c r="Q15" s="59">
        <v>8332421</v>
      </c>
      <c r="R15" s="59">
        <v>0</v>
      </c>
      <c r="S15" s="59">
        <v>0</v>
      </c>
      <c r="T15" s="59">
        <v>0</v>
      </c>
      <c r="U15" s="59">
        <v>0</v>
      </c>
      <c r="V15" s="59">
        <v>22864342</v>
      </c>
      <c r="W15" s="59">
        <v>22966883</v>
      </c>
      <c r="X15" s="59">
        <v>-102541</v>
      </c>
      <c r="Y15" s="60">
        <v>-0.45</v>
      </c>
      <c r="Z15" s="61">
        <v>31328955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79628400</v>
      </c>
      <c r="C17" s="18">
        <v>0</v>
      </c>
      <c r="D17" s="58">
        <v>106068361</v>
      </c>
      <c r="E17" s="59">
        <v>106068361</v>
      </c>
      <c r="F17" s="59">
        <v>1875363</v>
      </c>
      <c r="G17" s="59">
        <v>17404268</v>
      </c>
      <c r="H17" s="59">
        <v>16974906</v>
      </c>
      <c r="I17" s="59">
        <v>36254537</v>
      </c>
      <c r="J17" s="59">
        <v>16238847</v>
      </c>
      <c r="K17" s="59">
        <v>12916920</v>
      </c>
      <c r="L17" s="59">
        <v>4866046</v>
      </c>
      <c r="M17" s="59">
        <v>34021813</v>
      </c>
      <c r="N17" s="59">
        <v>3735832</v>
      </c>
      <c r="O17" s="59">
        <v>7147449</v>
      </c>
      <c r="P17" s="59">
        <v>13808656</v>
      </c>
      <c r="Q17" s="59">
        <v>24691937</v>
      </c>
      <c r="R17" s="59">
        <v>0</v>
      </c>
      <c r="S17" s="59">
        <v>0</v>
      </c>
      <c r="T17" s="59">
        <v>0</v>
      </c>
      <c r="U17" s="59">
        <v>0</v>
      </c>
      <c r="V17" s="59">
        <v>94968287</v>
      </c>
      <c r="W17" s="59">
        <v>72380852</v>
      </c>
      <c r="X17" s="59">
        <v>22587435</v>
      </c>
      <c r="Y17" s="60">
        <v>31.21</v>
      </c>
      <c r="Z17" s="61">
        <v>106068361</v>
      </c>
    </row>
    <row r="18" spans="1:26" ht="13.5">
      <c r="A18" s="69" t="s">
        <v>42</v>
      </c>
      <c r="B18" s="70">
        <f>SUM(B11:B17)</f>
        <v>250217434</v>
      </c>
      <c r="C18" s="70">
        <f>SUM(C11:C17)</f>
        <v>0</v>
      </c>
      <c r="D18" s="71">
        <f aca="true" t="shared" si="1" ref="D18:Z18">SUM(D11:D17)</f>
        <v>294519993</v>
      </c>
      <c r="E18" s="72">
        <f t="shared" si="1"/>
        <v>294519993</v>
      </c>
      <c r="F18" s="72">
        <f t="shared" si="1"/>
        <v>11116424</v>
      </c>
      <c r="G18" s="72">
        <f t="shared" si="1"/>
        <v>29879493</v>
      </c>
      <c r="H18" s="72">
        <f t="shared" si="1"/>
        <v>29503236</v>
      </c>
      <c r="I18" s="72">
        <f t="shared" si="1"/>
        <v>70499153</v>
      </c>
      <c r="J18" s="72">
        <f t="shared" si="1"/>
        <v>28128304</v>
      </c>
      <c r="K18" s="72">
        <f t="shared" si="1"/>
        <v>27260151</v>
      </c>
      <c r="L18" s="72">
        <f t="shared" si="1"/>
        <v>16491968</v>
      </c>
      <c r="M18" s="72">
        <f t="shared" si="1"/>
        <v>71880423</v>
      </c>
      <c r="N18" s="72">
        <f t="shared" si="1"/>
        <v>15733453</v>
      </c>
      <c r="O18" s="72">
        <f t="shared" si="1"/>
        <v>19831589</v>
      </c>
      <c r="P18" s="72">
        <f t="shared" si="1"/>
        <v>25145939</v>
      </c>
      <c r="Q18" s="72">
        <f t="shared" si="1"/>
        <v>60710981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203090557</v>
      </c>
      <c r="W18" s="72">
        <f t="shared" si="1"/>
        <v>177925466</v>
      </c>
      <c r="X18" s="72">
        <f t="shared" si="1"/>
        <v>25165091</v>
      </c>
      <c r="Y18" s="66">
        <f>+IF(W18&lt;&gt;0,(X18/W18)*100,0)</f>
        <v>14.143613933263493</v>
      </c>
      <c r="Z18" s="73">
        <f t="shared" si="1"/>
        <v>294519993</v>
      </c>
    </row>
    <row r="19" spans="1:26" ht="13.5">
      <c r="A19" s="69" t="s">
        <v>43</v>
      </c>
      <c r="B19" s="74">
        <f>+B10-B18</f>
        <v>23064311</v>
      </c>
      <c r="C19" s="74">
        <f>+C10-C18</f>
        <v>0</v>
      </c>
      <c r="D19" s="75">
        <f aca="true" t="shared" si="2" ref="D19:Z19">+D10-D18</f>
        <v>-25366997</v>
      </c>
      <c r="E19" s="76">
        <f t="shared" si="2"/>
        <v>-25366997</v>
      </c>
      <c r="F19" s="76">
        <f t="shared" si="2"/>
        <v>81278460</v>
      </c>
      <c r="G19" s="76">
        <f t="shared" si="2"/>
        <v>-29220119</v>
      </c>
      <c r="H19" s="76">
        <f t="shared" si="2"/>
        <v>-24486643</v>
      </c>
      <c r="I19" s="76">
        <f t="shared" si="2"/>
        <v>27571698</v>
      </c>
      <c r="J19" s="76">
        <f t="shared" si="2"/>
        <v>-24259600</v>
      </c>
      <c r="K19" s="76">
        <f t="shared" si="2"/>
        <v>-24302085</v>
      </c>
      <c r="L19" s="76">
        <f t="shared" si="2"/>
        <v>33629097</v>
      </c>
      <c r="M19" s="76">
        <f t="shared" si="2"/>
        <v>-14932588</v>
      </c>
      <c r="N19" s="76">
        <f t="shared" si="2"/>
        <v>-12585604</v>
      </c>
      <c r="O19" s="76">
        <f t="shared" si="2"/>
        <v>-18198963</v>
      </c>
      <c r="P19" s="76">
        <f t="shared" si="2"/>
        <v>20540885</v>
      </c>
      <c r="Q19" s="76">
        <f t="shared" si="2"/>
        <v>-10243682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2395428</v>
      </c>
      <c r="W19" s="76">
        <f>IF(E10=E18,0,W10-W18)</f>
        <v>69447325</v>
      </c>
      <c r="X19" s="76">
        <f t="shared" si="2"/>
        <v>-67051897</v>
      </c>
      <c r="Y19" s="77">
        <f>+IF(W19&lt;&gt;0,(X19/W19)*100,0)</f>
        <v>-96.55072675585417</v>
      </c>
      <c r="Z19" s="78">
        <f t="shared" si="2"/>
        <v>-25366997</v>
      </c>
    </row>
    <row r="20" spans="1:26" ht="13.5">
      <c r="A20" s="57" t="s">
        <v>44</v>
      </c>
      <c r="B20" s="18">
        <v>75676475</v>
      </c>
      <c r="C20" s="18">
        <v>0</v>
      </c>
      <c r="D20" s="58">
        <v>49835500</v>
      </c>
      <c r="E20" s="59">
        <v>49835500</v>
      </c>
      <c r="F20" s="59">
        <v>24369000</v>
      </c>
      <c r="G20" s="59">
        <v>0</v>
      </c>
      <c r="H20" s="59">
        <v>0</v>
      </c>
      <c r="I20" s="59">
        <v>24369000</v>
      </c>
      <c r="J20" s="59">
        <v>0</v>
      </c>
      <c r="K20" s="59">
        <v>0</v>
      </c>
      <c r="L20" s="59">
        <v>20244000</v>
      </c>
      <c r="M20" s="59">
        <v>20244000</v>
      </c>
      <c r="N20" s="59">
        <v>0</v>
      </c>
      <c r="O20" s="59">
        <v>0</v>
      </c>
      <c r="P20" s="59">
        <v>3977000</v>
      </c>
      <c r="Q20" s="59">
        <v>3977000</v>
      </c>
      <c r="R20" s="59">
        <v>0</v>
      </c>
      <c r="S20" s="59">
        <v>0</v>
      </c>
      <c r="T20" s="59">
        <v>0</v>
      </c>
      <c r="U20" s="59">
        <v>0</v>
      </c>
      <c r="V20" s="59">
        <v>48590000</v>
      </c>
      <c r="W20" s="59">
        <v>49835500</v>
      </c>
      <c r="X20" s="59">
        <v>-1245500</v>
      </c>
      <c r="Y20" s="60">
        <v>-2.5</v>
      </c>
      <c r="Z20" s="61">
        <v>49835500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98740786</v>
      </c>
      <c r="C22" s="85">
        <f>SUM(C19:C21)</f>
        <v>0</v>
      </c>
      <c r="D22" s="86">
        <f aca="true" t="shared" si="3" ref="D22:Z22">SUM(D19:D21)</f>
        <v>24468503</v>
      </c>
      <c r="E22" s="87">
        <f t="shared" si="3"/>
        <v>24468503</v>
      </c>
      <c r="F22" s="87">
        <f t="shared" si="3"/>
        <v>105647460</v>
      </c>
      <c r="G22" s="87">
        <f t="shared" si="3"/>
        <v>-29220119</v>
      </c>
      <c r="H22" s="87">
        <f t="shared" si="3"/>
        <v>-24486643</v>
      </c>
      <c r="I22" s="87">
        <f t="shared" si="3"/>
        <v>51940698</v>
      </c>
      <c r="J22" s="87">
        <f t="shared" si="3"/>
        <v>-24259600</v>
      </c>
      <c r="K22" s="87">
        <f t="shared" si="3"/>
        <v>-24302085</v>
      </c>
      <c r="L22" s="87">
        <f t="shared" si="3"/>
        <v>53873097</v>
      </c>
      <c r="M22" s="87">
        <f t="shared" si="3"/>
        <v>5311412</v>
      </c>
      <c r="N22" s="87">
        <f t="shared" si="3"/>
        <v>-12585604</v>
      </c>
      <c r="O22" s="87">
        <f t="shared" si="3"/>
        <v>-18198963</v>
      </c>
      <c r="P22" s="87">
        <f t="shared" si="3"/>
        <v>24517885</v>
      </c>
      <c r="Q22" s="87">
        <f t="shared" si="3"/>
        <v>-6266682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50985428</v>
      </c>
      <c r="W22" s="87">
        <f t="shared" si="3"/>
        <v>119282825</v>
      </c>
      <c r="X22" s="87">
        <f t="shared" si="3"/>
        <v>-68297397</v>
      </c>
      <c r="Y22" s="88">
        <f>+IF(W22&lt;&gt;0,(X22/W22)*100,0)</f>
        <v>-57.25668972041868</v>
      </c>
      <c r="Z22" s="89">
        <f t="shared" si="3"/>
        <v>24468503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98740786</v>
      </c>
      <c r="C24" s="74">
        <f>SUM(C22:C23)</f>
        <v>0</v>
      </c>
      <c r="D24" s="75">
        <f aca="true" t="shared" si="4" ref="D24:Z24">SUM(D22:D23)</f>
        <v>24468503</v>
      </c>
      <c r="E24" s="76">
        <f t="shared" si="4"/>
        <v>24468503</v>
      </c>
      <c r="F24" s="76">
        <f t="shared" si="4"/>
        <v>105647460</v>
      </c>
      <c r="G24" s="76">
        <f t="shared" si="4"/>
        <v>-29220119</v>
      </c>
      <c r="H24" s="76">
        <f t="shared" si="4"/>
        <v>-24486643</v>
      </c>
      <c r="I24" s="76">
        <f t="shared" si="4"/>
        <v>51940698</v>
      </c>
      <c r="J24" s="76">
        <f t="shared" si="4"/>
        <v>-24259600</v>
      </c>
      <c r="K24" s="76">
        <f t="shared" si="4"/>
        <v>-24302085</v>
      </c>
      <c r="L24" s="76">
        <f t="shared" si="4"/>
        <v>53873097</v>
      </c>
      <c r="M24" s="76">
        <f t="shared" si="4"/>
        <v>5311412</v>
      </c>
      <c r="N24" s="76">
        <f t="shared" si="4"/>
        <v>-12585604</v>
      </c>
      <c r="O24" s="76">
        <f t="shared" si="4"/>
        <v>-18198963</v>
      </c>
      <c r="P24" s="76">
        <f t="shared" si="4"/>
        <v>24517885</v>
      </c>
      <c r="Q24" s="76">
        <f t="shared" si="4"/>
        <v>-6266682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50985428</v>
      </c>
      <c r="W24" s="76">
        <f t="shared" si="4"/>
        <v>119282825</v>
      </c>
      <c r="X24" s="76">
        <f t="shared" si="4"/>
        <v>-68297397</v>
      </c>
      <c r="Y24" s="77">
        <f>+IF(W24&lt;&gt;0,(X24/W24)*100,0)</f>
        <v>-57.25668972041868</v>
      </c>
      <c r="Z24" s="78">
        <f t="shared" si="4"/>
        <v>24468503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74998907</v>
      </c>
      <c r="C27" s="21">
        <v>0</v>
      </c>
      <c r="D27" s="98">
        <v>69568500</v>
      </c>
      <c r="E27" s="99">
        <v>66041024</v>
      </c>
      <c r="F27" s="99">
        <v>0</v>
      </c>
      <c r="G27" s="99">
        <v>3549398</v>
      </c>
      <c r="H27" s="99">
        <v>666732</v>
      </c>
      <c r="I27" s="99">
        <v>4216130</v>
      </c>
      <c r="J27" s="99">
        <v>1784966</v>
      </c>
      <c r="K27" s="99">
        <v>10960183</v>
      </c>
      <c r="L27" s="99">
        <v>11411032</v>
      </c>
      <c r="M27" s="99">
        <v>24156181</v>
      </c>
      <c r="N27" s="99">
        <v>1073579</v>
      </c>
      <c r="O27" s="99">
        <v>4304662</v>
      </c>
      <c r="P27" s="99">
        <v>2912517</v>
      </c>
      <c r="Q27" s="99">
        <v>8290758</v>
      </c>
      <c r="R27" s="99">
        <v>0</v>
      </c>
      <c r="S27" s="99">
        <v>0</v>
      </c>
      <c r="T27" s="99">
        <v>0</v>
      </c>
      <c r="U27" s="99">
        <v>0</v>
      </c>
      <c r="V27" s="99">
        <v>36663069</v>
      </c>
      <c r="W27" s="99">
        <v>49530768</v>
      </c>
      <c r="X27" s="99">
        <v>-12867699</v>
      </c>
      <c r="Y27" s="100">
        <v>-25.98</v>
      </c>
      <c r="Z27" s="101">
        <v>66041024</v>
      </c>
    </row>
    <row r="28" spans="1:26" ht="13.5">
      <c r="A28" s="102" t="s">
        <v>44</v>
      </c>
      <c r="B28" s="18">
        <v>67029557</v>
      </c>
      <c r="C28" s="18">
        <v>0</v>
      </c>
      <c r="D28" s="58">
        <v>49835500</v>
      </c>
      <c r="E28" s="59">
        <v>51304702</v>
      </c>
      <c r="F28" s="59">
        <v>0</v>
      </c>
      <c r="G28" s="59">
        <v>3332398</v>
      </c>
      <c r="H28" s="59">
        <v>593931</v>
      </c>
      <c r="I28" s="59">
        <v>3926329</v>
      </c>
      <c r="J28" s="59">
        <v>1581185</v>
      </c>
      <c r="K28" s="59">
        <v>8797703</v>
      </c>
      <c r="L28" s="59">
        <v>10438431</v>
      </c>
      <c r="M28" s="59">
        <v>20817319</v>
      </c>
      <c r="N28" s="59">
        <v>739535</v>
      </c>
      <c r="O28" s="59">
        <v>2257858</v>
      </c>
      <c r="P28" s="59">
        <v>2340545</v>
      </c>
      <c r="Q28" s="59">
        <v>5337938</v>
      </c>
      <c r="R28" s="59">
        <v>0</v>
      </c>
      <c r="S28" s="59">
        <v>0</v>
      </c>
      <c r="T28" s="59">
        <v>0</v>
      </c>
      <c r="U28" s="59">
        <v>0</v>
      </c>
      <c r="V28" s="59">
        <v>30081586</v>
      </c>
      <c r="W28" s="59">
        <v>38478527</v>
      </c>
      <c r="X28" s="59">
        <v>-8396941</v>
      </c>
      <c r="Y28" s="60">
        <v>-21.82</v>
      </c>
      <c r="Z28" s="61">
        <v>51304702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7969350</v>
      </c>
      <c r="C31" s="18">
        <v>0</v>
      </c>
      <c r="D31" s="58">
        <v>19733000</v>
      </c>
      <c r="E31" s="59">
        <v>14736322</v>
      </c>
      <c r="F31" s="59">
        <v>0</v>
      </c>
      <c r="G31" s="59">
        <v>217000</v>
      </c>
      <c r="H31" s="59">
        <v>72800</v>
      </c>
      <c r="I31" s="59">
        <v>289800</v>
      </c>
      <c r="J31" s="59">
        <v>203781</v>
      </c>
      <c r="K31" s="59">
        <v>2162479</v>
      </c>
      <c r="L31" s="59">
        <v>972601</v>
      </c>
      <c r="M31" s="59">
        <v>3338861</v>
      </c>
      <c r="N31" s="59">
        <v>334044</v>
      </c>
      <c r="O31" s="59">
        <v>2046804</v>
      </c>
      <c r="P31" s="59">
        <v>571972</v>
      </c>
      <c r="Q31" s="59">
        <v>2952820</v>
      </c>
      <c r="R31" s="59">
        <v>0</v>
      </c>
      <c r="S31" s="59">
        <v>0</v>
      </c>
      <c r="T31" s="59">
        <v>0</v>
      </c>
      <c r="U31" s="59">
        <v>0</v>
      </c>
      <c r="V31" s="59">
        <v>6581481</v>
      </c>
      <c r="W31" s="59">
        <v>11052242</v>
      </c>
      <c r="X31" s="59">
        <v>-4470761</v>
      </c>
      <c r="Y31" s="60">
        <v>-40.45</v>
      </c>
      <c r="Z31" s="61">
        <v>14736322</v>
      </c>
    </row>
    <row r="32" spans="1:26" ht="13.5">
      <c r="A32" s="69" t="s">
        <v>50</v>
      </c>
      <c r="B32" s="21">
        <f>SUM(B28:B31)</f>
        <v>74998907</v>
      </c>
      <c r="C32" s="21">
        <f>SUM(C28:C31)</f>
        <v>0</v>
      </c>
      <c r="D32" s="98">
        <f aca="true" t="shared" si="5" ref="D32:Z32">SUM(D28:D31)</f>
        <v>69568500</v>
      </c>
      <c r="E32" s="99">
        <f t="shared" si="5"/>
        <v>66041024</v>
      </c>
      <c r="F32" s="99">
        <f t="shared" si="5"/>
        <v>0</v>
      </c>
      <c r="G32" s="99">
        <f t="shared" si="5"/>
        <v>3549398</v>
      </c>
      <c r="H32" s="99">
        <f t="shared" si="5"/>
        <v>666731</v>
      </c>
      <c r="I32" s="99">
        <f t="shared" si="5"/>
        <v>4216129</v>
      </c>
      <c r="J32" s="99">
        <f t="shared" si="5"/>
        <v>1784966</v>
      </c>
      <c r="K32" s="99">
        <f t="shared" si="5"/>
        <v>10960182</v>
      </c>
      <c r="L32" s="99">
        <f t="shared" si="5"/>
        <v>11411032</v>
      </c>
      <c r="M32" s="99">
        <f t="shared" si="5"/>
        <v>24156180</v>
      </c>
      <c r="N32" s="99">
        <f t="shared" si="5"/>
        <v>1073579</v>
      </c>
      <c r="O32" s="99">
        <f t="shared" si="5"/>
        <v>4304662</v>
      </c>
      <c r="P32" s="99">
        <f t="shared" si="5"/>
        <v>2912517</v>
      </c>
      <c r="Q32" s="99">
        <f t="shared" si="5"/>
        <v>8290758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36663067</v>
      </c>
      <c r="W32" s="99">
        <f t="shared" si="5"/>
        <v>49530769</v>
      </c>
      <c r="X32" s="99">
        <f t="shared" si="5"/>
        <v>-12867702</v>
      </c>
      <c r="Y32" s="100">
        <f>+IF(W32&lt;&gt;0,(X32/W32)*100,0)</f>
        <v>-25.97920900440694</v>
      </c>
      <c r="Z32" s="101">
        <f t="shared" si="5"/>
        <v>66041024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126706590</v>
      </c>
      <c r="C35" s="18">
        <v>0</v>
      </c>
      <c r="D35" s="58">
        <v>72597640</v>
      </c>
      <c r="E35" s="59">
        <v>175570921</v>
      </c>
      <c r="F35" s="59">
        <v>125721209</v>
      </c>
      <c r="G35" s="59">
        <v>96310005</v>
      </c>
      <c r="H35" s="59">
        <v>85086290</v>
      </c>
      <c r="I35" s="59">
        <v>85086290</v>
      </c>
      <c r="J35" s="59">
        <v>0</v>
      </c>
      <c r="K35" s="59">
        <v>0</v>
      </c>
      <c r="L35" s="59">
        <v>0</v>
      </c>
      <c r="M35" s="59">
        <v>0</v>
      </c>
      <c r="N35" s="59">
        <v>64771140</v>
      </c>
      <c r="O35" s="59">
        <v>0</v>
      </c>
      <c r="P35" s="59">
        <v>51887679</v>
      </c>
      <c r="Q35" s="59">
        <v>51887679</v>
      </c>
      <c r="R35" s="59">
        <v>0</v>
      </c>
      <c r="S35" s="59">
        <v>0</v>
      </c>
      <c r="T35" s="59">
        <v>0</v>
      </c>
      <c r="U35" s="59">
        <v>0</v>
      </c>
      <c r="V35" s="59">
        <v>51887679</v>
      </c>
      <c r="W35" s="59">
        <v>131678191</v>
      </c>
      <c r="X35" s="59">
        <v>-79790512</v>
      </c>
      <c r="Y35" s="60">
        <v>-60.6</v>
      </c>
      <c r="Z35" s="61">
        <v>175570921</v>
      </c>
    </row>
    <row r="36" spans="1:26" ht="13.5">
      <c r="A36" s="57" t="s">
        <v>53</v>
      </c>
      <c r="B36" s="18">
        <v>860190181</v>
      </c>
      <c r="C36" s="18">
        <v>0</v>
      </c>
      <c r="D36" s="58">
        <v>948685569</v>
      </c>
      <c r="E36" s="59">
        <v>948993321</v>
      </c>
      <c r="F36" s="59">
        <v>33309592</v>
      </c>
      <c r="G36" s="59">
        <v>6647462</v>
      </c>
      <c r="H36" s="59">
        <v>37871347</v>
      </c>
      <c r="I36" s="59">
        <v>37871347</v>
      </c>
      <c r="J36" s="59">
        <v>0</v>
      </c>
      <c r="K36" s="59">
        <v>0</v>
      </c>
      <c r="L36" s="59">
        <v>0</v>
      </c>
      <c r="M36" s="59">
        <v>0</v>
      </c>
      <c r="N36" s="59">
        <v>43179581</v>
      </c>
      <c r="O36" s="59">
        <v>0</v>
      </c>
      <c r="P36" s="59">
        <v>50399493</v>
      </c>
      <c r="Q36" s="59">
        <v>50399493</v>
      </c>
      <c r="R36" s="59">
        <v>0</v>
      </c>
      <c r="S36" s="59">
        <v>0</v>
      </c>
      <c r="T36" s="59">
        <v>0</v>
      </c>
      <c r="U36" s="59">
        <v>0</v>
      </c>
      <c r="V36" s="59">
        <v>50399493</v>
      </c>
      <c r="W36" s="59">
        <v>711744991</v>
      </c>
      <c r="X36" s="59">
        <v>-661345498</v>
      </c>
      <c r="Y36" s="60">
        <v>-92.92</v>
      </c>
      <c r="Z36" s="61">
        <v>948993321</v>
      </c>
    </row>
    <row r="37" spans="1:26" ht="13.5">
      <c r="A37" s="57" t="s">
        <v>54</v>
      </c>
      <c r="B37" s="18">
        <v>60619192</v>
      </c>
      <c r="C37" s="18">
        <v>0</v>
      </c>
      <c r="D37" s="58">
        <v>4287618</v>
      </c>
      <c r="E37" s="59">
        <v>37295832</v>
      </c>
      <c r="F37" s="59">
        <v>27538205</v>
      </c>
      <c r="G37" s="59">
        <v>27487257</v>
      </c>
      <c r="H37" s="59">
        <v>27852712</v>
      </c>
      <c r="I37" s="59">
        <v>27852712</v>
      </c>
      <c r="J37" s="59">
        <v>0</v>
      </c>
      <c r="K37" s="59">
        <v>0</v>
      </c>
      <c r="L37" s="59">
        <v>0</v>
      </c>
      <c r="M37" s="59">
        <v>0</v>
      </c>
      <c r="N37" s="59">
        <v>33457278</v>
      </c>
      <c r="O37" s="59">
        <v>0</v>
      </c>
      <c r="P37" s="59">
        <v>24601608</v>
      </c>
      <c r="Q37" s="59">
        <v>24601608</v>
      </c>
      <c r="R37" s="59">
        <v>0</v>
      </c>
      <c r="S37" s="59">
        <v>0</v>
      </c>
      <c r="T37" s="59">
        <v>0</v>
      </c>
      <c r="U37" s="59">
        <v>0</v>
      </c>
      <c r="V37" s="59">
        <v>24601608</v>
      </c>
      <c r="W37" s="59">
        <v>27971874</v>
      </c>
      <c r="X37" s="59">
        <v>-3370266</v>
      </c>
      <c r="Y37" s="60">
        <v>-12.05</v>
      </c>
      <c r="Z37" s="61">
        <v>37295832</v>
      </c>
    </row>
    <row r="38" spans="1:26" ht="13.5">
      <c r="A38" s="57" t="s">
        <v>55</v>
      </c>
      <c r="B38" s="18">
        <v>13514835</v>
      </c>
      <c r="C38" s="18">
        <v>0</v>
      </c>
      <c r="D38" s="58">
        <v>3231400</v>
      </c>
      <c r="E38" s="59">
        <v>12368202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9276152</v>
      </c>
      <c r="X38" s="59">
        <v>-9276152</v>
      </c>
      <c r="Y38" s="60">
        <v>-100</v>
      </c>
      <c r="Z38" s="61">
        <v>12368202</v>
      </c>
    </row>
    <row r="39" spans="1:26" ht="13.5">
      <c r="A39" s="57" t="s">
        <v>56</v>
      </c>
      <c r="B39" s="18">
        <v>912762744</v>
      </c>
      <c r="C39" s="18">
        <v>0</v>
      </c>
      <c r="D39" s="58">
        <v>1013764192</v>
      </c>
      <c r="E39" s="59">
        <v>1074900209</v>
      </c>
      <c r="F39" s="59">
        <v>131492597</v>
      </c>
      <c r="G39" s="59">
        <v>75470210</v>
      </c>
      <c r="H39" s="59">
        <v>95104925</v>
      </c>
      <c r="I39" s="59">
        <v>95104925</v>
      </c>
      <c r="J39" s="59">
        <v>0</v>
      </c>
      <c r="K39" s="59">
        <v>0</v>
      </c>
      <c r="L39" s="59">
        <v>0</v>
      </c>
      <c r="M39" s="59">
        <v>0</v>
      </c>
      <c r="N39" s="59">
        <v>74493444</v>
      </c>
      <c r="O39" s="59">
        <v>0</v>
      </c>
      <c r="P39" s="59">
        <v>77685565</v>
      </c>
      <c r="Q39" s="59">
        <v>77685565</v>
      </c>
      <c r="R39" s="59">
        <v>0</v>
      </c>
      <c r="S39" s="59">
        <v>0</v>
      </c>
      <c r="T39" s="59">
        <v>0</v>
      </c>
      <c r="U39" s="59">
        <v>0</v>
      </c>
      <c r="V39" s="59">
        <v>77685565</v>
      </c>
      <c r="W39" s="59">
        <v>806175157</v>
      </c>
      <c r="X39" s="59">
        <v>-728489592</v>
      </c>
      <c r="Y39" s="60">
        <v>-90.36</v>
      </c>
      <c r="Z39" s="61">
        <v>1074900209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87430600</v>
      </c>
      <c r="C42" s="18">
        <v>0</v>
      </c>
      <c r="D42" s="58">
        <v>67544802</v>
      </c>
      <c r="E42" s="59">
        <v>67590277</v>
      </c>
      <c r="F42" s="59">
        <v>83821845</v>
      </c>
      <c r="G42" s="59">
        <v>-25945557</v>
      </c>
      <c r="H42" s="59">
        <v>-10573781</v>
      </c>
      <c r="I42" s="59">
        <v>47302507</v>
      </c>
      <c r="J42" s="59">
        <v>-18480034</v>
      </c>
      <c r="K42" s="59">
        <v>-24727448</v>
      </c>
      <c r="L42" s="59">
        <v>59127695</v>
      </c>
      <c r="M42" s="59">
        <v>15920213</v>
      </c>
      <c r="N42" s="59">
        <v>-12564008</v>
      </c>
      <c r="O42" s="59">
        <v>-15994849</v>
      </c>
      <c r="P42" s="59">
        <v>24456031</v>
      </c>
      <c r="Q42" s="59">
        <v>-4102826</v>
      </c>
      <c r="R42" s="59">
        <v>0</v>
      </c>
      <c r="S42" s="59">
        <v>0</v>
      </c>
      <c r="T42" s="59">
        <v>0</v>
      </c>
      <c r="U42" s="59">
        <v>0</v>
      </c>
      <c r="V42" s="59">
        <v>59119894</v>
      </c>
      <c r="W42" s="59">
        <v>101352045</v>
      </c>
      <c r="X42" s="59">
        <v>-42232151</v>
      </c>
      <c r="Y42" s="60">
        <v>-41.67</v>
      </c>
      <c r="Z42" s="61">
        <v>67590277</v>
      </c>
    </row>
    <row r="43" spans="1:26" ht="13.5">
      <c r="A43" s="57" t="s">
        <v>59</v>
      </c>
      <c r="B43" s="18">
        <v>-75203908</v>
      </c>
      <c r="C43" s="18">
        <v>0</v>
      </c>
      <c r="D43" s="58">
        <v>-69568500</v>
      </c>
      <c r="E43" s="59">
        <v>-66201023</v>
      </c>
      <c r="F43" s="59">
        <v>0</v>
      </c>
      <c r="G43" s="59">
        <v>-3549398</v>
      </c>
      <c r="H43" s="59">
        <v>-666731</v>
      </c>
      <c r="I43" s="59">
        <v>-4216129</v>
      </c>
      <c r="J43" s="59">
        <v>-1581185</v>
      </c>
      <c r="K43" s="59">
        <v>-10960182</v>
      </c>
      <c r="L43" s="59">
        <v>-11411033</v>
      </c>
      <c r="M43" s="59">
        <v>-23952400</v>
      </c>
      <c r="N43" s="59">
        <v>-1073579</v>
      </c>
      <c r="O43" s="59">
        <v>-4304664</v>
      </c>
      <c r="P43" s="59">
        <v>-2912517</v>
      </c>
      <c r="Q43" s="59">
        <v>-8290760</v>
      </c>
      <c r="R43" s="59">
        <v>0</v>
      </c>
      <c r="S43" s="59">
        <v>0</v>
      </c>
      <c r="T43" s="59">
        <v>0</v>
      </c>
      <c r="U43" s="59">
        <v>0</v>
      </c>
      <c r="V43" s="59">
        <v>-36459289</v>
      </c>
      <c r="W43" s="59">
        <v>-43014055</v>
      </c>
      <c r="X43" s="59">
        <v>6554766</v>
      </c>
      <c r="Y43" s="60">
        <v>-15.24</v>
      </c>
      <c r="Z43" s="61">
        <v>-66201023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41112807</v>
      </c>
      <c r="C45" s="21">
        <v>0</v>
      </c>
      <c r="D45" s="98">
        <v>43078961</v>
      </c>
      <c r="E45" s="99">
        <v>42502060</v>
      </c>
      <c r="F45" s="99">
        <v>124934652</v>
      </c>
      <c r="G45" s="99">
        <v>95439697</v>
      </c>
      <c r="H45" s="99">
        <v>84199185</v>
      </c>
      <c r="I45" s="99">
        <v>84199185</v>
      </c>
      <c r="J45" s="99">
        <v>64137966</v>
      </c>
      <c r="K45" s="99">
        <v>28450336</v>
      </c>
      <c r="L45" s="99">
        <v>76166998</v>
      </c>
      <c r="M45" s="99">
        <v>76166998</v>
      </c>
      <c r="N45" s="99">
        <v>62529411</v>
      </c>
      <c r="O45" s="99">
        <v>42229898</v>
      </c>
      <c r="P45" s="99">
        <v>63773412</v>
      </c>
      <c r="Q45" s="99">
        <v>63773412</v>
      </c>
      <c r="R45" s="99">
        <v>0</v>
      </c>
      <c r="S45" s="99">
        <v>0</v>
      </c>
      <c r="T45" s="99">
        <v>0</v>
      </c>
      <c r="U45" s="99">
        <v>0</v>
      </c>
      <c r="V45" s="99">
        <v>63773412</v>
      </c>
      <c r="W45" s="99">
        <v>99450796</v>
      </c>
      <c r="X45" s="99">
        <v>-35677384</v>
      </c>
      <c r="Y45" s="100">
        <v>-35.87</v>
      </c>
      <c r="Z45" s="101">
        <v>42502060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1196389</v>
      </c>
      <c r="C49" s="51">
        <v>0</v>
      </c>
      <c r="D49" s="128">
        <v>844661</v>
      </c>
      <c r="E49" s="53">
        <v>16389137</v>
      </c>
      <c r="F49" s="53">
        <v>0</v>
      </c>
      <c r="G49" s="53">
        <v>0</v>
      </c>
      <c r="H49" s="53">
        <v>0</v>
      </c>
      <c r="I49" s="53">
        <v>6523164</v>
      </c>
      <c r="J49" s="53">
        <v>0</v>
      </c>
      <c r="K49" s="53">
        <v>0</v>
      </c>
      <c r="L49" s="53">
        <v>0</v>
      </c>
      <c r="M49" s="53">
        <v>416354</v>
      </c>
      <c r="N49" s="53">
        <v>0</v>
      </c>
      <c r="O49" s="53">
        <v>0</v>
      </c>
      <c r="P49" s="53">
        <v>0</v>
      </c>
      <c r="Q49" s="53">
        <v>494126</v>
      </c>
      <c r="R49" s="53">
        <v>0</v>
      </c>
      <c r="S49" s="53">
        <v>0</v>
      </c>
      <c r="T49" s="53">
        <v>0</v>
      </c>
      <c r="U49" s="53">
        <v>0</v>
      </c>
      <c r="V49" s="53">
        <v>2850931</v>
      </c>
      <c r="W49" s="53">
        <v>6279663</v>
      </c>
      <c r="X49" s="53">
        <v>34994425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572488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572488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83.30503355440992</v>
      </c>
      <c r="C58" s="5">
        <f>IF(C67=0,0,+(C76/C67)*100)</f>
        <v>0</v>
      </c>
      <c r="D58" s="6">
        <f aca="true" t="shared" si="6" ref="D58:Z58">IF(D67=0,0,+(D76/D67)*100)</f>
        <v>94.82029756697402</v>
      </c>
      <c r="E58" s="7">
        <f t="shared" si="6"/>
        <v>98.10813645541076</v>
      </c>
      <c r="F58" s="7">
        <f t="shared" si="6"/>
        <v>5.766627158895591</v>
      </c>
      <c r="G58" s="7">
        <f t="shared" si="6"/>
        <v>1117.5047369825968</v>
      </c>
      <c r="H58" s="7">
        <f t="shared" si="6"/>
        <v>186.12341149991613</v>
      </c>
      <c r="I58" s="7">
        <f t="shared" si="6"/>
        <v>35.30399573367195</v>
      </c>
      <c r="J58" s="7">
        <f t="shared" si="6"/>
        <v>105.1019783409493</v>
      </c>
      <c r="K58" s="7">
        <f t="shared" si="6"/>
        <v>89.82858563724805</v>
      </c>
      <c r="L58" s="7">
        <f t="shared" si="6"/>
        <v>386.8842461695694</v>
      </c>
      <c r="M58" s="7">
        <f t="shared" si="6"/>
        <v>189.60235484137598</v>
      </c>
      <c r="N58" s="7">
        <f t="shared" si="6"/>
        <v>100.90876683074548</v>
      </c>
      <c r="O58" s="7">
        <f t="shared" si="6"/>
        <v>283.6795611825111</v>
      </c>
      <c r="P58" s="7">
        <f t="shared" si="6"/>
        <v>133.21889175035176</v>
      </c>
      <c r="Q58" s="7">
        <f t="shared" si="6"/>
        <v>149.40548085416327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75.44739938536658</v>
      </c>
      <c r="W58" s="7">
        <f t="shared" si="6"/>
        <v>93.5832781552134</v>
      </c>
      <c r="X58" s="7">
        <f t="shared" si="6"/>
        <v>0</v>
      </c>
      <c r="Y58" s="7">
        <f t="shared" si="6"/>
        <v>0</v>
      </c>
      <c r="Z58" s="8">
        <f t="shared" si="6"/>
        <v>98.10813645541076</v>
      </c>
    </row>
    <row r="59" spans="1:26" ht="13.5">
      <c r="A59" s="36" t="s">
        <v>31</v>
      </c>
      <c r="B59" s="9">
        <f aca="true" t="shared" si="7" ref="B59:Z66">IF(B68=0,0,+(B77/B68)*100)</f>
        <v>97.61359214647682</v>
      </c>
      <c r="C59" s="9">
        <f t="shared" si="7"/>
        <v>0</v>
      </c>
      <c r="D59" s="2">
        <f t="shared" si="7"/>
        <v>94.1017497447766</v>
      </c>
      <c r="E59" s="10">
        <f t="shared" si="7"/>
        <v>100</v>
      </c>
      <c r="F59" s="10">
        <f t="shared" si="7"/>
        <v>1.1898953328391768</v>
      </c>
      <c r="G59" s="10">
        <f t="shared" si="7"/>
        <v>-170.76454313449568</v>
      </c>
      <c r="H59" s="10">
        <f t="shared" si="7"/>
        <v>628.7817453262401</v>
      </c>
      <c r="I59" s="10">
        <f t="shared" si="7"/>
        <v>21.185943934627225</v>
      </c>
      <c r="J59" s="10">
        <f t="shared" si="7"/>
        <v>85.80450952755152</v>
      </c>
      <c r="K59" s="10">
        <f t="shared" si="7"/>
        <v>67.56027693566841</v>
      </c>
      <c r="L59" s="10">
        <f t="shared" si="7"/>
        <v>2141.255483135486</v>
      </c>
      <c r="M59" s="10">
        <f t="shared" si="7"/>
        <v>768.9093016589184</v>
      </c>
      <c r="N59" s="10">
        <f t="shared" si="7"/>
        <v>108.98950131233596</v>
      </c>
      <c r="O59" s="10">
        <f t="shared" si="7"/>
        <v>-303.0620221854291</v>
      </c>
      <c r="P59" s="10">
        <f t="shared" si="7"/>
        <v>362.9106537370026</v>
      </c>
      <c r="Q59" s="10">
        <f t="shared" si="7"/>
        <v>-222399.83566146262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58.538724468359526</v>
      </c>
      <c r="W59" s="10">
        <f t="shared" si="7"/>
        <v>105.88313253686836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73.9844803223281</v>
      </c>
      <c r="C60" s="12">
        <f t="shared" si="7"/>
        <v>0</v>
      </c>
      <c r="D60" s="3">
        <f t="shared" si="7"/>
        <v>96.40288129496403</v>
      </c>
      <c r="E60" s="13">
        <f t="shared" si="7"/>
        <v>96.40288129496403</v>
      </c>
      <c r="F60" s="13">
        <f t="shared" si="7"/>
        <v>71.18097173519438</v>
      </c>
      <c r="G60" s="13">
        <f t="shared" si="7"/>
        <v>105.13025965713301</v>
      </c>
      <c r="H60" s="13">
        <f t="shared" si="7"/>
        <v>105.24632619331538</v>
      </c>
      <c r="I60" s="13">
        <f t="shared" si="7"/>
        <v>95.08186745316164</v>
      </c>
      <c r="J60" s="13">
        <f t="shared" si="7"/>
        <v>107.93587409282577</v>
      </c>
      <c r="K60" s="13">
        <f t="shared" si="7"/>
        <v>92.98233163722728</v>
      </c>
      <c r="L60" s="13">
        <f t="shared" si="7"/>
        <v>111.63002272465468</v>
      </c>
      <c r="M60" s="13">
        <f t="shared" si="7"/>
        <v>103.8915974785476</v>
      </c>
      <c r="N60" s="13">
        <f t="shared" si="7"/>
        <v>100</v>
      </c>
      <c r="O60" s="13">
        <f t="shared" si="7"/>
        <v>100</v>
      </c>
      <c r="P60" s="13">
        <f t="shared" si="7"/>
        <v>98.39852655458598</v>
      </c>
      <c r="Q60" s="13">
        <f t="shared" si="7"/>
        <v>99.49705311812588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99.47864079779576</v>
      </c>
      <c r="W60" s="13">
        <f t="shared" si="7"/>
        <v>84.25752514275835</v>
      </c>
      <c r="X60" s="13">
        <f t="shared" si="7"/>
        <v>0</v>
      </c>
      <c r="Y60" s="13">
        <f t="shared" si="7"/>
        <v>0</v>
      </c>
      <c r="Z60" s="14">
        <f t="shared" si="7"/>
        <v>96.40288129496403</v>
      </c>
    </row>
    <row r="61" spans="1:26" ht="13.5">
      <c r="A61" s="38" t="s">
        <v>110</v>
      </c>
      <c r="B61" s="12">
        <f t="shared" si="7"/>
        <v>73.60392742067681</v>
      </c>
      <c r="C61" s="12">
        <f t="shared" si="7"/>
        <v>0</v>
      </c>
      <c r="D61" s="3">
        <f t="shared" si="7"/>
        <v>100.00000384615385</v>
      </c>
      <c r="E61" s="13">
        <f t="shared" si="7"/>
        <v>100.00000384615385</v>
      </c>
      <c r="F61" s="13">
        <f t="shared" si="7"/>
        <v>71.54123464846106</v>
      </c>
      <c r="G61" s="13">
        <f t="shared" si="7"/>
        <v>103.4530359557701</v>
      </c>
      <c r="H61" s="13">
        <f t="shared" si="7"/>
        <v>84.20190742234205</v>
      </c>
      <c r="I61" s="13">
        <f t="shared" si="7"/>
        <v>84.71339672783219</v>
      </c>
      <c r="J61" s="13">
        <f t="shared" si="7"/>
        <v>108.14763689568339</v>
      </c>
      <c r="K61" s="13">
        <f t="shared" si="7"/>
        <v>94.5956585992199</v>
      </c>
      <c r="L61" s="13">
        <f t="shared" si="7"/>
        <v>111.94150015725764</v>
      </c>
      <c r="M61" s="13">
        <f t="shared" si="7"/>
        <v>104.61382317747416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96.51646829111435</v>
      </c>
      <c r="W61" s="13">
        <f t="shared" si="7"/>
        <v>86.74281715865405</v>
      </c>
      <c r="X61" s="13">
        <f t="shared" si="7"/>
        <v>0</v>
      </c>
      <c r="Y61" s="13">
        <f t="shared" si="7"/>
        <v>0</v>
      </c>
      <c r="Z61" s="14">
        <f t="shared" si="7"/>
        <v>100.00000384615385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92.86763746381258</v>
      </c>
      <c r="C64" s="12">
        <f t="shared" si="7"/>
        <v>0</v>
      </c>
      <c r="D64" s="3">
        <f t="shared" si="7"/>
        <v>44.44444444444444</v>
      </c>
      <c r="E64" s="13">
        <f t="shared" si="7"/>
        <v>44.44444444444444</v>
      </c>
      <c r="F64" s="13">
        <f t="shared" si="7"/>
        <v>53.595352016404654</v>
      </c>
      <c r="G64" s="13">
        <f t="shared" si="7"/>
        <v>0</v>
      </c>
      <c r="H64" s="13">
        <f t="shared" si="7"/>
        <v>918.2732466838183</v>
      </c>
      <c r="I64" s="13">
        <f t="shared" si="7"/>
        <v>654.4570120514373</v>
      </c>
      <c r="J64" s="13">
        <f t="shared" si="7"/>
        <v>100</v>
      </c>
      <c r="K64" s="13">
        <f t="shared" si="7"/>
        <v>26.141724380206767</v>
      </c>
      <c r="L64" s="13">
        <f t="shared" si="7"/>
        <v>100</v>
      </c>
      <c r="M64" s="13">
        <f t="shared" si="7"/>
        <v>75.9272435818796</v>
      </c>
      <c r="N64" s="13">
        <f t="shared" si="7"/>
        <v>100</v>
      </c>
      <c r="O64" s="13">
        <f t="shared" si="7"/>
        <v>100</v>
      </c>
      <c r="P64" s="13">
        <f t="shared" si="7"/>
        <v>28.690617186471908</v>
      </c>
      <c r="Q64" s="13">
        <f t="shared" si="7"/>
        <v>73.29588014981273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239.87354922023084</v>
      </c>
      <c r="W64" s="13">
        <f t="shared" si="7"/>
        <v>52.37568849908789</v>
      </c>
      <c r="X64" s="13">
        <f t="shared" si="7"/>
        <v>0</v>
      </c>
      <c r="Y64" s="13">
        <f t="shared" si="7"/>
        <v>0</v>
      </c>
      <c r="Z64" s="14">
        <f t="shared" si="7"/>
        <v>44.44444444444444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50.42016806722689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99.9926152937267</v>
      </c>
      <c r="I66" s="16">
        <f t="shared" si="7"/>
        <v>99.99627629864085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99.98697181569462</v>
      </c>
      <c r="O66" s="16">
        <f t="shared" si="7"/>
        <v>126.7294266976941</v>
      </c>
      <c r="P66" s="16">
        <f t="shared" si="7"/>
        <v>128.57571514302862</v>
      </c>
      <c r="Q66" s="16">
        <f t="shared" si="7"/>
        <v>117.38224798566146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99.93675089339364</v>
      </c>
      <c r="W66" s="16">
        <f t="shared" si="7"/>
        <v>33.650552309073255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47973873</v>
      </c>
      <c r="C67" s="23"/>
      <c r="D67" s="24">
        <v>52857882</v>
      </c>
      <c r="E67" s="25">
        <v>52857882</v>
      </c>
      <c r="F67" s="25">
        <v>22864700</v>
      </c>
      <c r="G67" s="25">
        <v>228521</v>
      </c>
      <c r="H67" s="25">
        <v>2838212</v>
      </c>
      <c r="I67" s="25">
        <v>25931433</v>
      </c>
      <c r="J67" s="25">
        <v>1878291</v>
      </c>
      <c r="K67" s="25">
        <v>1930410</v>
      </c>
      <c r="L67" s="25">
        <v>1780805</v>
      </c>
      <c r="M67" s="25">
        <v>5589506</v>
      </c>
      <c r="N67" s="25">
        <v>2381579</v>
      </c>
      <c r="O67" s="25">
        <v>1097495</v>
      </c>
      <c r="P67" s="25">
        <v>1968690</v>
      </c>
      <c r="Q67" s="25">
        <v>5447764</v>
      </c>
      <c r="R67" s="25"/>
      <c r="S67" s="25"/>
      <c r="T67" s="25"/>
      <c r="U67" s="25"/>
      <c r="V67" s="25">
        <v>36968703</v>
      </c>
      <c r="W67" s="25">
        <v>36963625</v>
      </c>
      <c r="X67" s="25"/>
      <c r="Y67" s="24"/>
      <c r="Z67" s="26">
        <v>52857882</v>
      </c>
    </row>
    <row r="68" spans="1:26" ht="13.5" hidden="1">
      <c r="A68" s="36" t="s">
        <v>31</v>
      </c>
      <c r="B68" s="18">
        <v>25064827</v>
      </c>
      <c r="C68" s="18"/>
      <c r="D68" s="19">
        <v>24462882</v>
      </c>
      <c r="E68" s="20">
        <v>24462882</v>
      </c>
      <c r="F68" s="20">
        <v>21380536</v>
      </c>
      <c r="G68" s="20">
        <v>-838540</v>
      </c>
      <c r="H68" s="20">
        <v>438726</v>
      </c>
      <c r="I68" s="20">
        <v>20980722</v>
      </c>
      <c r="J68" s="20">
        <v>240513</v>
      </c>
      <c r="K68" s="20">
        <v>239478</v>
      </c>
      <c r="L68" s="20">
        <v>242106</v>
      </c>
      <c r="M68" s="20">
        <v>722097</v>
      </c>
      <c r="N68" s="20">
        <v>240792</v>
      </c>
      <c r="O68" s="20">
        <v>-498886</v>
      </c>
      <c r="P68" s="20">
        <v>256877</v>
      </c>
      <c r="Q68" s="20">
        <v>-1217</v>
      </c>
      <c r="R68" s="20"/>
      <c r="S68" s="20"/>
      <c r="T68" s="20"/>
      <c r="U68" s="20"/>
      <c r="V68" s="20">
        <v>21701602</v>
      </c>
      <c r="W68" s="20">
        <v>16962035</v>
      </c>
      <c r="X68" s="20"/>
      <c r="Y68" s="19"/>
      <c r="Z68" s="22">
        <v>24462882</v>
      </c>
    </row>
    <row r="69" spans="1:26" ht="13.5" hidden="1">
      <c r="A69" s="37" t="s">
        <v>32</v>
      </c>
      <c r="B69" s="18">
        <v>20947600</v>
      </c>
      <c r="C69" s="18"/>
      <c r="D69" s="19">
        <v>27800000</v>
      </c>
      <c r="E69" s="20">
        <v>27800000</v>
      </c>
      <c r="F69" s="20">
        <v>1457537</v>
      </c>
      <c r="G69" s="20">
        <v>1067061</v>
      </c>
      <c r="H69" s="20">
        <v>2372403</v>
      </c>
      <c r="I69" s="20">
        <v>4897001</v>
      </c>
      <c r="J69" s="20">
        <v>1637778</v>
      </c>
      <c r="K69" s="20">
        <v>1690932</v>
      </c>
      <c r="L69" s="20">
        <v>1527856</v>
      </c>
      <c r="M69" s="20">
        <v>4856566</v>
      </c>
      <c r="N69" s="20">
        <v>2117760</v>
      </c>
      <c r="O69" s="20">
        <v>1577473</v>
      </c>
      <c r="P69" s="20">
        <v>1691817</v>
      </c>
      <c r="Q69" s="20">
        <v>5387050</v>
      </c>
      <c r="R69" s="20"/>
      <c r="S69" s="20"/>
      <c r="T69" s="20"/>
      <c r="U69" s="20"/>
      <c r="V69" s="20">
        <v>15140617</v>
      </c>
      <c r="W69" s="20">
        <v>19564878</v>
      </c>
      <c r="X69" s="20"/>
      <c r="Y69" s="19"/>
      <c r="Z69" s="22">
        <v>27800000</v>
      </c>
    </row>
    <row r="70" spans="1:26" ht="13.5" hidden="1">
      <c r="A70" s="38" t="s">
        <v>110</v>
      </c>
      <c r="B70" s="18">
        <v>20533782</v>
      </c>
      <c r="C70" s="18"/>
      <c r="D70" s="19">
        <v>26000000</v>
      </c>
      <c r="E70" s="20">
        <v>26000000</v>
      </c>
      <c r="F70" s="20">
        <v>1428277</v>
      </c>
      <c r="G70" s="20">
        <v>1067061</v>
      </c>
      <c r="H70" s="20">
        <v>2312545</v>
      </c>
      <c r="I70" s="20">
        <v>4807883</v>
      </c>
      <c r="J70" s="20">
        <v>1595211</v>
      </c>
      <c r="K70" s="20">
        <v>1651080</v>
      </c>
      <c r="L70" s="20">
        <v>1488004</v>
      </c>
      <c r="M70" s="20">
        <v>4734295</v>
      </c>
      <c r="N70" s="20">
        <v>2077908</v>
      </c>
      <c r="O70" s="20">
        <v>1553860</v>
      </c>
      <c r="P70" s="20">
        <v>1653822</v>
      </c>
      <c r="Q70" s="20">
        <v>5285590</v>
      </c>
      <c r="R70" s="20"/>
      <c r="S70" s="20"/>
      <c r="T70" s="20"/>
      <c r="U70" s="20"/>
      <c r="V70" s="20">
        <v>14827768</v>
      </c>
      <c r="W70" s="20">
        <v>18150025</v>
      </c>
      <c r="X70" s="20"/>
      <c r="Y70" s="19"/>
      <c r="Z70" s="22">
        <v>26000000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413818</v>
      </c>
      <c r="C73" s="18"/>
      <c r="D73" s="19">
        <v>1800000</v>
      </c>
      <c r="E73" s="20">
        <v>1800000</v>
      </c>
      <c r="F73" s="20">
        <v>29260</v>
      </c>
      <c r="G73" s="20"/>
      <c r="H73" s="20">
        <v>59858</v>
      </c>
      <c r="I73" s="20">
        <v>89118</v>
      </c>
      <c r="J73" s="20">
        <v>42567</v>
      </c>
      <c r="K73" s="20">
        <v>39852</v>
      </c>
      <c r="L73" s="20">
        <v>39852</v>
      </c>
      <c r="M73" s="20">
        <v>122271</v>
      </c>
      <c r="N73" s="20">
        <v>39852</v>
      </c>
      <c r="O73" s="20">
        <v>23613</v>
      </c>
      <c r="P73" s="20">
        <v>37995</v>
      </c>
      <c r="Q73" s="20">
        <v>101460</v>
      </c>
      <c r="R73" s="20"/>
      <c r="S73" s="20"/>
      <c r="T73" s="20"/>
      <c r="U73" s="20"/>
      <c r="V73" s="20">
        <v>312849</v>
      </c>
      <c r="W73" s="20">
        <v>1414853</v>
      </c>
      <c r="X73" s="20"/>
      <c r="Y73" s="19"/>
      <c r="Z73" s="22">
        <v>1800000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1961446</v>
      </c>
      <c r="C75" s="27"/>
      <c r="D75" s="28">
        <v>595000</v>
      </c>
      <c r="E75" s="29">
        <v>595000</v>
      </c>
      <c r="F75" s="29">
        <v>26627</v>
      </c>
      <c r="G75" s="29"/>
      <c r="H75" s="29">
        <v>27083</v>
      </c>
      <c r="I75" s="29">
        <v>53710</v>
      </c>
      <c r="J75" s="29"/>
      <c r="K75" s="29"/>
      <c r="L75" s="29">
        <v>10843</v>
      </c>
      <c r="M75" s="29">
        <v>10843</v>
      </c>
      <c r="N75" s="29">
        <v>23027</v>
      </c>
      <c r="O75" s="29">
        <v>18908</v>
      </c>
      <c r="P75" s="29">
        <v>19996</v>
      </c>
      <c r="Q75" s="29">
        <v>61931</v>
      </c>
      <c r="R75" s="29"/>
      <c r="S75" s="29"/>
      <c r="T75" s="29"/>
      <c r="U75" s="29"/>
      <c r="V75" s="29">
        <v>126484</v>
      </c>
      <c r="W75" s="29">
        <v>436712</v>
      </c>
      <c r="X75" s="29"/>
      <c r="Y75" s="28"/>
      <c r="Z75" s="30">
        <v>595000</v>
      </c>
    </row>
    <row r="76" spans="1:26" ht="13.5" hidden="1">
      <c r="A76" s="41" t="s">
        <v>117</v>
      </c>
      <c r="B76" s="31">
        <v>39964651</v>
      </c>
      <c r="C76" s="31"/>
      <c r="D76" s="32">
        <v>50120001</v>
      </c>
      <c r="E76" s="33">
        <v>51857883</v>
      </c>
      <c r="F76" s="33">
        <v>1318522</v>
      </c>
      <c r="G76" s="33">
        <v>2553733</v>
      </c>
      <c r="H76" s="33">
        <v>5282577</v>
      </c>
      <c r="I76" s="33">
        <v>9154832</v>
      </c>
      <c r="J76" s="33">
        <v>1974121</v>
      </c>
      <c r="K76" s="33">
        <v>1734060</v>
      </c>
      <c r="L76" s="33">
        <v>6889654</v>
      </c>
      <c r="M76" s="33">
        <v>10597835</v>
      </c>
      <c r="N76" s="33">
        <v>2403222</v>
      </c>
      <c r="O76" s="33">
        <v>3113369</v>
      </c>
      <c r="P76" s="33">
        <v>2622667</v>
      </c>
      <c r="Q76" s="33">
        <v>8139258</v>
      </c>
      <c r="R76" s="33"/>
      <c r="S76" s="33"/>
      <c r="T76" s="33"/>
      <c r="U76" s="33"/>
      <c r="V76" s="33">
        <v>27891925</v>
      </c>
      <c r="W76" s="33">
        <v>34591772</v>
      </c>
      <c r="X76" s="33"/>
      <c r="Y76" s="32"/>
      <c r="Z76" s="34">
        <v>51857883</v>
      </c>
    </row>
    <row r="77" spans="1:26" ht="13.5" hidden="1">
      <c r="A77" s="36" t="s">
        <v>31</v>
      </c>
      <c r="B77" s="18">
        <v>24466678</v>
      </c>
      <c r="C77" s="18"/>
      <c r="D77" s="19">
        <v>23020000</v>
      </c>
      <c r="E77" s="20">
        <v>24462882</v>
      </c>
      <c r="F77" s="20">
        <v>254406</v>
      </c>
      <c r="G77" s="20">
        <v>1431929</v>
      </c>
      <c r="H77" s="20">
        <v>2758629</v>
      </c>
      <c r="I77" s="20">
        <v>4444964</v>
      </c>
      <c r="J77" s="20">
        <v>206371</v>
      </c>
      <c r="K77" s="20">
        <v>161792</v>
      </c>
      <c r="L77" s="20">
        <v>5184108</v>
      </c>
      <c r="M77" s="20">
        <v>5552271</v>
      </c>
      <c r="N77" s="20">
        <v>262438</v>
      </c>
      <c r="O77" s="20">
        <v>1511934</v>
      </c>
      <c r="P77" s="20">
        <v>932234</v>
      </c>
      <c r="Q77" s="20">
        <v>2706606</v>
      </c>
      <c r="R77" s="20"/>
      <c r="S77" s="20"/>
      <c r="T77" s="20"/>
      <c r="U77" s="20"/>
      <c r="V77" s="20">
        <v>12703841</v>
      </c>
      <c r="W77" s="20">
        <v>17959934</v>
      </c>
      <c r="X77" s="20"/>
      <c r="Y77" s="19"/>
      <c r="Z77" s="22">
        <v>24462882</v>
      </c>
    </row>
    <row r="78" spans="1:26" ht="13.5" hidden="1">
      <c r="A78" s="37" t="s">
        <v>32</v>
      </c>
      <c r="B78" s="18">
        <v>15497973</v>
      </c>
      <c r="C78" s="18"/>
      <c r="D78" s="19">
        <v>26800001</v>
      </c>
      <c r="E78" s="20">
        <v>26800001</v>
      </c>
      <c r="F78" s="20">
        <v>1037489</v>
      </c>
      <c r="G78" s="20">
        <v>1121804</v>
      </c>
      <c r="H78" s="20">
        <v>2496867</v>
      </c>
      <c r="I78" s="20">
        <v>4656160</v>
      </c>
      <c r="J78" s="20">
        <v>1767750</v>
      </c>
      <c r="K78" s="20">
        <v>1572268</v>
      </c>
      <c r="L78" s="20">
        <v>1705546</v>
      </c>
      <c r="M78" s="20">
        <v>5045564</v>
      </c>
      <c r="N78" s="20">
        <v>2117760</v>
      </c>
      <c r="O78" s="20">
        <v>1577473</v>
      </c>
      <c r="P78" s="20">
        <v>1664723</v>
      </c>
      <c r="Q78" s="20">
        <v>5359956</v>
      </c>
      <c r="R78" s="20"/>
      <c r="S78" s="20"/>
      <c r="T78" s="20"/>
      <c r="U78" s="20"/>
      <c r="V78" s="20">
        <v>15061680</v>
      </c>
      <c r="W78" s="20">
        <v>16484882</v>
      </c>
      <c r="X78" s="20"/>
      <c r="Y78" s="19"/>
      <c r="Z78" s="22">
        <v>26800001</v>
      </c>
    </row>
    <row r="79" spans="1:26" ht="13.5" hidden="1">
      <c r="A79" s="38" t="s">
        <v>110</v>
      </c>
      <c r="B79" s="18">
        <v>15113670</v>
      </c>
      <c r="C79" s="18"/>
      <c r="D79" s="19">
        <v>26000001</v>
      </c>
      <c r="E79" s="20">
        <v>26000001</v>
      </c>
      <c r="F79" s="20">
        <v>1021807</v>
      </c>
      <c r="G79" s="20">
        <v>1103907</v>
      </c>
      <c r="H79" s="20">
        <v>1947207</v>
      </c>
      <c r="I79" s="20">
        <v>4072921</v>
      </c>
      <c r="J79" s="20">
        <v>1725183</v>
      </c>
      <c r="K79" s="20">
        <v>1561850</v>
      </c>
      <c r="L79" s="20">
        <v>1665694</v>
      </c>
      <c r="M79" s="20">
        <v>4952727</v>
      </c>
      <c r="N79" s="20">
        <v>2077908</v>
      </c>
      <c r="O79" s="20">
        <v>1553860</v>
      </c>
      <c r="P79" s="20">
        <v>1653822</v>
      </c>
      <c r="Q79" s="20">
        <v>5285590</v>
      </c>
      <c r="R79" s="20"/>
      <c r="S79" s="20"/>
      <c r="T79" s="20"/>
      <c r="U79" s="20"/>
      <c r="V79" s="20">
        <v>14311238</v>
      </c>
      <c r="W79" s="20">
        <v>15743843</v>
      </c>
      <c r="X79" s="20"/>
      <c r="Y79" s="19"/>
      <c r="Z79" s="22">
        <v>26000001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384303</v>
      </c>
      <c r="C82" s="18"/>
      <c r="D82" s="19">
        <v>800000</v>
      </c>
      <c r="E82" s="20">
        <v>800000</v>
      </c>
      <c r="F82" s="20">
        <v>15682</v>
      </c>
      <c r="G82" s="20">
        <v>17897</v>
      </c>
      <c r="H82" s="20">
        <v>549660</v>
      </c>
      <c r="I82" s="20">
        <v>583239</v>
      </c>
      <c r="J82" s="20">
        <v>42567</v>
      </c>
      <c r="K82" s="20">
        <v>10418</v>
      </c>
      <c r="L82" s="20">
        <v>39852</v>
      </c>
      <c r="M82" s="20">
        <v>92837</v>
      </c>
      <c r="N82" s="20">
        <v>39852</v>
      </c>
      <c r="O82" s="20">
        <v>23613</v>
      </c>
      <c r="P82" s="20">
        <v>10901</v>
      </c>
      <c r="Q82" s="20">
        <v>74366</v>
      </c>
      <c r="R82" s="20"/>
      <c r="S82" s="20"/>
      <c r="T82" s="20"/>
      <c r="U82" s="20"/>
      <c r="V82" s="20">
        <v>750442</v>
      </c>
      <c r="W82" s="20">
        <v>741039</v>
      </c>
      <c r="X82" s="20"/>
      <c r="Y82" s="19"/>
      <c r="Z82" s="22">
        <v>800000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300000</v>
      </c>
      <c r="E84" s="29">
        <v>595000</v>
      </c>
      <c r="F84" s="29">
        <v>26627</v>
      </c>
      <c r="G84" s="29"/>
      <c r="H84" s="29">
        <v>27081</v>
      </c>
      <c r="I84" s="29">
        <v>53708</v>
      </c>
      <c r="J84" s="29"/>
      <c r="K84" s="29"/>
      <c r="L84" s="29"/>
      <c r="M84" s="29"/>
      <c r="N84" s="29">
        <v>23024</v>
      </c>
      <c r="O84" s="29">
        <v>23962</v>
      </c>
      <c r="P84" s="29">
        <v>25710</v>
      </c>
      <c r="Q84" s="29">
        <v>72696</v>
      </c>
      <c r="R84" s="29"/>
      <c r="S84" s="29"/>
      <c r="T84" s="29"/>
      <c r="U84" s="29"/>
      <c r="V84" s="29">
        <v>126404</v>
      </c>
      <c r="W84" s="29">
        <v>146956</v>
      </c>
      <c r="X84" s="29"/>
      <c r="Y84" s="28"/>
      <c r="Z84" s="30">
        <v>595000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13663497</v>
      </c>
      <c r="C5" s="18">
        <v>0</v>
      </c>
      <c r="D5" s="58">
        <v>12732000</v>
      </c>
      <c r="E5" s="59">
        <v>13725095</v>
      </c>
      <c r="F5" s="59">
        <v>1122770</v>
      </c>
      <c r="G5" s="59">
        <v>1122770</v>
      </c>
      <c r="H5" s="59">
        <v>1125838</v>
      </c>
      <c r="I5" s="59">
        <v>3371378</v>
      </c>
      <c r="J5" s="59">
        <v>1218348</v>
      </c>
      <c r="K5" s="59">
        <v>1126193</v>
      </c>
      <c r="L5" s="59">
        <v>1126094</v>
      </c>
      <c r="M5" s="59">
        <v>3470635</v>
      </c>
      <c r="N5" s="59">
        <v>1126926</v>
      </c>
      <c r="O5" s="59">
        <v>1136061</v>
      </c>
      <c r="P5" s="59">
        <v>1193068</v>
      </c>
      <c r="Q5" s="59">
        <v>3456055</v>
      </c>
      <c r="R5" s="59">
        <v>0</v>
      </c>
      <c r="S5" s="59">
        <v>0</v>
      </c>
      <c r="T5" s="59">
        <v>0</v>
      </c>
      <c r="U5" s="59">
        <v>0</v>
      </c>
      <c r="V5" s="59">
        <v>10298068</v>
      </c>
      <c r="W5" s="59">
        <v>9349744</v>
      </c>
      <c r="X5" s="59">
        <v>948324</v>
      </c>
      <c r="Y5" s="60">
        <v>10.14</v>
      </c>
      <c r="Z5" s="61">
        <v>13725095</v>
      </c>
    </row>
    <row r="6" spans="1:26" ht="13.5">
      <c r="A6" s="57" t="s">
        <v>32</v>
      </c>
      <c r="B6" s="18">
        <v>8959701</v>
      </c>
      <c r="C6" s="18">
        <v>0</v>
      </c>
      <c r="D6" s="58">
        <v>11965338</v>
      </c>
      <c r="E6" s="59">
        <v>12291616</v>
      </c>
      <c r="F6" s="59">
        <v>508172</v>
      </c>
      <c r="G6" s="59">
        <v>508172</v>
      </c>
      <c r="H6" s="59">
        <v>508172</v>
      </c>
      <c r="I6" s="59">
        <v>1524516</v>
      </c>
      <c r="J6" s="59">
        <v>508172</v>
      </c>
      <c r="K6" s="59">
        <v>984547</v>
      </c>
      <c r="L6" s="59">
        <v>898224</v>
      </c>
      <c r="M6" s="59">
        <v>2390943</v>
      </c>
      <c r="N6" s="59">
        <v>797233</v>
      </c>
      <c r="O6" s="59">
        <v>827670</v>
      </c>
      <c r="P6" s="59">
        <v>914760</v>
      </c>
      <c r="Q6" s="59">
        <v>2539663</v>
      </c>
      <c r="R6" s="59">
        <v>0</v>
      </c>
      <c r="S6" s="59">
        <v>0</v>
      </c>
      <c r="T6" s="59">
        <v>0</v>
      </c>
      <c r="U6" s="59">
        <v>0</v>
      </c>
      <c r="V6" s="59">
        <v>6455122</v>
      </c>
      <c r="W6" s="59">
        <v>6870397</v>
      </c>
      <c r="X6" s="59">
        <v>-415275</v>
      </c>
      <c r="Y6" s="60">
        <v>-6.04</v>
      </c>
      <c r="Z6" s="61">
        <v>12291616</v>
      </c>
    </row>
    <row r="7" spans="1:26" ht="13.5">
      <c r="A7" s="57" t="s">
        <v>33</v>
      </c>
      <c r="B7" s="18">
        <v>2422612</v>
      </c>
      <c r="C7" s="18">
        <v>0</v>
      </c>
      <c r="D7" s="58">
        <v>2488257</v>
      </c>
      <c r="E7" s="59">
        <v>0</v>
      </c>
      <c r="F7" s="59">
        <v>123690</v>
      </c>
      <c r="G7" s="59">
        <v>113638</v>
      </c>
      <c r="H7" s="59">
        <v>113638</v>
      </c>
      <c r="I7" s="59">
        <v>350966</v>
      </c>
      <c r="J7" s="59">
        <v>203960</v>
      </c>
      <c r="K7" s="59">
        <v>151669</v>
      </c>
      <c r="L7" s="59">
        <v>133546</v>
      </c>
      <c r="M7" s="59">
        <v>489175</v>
      </c>
      <c r="N7" s="59">
        <v>143134</v>
      </c>
      <c r="O7" s="59">
        <v>96098</v>
      </c>
      <c r="P7" s="59">
        <v>0</v>
      </c>
      <c r="Q7" s="59">
        <v>239232</v>
      </c>
      <c r="R7" s="59">
        <v>0</v>
      </c>
      <c r="S7" s="59">
        <v>0</v>
      </c>
      <c r="T7" s="59">
        <v>0</v>
      </c>
      <c r="U7" s="59">
        <v>0</v>
      </c>
      <c r="V7" s="59">
        <v>1079373</v>
      </c>
      <c r="W7" s="59">
        <v>1662241</v>
      </c>
      <c r="X7" s="59">
        <v>-582868</v>
      </c>
      <c r="Y7" s="60">
        <v>-35.07</v>
      </c>
      <c r="Z7" s="61">
        <v>0</v>
      </c>
    </row>
    <row r="8" spans="1:26" ht="13.5">
      <c r="A8" s="57" t="s">
        <v>34</v>
      </c>
      <c r="B8" s="18">
        <v>119961925</v>
      </c>
      <c r="C8" s="18">
        <v>0</v>
      </c>
      <c r="D8" s="58">
        <v>125947000</v>
      </c>
      <c r="E8" s="59">
        <v>130386766</v>
      </c>
      <c r="F8" s="59">
        <v>53423000</v>
      </c>
      <c r="G8" s="59">
        <v>250000</v>
      </c>
      <c r="H8" s="59">
        <v>100803</v>
      </c>
      <c r="I8" s="59">
        <v>53773803</v>
      </c>
      <c r="J8" s="59">
        <v>0</v>
      </c>
      <c r="K8" s="59">
        <v>0</v>
      </c>
      <c r="L8" s="59">
        <v>21555248</v>
      </c>
      <c r="M8" s="59">
        <v>21555248</v>
      </c>
      <c r="N8" s="59">
        <v>0</v>
      </c>
      <c r="O8" s="59">
        <v>0</v>
      </c>
      <c r="P8" s="59">
        <v>49297741</v>
      </c>
      <c r="Q8" s="59">
        <v>49297741</v>
      </c>
      <c r="R8" s="59">
        <v>0</v>
      </c>
      <c r="S8" s="59">
        <v>0</v>
      </c>
      <c r="T8" s="59">
        <v>0</v>
      </c>
      <c r="U8" s="59">
        <v>0</v>
      </c>
      <c r="V8" s="59">
        <v>124626792</v>
      </c>
      <c r="W8" s="59">
        <v>125946977</v>
      </c>
      <c r="X8" s="59">
        <v>-1320185</v>
      </c>
      <c r="Y8" s="60">
        <v>-1.05</v>
      </c>
      <c r="Z8" s="61">
        <v>130386766</v>
      </c>
    </row>
    <row r="9" spans="1:26" ht="13.5">
      <c r="A9" s="57" t="s">
        <v>35</v>
      </c>
      <c r="B9" s="18">
        <v>41752916</v>
      </c>
      <c r="C9" s="18">
        <v>0</v>
      </c>
      <c r="D9" s="58">
        <v>18832186</v>
      </c>
      <c r="E9" s="59">
        <v>37442485</v>
      </c>
      <c r="F9" s="59">
        <v>359899</v>
      </c>
      <c r="G9" s="59">
        <v>359994</v>
      </c>
      <c r="H9" s="59">
        <v>383893</v>
      </c>
      <c r="I9" s="59">
        <v>1103786</v>
      </c>
      <c r="J9" s="59">
        <v>633234</v>
      </c>
      <c r="K9" s="59">
        <v>413469</v>
      </c>
      <c r="L9" s="59">
        <v>698588</v>
      </c>
      <c r="M9" s="59">
        <v>1745291</v>
      </c>
      <c r="N9" s="59">
        <v>945504</v>
      </c>
      <c r="O9" s="59">
        <v>1135860</v>
      </c>
      <c r="P9" s="59">
        <v>723999</v>
      </c>
      <c r="Q9" s="59">
        <v>2805363</v>
      </c>
      <c r="R9" s="59">
        <v>0</v>
      </c>
      <c r="S9" s="59">
        <v>0</v>
      </c>
      <c r="T9" s="59">
        <v>0</v>
      </c>
      <c r="U9" s="59">
        <v>0</v>
      </c>
      <c r="V9" s="59">
        <v>5654440</v>
      </c>
      <c r="W9" s="59">
        <v>15161944</v>
      </c>
      <c r="X9" s="59">
        <v>-9507504</v>
      </c>
      <c r="Y9" s="60">
        <v>-62.71</v>
      </c>
      <c r="Z9" s="61">
        <v>37442485</v>
      </c>
    </row>
    <row r="10" spans="1:26" ht="25.5">
      <c r="A10" s="62" t="s">
        <v>102</v>
      </c>
      <c r="B10" s="63">
        <f>SUM(B5:B9)</f>
        <v>186760651</v>
      </c>
      <c r="C10" s="63">
        <f>SUM(C5:C9)</f>
        <v>0</v>
      </c>
      <c r="D10" s="64">
        <f aca="true" t="shared" si="0" ref="D10:Z10">SUM(D5:D9)</f>
        <v>171964781</v>
      </c>
      <c r="E10" s="65">
        <f t="shared" si="0"/>
        <v>193845962</v>
      </c>
      <c r="F10" s="65">
        <f t="shared" si="0"/>
        <v>55537531</v>
      </c>
      <c r="G10" s="65">
        <f t="shared" si="0"/>
        <v>2354574</v>
      </c>
      <c r="H10" s="65">
        <f t="shared" si="0"/>
        <v>2232344</v>
      </c>
      <c r="I10" s="65">
        <f t="shared" si="0"/>
        <v>60124449</v>
      </c>
      <c r="J10" s="65">
        <f t="shared" si="0"/>
        <v>2563714</v>
      </c>
      <c r="K10" s="65">
        <f t="shared" si="0"/>
        <v>2675878</v>
      </c>
      <c r="L10" s="65">
        <f t="shared" si="0"/>
        <v>24411700</v>
      </c>
      <c r="M10" s="65">
        <f t="shared" si="0"/>
        <v>29651292</v>
      </c>
      <c r="N10" s="65">
        <f t="shared" si="0"/>
        <v>3012797</v>
      </c>
      <c r="O10" s="65">
        <f t="shared" si="0"/>
        <v>3195689</v>
      </c>
      <c r="P10" s="65">
        <f t="shared" si="0"/>
        <v>52129568</v>
      </c>
      <c r="Q10" s="65">
        <f t="shared" si="0"/>
        <v>58338054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148113795</v>
      </c>
      <c r="W10" s="65">
        <f t="shared" si="0"/>
        <v>158991303</v>
      </c>
      <c r="X10" s="65">
        <f t="shared" si="0"/>
        <v>-10877508</v>
      </c>
      <c r="Y10" s="66">
        <f>+IF(W10&lt;&gt;0,(X10/W10)*100,0)</f>
        <v>-6.8415742212012685</v>
      </c>
      <c r="Z10" s="67">
        <f t="shared" si="0"/>
        <v>193845962</v>
      </c>
    </row>
    <row r="11" spans="1:26" ht="13.5">
      <c r="A11" s="57" t="s">
        <v>36</v>
      </c>
      <c r="B11" s="18">
        <v>67101140</v>
      </c>
      <c r="C11" s="18">
        <v>0</v>
      </c>
      <c r="D11" s="58">
        <v>80387030</v>
      </c>
      <c r="E11" s="59">
        <v>77909144</v>
      </c>
      <c r="F11" s="59">
        <v>6712092</v>
      </c>
      <c r="G11" s="59">
        <v>5705785</v>
      </c>
      <c r="H11" s="59">
        <v>5360990</v>
      </c>
      <c r="I11" s="59">
        <v>17778867</v>
      </c>
      <c r="J11" s="59">
        <v>5895658</v>
      </c>
      <c r="K11" s="59">
        <v>5564181</v>
      </c>
      <c r="L11" s="59">
        <v>5511158</v>
      </c>
      <c r="M11" s="59">
        <v>16970997</v>
      </c>
      <c r="N11" s="59">
        <v>5654341</v>
      </c>
      <c r="O11" s="59">
        <v>10592966</v>
      </c>
      <c r="P11" s="59">
        <v>5265082</v>
      </c>
      <c r="Q11" s="59">
        <v>21512389</v>
      </c>
      <c r="R11" s="59">
        <v>0</v>
      </c>
      <c r="S11" s="59">
        <v>0</v>
      </c>
      <c r="T11" s="59">
        <v>0</v>
      </c>
      <c r="U11" s="59">
        <v>0</v>
      </c>
      <c r="V11" s="59">
        <v>56262253</v>
      </c>
      <c r="W11" s="59">
        <v>54727994</v>
      </c>
      <c r="X11" s="59">
        <v>1534259</v>
      </c>
      <c r="Y11" s="60">
        <v>2.8</v>
      </c>
      <c r="Z11" s="61">
        <v>77909144</v>
      </c>
    </row>
    <row r="12" spans="1:26" ht="13.5">
      <c r="A12" s="57" t="s">
        <v>37</v>
      </c>
      <c r="B12" s="18">
        <v>10568433</v>
      </c>
      <c r="C12" s="18">
        <v>0</v>
      </c>
      <c r="D12" s="58">
        <v>13391054</v>
      </c>
      <c r="E12" s="59">
        <v>10531546</v>
      </c>
      <c r="F12" s="59">
        <v>905867</v>
      </c>
      <c r="G12" s="59">
        <v>905867</v>
      </c>
      <c r="H12" s="59">
        <v>905867</v>
      </c>
      <c r="I12" s="59">
        <v>2717601</v>
      </c>
      <c r="J12" s="59">
        <v>905867</v>
      </c>
      <c r="K12" s="59">
        <v>814317</v>
      </c>
      <c r="L12" s="59">
        <v>841821</v>
      </c>
      <c r="M12" s="59">
        <v>2562005</v>
      </c>
      <c r="N12" s="59">
        <v>1446142</v>
      </c>
      <c r="O12" s="59">
        <v>1746077</v>
      </c>
      <c r="P12" s="59">
        <v>1001970</v>
      </c>
      <c r="Q12" s="59">
        <v>4194189</v>
      </c>
      <c r="R12" s="59">
        <v>0</v>
      </c>
      <c r="S12" s="59">
        <v>0</v>
      </c>
      <c r="T12" s="59">
        <v>0</v>
      </c>
      <c r="U12" s="59">
        <v>0</v>
      </c>
      <c r="V12" s="59">
        <v>9473795</v>
      </c>
      <c r="W12" s="59">
        <v>8411450</v>
      </c>
      <c r="X12" s="59">
        <v>1062345</v>
      </c>
      <c r="Y12" s="60">
        <v>12.63</v>
      </c>
      <c r="Z12" s="61">
        <v>10531546</v>
      </c>
    </row>
    <row r="13" spans="1:26" ht="13.5">
      <c r="A13" s="57" t="s">
        <v>103</v>
      </c>
      <c r="B13" s="18">
        <v>27556053</v>
      </c>
      <c r="C13" s="18">
        <v>0</v>
      </c>
      <c r="D13" s="58">
        <v>7200000</v>
      </c>
      <c r="E13" s="59">
        <v>7700000</v>
      </c>
      <c r="F13" s="59">
        <v>580050</v>
      </c>
      <c r="G13" s="59">
        <v>580050</v>
      </c>
      <c r="H13" s="59">
        <v>580050</v>
      </c>
      <c r="I13" s="59">
        <v>1740150</v>
      </c>
      <c r="J13" s="59">
        <v>580050</v>
      </c>
      <c r="K13" s="59">
        <v>950842</v>
      </c>
      <c r="L13" s="59">
        <v>1164622</v>
      </c>
      <c r="M13" s="59">
        <v>2695514</v>
      </c>
      <c r="N13" s="59">
        <v>-1651228</v>
      </c>
      <c r="O13" s="59">
        <v>779886</v>
      </c>
      <c r="P13" s="59">
        <v>850695</v>
      </c>
      <c r="Q13" s="59">
        <v>-20647</v>
      </c>
      <c r="R13" s="59">
        <v>0</v>
      </c>
      <c r="S13" s="59">
        <v>0</v>
      </c>
      <c r="T13" s="59">
        <v>0</v>
      </c>
      <c r="U13" s="59">
        <v>0</v>
      </c>
      <c r="V13" s="59">
        <v>4415017</v>
      </c>
      <c r="W13" s="59">
        <v>5613206</v>
      </c>
      <c r="X13" s="59">
        <v>-1198189</v>
      </c>
      <c r="Y13" s="60">
        <v>-21.35</v>
      </c>
      <c r="Z13" s="61">
        <v>7700000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35641150</v>
      </c>
      <c r="C15" s="18">
        <v>0</v>
      </c>
      <c r="D15" s="58">
        <v>9473821</v>
      </c>
      <c r="E15" s="59">
        <v>9473821</v>
      </c>
      <c r="F15" s="59">
        <v>736968</v>
      </c>
      <c r="G15" s="59">
        <v>853236</v>
      </c>
      <c r="H15" s="59">
        <v>0</v>
      </c>
      <c r="I15" s="59">
        <v>1590204</v>
      </c>
      <c r="J15" s="59">
        <v>936811</v>
      </c>
      <c r="K15" s="59">
        <v>1454430</v>
      </c>
      <c r="L15" s="59">
        <v>217061</v>
      </c>
      <c r="M15" s="59">
        <v>2608302</v>
      </c>
      <c r="N15" s="59">
        <v>637358</v>
      </c>
      <c r="O15" s="59">
        <v>656958</v>
      </c>
      <c r="P15" s="59">
        <v>388963</v>
      </c>
      <c r="Q15" s="59">
        <v>1683279</v>
      </c>
      <c r="R15" s="59">
        <v>0</v>
      </c>
      <c r="S15" s="59">
        <v>0</v>
      </c>
      <c r="T15" s="59">
        <v>0</v>
      </c>
      <c r="U15" s="59">
        <v>0</v>
      </c>
      <c r="V15" s="59">
        <v>5881785</v>
      </c>
      <c r="W15" s="59">
        <v>7125650</v>
      </c>
      <c r="X15" s="59">
        <v>-1243865</v>
      </c>
      <c r="Y15" s="60">
        <v>-17.46</v>
      </c>
      <c r="Z15" s="61">
        <v>9473821</v>
      </c>
    </row>
    <row r="16" spans="1:26" ht="13.5">
      <c r="A16" s="68" t="s">
        <v>40</v>
      </c>
      <c r="B16" s="18">
        <v>3929632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88323747</v>
      </c>
      <c r="C17" s="18">
        <v>0</v>
      </c>
      <c r="D17" s="58">
        <v>56108156</v>
      </c>
      <c r="E17" s="59">
        <v>68110050</v>
      </c>
      <c r="F17" s="59">
        <v>-1269898</v>
      </c>
      <c r="G17" s="59">
        <v>-1269898</v>
      </c>
      <c r="H17" s="59">
        <v>8874992</v>
      </c>
      <c r="I17" s="59">
        <v>6335196</v>
      </c>
      <c r="J17" s="59">
        <v>2960028</v>
      </c>
      <c r="K17" s="59">
        <v>4200572</v>
      </c>
      <c r="L17" s="59">
        <v>5233690</v>
      </c>
      <c r="M17" s="59">
        <v>12394290</v>
      </c>
      <c r="N17" s="59">
        <v>2053415</v>
      </c>
      <c r="O17" s="59">
        <v>-9064900</v>
      </c>
      <c r="P17" s="59">
        <v>6789572</v>
      </c>
      <c r="Q17" s="59">
        <v>-221913</v>
      </c>
      <c r="R17" s="59">
        <v>0</v>
      </c>
      <c r="S17" s="59">
        <v>0</v>
      </c>
      <c r="T17" s="59">
        <v>0</v>
      </c>
      <c r="U17" s="59">
        <v>0</v>
      </c>
      <c r="V17" s="59">
        <v>18507573</v>
      </c>
      <c r="W17" s="59">
        <v>33772568</v>
      </c>
      <c r="X17" s="59">
        <v>-15264995</v>
      </c>
      <c r="Y17" s="60">
        <v>-45.2</v>
      </c>
      <c r="Z17" s="61">
        <v>68110050</v>
      </c>
    </row>
    <row r="18" spans="1:26" ht="13.5">
      <c r="A18" s="69" t="s">
        <v>42</v>
      </c>
      <c r="B18" s="70">
        <f>SUM(B11:B17)</f>
        <v>233120155</v>
      </c>
      <c r="C18" s="70">
        <f>SUM(C11:C17)</f>
        <v>0</v>
      </c>
      <c r="D18" s="71">
        <f aca="true" t="shared" si="1" ref="D18:Z18">SUM(D11:D17)</f>
        <v>166560061</v>
      </c>
      <c r="E18" s="72">
        <f t="shared" si="1"/>
        <v>173724561</v>
      </c>
      <c r="F18" s="72">
        <f t="shared" si="1"/>
        <v>7665079</v>
      </c>
      <c r="G18" s="72">
        <f t="shared" si="1"/>
        <v>6775040</v>
      </c>
      <c r="H18" s="72">
        <f t="shared" si="1"/>
        <v>15721899</v>
      </c>
      <c r="I18" s="72">
        <f t="shared" si="1"/>
        <v>30162018</v>
      </c>
      <c r="J18" s="72">
        <f t="shared" si="1"/>
        <v>11278414</v>
      </c>
      <c r="K18" s="72">
        <f t="shared" si="1"/>
        <v>12984342</v>
      </c>
      <c r="L18" s="72">
        <f t="shared" si="1"/>
        <v>12968352</v>
      </c>
      <c r="M18" s="72">
        <f t="shared" si="1"/>
        <v>37231108</v>
      </c>
      <c r="N18" s="72">
        <f t="shared" si="1"/>
        <v>8140028</v>
      </c>
      <c r="O18" s="72">
        <f t="shared" si="1"/>
        <v>4710987</v>
      </c>
      <c r="P18" s="72">
        <f t="shared" si="1"/>
        <v>14296282</v>
      </c>
      <c r="Q18" s="72">
        <f t="shared" si="1"/>
        <v>27147297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94540423</v>
      </c>
      <c r="W18" s="72">
        <f t="shared" si="1"/>
        <v>109650868</v>
      </c>
      <c r="X18" s="72">
        <f t="shared" si="1"/>
        <v>-15110445</v>
      </c>
      <c r="Y18" s="66">
        <f>+IF(W18&lt;&gt;0,(X18/W18)*100,0)</f>
        <v>-13.780506507253548</v>
      </c>
      <c r="Z18" s="73">
        <f t="shared" si="1"/>
        <v>173724561</v>
      </c>
    </row>
    <row r="19" spans="1:26" ht="13.5">
      <c r="A19" s="69" t="s">
        <v>43</v>
      </c>
      <c r="B19" s="74">
        <f>+B10-B18</f>
        <v>-46359504</v>
      </c>
      <c r="C19" s="74">
        <f>+C10-C18</f>
        <v>0</v>
      </c>
      <c r="D19" s="75">
        <f aca="true" t="shared" si="2" ref="D19:Z19">+D10-D18</f>
        <v>5404720</v>
      </c>
      <c r="E19" s="76">
        <f t="shared" si="2"/>
        <v>20121401</v>
      </c>
      <c r="F19" s="76">
        <f t="shared" si="2"/>
        <v>47872452</v>
      </c>
      <c r="G19" s="76">
        <f t="shared" si="2"/>
        <v>-4420466</v>
      </c>
      <c r="H19" s="76">
        <f t="shared" si="2"/>
        <v>-13489555</v>
      </c>
      <c r="I19" s="76">
        <f t="shared" si="2"/>
        <v>29962431</v>
      </c>
      <c r="J19" s="76">
        <f t="shared" si="2"/>
        <v>-8714700</v>
      </c>
      <c r="K19" s="76">
        <f t="shared" si="2"/>
        <v>-10308464</v>
      </c>
      <c r="L19" s="76">
        <f t="shared" si="2"/>
        <v>11443348</v>
      </c>
      <c r="M19" s="76">
        <f t="shared" si="2"/>
        <v>-7579816</v>
      </c>
      <c r="N19" s="76">
        <f t="shared" si="2"/>
        <v>-5127231</v>
      </c>
      <c r="O19" s="76">
        <f t="shared" si="2"/>
        <v>-1515298</v>
      </c>
      <c r="P19" s="76">
        <f t="shared" si="2"/>
        <v>37833286</v>
      </c>
      <c r="Q19" s="76">
        <f t="shared" si="2"/>
        <v>31190757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53573372</v>
      </c>
      <c r="W19" s="76">
        <f>IF(E10=E18,0,W10-W18)</f>
        <v>49340435</v>
      </c>
      <c r="X19" s="76">
        <f t="shared" si="2"/>
        <v>4232937</v>
      </c>
      <c r="Y19" s="77">
        <f>+IF(W19&lt;&gt;0,(X19/W19)*100,0)</f>
        <v>8.579042726315647</v>
      </c>
      <c r="Z19" s="78">
        <f t="shared" si="2"/>
        <v>20121401</v>
      </c>
    </row>
    <row r="20" spans="1:26" ht="13.5">
      <c r="A20" s="57" t="s">
        <v>44</v>
      </c>
      <c r="B20" s="18">
        <v>28048246</v>
      </c>
      <c r="C20" s="18">
        <v>0</v>
      </c>
      <c r="D20" s="58">
        <v>38762000</v>
      </c>
      <c r="E20" s="59">
        <v>43933352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4872359</v>
      </c>
      <c r="M20" s="59">
        <v>4872359</v>
      </c>
      <c r="N20" s="59">
        <v>0</v>
      </c>
      <c r="O20" s="59">
        <v>0</v>
      </c>
      <c r="P20" s="59">
        <v>13902645</v>
      </c>
      <c r="Q20" s="59">
        <v>13902645</v>
      </c>
      <c r="R20" s="59">
        <v>0</v>
      </c>
      <c r="S20" s="59">
        <v>0</v>
      </c>
      <c r="T20" s="59">
        <v>0</v>
      </c>
      <c r="U20" s="59">
        <v>0</v>
      </c>
      <c r="V20" s="59">
        <v>18775004</v>
      </c>
      <c r="W20" s="59">
        <v>38762000</v>
      </c>
      <c r="X20" s="59">
        <v>-19986996</v>
      </c>
      <c r="Y20" s="60">
        <v>-51.56</v>
      </c>
      <c r="Z20" s="61">
        <v>43933352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-18311258</v>
      </c>
      <c r="C22" s="85">
        <f>SUM(C19:C21)</f>
        <v>0</v>
      </c>
      <c r="D22" s="86">
        <f aca="true" t="shared" si="3" ref="D22:Z22">SUM(D19:D21)</f>
        <v>44166720</v>
      </c>
      <c r="E22" s="87">
        <f t="shared" si="3"/>
        <v>64054753</v>
      </c>
      <c r="F22" s="87">
        <f t="shared" si="3"/>
        <v>47872452</v>
      </c>
      <c r="G22" s="87">
        <f t="shared" si="3"/>
        <v>-4420466</v>
      </c>
      <c r="H22" s="87">
        <f t="shared" si="3"/>
        <v>-13489555</v>
      </c>
      <c r="I22" s="87">
        <f t="shared" si="3"/>
        <v>29962431</v>
      </c>
      <c r="J22" s="87">
        <f t="shared" si="3"/>
        <v>-8714700</v>
      </c>
      <c r="K22" s="87">
        <f t="shared" si="3"/>
        <v>-10308464</v>
      </c>
      <c r="L22" s="87">
        <f t="shared" si="3"/>
        <v>16315707</v>
      </c>
      <c r="M22" s="87">
        <f t="shared" si="3"/>
        <v>-2707457</v>
      </c>
      <c r="N22" s="87">
        <f t="shared" si="3"/>
        <v>-5127231</v>
      </c>
      <c r="O22" s="87">
        <f t="shared" si="3"/>
        <v>-1515298</v>
      </c>
      <c r="P22" s="87">
        <f t="shared" si="3"/>
        <v>51735931</v>
      </c>
      <c r="Q22" s="87">
        <f t="shared" si="3"/>
        <v>45093402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72348376</v>
      </c>
      <c r="W22" s="87">
        <f t="shared" si="3"/>
        <v>88102435</v>
      </c>
      <c r="X22" s="87">
        <f t="shared" si="3"/>
        <v>-15754059</v>
      </c>
      <c r="Y22" s="88">
        <f>+IF(W22&lt;&gt;0,(X22/W22)*100,0)</f>
        <v>-17.881525067950733</v>
      </c>
      <c r="Z22" s="89">
        <f t="shared" si="3"/>
        <v>64054753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-18311258</v>
      </c>
      <c r="C24" s="74">
        <f>SUM(C22:C23)</f>
        <v>0</v>
      </c>
      <c r="D24" s="75">
        <f aca="true" t="shared" si="4" ref="D24:Z24">SUM(D22:D23)</f>
        <v>44166720</v>
      </c>
      <c r="E24" s="76">
        <f t="shared" si="4"/>
        <v>64054753</v>
      </c>
      <c r="F24" s="76">
        <f t="shared" si="4"/>
        <v>47872452</v>
      </c>
      <c r="G24" s="76">
        <f t="shared" si="4"/>
        <v>-4420466</v>
      </c>
      <c r="H24" s="76">
        <f t="shared" si="4"/>
        <v>-13489555</v>
      </c>
      <c r="I24" s="76">
        <f t="shared" si="4"/>
        <v>29962431</v>
      </c>
      <c r="J24" s="76">
        <f t="shared" si="4"/>
        <v>-8714700</v>
      </c>
      <c r="K24" s="76">
        <f t="shared" si="4"/>
        <v>-10308464</v>
      </c>
      <c r="L24" s="76">
        <f t="shared" si="4"/>
        <v>16315707</v>
      </c>
      <c r="M24" s="76">
        <f t="shared" si="4"/>
        <v>-2707457</v>
      </c>
      <c r="N24" s="76">
        <f t="shared" si="4"/>
        <v>-5127231</v>
      </c>
      <c r="O24" s="76">
        <f t="shared" si="4"/>
        <v>-1515298</v>
      </c>
      <c r="P24" s="76">
        <f t="shared" si="4"/>
        <v>51735931</v>
      </c>
      <c r="Q24" s="76">
        <f t="shared" si="4"/>
        <v>45093402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72348376</v>
      </c>
      <c r="W24" s="76">
        <f t="shared" si="4"/>
        <v>88102435</v>
      </c>
      <c r="X24" s="76">
        <f t="shared" si="4"/>
        <v>-15754059</v>
      </c>
      <c r="Y24" s="77">
        <f>+IF(W24&lt;&gt;0,(X24/W24)*100,0)</f>
        <v>-17.881525067950733</v>
      </c>
      <c r="Z24" s="78">
        <f t="shared" si="4"/>
        <v>64054753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40403368</v>
      </c>
      <c r="C27" s="21">
        <v>0</v>
      </c>
      <c r="D27" s="98">
        <v>47527108</v>
      </c>
      <c r="E27" s="99">
        <v>63023414</v>
      </c>
      <c r="F27" s="99">
        <v>0</v>
      </c>
      <c r="G27" s="99">
        <v>0</v>
      </c>
      <c r="H27" s="99">
        <v>279688</v>
      </c>
      <c r="I27" s="99">
        <v>279688</v>
      </c>
      <c r="J27" s="99">
        <v>22750</v>
      </c>
      <c r="K27" s="99">
        <v>5507369</v>
      </c>
      <c r="L27" s="99">
        <v>10279056</v>
      </c>
      <c r="M27" s="99">
        <v>15809175</v>
      </c>
      <c r="N27" s="99">
        <v>1728892</v>
      </c>
      <c r="O27" s="99">
        <v>5748935</v>
      </c>
      <c r="P27" s="99">
        <v>9396775</v>
      </c>
      <c r="Q27" s="99">
        <v>16874602</v>
      </c>
      <c r="R27" s="99">
        <v>0</v>
      </c>
      <c r="S27" s="99">
        <v>0</v>
      </c>
      <c r="T27" s="99">
        <v>0</v>
      </c>
      <c r="U27" s="99">
        <v>0</v>
      </c>
      <c r="V27" s="99">
        <v>32963465</v>
      </c>
      <c r="W27" s="99">
        <v>47267561</v>
      </c>
      <c r="X27" s="99">
        <v>-14304096</v>
      </c>
      <c r="Y27" s="100">
        <v>-30.26</v>
      </c>
      <c r="Z27" s="101">
        <v>63023414</v>
      </c>
    </row>
    <row r="28" spans="1:26" ht="13.5">
      <c r="A28" s="102" t="s">
        <v>44</v>
      </c>
      <c r="B28" s="18">
        <v>26262622</v>
      </c>
      <c r="C28" s="18">
        <v>0</v>
      </c>
      <c r="D28" s="58">
        <v>37078108</v>
      </c>
      <c r="E28" s="59">
        <v>29558683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3536950</v>
      </c>
      <c r="L28" s="59">
        <v>10279056</v>
      </c>
      <c r="M28" s="59">
        <v>13816006</v>
      </c>
      <c r="N28" s="59">
        <v>1671609</v>
      </c>
      <c r="O28" s="59">
        <v>5748935</v>
      </c>
      <c r="P28" s="59">
        <v>9275348</v>
      </c>
      <c r="Q28" s="59">
        <v>16695892</v>
      </c>
      <c r="R28" s="59">
        <v>0</v>
      </c>
      <c r="S28" s="59">
        <v>0</v>
      </c>
      <c r="T28" s="59">
        <v>0</v>
      </c>
      <c r="U28" s="59">
        <v>0</v>
      </c>
      <c r="V28" s="59">
        <v>30511898</v>
      </c>
      <c r="W28" s="59">
        <v>22169012</v>
      </c>
      <c r="X28" s="59">
        <v>8342886</v>
      </c>
      <c r="Y28" s="60">
        <v>37.63</v>
      </c>
      <c r="Z28" s="61">
        <v>29558683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14140746</v>
      </c>
      <c r="C31" s="18">
        <v>0</v>
      </c>
      <c r="D31" s="58">
        <v>10449000</v>
      </c>
      <c r="E31" s="59">
        <v>33464731</v>
      </c>
      <c r="F31" s="59">
        <v>0</v>
      </c>
      <c r="G31" s="59">
        <v>0</v>
      </c>
      <c r="H31" s="59">
        <v>279688</v>
      </c>
      <c r="I31" s="59">
        <v>279688</v>
      </c>
      <c r="J31" s="59">
        <v>22750</v>
      </c>
      <c r="K31" s="59">
        <v>1970419</v>
      </c>
      <c r="L31" s="59">
        <v>0</v>
      </c>
      <c r="M31" s="59">
        <v>1993169</v>
      </c>
      <c r="N31" s="59">
        <v>57283</v>
      </c>
      <c r="O31" s="59">
        <v>0</v>
      </c>
      <c r="P31" s="59">
        <v>121427</v>
      </c>
      <c r="Q31" s="59">
        <v>178710</v>
      </c>
      <c r="R31" s="59">
        <v>0</v>
      </c>
      <c r="S31" s="59">
        <v>0</v>
      </c>
      <c r="T31" s="59">
        <v>0</v>
      </c>
      <c r="U31" s="59">
        <v>0</v>
      </c>
      <c r="V31" s="59">
        <v>2451567</v>
      </c>
      <c r="W31" s="59">
        <v>25098548</v>
      </c>
      <c r="X31" s="59">
        <v>-22646981</v>
      </c>
      <c r="Y31" s="60">
        <v>-90.23</v>
      </c>
      <c r="Z31" s="61">
        <v>33464731</v>
      </c>
    </row>
    <row r="32" spans="1:26" ht="13.5">
      <c r="A32" s="69" t="s">
        <v>50</v>
      </c>
      <c r="B32" s="21">
        <f>SUM(B28:B31)</f>
        <v>40403368</v>
      </c>
      <c r="C32" s="21">
        <f>SUM(C28:C31)</f>
        <v>0</v>
      </c>
      <c r="D32" s="98">
        <f aca="true" t="shared" si="5" ref="D32:Z32">SUM(D28:D31)</f>
        <v>47527108</v>
      </c>
      <c r="E32" s="99">
        <f t="shared" si="5"/>
        <v>63023414</v>
      </c>
      <c r="F32" s="99">
        <f t="shared" si="5"/>
        <v>0</v>
      </c>
      <c r="G32" s="99">
        <f t="shared" si="5"/>
        <v>0</v>
      </c>
      <c r="H32" s="99">
        <f t="shared" si="5"/>
        <v>279688</v>
      </c>
      <c r="I32" s="99">
        <f t="shared" si="5"/>
        <v>279688</v>
      </c>
      <c r="J32" s="99">
        <f t="shared" si="5"/>
        <v>22750</v>
      </c>
      <c r="K32" s="99">
        <f t="shared" si="5"/>
        <v>5507369</v>
      </c>
      <c r="L32" s="99">
        <f t="shared" si="5"/>
        <v>10279056</v>
      </c>
      <c r="M32" s="99">
        <f t="shared" si="5"/>
        <v>15809175</v>
      </c>
      <c r="N32" s="99">
        <f t="shared" si="5"/>
        <v>1728892</v>
      </c>
      <c r="O32" s="99">
        <f t="shared" si="5"/>
        <v>5748935</v>
      </c>
      <c r="P32" s="99">
        <f t="shared" si="5"/>
        <v>9396775</v>
      </c>
      <c r="Q32" s="99">
        <f t="shared" si="5"/>
        <v>16874602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32963465</v>
      </c>
      <c r="W32" s="99">
        <f t="shared" si="5"/>
        <v>47267560</v>
      </c>
      <c r="X32" s="99">
        <f t="shared" si="5"/>
        <v>-14304095</v>
      </c>
      <c r="Y32" s="100">
        <f>+IF(W32&lt;&gt;0,(X32/W32)*100,0)</f>
        <v>-30.26197036614541</v>
      </c>
      <c r="Z32" s="101">
        <f t="shared" si="5"/>
        <v>63023414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107270911</v>
      </c>
      <c r="C35" s="18">
        <v>0</v>
      </c>
      <c r="D35" s="58">
        <v>70958935</v>
      </c>
      <c r="E35" s="59">
        <v>104029710</v>
      </c>
      <c r="F35" s="59">
        <v>58539295</v>
      </c>
      <c r="G35" s="59">
        <v>58539295</v>
      </c>
      <c r="H35" s="59">
        <v>31573128</v>
      </c>
      <c r="I35" s="59">
        <v>31573128</v>
      </c>
      <c r="J35" s="59">
        <v>8812818</v>
      </c>
      <c r="K35" s="59">
        <v>-12217316</v>
      </c>
      <c r="L35" s="59">
        <v>-898520</v>
      </c>
      <c r="M35" s="59">
        <v>-898520</v>
      </c>
      <c r="N35" s="59">
        <v>-7278019</v>
      </c>
      <c r="O35" s="59">
        <v>-8781322</v>
      </c>
      <c r="P35" s="59">
        <v>52856013</v>
      </c>
      <c r="Q35" s="59">
        <v>52856013</v>
      </c>
      <c r="R35" s="59">
        <v>0</v>
      </c>
      <c r="S35" s="59">
        <v>0</v>
      </c>
      <c r="T35" s="59">
        <v>0</v>
      </c>
      <c r="U35" s="59">
        <v>0</v>
      </c>
      <c r="V35" s="59">
        <v>52856013</v>
      </c>
      <c r="W35" s="59">
        <v>78022283</v>
      </c>
      <c r="X35" s="59">
        <v>-25166270</v>
      </c>
      <c r="Y35" s="60">
        <v>-32.26</v>
      </c>
      <c r="Z35" s="61">
        <v>104029710</v>
      </c>
    </row>
    <row r="36" spans="1:26" ht="13.5">
      <c r="A36" s="57" t="s">
        <v>53</v>
      </c>
      <c r="B36" s="18">
        <v>188857313</v>
      </c>
      <c r="C36" s="18">
        <v>0</v>
      </c>
      <c r="D36" s="58">
        <v>269597218</v>
      </c>
      <c r="E36" s="59">
        <v>245310422</v>
      </c>
      <c r="F36" s="59">
        <v>0</v>
      </c>
      <c r="G36" s="59">
        <v>0</v>
      </c>
      <c r="H36" s="59">
        <v>279688</v>
      </c>
      <c r="I36" s="59">
        <v>279688</v>
      </c>
      <c r="J36" s="59">
        <v>22750</v>
      </c>
      <c r="K36" s="59">
        <v>5507369</v>
      </c>
      <c r="L36" s="59">
        <v>10279056</v>
      </c>
      <c r="M36" s="59">
        <v>10279056</v>
      </c>
      <c r="N36" s="59">
        <v>-2338051</v>
      </c>
      <c r="O36" s="59">
        <v>4969048</v>
      </c>
      <c r="P36" s="59">
        <v>8546079</v>
      </c>
      <c r="Q36" s="59">
        <v>8546079</v>
      </c>
      <c r="R36" s="59">
        <v>0</v>
      </c>
      <c r="S36" s="59">
        <v>0</v>
      </c>
      <c r="T36" s="59">
        <v>0</v>
      </c>
      <c r="U36" s="59">
        <v>0</v>
      </c>
      <c r="V36" s="59">
        <v>8546079</v>
      </c>
      <c r="W36" s="59">
        <v>183982817</v>
      </c>
      <c r="X36" s="59">
        <v>-175436738</v>
      </c>
      <c r="Y36" s="60">
        <v>-95.35</v>
      </c>
      <c r="Z36" s="61">
        <v>245310422</v>
      </c>
    </row>
    <row r="37" spans="1:26" ht="13.5">
      <c r="A37" s="57" t="s">
        <v>54</v>
      </c>
      <c r="B37" s="18">
        <v>45900514</v>
      </c>
      <c r="C37" s="18">
        <v>0</v>
      </c>
      <c r="D37" s="58">
        <v>53143670</v>
      </c>
      <c r="E37" s="59">
        <v>33864643</v>
      </c>
      <c r="F37" s="59">
        <v>8621786</v>
      </c>
      <c r="G37" s="59">
        <v>8621786</v>
      </c>
      <c r="H37" s="59">
        <v>-54705124</v>
      </c>
      <c r="I37" s="59">
        <v>-54705124</v>
      </c>
      <c r="J37" s="59">
        <v>-6742678</v>
      </c>
      <c r="K37" s="59">
        <v>-2704989</v>
      </c>
      <c r="L37" s="59">
        <v>14426823</v>
      </c>
      <c r="M37" s="59">
        <v>14426823</v>
      </c>
      <c r="N37" s="59">
        <v>-7075802</v>
      </c>
      <c r="O37" s="59">
        <v>-9942499</v>
      </c>
      <c r="P37" s="59">
        <v>-11627235</v>
      </c>
      <c r="Q37" s="59">
        <v>-11627235</v>
      </c>
      <c r="R37" s="59">
        <v>0</v>
      </c>
      <c r="S37" s="59">
        <v>0</v>
      </c>
      <c r="T37" s="59">
        <v>0</v>
      </c>
      <c r="U37" s="59">
        <v>0</v>
      </c>
      <c r="V37" s="59">
        <v>-11627235</v>
      </c>
      <c r="W37" s="59">
        <v>25398482</v>
      </c>
      <c r="X37" s="59">
        <v>-37025717</v>
      </c>
      <c r="Y37" s="60">
        <v>-145.78</v>
      </c>
      <c r="Z37" s="61">
        <v>33864643</v>
      </c>
    </row>
    <row r="38" spans="1:26" ht="13.5">
      <c r="A38" s="57" t="s">
        <v>55</v>
      </c>
      <c r="B38" s="18">
        <v>19847882</v>
      </c>
      <c r="C38" s="18">
        <v>0</v>
      </c>
      <c r="D38" s="58">
        <v>12912787</v>
      </c>
      <c r="E38" s="59">
        <v>20297882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15223412</v>
      </c>
      <c r="X38" s="59">
        <v>-15223412</v>
      </c>
      <c r="Y38" s="60">
        <v>-100</v>
      </c>
      <c r="Z38" s="61">
        <v>20297882</v>
      </c>
    </row>
    <row r="39" spans="1:26" ht="13.5">
      <c r="A39" s="57" t="s">
        <v>56</v>
      </c>
      <c r="B39" s="18">
        <v>230379828</v>
      </c>
      <c r="C39" s="18">
        <v>0</v>
      </c>
      <c r="D39" s="58">
        <v>274499696</v>
      </c>
      <c r="E39" s="59">
        <v>295177607</v>
      </c>
      <c r="F39" s="59">
        <v>49917509</v>
      </c>
      <c r="G39" s="59">
        <v>49917509</v>
      </c>
      <c r="H39" s="59">
        <v>86557940</v>
      </c>
      <c r="I39" s="59">
        <v>86557940</v>
      </c>
      <c r="J39" s="59">
        <v>15578246</v>
      </c>
      <c r="K39" s="59">
        <v>-4004958</v>
      </c>
      <c r="L39" s="59">
        <v>-5046287</v>
      </c>
      <c r="M39" s="59">
        <v>-5046287</v>
      </c>
      <c r="N39" s="59">
        <v>-2540268</v>
      </c>
      <c r="O39" s="59">
        <v>6130225</v>
      </c>
      <c r="P39" s="59">
        <v>73029327</v>
      </c>
      <c r="Q39" s="59">
        <v>73029327</v>
      </c>
      <c r="R39" s="59">
        <v>0</v>
      </c>
      <c r="S39" s="59">
        <v>0</v>
      </c>
      <c r="T39" s="59">
        <v>0</v>
      </c>
      <c r="U39" s="59">
        <v>0</v>
      </c>
      <c r="V39" s="59">
        <v>73029327</v>
      </c>
      <c r="W39" s="59">
        <v>221383205</v>
      </c>
      <c r="X39" s="59">
        <v>-148353878</v>
      </c>
      <c r="Y39" s="60">
        <v>-67.01</v>
      </c>
      <c r="Z39" s="61">
        <v>295177607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74073232</v>
      </c>
      <c r="C42" s="18">
        <v>0</v>
      </c>
      <c r="D42" s="58">
        <v>46021468</v>
      </c>
      <c r="E42" s="59">
        <v>-160829561</v>
      </c>
      <c r="F42" s="59">
        <v>132554998</v>
      </c>
      <c r="G42" s="59">
        <v>-9357953</v>
      </c>
      <c r="H42" s="59">
        <v>-13474179</v>
      </c>
      <c r="I42" s="59">
        <v>109722866</v>
      </c>
      <c r="J42" s="59">
        <v>-11360209</v>
      </c>
      <c r="K42" s="59">
        <v>143315</v>
      </c>
      <c r="L42" s="59">
        <v>10479247</v>
      </c>
      <c r="M42" s="59">
        <v>-737647</v>
      </c>
      <c r="N42" s="59">
        <v>-85471459</v>
      </c>
      <c r="O42" s="59">
        <v>-13726597</v>
      </c>
      <c r="P42" s="59">
        <v>48984307</v>
      </c>
      <c r="Q42" s="59">
        <v>-50213749</v>
      </c>
      <c r="R42" s="59">
        <v>0</v>
      </c>
      <c r="S42" s="59">
        <v>0</v>
      </c>
      <c r="T42" s="59">
        <v>0</v>
      </c>
      <c r="U42" s="59">
        <v>0</v>
      </c>
      <c r="V42" s="59">
        <v>58771470</v>
      </c>
      <c r="W42" s="59">
        <v>-117870764</v>
      </c>
      <c r="X42" s="59">
        <v>176642234</v>
      </c>
      <c r="Y42" s="60">
        <v>-149.86</v>
      </c>
      <c r="Z42" s="61">
        <v>-160829561</v>
      </c>
    </row>
    <row r="43" spans="1:26" ht="13.5">
      <c r="A43" s="57" t="s">
        <v>59</v>
      </c>
      <c r="B43" s="18">
        <v>-56322068</v>
      </c>
      <c r="C43" s="18">
        <v>0</v>
      </c>
      <c r="D43" s="58">
        <v>-47527108</v>
      </c>
      <c r="E43" s="59">
        <v>0</v>
      </c>
      <c r="F43" s="59">
        <v>0</v>
      </c>
      <c r="G43" s="59">
        <v>0</v>
      </c>
      <c r="H43" s="59">
        <v>-279688</v>
      </c>
      <c r="I43" s="59">
        <v>-279688</v>
      </c>
      <c r="J43" s="59">
        <v>-22750</v>
      </c>
      <c r="K43" s="59">
        <v>-5507369</v>
      </c>
      <c r="L43" s="59">
        <v>-10279056</v>
      </c>
      <c r="M43" s="59">
        <v>-15809175</v>
      </c>
      <c r="N43" s="59">
        <v>-1728892</v>
      </c>
      <c r="O43" s="59">
        <v>-5748935</v>
      </c>
      <c r="P43" s="59">
        <v>-9396773</v>
      </c>
      <c r="Q43" s="59">
        <v>-16874600</v>
      </c>
      <c r="R43" s="59">
        <v>0</v>
      </c>
      <c r="S43" s="59">
        <v>0</v>
      </c>
      <c r="T43" s="59">
        <v>0</v>
      </c>
      <c r="U43" s="59">
        <v>0</v>
      </c>
      <c r="V43" s="59">
        <v>-32963463</v>
      </c>
      <c r="W43" s="59"/>
      <c r="X43" s="59">
        <v>-32963463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53185489</v>
      </c>
      <c r="C45" s="21">
        <v>0</v>
      </c>
      <c r="D45" s="98">
        <v>31798977</v>
      </c>
      <c r="E45" s="99">
        <v>-160829561</v>
      </c>
      <c r="F45" s="99">
        <v>165856615</v>
      </c>
      <c r="G45" s="99">
        <v>156498662</v>
      </c>
      <c r="H45" s="99">
        <v>142744795</v>
      </c>
      <c r="I45" s="99">
        <v>142744795</v>
      </c>
      <c r="J45" s="99">
        <v>131361836</v>
      </c>
      <c r="K45" s="99">
        <v>125997782</v>
      </c>
      <c r="L45" s="99">
        <v>126197973</v>
      </c>
      <c r="M45" s="99">
        <v>126197973</v>
      </c>
      <c r="N45" s="99">
        <v>38997622</v>
      </c>
      <c r="O45" s="99">
        <v>19522090</v>
      </c>
      <c r="P45" s="99">
        <v>59109624</v>
      </c>
      <c r="Q45" s="99">
        <v>59109624</v>
      </c>
      <c r="R45" s="99">
        <v>0</v>
      </c>
      <c r="S45" s="99">
        <v>0</v>
      </c>
      <c r="T45" s="99">
        <v>0</v>
      </c>
      <c r="U45" s="99">
        <v>0</v>
      </c>
      <c r="V45" s="99">
        <v>59109624</v>
      </c>
      <c r="W45" s="99">
        <v>-117870764</v>
      </c>
      <c r="X45" s="99">
        <v>176980388</v>
      </c>
      <c r="Y45" s="100">
        <v>-150.15</v>
      </c>
      <c r="Z45" s="101">
        <v>-160829561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1827397</v>
      </c>
      <c r="C49" s="51">
        <v>0</v>
      </c>
      <c r="D49" s="128">
        <v>1774994</v>
      </c>
      <c r="E49" s="53">
        <v>1701938</v>
      </c>
      <c r="F49" s="53">
        <v>0</v>
      </c>
      <c r="G49" s="53">
        <v>0</v>
      </c>
      <c r="H49" s="53">
        <v>0</v>
      </c>
      <c r="I49" s="53">
        <v>62698269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68002598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460534</v>
      </c>
      <c r="C51" s="51">
        <v>0</v>
      </c>
      <c r="D51" s="128">
        <v>17500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478034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100.00000413262502</v>
      </c>
      <c r="C58" s="5">
        <f>IF(C67=0,0,+(C76/C67)*100)</f>
        <v>0</v>
      </c>
      <c r="D58" s="6">
        <f aca="true" t="shared" si="6" ref="D58:Z58">IF(D67=0,0,+(D76/D67)*100)</f>
        <v>76.96612742856021</v>
      </c>
      <c r="E58" s="7">
        <f t="shared" si="6"/>
        <v>0</v>
      </c>
      <c r="F58" s="7">
        <f t="shared" si="6"/>
        <v>27.807051411691887</v>
      </c>
      <c r="G58" s="7">
        <f t="shared" si="6"/>
        <v>22.085150062047095</v>
      </c>
      <c r="H58" s="7">
        <f t="shared" si="6"/>
        <v>37.328114226666294</v>
      </c>
      <c r="I58" s="7">
        <f t="shared" si="6"/>
        <v>29.131423230363673</v>
      </c>
      <c r="J58" s="7">
        <f t="shared" si="6"/>
        <v>28.557591967597595</v>
      </c>
      <c r="K58" s="7">
        <f t="shared" si="6"/>
        <v>21.860576245306127</v>
      </c>
      <c r="L58" s="7">
        <f t="shared" si="6"/>
        <v>29.284073968856916</v>
      </c>
      <c r="M58" s="7">
        <f t="shared" si="6"/>
        <v>26.40629912985511</v>
      </c>
      <c r="N58" s="7">
        <f t="shared" si="6"/>
        <v>28.359268476144628</v>
      </c>
      <c r="O58" s="7">
        <f t="shared" si="6"/>
        <v>31.77216345975834</v>
      </c>
      <c r="P58" s="7">
        <f t="shared" si="6"/>
        <v>27.783753168848214</v>
      </c>
      <c r="Q58" s="7">
        <f t="shared" si="6"/>
        <v>29.26421763909039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28.21773357620903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100.00000731877059</v>
      </c>
      <c r="C59" s="9">
        <f t="shared" si="7"/>
        <v>0</v>
      </c>
      <c r="D59" s="2">
        <f t="shared" si="7"/>
        <v>75</v>
      </c>
      <c r="E59" s="10">
        <f t="shared" si="7"/>
        <v>0</v>
      </c>
      <c r="F59" s="10">
        <f t="shared" si="7"/>
        <v>5.246221398861744</v>
      </c>
      <c r="G59" s="10">
        <f t="shared" si="7"/>
        <v>4.770790099486093</v>
      </c>
      <c r="H59" s="10">
        <f t="shared" si="7"/>
        <v>6.259870425407563</v>
      </c>
      <c r="I59" s="10">
        <f t="shared" si="7"/>
        <v>5.426386480542971</v>
      </c>
      <c r="J59" s="10">
        <f t="shared" si="7"/>
        <v>5.904963113987137</v>
      </c>
      <c r="K59" s="10">
        <f t="shared" si="7"/>
        <v>4.14067571011363</v>
      </c>
      <c r="L59" s="10">
        <f t="shared" si="7"/>
        <v>6.871184821160578</v>
      </c>
      <c r="M59" s="10">
        <f t="shared" si="7"/>
        <v>5.64596968566271</v>
      </c>
      <c r="N59" s="10">
        <f t="shared" si="7"/>
        <v>11.93822841961229</v>
      </c>
      <c r="O59" s="10">
        <f t="shared" si="7"/>
        <v>12.467024217889708</v>
      </c>
      <c r="P59" s="10">
        <f t="shared" si="7"/>
        <v>12.738335115852575</v>
      </c>
      <c r="Q59" s="10">
        <f t="shared" si="7"/>
        <v>12.388257710019083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7.836809778300164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100.00001116108675</v>
      </c>
      <c r="C60" s="12">
        <f t="shared" si="7"/>
        <v>0</v>
      </c>
      <c r="D60" s="3">
        <f t="shared" si="7"/>
        <v>79.29452557044357</v>
      </c>
      <c r="E60" s="13">
        <f t="shared" si="7"/>
        <v>0</v>
      </c>
      <c r="F60" s="13">
        <f t="shared" si="7"/>
        <v>77.54165912328897</v>
      </c>
      <c r="G60" s="13">
        <f t="shared" si="7"/>
        <v>60.204615760018264</v>
      </c>
      <c r="H60" s="13">
        <f t="shared" si="7"/>
        <v>107.3577450154672</v>
      </c>
      <c r="I60" s="13">
        <f t="shared" si="7"/>
        <v>81.70133996625815</v>
      </c>
      <c r="J60" s="13">
        <f t="shared" si="7"/>
        <v>86.64920538715238</v>
      </c>
      <c r="K60" s="13">
        <f t="shared" si="7"/>
        <v>42.21951821497603</v>
      </c>
      <c r="L60" s="13">
        <f t="shared" si="7"/>
        <v>58.425292577352636</v>
      </c>
      <c r="M60" s="13">
        <f t="shared" si="7"/>
        <v>57.750770302763385</v>
      </c>
      <c r="N60" s="13">
        <f t="shared" si="7"/>
        <v>53.670006133714985</v>
      </c>
      <c r="O60" s="13">
        <f t="shared" si="7"/>
        <v>59.190136165379926</v>
      </c>
      <c r="P60" s="13">
        <f t="shared" si="7"/>
        <v>49.251279024006294</v>
      </c>
      <c r="Q60" s="13">
        <f t="shared" si="7"/>
        <v>53.87742389443009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61.88330755019038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110</v>
      </c>
      <c r="B61" s="12">
        <f t="shared" si="7"/>
        <v>125.67247177780705</v>
      </c>
      <c r="C61" s="12">
        <f t="shared" si="7"/>
        <v>0</v>
      </c>
      <c r="D61" s="3">
        <f t="shared" si="7"/>
        <v>74.99999495455161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62.92329251392417</v>
      </c>
      <c r="L61" s="13">
        <f t="shared" si="7"/>
        <v>80.75094861262829</v>
      </c>
      <c r="M61" s="13">
        <f t="shared" si="7"/>
        <v>106.22989126699602</v>
      </c>
      <c r="N61" s="13">
        <f t="shared" si="7"/>
        <v>62.22229996851275</v>
      </c>
      <c r="O61" s="13">
        <f t="shared" si="7"/>
        <v>70.4753828159821</v>
      </c>
      <c r="P61" s="13">
        <f t="shared" si="7"/>
        <v>70.76429248838849</v>
      </c>
      <c r="Q61" s="13">
        <f t="shared" si="7"/>
        <v>67.77448822658648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120.62276507165859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99.99993648765289</v>
      </c>
      <c r="C66" s="15">
        <f t="shared" si="7"/>
        <v>0</v>
      </c>
      <c r="D66" s="4">
        <f t="shared" si="7"/>
        <v>75.19987455911402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18.540902223181526</v>
      </c>
      <c r="I66" s="16">
        <f t="shared" si="7"/>
        <v>22.532402791625124</v>
      </c>
      <c r="J66" s="16">
        <f t="shared" si="7"/>
        <v>2.618543064235291</v>
      </c>
      <c r="K66" s="16">
        <f t="shared" si="7"/>
        <v>20.66762131200692</v>
      </c>
      <c r="L66" s="16">
        <f t="shared" si="7"/>
        <v>17.67811988695523</v>
      </c>
      <c r="M66" s="16">
        <f t="shared" si="7"/>
        <v>13.768701893027139</v>
      </c>
      <c r="N66" s="16">
        <f t="shared" si="7"/>
        <v>8.58874683933171</v>
      </c>
      <c r="O66" s="16">
        <f t="shared" si="7"/>
        <v>19.463488778216156</v>
      </c>
      <c r="P66" s="16">
        <f t="shared" si="7"/>
        <v>10.142806364605766</v>
      </c>
      <c r="Q66" s="16">
        <f t="shared" si="7"/>
        <v>11.980242181950342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13.503002845426229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24197695</v>
      </c>
      <c r="C67" s="23"/>
      <c r="D67" s="24">
        <v>26298092</v>
      </c>
      <c r="E67" s="25">
        <v>27346817</v>
      </c>
      <c r="F67" s="25">
        <v>1631730</v>
      </c>
      <c r="G67" s="25">
        <v>1631825</v>
      </c>
      <c r="H67" s="25">
        <v>1666441</v>
      </c>
      <c r="I67" s="25">
        <v>4929996</v>
      </c>
      <c r="J67" s="25">
        <v>1800607</v>
      </c>
      <c r="K67" s="25">
        <v>2184764</v>
      </c>
      <c r="L67" s="25">
        <v>2104994</v>
      </c>
      <c r="M67" s="25">
        <v>6090365</v>
      </c>
      <c r="N67" s="25">
        <v>2008793</v>
      </c>
      <c r="O67" s="25">
        <v>2025575</v>
      </c>
      <c r="P67" s="25">
        <v>2203482</v>
      </c>
      <c r="Q67" s="25">
        <v>6237850</v>
      </c>
      <c r="R67" s="25"/>
      <c r="S67" s="25"/>
      <c r="T67" s="25"/>
      <c r="U67" s="25"/>
      <c r="V67" s="25">
        <v>17258211</v>
      </c>
      <c r="W67" s="25">
        <v>17371174</v>
      </c>
      <c r="X67" s="25"/>
      <c r="Y67" s="24"/>
      <c r="Z67" s="26">
        <v>27346817</v>
      </c>
    </row>
    <row r="68" spans="1:26" ht="13.5" hidden="1">
      <c r="A68" s="36" t="s">
        <v>31</v>
      </c>
      <c r="B68" s="18">
        <v>13663497</v>
      </c>
      <c r="C68" s="18"/>
      <c r="D68" s="19">
        <v>12732000</v>
      </c>
      <c r="E68" s="20">
        <v>13725095</v>
      </c>
      <c r="F68" s="20">
        <v>1122770</v>
      </c>
      <c r="G68" s="20">
        <v>1122770</v>
      </c>
      <c r="H68" s="20">
        <v>1125838</v>
      </c>
      <c r="I68" s="20">
        <v>3371378</v>
      </c>
      <c r="J68" s="20">
        <v>1218348</v>
      </c>
      <c r="K68" s="20">
        <v>1126193</v>
      </c>
      <c r="L68" s="20">
        <v>1126094</v>
      </c>
      <c r="M68" s="20">
        <v>3470635</v>
      </c>
      <c r="N68" s="20">
        <v>1126926</v>
      </c>
      <c r="O68" s="20">
        <v>1136061</v>
      </c>
      <c r="P68" s="20">
        <v>1193068</v>
      </c>
      <c r="Q68" s="20">
        <v>3456055</v>
      </c>
      <c r="R68" s="20"/>
      <c r="S68" s="20"/>
      <c r="T68" s="20"/>
      <c r="U68" s="20"/>
      <c r="V68" s="20">
        <v>10298068</v>
      </c>
      <c r="W68" s="20">
        <v>9349744</v>
      </c>
      <c r="X68" s="20"/>
      <c r="Y68" s="19"/>
      <c r="Z68" s="22">
        <v>13725095</v>
      </c>
    </row>
    <row r="69" spans="1:26" ht="13.5" hidden="1">
      <c r="A69" s="37" t="s">
        <v>32</v>
      </c>
      <c r="B69" s="18">
        <v>8959701</v>
      </c>
      <c r="C69" s="18"/>
      <c r="D69" s="19">
        <v>11965338</v>
      </c>
      <c r="E69" s="20">
        <v>12291616</v>
      </c>
      <c r="F69" s="20">
        <v>508172</v>
      </c>
      <c r="G69" s="20">
        <v>508172</v>
      </c>
      <c r="H69" s="20">
        <v>508172</v>
      </c>
      <c r="I69" s="20">
        <v>1524516</v>
      </c>
      <c r="J69" s="20">
        <v>508172</v>
      </c>
      <c r="K69" s="20">
        <v>984547</v>
      </c>
      <c r="L69" s="20">
        <v>898224</v>
      </c>
      <c r="M69" s="20">
        <v>2390943</v>
      </c>
      <c r="N69" s="20">
        <v>797233</v>
      </c>
      <c r="O69" s="20">
        <v>827670</v>
      </c>
      <c r="P69" s="20">
        <v>914760</v>
      </c>
      <c r="Q69" s="20">
        <v>2539663</v>
      </c>
      <c r="R69" s="20"/>
      <c r="S69" s="20"/>
      <c r="T69" s="20"/>
      <c r="U69" s="20"/>
      <c r="V69" s="20">
        <v>6455122</v>
      </c>
      <c r="W69" s="20">
        <v>6870397</v>
      </c>
      <c r="X69" s="20"/>
      <c r="Y69" s="19"/>
      <c r="Z69" s="22">
        <v>12291616</v>
      </c>
    </row>
    <row r="70" spans="1:26" ht="13.5" hidden="1">
      <c r="A70" s="38" t="s">
        <v>110</v>
      </c>
      <c r="B70" s="18">
        <v>7129407</v>
      </c>
      <c r="C70" s="18"/>
      <c r="D70" s="19">
        <v>9909922</v>
      </c>
      <c r="E70" s="20">
        <v>8057753</v>
      </c>
      <c r="F70" s="20"/>
      <c r="G70" s="20"/>
      <c r="H70" s="20"/>
      <c r="I70" s="20"/>
      <c r="J70" s="20"/>
      <c r="K70" s="20">
        <v>644383</v>
      </c>
      <c r="L70" s="20">
        <v>606939</v>
      </c>
      <c r="M70" s="20">
        <v>1251322</v>
      </c>
      <c r="N70" s="20">
        <v>657409</v>
      </c>
      <c r="O70" s="20">
        <v>668598</v>
      </c>
      <c r="P70" s="20">
        <v>616845</v>
      </c>
      <c r="Q70" s="20">
        <v>1942852</v>
      </c>
      <c r="R70" s="20"/>
      <c r="S70" s="20"/>
      <c r="T70" s="20"/>
      <c r="U70" s="20"/>
      <c r="V70" s="20">
        <v>3194174</v>
      </c>
      <c r="W70" s="20">
        <v>5342907</v>
      </c>
      <c r="X70" s="20"/>
      <c r="Y70" s="19"/>
      <c r="Z70" s="22">
        <v>8057753</v>
      </c>
    </row>
    <row r="71" spans="1:26" ht="13.5" hidden="1">
      <c r="A71" s="38" t="s">
        <v>111</v>
      </c>
      <c r="B71" s="18"/>
      <c r="C71" s="18"/>
      <c r="D71" s="19"/>
      <c r="E71" s="20">
        <v>1472798</v>
      </c>
      <c r="F71" s="20"/>
      <c r="G71" s="20"/>
      <c r="H71" s="20"/>
      <c r="I71" s="20"/>
      <c r="J71" s="20"/>
      <c r="K71" s="20">
        <v>186577</v>
      </c>
      <c r="L71" s="20">
        <v>146349</v>
      </c>
      <c r="M71" s="20">
        <v>332926</v>
      </c>
      <c r="N71" s="20">
        <v>211503</v>
      </c>
      <c r="O71" s="20"/>
      <c r="P71" s="20">
        <v>138843</v>
      </c>
      <c r="Q71" s="20">
        <v>350346</v>
      </c>
      <c r="R71" s="20"/>
      <c r="S71" s="20"/>
      <c r="T71" s="20"/>
      <c r="U71" s="20"/>
      <c r="V71" s="20">
        <v>683272</v>
      </c>
      <c r="W71" s="20"/>
      <c r="X71" s="20"/>
      <c r="Y71" s="19"/>
      <c r="Z71" s="22">
        <v>1472798</v>
      </c>
    </row>
    <row r="72" spans="1:26" ht="13.5" hidden="1">
      <c r="A72" s="38" t="s">
        <v>112</v>
      </c>
      <c r="B72" s="18"/>
      <c r="C72" s="18"/>
      <c r="D72" s="19"/>
      <c r="E72" s="20">
        <v>703150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>
        <v>703150</v>
      </c>
    </row>
    <row r="73" spans="1:26" ht="13.5" hidden="1">
      <c r="A73" s="38" t="s">
        <v>113</v>
      </c>
      <c r="B73" s="18"/>
      <c r="C73" s="18"/>
      <c r="D73" s="19">
        <v>2055416</v>
      </c>
      <c r="E73" s="20">
        <v>2057915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>
        <v>2057915</v>
      </c>
    </row>
    <row r="74" spans="1:26" ht="13.5" hidden="1">
      <c r="A74" s="38" t="s">
        <v>114</v>
      </c>
      <c r="B74" s="18">
        <v>1830294</v>
      </c>
      <c r="C74" s="18"/>
      <c r="D74" s="19"/>
      <c r="E74" s="20"/>
      <c r="F74" s="20">
        <v>508172</v>
      </c>
      <c r="G74" s="20">
        <v>508172</v>
      </c>
      <c r="H74" s="20">
        <v>508172</v>
      </c>
      <c r="I74" s="20">
        <v>1524516</v>
      </c>
      <c r="J74" s="20">
        <v>508172</v>
      </c>
      <c r="K74" s="20">
        <v>153587</v>
      </c>
      <c r="L74" s="20">
        <v>144936</v>
      </c>
      <c r="M74" s="20">
        <v>806695</v>
      </c>
      <c r="N74" s="20">
        <v>-71679</v>
      </c>
      <c r="O74" s="20">
        <v>159072</v>
      </c>
      <c r="P74" s="20">
        <v>159072</v>
      </c>
      <c r="Q74" s="20">
        <v>246465</v>
      </c>
      <c r="R74" s="20"/>
      <c r="S74" s="20"/>
      <c r="T74" s="20"/>
      <c r="U74" s="20"/>
      <c r="V74" s="20">
        <v>2577676</v>
      </c>
      <c r="W74" s="20">
        <v>1527490</v>
      </c>
      <c r="X74" s="20"/>
      <c r="Y74" s="19"/>
      <c r="Z74" s="22"/>
    </row>
    <row r="75" spans="1:26" ht="13.5" hidden="1">
      <c r="A75" s="39" t="s">
        <v>115</v>
      </c>
      <c r="B75" s="27">
        <v>1574497</v>
      </c>
      <c r="C75" s="27"/>
      <c r="D75" s="28">
        <v>1600754</v>
      </c>
      <c r="E75" s="29">
        <v>1330106</v>
      </c>
      <c r="F75" s="29">
        <v>788</v>
      </c>
      <c r="G75" s="29">
        <v>883</v>
      </c>
      <c r="H75" s="29">
        <v>32431</v>
      </c>
      <c r="I75" s="29">
        <v>34102</v>
      </c>
      <c r="J75" s="29">
        <v>74087</v>
      </c>
      <c r="K75" s="29">
        <v>74024</v>
      </c>
      <c r="L75" s="29">
        <v>80676</v>
      </c>
      <c r="M75" s="29">
        <v>228787</v>
      </c>
      <c r="N75" s="29">
        <v>84634</v>
      </c>
      <c r="O75" s="29">
        <v>61844</v>
      </c>
      <c r="P75" s="29">
        <v>95654</v>
      </c>
      <c r="Q75" s="29">
        <v>242132</v>
      </c>
      <c r="R75" s="29"/>
      <c r="S75" s="29"/>
      <c r="T75" s="29"/>
      <c r="U75" s="29"/>
      <c r="V75" s="29">
        <v>505021</v>
      </c>
      <c r="W75" s="29">
        <v>1151033</v>
      </c>
      <c r="X75" s="29"/>
      <c r="Y75" s="28"/>
      <c r="Z75" s="30">
        <v>1330106</v>
      </c>
    </row>
    <row r="76" spans="1:26" ht="13.5" hidden="1">
      <c r="A76" s="41" t="s">
        <v>117</v>
      </c>
      <c r="B76" s="31">
        <v>24197696</v>
      </c>
      <c r="C76" s="31"/>
      <c r="D76" s="32">
        <v>20240623</v>
      </c>
      <c r="E76" s="33"/>
      <c r="F76" s="33">
        <v>453736</v>
      </c>
      <c r="G76" s="33">
        <v>360391</v>
      </c>
      <c r="H76" s="33">
        <v>622051</v>
      </c>
      <c r="I76" s="33">
        <v>1436178</v>
      </c>
      <c r="J76" s="33">
        <v>514210</v>
      </c>
      <c r="K76" s="33">
        <v>477602</v>
      </c>
      <c r="L76" s="33">
        <v>616428</v>
      </c>
      <c r="M76" s="33">
        <v>1608240</v>
      </c>
      <c r="N76" s="33">
        <v>569679</v>
      </c>
      <c r="O76" s="33">
        <v>643569</v>
      </c>
      <c r="P76" s="33">
        <v>612210</v>
      </c>
      <c r="Q76" s="33">
        <v>1825458</v>
      </c>
      <c r="R76" s="33"/>
      <c r="S76" s="33"/>
      <c r="T76" s="33"/>
      <c r="U76" s="33"/>
      <c r="V76" s="33">
        <v>4869876</v>
      </c>
      <c r="W76" s="33"/>
      <c r="X76" s="33"/>
      <c r="Y76" s="32"/>
      <c r="Z76" s="34"/>
    </row>
    <row r="77" spans="1:26" ht="13.5" hidden="1">
      <c r="A77" s="36" t="s">
        <v>31</v>
      </c>
      <c r="B77" s="18">
        <v>13663498</v>
      </c>
      <c r="C77" s="18"/>
      <c r="D77" s="19">
        <v>9549000</v>
      </c>
      <c r="E77" s="20"/>
      <c r="F77" s="20">
        <v>58903</v>
      </c>
      <c r="G77" s="20">
        <v>53565</v>
      </c>
      <c r="H77" s="20">
        <v>70476</v>
      </c>
      <c r="I77" s="20">
        <v>182944</v>
      </c>
      <c r="J77" s="20">
        <v>71943</v>
      </c>
      <c r="K77" s="20">
        <v>46632</v>
      </c>
      <c r="L77" s="20">
        <v>77376</v>
      </c>
      <c r="M77" s="20">
        <v>195951</v>
      </c>
      <c r="N77" s="20">
        <v>134535</v>
      </c>
      <c r="O77" s="20">
        <v>141633</v>
      </c>
      <c r="P77" s="20">
        <v>151977</v>
      </c>
      <c r="Q77" s="20">
        <v>428145</v>
      </c>
      <c r="R77" s="20"/>
      <c r="S77" s="20"/>
      <c r="T77" s="20"/>
      <c r="U77" s="20"/>
      <c r="V77" s="20">
        <v>807040</v>
      </c>
      <c r="W77" s="20"/>
      <c r="X77" s="20"/>
      <c r="Y77" s="19"/>
      <c r="Z77" s="22"/>
    </row>
    <row r="78" spans="1:26" ht="13.5" hidden="1">
      <c r="A78" s="37" t="s">
        <v>32</v>
      </c>
      <c r="B78" s="18">
        <v>8959702</v>
      </c>
      <c r="C78" s="18"/>
      <c r="D78" s="19">
        <v>9487858</v>
      </c>
      <c r="E78" s="20"/>
      <c r="F78" s="20">
        <v>394045</v>
      </c>
      <c r="G78" s="20">
        <v>305943</v>
      </c>
      <c r="H78" s="20">
        <v>545562</v>
      </c>
      <c r="I78" s="20">
        <v>1245550</v>
      </c>
      <c r="J78" s="20">
        <v>440327</v>
      </c>
      <c r="K78" s="20">
        <v>415671</v>
      </c>
      <c r="L78" s="20">
        <v>524790</v>
      </c>
      <c r="M78" s="20">
        <v>1380788</v>
      </c>
      <c r="N78" s="20">
        <v>427875</v>
      </c>
      <c r="O78" s="20">
        <v>489899</v>
      </c>
      <c r="P78" s="20">
        <v>450531</v>
      </c>
      <c r="Q78" s="20">
        <v>1368305</v>
      </c>
      <c r="R78" s="20"/>
      <c r="S78" s="20"/>
      <c r="T78" s="20"/>
      <c r="U78" s="20"/>
      <c r="V78" s="20">
        <v>3994643</v>
      </c>
      <c r="W78" s="20"/>
      <c r="X78" s="20"/>
      <c r="Y78" s="19"/>
      <c r="Z78" s="22"/>
    </row>
    <row r="79" spans="1:26" ht="13.5" hidden="1">
      <c r="A79" s="38" t="s">
        <v>110</v>
      </c>
      <c r="B79" s="18">
        <v>8959702</v>
      </c>
      <c r="C79" s="18"/>
      <c r="D79" s="19">
        <v>7432441</v>
      </c>
      <c r="E79" s="20"/>
      <c r="F79" s="20">
        <v>378386</v>
      </c>
      <c r="G79" s="20">
        <v>295373</v>
      </c>
      <c r="H79" s="20">
        <v>533106</v>
      </c>
      <c r="I79" s="20">
        <v>1206865</v>
      </c>
      <c r="J79" s="20">
        <v>433702</v>
      </c>
      <c r="K79" s="20">
        <v>405467</v>
      </c>
      <c r="L79" s="20">
        <v>490109</v>
      </c>
      <c r="M79" s="20">
        <v>1329278</v>
      </c>
      <c r="N79" s="20">
        <v>409055</v>
      </c>
      <c r="O79" s="20">
        <v>471197</v>
      </c>
      <c r="P79" s="20">
        <v>436506</v>
      </c>
      <c r="Q79" s="20">
        <v>1316758</v>
      </c>
      <c r="R79" s="20"/>
      <c r="S79" s="20"/>
      <c r="T79" s="20"/>
      <c r="U79" s="20"/>
      <c r="V79" s="20">
        <v>3852901</v>
      </c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2055416</v>
      </c>
      <c r="E82" s="20"/>
      <c r="F82" s="20">
        <v>15659</v>
      </c>
      <c r="G82" s="20">
        <v>10570</v>
      </c>
      <c r="H82" s="20">
        <v>12456</v>
      </c>
      <c r="I82" s="20">
        <v>38685</v>
      </c>
      <c r="J82" s="20">
        <v>6625</v>
      </c>
      <c r="K82" s="20">
        <v>10204</v>
      </c>
      <c r="L82" s="20">
        <v>34681</v>
      </c>
      <c r="M82" s="20">
        <v>51510</v>
      </c>
      <c r="N82" s="20">
        <v>18820</v>
      </c>
      <c r="O82" s="20">
        <v>18702</v>
      </c>
      <c r="P82" s="20">
        <v>14025</v>
      </c>
      <c r="Q82" s="20">
        <v>51547</v>
      </c>
      <c r="R82" s="20"/>
      <c r="S82" s="20"/>
      <c r="T82" s="20"/>
      <c r="U82" s="20"/>
      <c r="V82" s="20">
        <v>141742</v>
      </c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>
        <v>1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1574496</v>
      </c>
      <c r="C84" s="27"/>
      <c r="D84" s="28">
        <v>1203765</v>
      </c>
      <c r="E84" s="29"/>
      <c r="F84" s="29">
        <v>788</v>
      </c>
      <c r="G84" s="29">
        <v>883</v>
      </c>
      <c r="H84" s="29">
        <v>6013</v>
      </c>
      <c r="I84" s="29">
        <v>7684</v>
      </c>
      <c r="J84" s="29">
        <v>1940</v>
      </c>
      <c r="K84" s="29">
        <v>15299</v>
      </c>
      <c r="L84" s="29">
        <v>14262</v>
      </c>
      <c r="M84" s="29">
        <v>31501</v>
      </c>
      <c r="N84" s="29">
        <v>7269</v>
      </c>
      <c r="O84" s="29">
        <v>12037</v>
      </c>
      <c r="P84" s="29">
        <v>9702</v>
      </c>
      <c r="Q84" s="29">
        <v>29008</v>
      </c>
      <c r="R84" s="29"/>
      <c r="S84" s="29"/>
      <c r="T84" s="29"/>
      <c r="U84" s="29"/>
      <c r="V84" s="29">
        <v>68193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310476433</v>
      </c>
      <c r="C5" s="18">
        <v>0</v>
      </c>
      <c r="D5" s="58">
        <v>388192000</v>
      </c>
      <c r="E5" s="59">
        <v>388192000</v>
      </c>
      <c r="F5" s="59">
        <v>27965430</v>
      </c>
      <c r="G5" s="59">
        <v>27632614</v>
      </c>
      <c r="H5" s="59">
        <v>29247490</v>
      </c>
      <c r="I5" s="59">
        <v>84845534</v>
      </c>
      <c r="J5" s="59">
        <v>29208701</v>
      </c>
      <c r="K5" s="59">
        <v>29188624</v>
      </c>
      <c r="L5" s="59">
        <v>29188742</v>
      </c>
      <c r="M5" s="59">
        <v>87586067</v>
      </c>
      <c r="N5" s="59">
        <v>29187174</v>
      </c>
      <c r="O5" s="59">
        <v>29247476</v>
      </c>
      <c r="P5" s="59">
        <v>29282558</v>
      </c>
      <c r="Q5" s="59">
        <v>87717208</v>
      </c>
      <c r="R5" s="59">
        <v>0</v>
      </c>
      <c r="S5" s="59">
        <v>0</v>
      </c>
      <c r="T5" s="59">
        <v>0</v>
      </c>
      <c r="U5" s="59">
        <v>0</v>
      </c>
      <c r="V5" s="59">
        <v>260148809</v>
      </c>
      <c r="W5" s="59">
        <v>307102728</v>
      </c>
      <c r="X5" s="59">
        <v>-46953919</v>
      </c>
      <c r="Y5" s="60">
        <v>-15.29</v>
      </c>
      <c r="Z5" s="61">
        <v>388192000</v>
      </c>
    </row>
    <row r="6" spans="1:26" ht="13.5">
      <c r="A6" s="57" t="s">
        <v>32</v>
      </c>
      <c r="B6" s="18">
        <v>1183014132</v>
      </c>
      <c r="C6" s="18">
        <v>0</v>
      </c>
      <c r="D6" s="58">
        <v>1484279000</v>
      </c>
      <c r="E6" s="59">
        <v>1391739000</v>
      </c>
      <c r="F6" s="59">
        <v>97042710</v>
      </c>
      <c r="G6" s="59">
        <v>93645632</v>
      </c>
      <c r="H6" s="59">
        <v>123946148</v>
      </c>
      <c r="I6" s="59">
        <v>314634490</v>
      </c>
      <c r="J6" s="59">
        <v>99168204</v>
      </c>
      <c r="K6" s="59">
        <v>103816245</v>
      </c>
      <c r="L6" s="59">
        <v>93384407</v>
      </c>
      <c r="M6" s="59">
        <v>296368856</v>
      </c>
      <c r="N6" s="59">
        <v>98175775</v>
      </c>
      <c r="O6" s="59">
        <v>102661187</v>
      </c>
      <c r="P6" s="59">
        <v>99806199</v>
      </c>
      <c r="Q6" s="59">
        <v>300643161</v>
      </c>
      <c r="R6" s="59">
        <v>0</v>
      </c>
      <c r="S6" s="59">
        <v>0</v>
      </c>
      <c r="T6" s="59">
        <v>0</v>
      </c>
      <c r="U6" s="59">
        <v>0</v>
      </c>
      <c r="V6" s="59">
        <v>911646507</v>
      </c>
      <c r="W6" s="59">
        <v>1174228550</v>
      </c>
      <c r="X6" s="59">
        <v>-262582043</v>
      </c>
      <c r="Y6" s="60">
        <v>-22.36</v>
      </c>
      <c r="Z6" s="61">
        <v>1391739000</v>
      </c>
    </row>
    <row r="7" spans="1:26" ht="13.5">
      <c r="A7" s="57" t="s">
        <v>33</v>
      </c>
      <c r="B7" s="18">
        <v>34088471</v>
      </c>
      <c r="C7" s="18">
        <v>0</v>
      </c>
      <c r="D7" s="58">
        <v>44944000</v>
      </c>
      <c r="E7" s="59">
        <v>44944000</v>
      </c>
      <c r="F7" s="59">
        <v>1625971</v>
      </c>
      <c r="G7" s="59">
        <v>1626078</v>
      </c>
      <c r="H7" s="59">
        <v>4500877</v>
      </c>
      <c r="I7" s="59">
        <v>7752926</v>
      </c>
      <c r="J7" s="59">
        <v>1336828</v>
      </c>
      <c r="K7" s="59">
        <v>1304341</v>
      </c>
      <c r="L7" s="59">
        <v>488907</v>
      </c>
      <c r="M7" s="59">
        <v>3130076</v>
      </c>
      <c r="N7" s="59">
        <v>1165855</v>
      </c>
      <c r="O7" s="59">
        <v>660342</v>
      </c>
      <c r="P7" s="59">
        <v>9196478</v>
      </c>
      <c r="Q7" s="59">
        <v>11022675</v>
      </c>
      <c r="R7" s="59">
        <v>0</v>
      </c>
      <c r="S7" s="59">
        <v>0</v>
      </c>
      <c r="T7" s="59">
        <v>0</v>
      </c>
      <c r="U7" s="59">
        <v>0</v>
      </c>
      <c r="V7" s="59">
        <v>21905677</v>
      </c>
      <c r="W7" s="59">
        <v>35555666</v>
      </c>
      <c r="X7" s="59">
        <v>-13649989</v>
      </c>
      <c r="Y7" s="60">
        <v>-38.39</v>
      </c>
      <c r="Z7" s="61">
        <v>44944000</v>
      </c>
    </row>
    <row r="8" spans="1:26" ht="13.5">
      <c r="A8" s="57" t="s">
        <v>34</v>
      </c>
      <c r="B8" s="18">
        <v>793516083</v>
      </c>
      <c r="C8" s="18">
        <v>0</v>
      </c>
      <c r="D8" s="58">
        <v>968911000</v>
      </c>
      <c r="E8" s="59">
        <v>975410140</v>
      </c>
      <c r="F8" s="59">
        <v>63258775</v>
      </c>
      <c r="G8" s="59">
        <v>27085520</v>
      </c>
      <c r="H8" s="59">
        <v>67775258</v>
      </c>
      <c r="I8" s="59">
        <v>158119553</v>
      </c>
      <c r="J8" s="59">
        <v>72508700</v>
      </c>
      <c r="K8" s="59">
        <v>79806464</v>
      </c>
      <c r="L8" s="59">
        <v>73193310</v>
      </c>
      <c r="M8" s="59">
        <v>225508474</v>
      </c>
      <c r="N8" s="59">
        <v>70984623</v>
      </c>
      <c r="O8" s="59">
        <v>77734067</v>
      </c>
      <c r="P8" s="59">
        <v>78216652</v>
      </c>
      <c r="Q8" s="59">
        <v>226935342</v>
      </c>
      <c r="R8" s="59">
        <v>0</v>
      </c>
      <c r="S8" s="59">
        <v>0</v>
      </c>
      <c r="T8" s="59">
        <v>0</v>
      </c>
      <c r="U8" s="59">
        <v>0</v>
      </c>
      <c r="V8" s="59">
        <v>610563369</v>
      </c>
      <c r="W8" s="59">
        <v>766515567</v>
      </c>
      <c r="X8" s="59">
        <v>-155952198</v>
      </c>
      <c r="Y8" s="60">
        <v>-20.35</v>
      </c>
      <c r="Z8" s="61">
        <v>975410140</v>
      </c>
    </row>
    <row r="9" spans="1:26" ht="13.5">
      <c r="A9" s="57" t="s">
        <v>35</v>
      </c>
      <c r="B9" s="18">
        <v>1236879539</v>
      </c>
      <c r="C9" s="18">
        <v>0</v>
      </c>
      <c r="D9" s="58">
        <v>405936001</v>
      </c>
      <c r="E9" s="59">
        <v>551421532</v>
      </c>
      <c r="F9" s="59">
        <v>60680418</v>
      </c>
      <c r="G9" s="59">
        <v>71721641</v>
      </c>
      <c r="H9" s="59">
        <v>32012608</v>
      </c>
      <c r="I9" s="59">
        <v>164414667</v>
      </c>
      <c r="J9" s="59">
        <v>24663833</v>
      </c>
      <c r="K9" s="59">
        <v>27083184</v>
      </c>
      <c r="L9" s="59">
        <v>46059230</v>
      </c>
      <c r="M9" s="59">
        <v>97806247</v>
      </c>
      <c r="N9" s="59">
        <v>10162066</v>
      </c>
      <c r="O9" s="59">
        <v>21579164</v>
      </c>
      <c r="P9" s="59">
        <v>21030898</v>
      </c>
      <c r="Q9" s="59">
        <v>52772128</v>
      </c>
      <c r="R9" s="59">
        <v>0</v>
      </c>
      <c r="S9" s="59">
        <v>0</v>
      </c>
      <c r="T9" s="59">
        <v>0</v>
      </c>
      <c r="U9" s="59">
        <v>0</v>
      </c>
      <c r="V9" s="59">
        <v>314993042</v>
      </c>
      <c r="W9" s="59">
        <v>321140190</v>
      </c>
      <c r="X9" s="59">
        <v>-6147148</v>
      </c>
      <c r="Y9" s="60">
        <v>-1.91</v>
      </c>
      <c r="Z9" s="61">
        <v>551421532</v>
      </c>
    </row>
    <row r="10" spans="1:26" ht="25.5">
      <c r="A10" s="62" t="s">
        <v>102</v>
      </c>
      <c r="B10" s="63">
        <f>SUM(B5:B9)</f>
        <v>3557974658</v>
      </c>
      <c r="C10" s="63">
        <f>SUM(C5:C9)</f>
        <v>0</v>
      </c>
      <c r="D10" s="64">
        <f aca="true" t="shared" si="0" ref="D10:Z10">SUM(D5:D9)</f>
        <v>3292262001</v>
      </c>
      <c r="E10" s="65">
        <f t="shared" si="0"/>
        <v>3351706672</v>
      </c>
      <c r="F10" s="65">
        <f t="shared" si="0"/>
        <v>250573304</v>
      </c>
      <c r="G10" s="65">
        <f t="shared" si="0"/>
        <v>221711485</v>
      </c>
      <c r="H10" s="65">
        <f t="shared" si="0"/>
        <v>257482381</v>
      </c>
      <c r="I10" s="65">
        <f t="shared" si="0"/>
        <v>729767170</v>
      </c>
      <c r="J10" s="65">
        <f t="shared" si="0"/>
        <v>226886266</v>
      </c>
      <c r="K10" s="65">
        <f t="shared" si="0"/>
        <v>241198858</v>
      </c>
      <c r="L10" s="65">
        <f t="shared" si="0"/>
        <v>242314596</v>
      </c>
      <c r="M10" s="65">
        <f t="shared" si="0"/>
        <v>710399720</v>
      </c>
      <c r="N10" s="65">
        <f t="shared" si="0"/>
        <v>209675493</v>
      </c>
      <c r="O10" s="65">
        <f t="shared" si="0"/>
        <v>231882236</v>
      </c>
      <c r="P10" s="65">
        <f t="shared" si="0"/>
        <v>237532785</v>
      </c>
      <c r="Q10" s="65">
        <f t="shared" si="0"/>
        <v>679090514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2119257404</v>
      </c>
      <c r="W10" s="65">
        <f t="shared" si="0"/>
        <v>2604542701</v>
      </c>
      <c r="X10" s="65">
        <f t="shared" si="0"/>
        <v>-485285297</v>
      </c>
      <c r="Y10" s="66">
        <f>+IF(W10&lt;&gt;0,(X10/W10)*100,0)</f>
        <v>-18.63226495820849</v>
      </c>
      <c r="Z10" s="67">
        <f t="shared" si="0"/>
        <v>3351706672</v>
      </c>
    </row>
    <row r="11" spans="1:26" ht="13.5">
      <c r="A11" s="57" t="s">
        <v>36</v>
      </c>
      <c r="B11" s="18">
        <v>658611972</v>
      </c>
      <c r="C11" s="18">
        <v>0</v>
      </c>
      <c r="D11" s="58">
        <v>743621831</v>
      </c>
      <c r="E11" s="59">
        <v>760798001</v>
      </c>
      <c r="F11" s="59">
        <v>57597100</v>
      </c>
      <c r="G11" s="59">
        <v>54144831</v>
      </c>
      <c r="H11" s="59">
        <v>55260100</v>
      </c>
      <c r="I11" s="59">
        <v>167002031</v>
      </c>
      <c r="J11" s="59">
        <v>56246991</v>
      </c>
      <c r="K11" s="59">
        <v>55724588</v>
      </c>
      <c r="L11" s="59">
        <v>54952849</v>
      </c>
      <c r="M11" s="59">
        <v>166924428</v>
      </c>
      <c r="N11" s="59">
        <v>57414600</v>
      </c>
      <c r="O11" s="59">
        <v>56345988</v>
      </c>
      <c r="P11" s="59">
        <v>54462954</v>
      </c>
      <c r="Q11" s="59">
        <v>168223542</v>
      </c>
      <c r="R11" s="59">
        <v>0</v>
      </c>
      <c r="S11" s="59">
        <v>0</v>
      </c>
      <c r="T11" s="59">
        <v>0</v>
      </c>
      <c r="U11" s="59">
        <v>0</v>
      </c>
      <c r="V11" s="59">
        <v>502150001</v>
      </c>
      <c r="W11" s="59">
        <v>546563744</v>
      </c>
      <c r="X11" s="59">
        <v>-44413743</v>
      </c>
      <c r="Y11" s="60">
        <v>-8.13</v>
      </c>
      <c r="Z11" s="61">
        <v>760798001</v>
      </c>
    </row>
    <row r="12" spans="1:26" ht="13.5">
      <c r="A12" s="57" t="s">
        <v>37</v>
      </c>
      <c r="B12" s="18">
        <v>31845968</v>
      </c>
      <c r="C12" s="18">
        <v>0</v>
      </c>
      <c r="D12" s="58">
        <v>38152000</v>
      </c>
      <c r="E12" s="59">
        <v>38152000</v>
      </c>
      <c r="F12" s="59">
        <v>2728173</v>
      </c>
      <c r="G12" s="59">
        <v>2763808</v>
      </c>
      <c r="H12" s="59">
        <v>2761659</v>
      </c>
      <c r="I12" s="59">
        <v>8253640</v>
      </c>
      <c r="J12" s="59">
        <v>2762828</v>
      </c>
      <c r="K12" s="59">
        <v>2762814</v>
      </c>
      <c r="L12" s="59">
        <v>2737949</v>
      </c>
      <c r="M12" s="59">
        <v>8263591</v>
      </c>
      <c r="N12" s="59">
        <v>4723184</v>
      </c>
      <c r="O12" s="59">
        <v>3043874</v>
      </c>
      <c r="P12" s="59">
        <v>3052564</v>
      </c>
      <c r="Q12" s="59">
        <v>10819622</v>
      </c>
      <c r="R12" s="59">
        <v>0</v>
      </c>
      <c r="S12" s="59">
        <v>0</v>
      </c>
      <c r="T12" s="59">
        <v>0</v>
      </c>
      <c r="U12" s="59">
        <v>0</v>
      </c>
      <c r="V12" s="59">
        <v>27336853</v>
      </c>
      <c r="W12" s="59">
        <v>28041807</v>
      </c>
      <c r="X12" s="59">
        <v>-704954</v>
      </c>
      <c r="Y12" s="60">
        <v>-2.51</v>
      </c>
      <c r="Z12" s="61">
        <v>38152000</v>
      </c>
    </row>
    <row r="13" spans="1:26" ht="13.5">
      <c r="A13" s="57" t="s">
        <v>103</v>
      </c>
      <c r="B13" s="18">
        <v>754377168</v>
      </c>
      <c r="C13" s="18">
        <v>0</v>
      </c>
      <c r="D13" s="58">
        <v>185000000</v>
      </c>
      <c r="E13" s="59">
        <v>185000000</v>
      </c>
      <c r="F13" s="59">
        <v>15416667</v>
      </c>
      <c r="G13" s="59">
        <v>15416668</v>
      </c>
      <c r="H13" s="59">
        <v>15416668</v>
      </c>
      <c r="I13" s="59">
        <v>46250003</v>
      </c>
      <c r="J13" s="59">
        <v>15416668</v>
      </c>
      <c r="K13" s="59">
        <v>15416666</v>
      </c>
      <c r="L13" s="59">
        <v>15416666</v>
      </c>
      <c r="M13" s="59">
        <v>46250000</v>
      </c>
      <c r="N13" s="59">
        <v>15416667</v>
      </c>
      <c r="O13" s="59">
        <v>15416666</v>
      </c>
      <c r="P13" s="59">
        <v>15416663</v>
      </c>
      <c r="Q13" s="59">
        <v>46249996</v>
      </c>
      <c r="R13" s="59">
        <v>0</v>
      </c>
      <c r="S13" s="59">
        <v>0</v>
      </c>
      <c r="T13" s="59">
        <v>0</v>
      </c>
      <c r="U13" s="59">
        <v>0</v>
      </c>
      <c r="V13" s="59">
        <v>138749999</v>
      </c>
      <c r="W13" s="59">
        <v>135975421</v>
      </c>
      <c r="X13" s="59">
        <v>2774578</v>
      </c>
      <c r="Y13" s="60">
        <v>2.04</v>
      </c>
      <c r="Z13" s="61">
        <v>185000000</v>
      </c>
    </row>
    <row r="14" spans="1:26" ht="13.5">
      <c r="A14" s="57" t="s">
        <v>38</v>
      </c>
      <c r="B14" s="18">
        <v>37512292</v>
      </c>
      <c r="C14" s="18">
        <v>0</v>
      </c>
      <c r="D14" s="58">
        <v>80000000</v>
      </c>
      <c r="E14" s="59">
        <v>40000000</v>
      </c>
      <c r="F14" s="59">
        <v>10179891</v>
      </c>
      <c r="G14" s="59">
        <v>0</v>
      </c>
      <c r="H14" s="59">
        <v>0</v>
      </c>
      <c r="I14" s="59">
        <v>10179891</v>
      </c>
      <c r="J14" s="59">
        <v>0</v>
      </c>
      <c r="K14" s="59">
        <v>0</v>
      </c>
      <c r="L14" s="59">
        <v>8354744</v>
      </c>
      <c r="M14" s="59">
        <v>8354744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18534635</v>
      </c>
      <c r="W14" s="59">
        <v>58800183</v>
      </c>
      <c r="X14" s="59">
        <v>-40265548</v>
      </c>
      <c r="Y14" s="60">
        <v>-68.48</v>
      </c>
      <c r="Z14" s="61">
        <v>40000000</v>
      </c>
    </row>
    <row r="15" spans="1:26" ht="13.5">
      <c r="A15" s="57" t="s">
        <v>39</v>
      </c>
      <c r="B15" s="18">
        <v>1048590253</v>
      </c>
      <c r="C15" s="18">
        <v>0</v>
      </c>
      <c r="D15" s="58">
        <v>1059289000</v>
      </c>
      <c r="E15" s="59">
        <v>872667002</v>
      </c>
      <c r="F15" s="59">
        <v>103891312</v>
      </c>
      <c r="G15" s="59">
        <v>101673668</v>
      </c>
      <c r="H15" s="59">
        <v>48617372</v>
      </c>
      <c r="I15" s="59">
        <v>254182352</v>
      </c>
      <c r="J15" s="59">
        <v>74524354</v>
      </c>
      <c r="K15" s="59">
        <v>85523916</v>
      </c>
      <c r="L15" s="59">
        <v>70179779</v>
      </c>
      <c r="M15" s="59">
        <v>230228049</v>
      </c>
      <c r="N15" s="59">
        <v>101331208</v>
      </c>
      <c r="O15" s="59">
        <v>48332412</v>
      </c>
      <c r="P15" s="59">
        <v>-58960312</v>
      </c>
      <c r="Q15" s="59">
        <v>90703308</v>
      </c>
      <c r="R15" s="59">
        <v>0</v>
      </c>
      <c r="S15" s="59">
        <v>0</v>
      </c>
      <c r="T15" s="59">
        <v>0</v>
      </c>
      <c r="U15" s="59">
        <v>0</v>
      </c>
      <c r="V15" s="59">
        <v>575113709</v>
      </c>
      <c r="W15" s="59">
        <v>778579834</v>
      </c>
      <c r="X15" s="59">
        <v>-203466125</v>
      </c>
      <c r="Y15" s="60">
        <v>-26.13</v>
      </c>
      <c r="Z15" s="61">
        <v>872667002</v>
      </c>
    </row>
    <row r="16" spans="1:26" ht="13.5">
      <c r="A16" s="68" t="s">
        <v>40</v>
      </c>
      <c r="B16" s="18">
        <v>480000</v>
      </c>
      <c r="C16" s="18">
        <v>0</v>
      </c>
      <c r="D16" s="58">
        <v>5720000</v>
      </c>
      <c r="E16" s="59">
        <v>9720000</v>
      </c>
      <c r="F16" s="59">
        <v>3540000</v>
      </c>
      <c r="G16" s="59">
        <v>40000</v>
      </c>
      <c r="H16" s="59">
        <v>40000</v>
      </c>
      <c r="I16" s="59">
        <v>3620000</v>
      </c>
      <c r="J16" s="59">
        <v>40000</v>
      </c>
      <c r="K16" s="59">
        <v>40000</v>
      </c>
      <c r="L16" s="59">
        <v>40000</v>
      </c>
      <c r="M16" s="59">
        <v>120000</v>
      </c>
      <c r="N16" s="59">
        <v>40000</v>
      </c>
      <c r="O16" s="59">
        <v>40000</v>
      </c>
      <c r="P16" s="59">
        <v>3600250</v>
      </c>
      <c r="Q16" s="59">
        <v>3680250</v>
      </c>
      <c r="R16" s="59">
        <v>0</v>
      </c>
      <c r="S16" s="59">
        <v>0</v>
      </c>
      <c r="T16" s="59">
        <v>0</v>
      </c>
      <c r="U16" s="59">
        <v>0</v>
      </c>
      <c r="V16" s="59">
        <v>7420250</v>
      </c>
      <c r="W16" s="59">
        <v>4204212</v>
      </c>
      <c r="X16" s="59">
        <v>3216038</v>
      </c>
      <c r="Y16" s="60">
        <v>76.5</v>
      </c>
      <c r="Z16" s="61">
        <v>9720000</v>
      </c>
    </row>
    <row r="17" spans="1:26" ht="13.5">
      <c r="A17" s="57" t="s">
        <v>41</v>
      </c>
      <c r="B17" s="18">
        <v>612729602</v>
      </c>
      <c r="C17" s="18">
        <v>0</v>
      </c>
      <c r="D17" s="58">
        <v>790474887</v>
      </c>
      <c r="E17" s="59">
        <v>1047503001</v>
      </c>
      <c r="F17" s="59">
        <v>79026108</v>
      </c>
      <c r="G17" s="59">
        <v>49810940</v>
      </c>
      <c r="H17" s="59">
        <v>45543028</v>
      </c>
      <c r="I17" s="59">
        <v>174380076</v>
      </c>
      <c r="J17" s="59">
        <v>76826287</v>
      </c>
      <c r="K17" s="59">
        <v>84242485</v>
      </c>
      <c r="L17" s="59">
        <v>82830388</v>
      </c>
      <c r="M17" s="59">
        <v>243899160</v>
      </c>
      <c r="N17" s="59">
        <v>43121737</v>
      </c>
      <c r="O17" s="59">
        <v>85406594</v>
      </c>
      <c r="P17" s="59">
        <v>155639333</v>
      </c>
      <c r="Q17" s="59">
        <v>284167664</v>
      </c>
      <c r="R17" s="59">
        <v>0</v>
      </c>
      <c r="S17" s="59">
        <v>0</v>
      </c>
      <c r="T17" s="59">
        <v>0</v>
      </c>
      <c r="U17" s="59">
        <v>0</v>
      </c>
      <c r="V17" s="59">
        <v>702446900</v>
      </c>
      <c r="W17" s="59">
        <v>581000844</v>
      </c>
      <c r="X17" s="59">
        <v>121446056</v>
      </c>
      <c r="Y17" s="60">
        <v>20.9</v>
      </c>
      <c r="Z17" s="61">
        <v>1047503001</v>
      </c>
    </row>
    <row r="18" spans="1:26" ht="13.5">
      <c r="A18" s="69" t="s">
        <v>42</v>
      </c>
      <c r="B18" s="70">
        <f>SUM(B11:B17)</f>
        <v>3144147255</v>
      </c>
      <c r="C18" s="70">
        <f>SUM(C11:C17)</f>
        <v>0</v>
      </c>
      <c r="D18" s="71">
        <f aca="true" t="shared" si="1" ref="D18:Z18">SUM(D11:D17)</f>
        <v>2902257718</v>
      </c>
      <c r="E18" s="72">
        <f t="shared" si="1"/>
        <v>2953840004</v>
      </c>
      <c r="F18" s="72">
        <f t="shared" si="1"/>
        <v>272379251</v>
      </c>
      <c r="G18" s="72">
        <f t="shared" si="1"/>
        <v>223849915</v>
      </c>
      <c r="H18" s="72">
        <f t="shared" si="1"/>
        <v>167638827</v>
      </c>
      <c r="I18" s="72">
        <f t="shared" si="1"/>
        <v>663867993</v>
      </c>
      <c r="J18" s="72">
        <f t="shared" si="1"/>
        <v>225817128</v>
      </c>
      <c r="K18" s="72">
        <f t="shared" si="1"/>
        <v>243710469</v>
      </c>
      <c r="L18" s="72">
        <f t="shared" si="1"/>
        <v>234512375</v>
      </c>
      <c r="M18" s="72">
        <f t="shared" si="1"/>
        <v>704039972</v>
      </c>
      <c r="N18" s="72">
        <f t="shared" si="1"/>
        <v>222047396</v>
      </c>
      <c r="O18" s="72">
        <f t="shared" si="1"/>
        <v>208585534</v>
      </c>
      <c r="P18" s="72">
        <f t="shared" si="1"/>
        <v>173211452</v>
      </c>
      <c r="Q18" s="72">
        <f t="shared" si="1"/>
        <v>603844382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1971752347</v>
      </c>
      <c r="W18" s="72">
        <f t="shared" si="1"/>
        <v>2133166045</v>
      </c>
      <c r="X18" s="72">
        <f t="shared" si="1"/>
        <v>-161413698</v>
      </c>
      <c r="Y18" s="66">
        <f>+IF(W18&lt;&gt;0,(X18/W18)*100,0)</f>
        <v>-7.566860459753849</v>
      </c>
      <c r="Z18" s="73">
        <f t="shared" si="1"/>
        <v>2953840004</v>
      </c>
    </row>
    <row r="19" spans="1:26" ht="13.5">
      <c r="A19" s="69" t="s">
        <v>43</v>
      </c>
      <c r="B19" s="74">
        <f>+B10-B18</f>
        <v>413827403</v>
      </c>
      <c r="C19" s="74">
        <f>+C10-C18</f>
        <v>0</v>
      </c>
      <c r="D19" s="75">
        <f aca="true" t="shared" si="2" ref="D19:Z19">+D10-D18</f>
        <v>390004283</v>
      </c>
      <c r="E19" s="76">
        <f t="shared" si="2"/>
        <v>397866668</v>
      </c>
      <c r="F19" s="76">
        <f t="shared" si="2"/>
        <v>-21805947</v>
      </c>
      <c r="G19" s="76">
        <f t="shared" si="2"/>
        <v>-2138430</v>
      </c>
      <c r="H19" s="76">
        <f t="shared" si="2"/>
        <v>89843554</v>
      </c>
      <c r="I19" s="76">
        <f t="shared" si="2"/>
        <v>65899177</v>
      </c>
      <c r="J19" s="76">
        <f t="shared" si="2"/>
        <v>1069138</v>
      </c>
      <c r="K19" s="76">
        <f t="shared" si="2"/>
        <v>-2511611</v>
      </c>
      <c r="L19" s="76">
        <f t="shared" si="2"/>
        <v>7802221</v>
      </c>
      <c r="M19" s="76">
        <f t="shared" si="2"/>
        <v>6359748</v>
      </c>
      <c r="N19" s="76">
        <f t="shared" si="2"/>
        <v>-12371903</v>
      </c>
      <c r="O19" s="76">
        <f t="shared" si="2"/>
        <v>23296702</v>
      </c>
      <c r="P19" s="76">
        <f t="shared" si="2"/>
        <v>64321333</v>
      </c>
      <c r="Q19" s="76">
        <f t="shared" si="2"/>
        <v>75246132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147505057</v>
      </c>
      <c r="W19" s="76">
        <f>IF(E10=E18,0,W10-W18)</f>
        <v>471376656</v>
      </c>
      <c r="X19" s="76">
        <f t="shared" si="2"/>
        <v>-323871599</v>
      </c>
      <c r="Y19" s="77">
        <f>+IF(W19&lt;&gt;0,(X19/W19)*100,0)</f>
        <v>-68.70760248254636</v>
      </c>
      <c r="Z19" s="78">
        <f t="shared" si="2"/>
        <v>397866668</v>
      </c>
    </row>
    <row r="20" spans="1:26" ht="13.5">
      <c r="A20" s="57" t="s">
        <v>44</v>
      </c>
      <c r="B20" s="18">
        <v>548523447</v>
      </c>
      <c r="C20" s="18">
        <v>0</v>
      </c>
      <c r="D20" s="58">
        <v>650955000</v>
      </c>
      <c r="E20" s="59">
        <v>700402747</v>
      </c>
      <c r="F20" s="59">
        <v>40742054</v>
      </c>
      <c r="G20" s="59">
        <v>30342480</v>
      </c>
      <c r="H20" s="59">
        <v>37087067</v>
      </c>
      <c r="I20" s="59">
        <v>108171601</v>
      </c>
      <c r="J20" s="59">
        <v>18085560</v>
      </c>
      <c r="K20" s="59">
        <v>23788785</v>
      </c>
      <c r="L20" s="59">
        <v>23808405</v>
      </c>
      <c r="M20" s="59">
        <v>65682750</v>
      </c>
      <c r="N20" s="59">
        <v>23427035</v>
      </c>
      <c r="O20" s="59">
        <v>27383875</v>
      </c>
      <c r="P20" s="59">
        <v>79893307</v>
      </c>
      <c r="Q20" s="59">
        <v>130704217</v>
      </c>
      <c r="R20" s="59">
        <v>0</v>
      </c>
      <c r="S20" s="59">
        <v>0</v>
      </c>
      <c r="T20" s="59">
        <v>0</v>
      </c>
      <c r="U20" s="59">
        <v>0</v>
      </c>
      <c r="V20" s="59">
        <v>304558568</v>
      </c>
      <c r="W20" s="59">
        <v>650955000</v>
      </c>
      <c r="X20" s="59">
        <v>-346396432</v>
      </c>
      <c r="Y20" s="60">
        <v>-53.21</v>
      </c>
      <c r="Z20" s="61">
        <v>700402747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962350850</v>
      </c>
      <c r="C22" s="85">
        <f>SUM(C19:C21)</f>
        <v>0</v>
      </c>
      <c r="D22" s="86">
        <f aca="true" t="shared" si="3" ref="D22:Z22">SUM(D19:D21)</f>
        <v>1040959283</v>
      </c>
      <c r="E22" s="87">
        <f t="shared" si="3"/>
        <v>1098269415</v>
      </c>
      <c r="F22" s="87">
        <f t="shared" si="3"/>
        <v>18936107</v>
      </c>
      <c r="G22" s="87">
        <f t="shared" si="3"/>
        <v>28204050</v>
      </c>
      <c r="H22" s="87">
        <f t="shared" si="3"/>
        <v>126930621</v>
      </c>
      <c r="I22" s="87">
        <f t="shared" si="3"/>
        <v>174070778</v>
      </c>
      <c r="J22" s="87">
        <f t="shared" si="3"/>
        <v>19154698</v>
      </c>
      <c r="K22" s="87">
        <f t="shared" si="3"/>
        <v>21277174</v>
      </c>
      <c r="L22" s="87">
        <f t="shared" si="3"/>
        <v>31610626</v>
      </c>
      <c r="M22" s="87">
        <f t="shared" si="3"/>
        <v>72042498</v>
      </c>
      <c r="N22" s="87">
        <f t="shared" si="3"/>
        <v>11055132</v>
      </c>
      <c r="O22" s="87">
        <f t="shared" si="3"/>
        <v>50680577</v>
      </c>
      <c r="P22" s="87">
        <f t="shared" si="3"/>
        <v>144214640</v>
      </c>
      <c r="Q22" s="87">
        <f t="shared" si="3"/>
        <v>205950349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452063625</v>
      </c>
      <c r="W22" s="87">
        <f t="shared" si="3"/>
        <v>1122331656</v>
      </c>
      <c r="X22" s="87">
        <f t="shared" si="3"/>
        <v>-670268031</v>
      </c>
      <c r="Y22" s="88">
        <f>+IF(W22&lt;&gt;0,(X22/W22)*100,0)</f>
        <v>-59.72103053644956</v>
      </c>
      <c r="Z22" s="89">
        <f t="shared" si="3"/>
        <v>1098269415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962350850</v>
      </c>
      <c r="C24" s="74">
        <f>SUM(C22:C23)</f>
        <v>0</v>
      </c>
      <c r="D24" s="75">
        <f aca="true" t="shared" si="4" ref="D24:Z24">SUM(D22:D23)</f>
        <v>1040959283</v>
      </c>
      <c r="E24" s="76">
        <f t="shared" si="4"/>
        <v>1098269415</v>
      </c>
      <c r="F24" s="76">
        <f t="shared" si="4"/>
        <v>18936107</v>
      </c>
      <c r="G24" s="76">
        <f t="shared" si="4"/>
        <v>28204050</v>
      </c>
      <c r="H24" s="76">
        <f t="shared" si="4"/>
        <v>126930621</v>
      </c>
      <c r="I24" s="76">
        <f t="shared" si="4"/>
        <v>174070778</v>
      </c>
      <c r="J24" s="76">
        <f t="shared" si="4"/>
        <v>19154698</v>
      </c>
      <c r="K24" s="76">
        <f t="shared" si="4"/>
        <v>21277174</v>
      </c>
      <c r="L24" s="76">
        <f t="shared" si="4"/>
        <v>31610626</v>
      </c>
      <c r="M24" s="76">
        <f t="shared" si="4"/>
        <v>72042498</v>
      </c>
      <c r="N24" s="76">
        <f t="shared" si="4"/>
        <v>11055132</v>
      </c>
      <c r="O24" s="76">
        <f t="shared" si="4"/>
        <v>50680577</v>
      </c>
      <c r="P24" s="76">
        <f t="shared" si="4"/>
        <v>144214640</v>
      </c>
      <c r="Q24" s="76">
        <f t="shared" si="4"/>
        <v>205950349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452063625</v>
      </c>
      <c r="W24" s="76">
        <f t="shared" si="4"/>
        <v>1122331656</v>
      </c>
      <c r="X24" s="76">
        <f t="shared" si="4"/>
        <v>-670268031</v>
      </c>
      <c r="Y24" s="77">
        <f>+IF(W24&lt;&gt;0,(X24/W24)*100,0)</f>
        <v>-59.72103053644956</v>
      </c>
      <c r="Z24" s="78">
        <f t="shared" si="4"/>
        <v>1098269415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846043023</v>
      </c>
      <c r="C27" s="21">
        <v>0</v>
      </c>
      <c r="D27" s="98">
        <v>1230118000</v>
      </c>
      <c r="E27" s="99">
        <v>1231379000</v>
      </c>
      <c r="F27" s="99">
        <v>42514078</v>
      </c>
      <c r="G27" s="99">
        <v>67305087</v>
      </c>
      <c r="H27" s="99">
        <v>96927099</v>
      </c>
      <c r="I27" s="99">
        <v>206746264</v>
      </c>
      <c r="J27" s="99">
        <v>69191121</v>
      </c>
      <c r="K27" s="99">
        <v>86835889</v>
      </c>
      <c r="L27" s="99">
        <v>68525465</v>
      </c>
      <c r="M27" s="99">
        <v>224552475</v>
      </c>
      <c r="N27" s="99">
        <v>32153725</v>
      </c>
      <c r="O27" s="99">
        <v>108760287</v>
      </c>
      <c r="P27" s="99">
        <v>95751645</v>
      </c>
      <c r="Q27" s="99">
        <v>236665657</v>
      </c>
      <c r="R27" s="99">
        <v>0</v>
      </c>
      <c r="S27" s="99">
        <v>0</v>
      </c>
      <c r="T27" s="99">
        <v>0</v>
      </c>
      <c r="U27" s="99">
        <v>0</v>
      </c>
      <c r="V27" s="99">
        <v>667964396</v>
      </c>
      <c r="W27" s="99">
        <v>923534250</v>
      </c>
      <c r="X27" s="99">
        <v>-255569854</v>
      </c>
      <c r="Y27" s="100">
        <v>-27.67</v>
      </c>
      <c r="Z27" s="101">
        <v>1231379000</v>
      </c>
    </row>
    <row r="28" spans="1:26" ht="13.5">
      <c r="A28" s="102" t="s">
        <v>44</v>
      </c>
      <c r="B28" s="18">
        <v>575608728</v>
      </c>
      <c r="C28" s="18">
        <v>0</v>
      </c>
      <c r="D28" s="58">
        <v>650955000</v>
      </c>
      <c r="E28" s="59">
        <v>689708274</v>
      </c>
      <c r="F28" s="59">
        <v>40742054</v>
      </c>
      <c r="G28" s="59">
        <v>57146340</v>
      </c>
      <c r="H28" s="59">
        <v>36477539</v>
      </c>
      <c r="I28" s="59">
        <v>134365933</v>
      </c>
      <c r="J28" s="59">
        <v>18085561</v>
      </c>
      <c r="K28" s="59">
        <v>23788786</v>
      </c>
      <c r="L28" s="59">
        <v>23808406</v>
      </c>
      <c r="M28" s="59">
        <v>65682753</v>
      </c>
      <c r="N28" s="59">
        <v>23248983</v>
      </c>
      <c r="O28" s="59">
        <v>27919349</v>
      </c>
      <c r="P28" s="59">
        <v>82089944</v>
      </c>
      <c r="Q28" s="59">
        <v>133258276</v>
      </c>
      <c r="R28" s="59">
        <v>0</v>
      </c>
      <c r="S28" s="59">
        <v>0</v>
      </c>
      <c r="T28" s="59">
        <v>0</v>
      </c>
      <c r="U28" s="59">
        <v>0</v>
      </c>
      <c r="V28" s="59">
        <v>333306962</v>
      </c>
      <c r="W28" s="59">
        <v>517281206</v>
      </c>
      <c r="X28" s="59">
        <v>-183974244</v>
      </c>
      <c r="Y28" s="60">
        <v>-35.57</v>
      </c>
      <c r="Z28" s="61">
        <v>689708274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166903470</v>
      </c>
      <c r="C30" s="18">
        <v>0</v>
      </c>
      <c r="D30" s="58">
        <v>239000000</v>
      </c>
      <c r="E30" s="59">
        <v>134000000</v>
      </c>
      <c r="F30" s="59">
        <v>0</v>
      </c>
      <c r="G30" s="59">
        <v>0</v>
      </c>
      <c r="H30" s="59">
        <v>32270341</v>
      </c>
      <c r="I30" s="59">
        <v>32270341</v>
      </c>
      <c r="J30" s="59">
        <v>29983932</v>
      </c>
      <c r="K30" s="59">
        <v>43618950</v>
      </c>
      <c r="L30" s="59">
        <v>18850866</v>
      </c>
      <c r="M30" s="59">
        <v>92453748</v>
      </c>
      <c r="N30" s="59">
        <v>5713106</v>
      </c>
      <c r="O30" s="59">
        <v>3562806</v>
      </c>
      <c r="P30" s="59">
        <v>0</v>
      </c>
      <c r="Q30" s="59">
        <v>9275912</v>
      </c>
      <c r="R30" s="59">
        <v>0</v>
      </c>
      <c r="S30" s="59">
        <v>0</v>
      </c>
      <c r="T30" s="59">
        <v>0</v>
      </c>
      <c r="U30" s="59">
        <v>0</v>
      </c>
      <c r="V30" s="59">
        <v>134000001</v>
      </c>
      <c r="W30" s="59">
        <v>100500000</v>
      </c>
      <c r="X30" s="59">
        <v>33500001</v>
      </c>
      <c r="Y30" s="60">
        <v>33.33</v>
      </c>
      <c r="Z30" s="61">
        <v>134000000</v>
      </c>
    </row>
    <row r="31" spans="1:26" ht="13.5">
      <c r="A31" s="57" t="s">
        <v>49</v>
      </c>
      <c r="B31" s="18">
        <v>103530824</v>
      </c>
      <c r="C31" s="18">
        <v>0</v>
      </c>
      <c r="D31" s="58">
        <v>340163000</v>
      </c>
      <c r="E31" s="59">
        <v>407670726</v>
      </c>
      <c r="F31" s="59">
        <v>1772024</v>
      </c>
      <c r="G31" s="59">
        <v>10158746</v>
      </c>
      <c r="H31" s="59">
        <v>28179221</v>
      </c>
      <c r="I31" s="59">
        <v>40109991</v>
      </c>
      <c r="J31" s="59">
        <v>21121629</v>
      </c>
      <c r="K31" s="59">
        <v>19428153</v>
      </c>
      <c r="L31" s="59">
        <v>25866194</v>
      </c>
      <c r="M31" s="59">
        <v>66415976</v>
      </c>
      <c r="N31" s="59">
        <v>3191636</v>
      </c>
      <c r="O31" s="59">
        <v>77278133</v>
      </c>
      <c r="P31" s="59">
        <v>13661701</v>
      </c>
      <c r="Q31" s="59">
        <v>94131470</v>
      </c>
      <c r="R31" s="59">
        <v>0</v>
      </c>
      <c r="S31" s="59">
        <v>0</v>
      </c>
      <c r="T31" s="59">
        <v>0</v>
      </c>
      <c r="U31" s="59">
        <v>0</v>
      </c>
      <c r="V31" s="59">
        <v>200657437</v>
      </c>
      <c r="W31" s="59">
        <v>305753045</v>
      </c>
      <c r="X31" s="59">
        <v>-105095608</v>
      </c>
      <c r="Y31" s="60">
        <v>-34.37</v>
      </c>
      <c r="Z31" s="61">
        <v>407670726</v>
      </c>
    </row>
    <row r="32" spans="1:26" ht="13.5">
      <c r="A32" s="69" t="s">
        <v>50</v>
      </c>
      <c r="B32" s="21">
        <f>SUM(B28:B31)</f>
        <v>846043022</v>
      </c>
      <c r="C32" s="21">
        <f>SUM(C28:C31)</f>
        <v>0</v>
      </c>
      <c r="D32" s="98">
        <f aca="true" t="shared" si="5" ref="D32:Z32">SUM(D28:D31)</f>
        <v>1230118000</v>
      </c>
      <c r="E32" s="99">
        <f t="shared" si="5"/>
        <v>1231379000</v>
      </c>
      <c r="F32" s="99">
        <f t="shared" si="5"/>
        <v>42514078</v>
      </c>
      <c r="G32" s="99">
        <f t="shared" si="5"/>
        <v>67305086</v>
      </c>
      <c r="H32" s="99">
        <f t="shared" si="5"/>
        <v>96927101</v>
      </c>
      <c r="I32" s="99">
        <f t="shared" si="5"/>
        <v>206746265</v>
      </c>
      <c r="J32" s="99">
        <f t="shared" si="5"/>
        <v>69191122</v>
      </c>
      <c r="K32" s="99">
        <f t="shared" si="5"/>
        <v>86835889</v>
      </c>
      <c r="L32" s="99">
        <f t="shared" si="5"/>
        <v>68525466</v>
      </c>
      <c r="M32" s="99">
        <f t="shared" si="5"/>
        <v>224552477</v>
      </c>
      <c r="N32" s="99">
        <f t="shared" si="5"/>
        <v>32153725</v>
      </c>
      <c r="O32" s="99">
        <f t="shared" si="5"/>
        <v>108760288</v>
      </c>
      <c r="P32" s="99">
        <f t="shared" si="5"/>
        <v>95751645</v>
      </c>
      <c r="Q32" s="99">
        <f t="shared" si="5"/>
        <v>236665658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667964400</v>
      </c>
      <c r="W32" s="99">
        <f t="shared" si="5"/>
        <v>923534251</v>
      </c>
      <c r="X32" s="99">
        <f t="shared" si="5"/>
        <v>-255569851</v>
      </c>
      <c r="Y32" s="100">
        <f>+IF(W32&lt;&gt;0,(X32/W32)*100,0)</f>
        <v>-27.673023574736916</v>
      </c>
      <c r="Z32" s="101">
        <f t="shared" si="5"/>
        <v>1231379000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960284244</v>
      </c>
      <c r="C35" s="18">
        <v>0</v>
      </c>
      <c r="D35" s="58">
        <v>794480530</v>
      </c>
      <c r="E35" s="59">
        <v>997347485</v>
      </c>
      <c r="F35" s="59">
        <v>1269513101</v>
      </c>
      <c r="G35" s="59">
        <v>1379737954</v>
      </c>
      <c r="H35" s="59">
        <v>1141841096</v>
      </c>
      <c r="I35" s="59">
        <v>1141841096</v>
      </c>
      <c r="J35" s="59">
        <v>1316147736</v>
      </c>
      <c r="K35" s="59">
        <v>1155518507</v>
      </c>
      <c r="L35" s="59">
        <v>1300878510</v>
      </c>
      <c r="M35" s="59">
        <v>1300878510</v>
      </c>
      <c r="N35" s="59">
        <v>1098690626</v>
      </c>
      <c r="O35" s="59">
        <v>1045686146</v>
      </c>
      <c r="P35" s="59">
        <v>1039002176</v>
      </c>
      <c r="Q35" s="59">
        <v>1039002176</v>
      </c>
      <c r="R35" s="59">
        <v>0</v>
      </c>
      <c r="S35" s="59">
        <v>0</v>
      </c>
      <c r="T35" s="59">
        <v>0</v>
      </c>
      <c r="U35" s="59">
        <v>0</v>
      </c>
      <c r="V35" s="59">
        <v>1039002176</v>
      </c>
      <c r="W35" s="59">
        <v>748010614</v>
      </c>
      <c r="X35" s="59">
        <v>290991562</v>
      </c>
      <c r="Y35" s="60">
        <v>38.9</v>
      </c>
      <c r="Z35" s="61">
        <v>997347485</v>
      </c>
    </row>
    <row r="36" spans="1:26" ht="13.5">
      <c r="A36" s="57" t="s">
        <v>53</v>
      </c>
      <c r="B36" s="18">
        <v>14157262747</v>
      </c>
      <c r="C36" s="18">
        <v>0</v>
      </c>
      <c r="D36" s="58">
        <v>11116514948</v>
      </c>
      <c r="E36" s="59">
        <v>14196576651</v>
      </c>
      <c r="F36" s="59">
        <v>10429836212</v>
      </c>
      <c r="G36" s="59">
        <v>14073426435</v>
      </c>
      <c r="H36" s="59">
        <v>14378071362</v>
      </c>
      <c r="I36" s="59">
        <v>14378071362</v>
      </c>
      <c r="J36" s="59">
        <v>14452612747</v>
      </c>
      <c r="K36" s="59">
        <v>14544472812</v>
      </c>
      <c r="L36" s="59">
        <v>14729346556</v>
      </c>
      <c r="M36" s="59">
        <v>14729346556</v>
      </c>
      <c r="N36" s="59">
        <v>14766850556</v>
      </c>
      <c r="O36" s="59">
        <v>14941862957</v>
      </c>
      <c r="P36" s="59">
        <v>14889514259</v>
      </c>
      <c r="Q36" s="59">
        <v>14889514259</v>
      </c>
      <c r="R36" s="59">
        <v>0</v>
      </c>
      <c r="S36" s="59">
        <v>0</v>
      </c>
      <c r="T36" s="59">
        <v>0</v>
      </c>
      <c r="U36" s="59">
        <v>0</v>
      </c>
      <c r="V36" s="59">
        <v>14889514259</v>
      </c>
      <c r="W36" s="59">
        <v>10647432488</v>
      </c>
      <c r="X36" s="59">
        <v>4242081771</v>
      </c>
      <c r="Y36" s="60">
        <v>39.84</v>
      </c>
      <c r="Z36" s="61">
        <v>14196576651</v>
      </c>
    </row>
    <row r="37" spans="1:26" ht="13.5">
      <c r="A37" s="57" t="s">
        <v>54</v>
      </c>
      <c r="B37" s="18">
        <v>736003042</v>
      </c>
      <c r="C37" s="18">
        <v>0</v>
      </c>
      <c r="D37" s="58">
        <v>672322029</v>
      </c>
      <c r="E37" s="59">
        <v>906554484</v>
      </c>
      <c r="F37" s="59">
        <v>709601377</v>
      </c>
      <c r="G37" s="59">
        <v>542101591</v>
      </c>
      <c r="H37" s="59">
        <v>583889773</v>
      </c>
      <c r="I37" s="59">
        <v>583889773</v>
      </c>
      <c r="J37" s="59">
        <v>674662608</v>
      </c>
      <c r="K37" s="59">
        <v>580616230</v>
      </c>
      <c r="L37" s="59">
        <v>759971016</v>
      </c>
      <c r="M37" s="59">
        <v>759971016</v>
      </c>
      <c r="N37" s="59">
        <v>725802614</v>
      </c>
      <c r="O37" s="59">
        <v>646034036</v>
      </c>
      <c r="P37" s="59">
        <v>874409494</v>
      </c>
      <c r="Q37" s="59">
        <v>874409494</v>
      </c>
      <c r="R37" s="59">
        <v>0</v>
      </c>
      <c r="S37" s="59">
        <v>0</v>
      </c>
      <c r="T37" s="59">
        <v>0</v>
      </c>
      <c r="U37" s="59">
        <v>0</v>
      </c>
      <c r="V37" s="59">
        <v>874409494</v>
      </c>
      <c r="W37" s="59">
        <v>679915863</v>
      </c>
      <c r="X37" s="59">
        <v>194493631</v>
      </c>
      <c r="Y37" s="60">
        <v>28.61</v>
      </c>
      <c r="Z37" s="61">
        <v>906554484</v>
      </c>
    </row>
    <row r="38" spans="1:26" ht="13.5">
      <c r="A38" s="57" t="s">
        <v>55</v>
      </c>
      <c r="B38" s="18">
        <v>621638016</v>
      </c>
      <c r="C38" s="18">
        <v>0</v>
      </c>
      <c r="D38" s="58">
        <v>708883400</v>
      </c>
      <c r="E38" s="59">
        <v>623855864</v>
      </c>
      <c r="F38" s="59">
        <v>624937779</v>
      </c>
      <c r="G38" s="59">
        <v>826625367</v>
      </c>
      <c r="H38" s="59">
        <v>826625367</v>
      </c>
      <c r="I38" s="59">
        <v>826625367</v>
      </c>
      <c r="J38" s="59">
        <v>826625367</v>
      </c>
      <c r="K38" s="59">
        <v>826625367</v>
      </c>
      <c r="L38" s="59">
        <v>826625367</v>
      </c>
      <c r="M38" s="59">
        <v>826625367</v>
      </c>
      <c r="N38" s="59">
        <v>826625367</v>
      </c>
      <c r="O38" s="59">
        <v>826625367</v>
      </c>
      <c r="P38" s="59">
        <v>826625367</v>
      </c>
      <c r="Q38" s="59">
        <v>826625367</v>
      </c>
      <c r="R38" s="59">
        <v>0</v>
      </c>
      <c r="S38" s="59">
        <v>0</v>
      </c>
      <c r="T38" s="59">
        <v>0</v>
      </c>
      <c r="U38" s="59">
        <v>0</v>
      </c>
      <c r="V38" s="59">
        <v>826625367</v>
      </c>
      <c r="W38" s="59">
        <v>467891898</v>
      </c>
      <c r="X38" s="59">
        <v>358733469</v>
      </c>
      <c r="Y38" s="60">
        <v>76.67</v>
      </c>
      <c r="Z38" s="61">
        <v>623855864</v>
      </c>
    </row>
    <row r="39" spans="1:26" ht="13.5">
      <c r="A39" s="57" t="s">
        <v>56</v>
      </c>
      <c r="B39" s="18">
        <v>13759905932</v>
      </c>
      <c r="C39" s="18">
        <v>0</v>
      </c>
      <c r="D39" s="58">
        <v>10529790049</v>
      </c>
      <c r="E39" s="59">
        <v>13663513789</v>
      </c>
      <c r="F39" s="59">
        <v>10364810157</v>
      </c>
      <c r="G39" s="59">
        <v>14084437431</v>
      </c>
      <c r="H39" s="59">
        <v>14109397318</v>
      </c>
      <c r="I39" s="59">
        <v>14109397318</v>
      </c>
      <c r="J39" s="59">
        <v>14267472508</v>
      </c>
      <c r="K39" s="59">
        <v>14292749721</v>
      </c>
      <c r="L39" s="59">
        <v>14443628683</v>
      </c>
      <c r="M39" s="59">
        <v>14443628683</v>
      </c>
      <c r="N39" s="59">
        <v>14313113201</v>
      </c>
      <c r="O39" s="59">
        <v>14514889700</v>
      </c>
      <c r="P39" s="59">
        <v>14227481573</v>
      </c>
      <c r="Q39" s="59">
        <v>14227481573</v>
      </c>
      <c r="R39" s="59">
        <v>0</v>
      </c>
      <c r="S39" s="59">
        <v>0</v>
      </c>
      <c r="T39" s="59">
        <v>0</v>
      </c>
      <c r="U39" s="59">
        <v>0</v>
      </c>
      <c r="V39" s="59">
        <v>14227481573</v>
      </c>
      <c r="W39" s="59">
        <v>10247635342</v>
      </c>
      <c r="X39" s="59">
        <v>3979846231</v>
      </c>
      <c r="Y39" s="60">
        <v>38.84</v>
      </c>
      <c r="Z39" s="61">
        <v>13663513789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943935438</v>
      </c>
      <c r="C42" s="18">
        <v>0</v>
      </c>
      <c r="D42" s="58">
        <v>1146590409</v>
      </c>
      <c r="E42" s="59">
        <v>1099926515</v>
      </c>
      <c r="F42" s="59">
        <v>498957822</v>
      </c>
      <c r="G42" s="59">
        <v>-37089737</v>
      </c>
      <c r="H42" s="59">
        <v>-162374056</v>
      </c>
      <c r="I42" s="59">
        <v>299494029</v>
      </c>
      <c r="J42" s="59">
        <v>58761343</v>
      </c>
      <c r="K42" s="59">
        <v>-141185307</v>
      </c>
      <c r="L42" s="59">
        <v>307951212</v>
      </c>
      <c r="M42" s="59">
        <v>225527248</v>
      </c>
      <c r="N42" s="59">
        <v>-21150242</v>
      </c>
      <c r="O42" s="59">
        <v>-55593042</v>
      </c>
      <c r="P42" s="59">
        <v>542794566</v>
      </c>
      <c r="Q42" s="59">
        <v>466051282</v>
      </c>
      <c r="R42" s="59">
        <v>0</v>
      </c>
      <c r="S42" s="59">
        <v>0</v>
      </c>
      <c r="T42" s="59">
        <v>0</v>
      </c>
      <c r="U42" s="59">
        <v>0</v>
      </c>
      <c r="V42" s="59">
        <v>991072559</v>
      </c>
      <c r="W42" s="59">
        <v>844741870</v>
      </c>
      <c r="X42" s="59">
        <v>146330689</v>
      </c>
      <c r="Y42" s="60">
        <v>17.32</v>
      </c>
      <c r="Z42" s="61">
        <v>1099926515</v>
      </c>
    </row>
    <row r="43" spans="1:26" ht="13.5">
      <c r="A43" s="57" t="s">
        <v>59</v>
      </c>
      <c r="B43" s="18">
        <v>-943896903</v>
      </c>
      <c r="C43" s="18">
        <v>0</v>
      </c>
      <c r="D43" s="58">
        <v>-1139912100</v>
      </c>
      <c r="E43" s="59">
        <v>-1168612100</v>
      </c>
      <c r="F43" s="59">
        <v>-42514078</v>
      </c>
      <c r="G43" s="59">
        <v>-67305084</v>
      </c>
      <c r="H43" s="59">
        <v>-96927101</v>
      </c>
      <c r="I43" s="59">
        <v>-206746263</v>
      </c>
      <c r="J43" s="59">
        <v>-72089858</v>
      </c>
      <c r="K43" s="59">
        <v>-86510065</v>
      </c>
      <c r="L43" s="59">
        <v>-68525464</v>
      </c>
      <c r="M43" s="59">
        <v>-227125387</v>
      </c>
      <c r="N43" s="59">
        <v>-32153726</v>
      </c>
      <c r="O43" s="59">
        <v>-108760289</v>
      </c>
      <c r="P43" s="59">
        <v>-95751847</v>
      </c>
      <c r="Q43" s="59">
        <v>-236665862</v>
      </c>
      <c r="R43" s="59">
        <v>0</v>
      </c>
      <c r="S43" s="59">
        <v>0</v>
      </c>
      <c r="T43" s="59">
        <v>0</v>
      </c>
      <c r="U43" s="59">
        <v>0</v>
      </c>
      <c r="V43" s="59">
        <v>-670537512</v>
      </c>
      <c r="W43" s="59">
        <v>-677422189</v>
      </c>
      <c r="X43" s="59">
        <v>6884677</v>
      </c>
      <c r="Y43" s="60">
        <v>-1.02</v>
      </c>
      <c r="Z43" s="61">
        <v>-1168612100</v>
      </c>
    </row>
    <row r="44" spans="1:26" ht="13.5">
      <c r="A44" s="57" t="s">
        <v>60</v>
      </c>
      <c r="B44" s="18">
        <v>11474827</v>
      </c>
      <c r="C44" s="18">
        <v>0</v>
      </c>
      <c r="D44" s="58">
        <v>199000000</v>
      </c>
      <c r="E44" s="59">
        <v>94000000</v>
      </c>
      <c r="F44" s="59">
        <v>-16278</v>
      </c>
      <c r="G44" s="59">
        <v>205119673</v>
      </c>
      <c r="H44" s="59">
        <v>312398</v>
      </c>
      <c r="I44" s="59">
        <v>205415793</v>
      </c>
      <c r="J44" s="59">
        <v>164482</v>
      </c>
      <c r="K44" s="59">
        <v>-37403</v>
      </c>
      <c r="L44" s="59">
        <v>-16061804</v>
      </c>
      <c r="M44" s="59">
        <v>-15934725</v>
      </c>
      <c r="N44" s="59">
        <v>-196548</v>
      </c>
      <c r="O44" s="59">
        <v>-228260</v>
      </c>
      <c r="P44" s="59">
        <v>-173664</v>
      </c>
      <c r="Q44" s="59">
        <v>-598472</v>
      </c>
      <c r="R44" s="59">
        <v>0</v>
      </c>
      <c r="S44" s="59">
        <v>0</v>
      </c>
      <c r="T44" s="59">
        <v>0</v>
      </c>
      <c r="U44" s="59">
        <v>0</v>
      </c>
      <c r="V44" s="59">
        <v>188882596</v>
      </c>
      <c r="W44" s="59">
        <v>189284520</v>
      </c>
      <c r="X44" s="59">
        <v>-401924</v>
      </c>
      <c r="Y44" s="60">
        <v>-0.21</v>
      </c>
      <c r="Z44" s="61">
        <v>94000000</v>
      </c>
    </row>
    <row r="45" spans="1:26" ht="13.5">
      <c r="A45" s="69" t="s">
        <v>61</v>
      </c>
      <c r="B45" s="21">
        <v>99770752</v>
      </c>
      <c r="C45" s="21">
        <v>0</v>
      </c>
      <c r="D45" s="98">
        <v>266470910</v>
      </c>
      <c r="E45" s="99">
        <v>43327335</v>
      </c>
      <c r="F45" s="99">
        <v>474440386</v>
      </c>
      <c r="G45" s="99">
        <v>575165238</v>
      </c>
      <c r="H45" s="99">
        <v>316176479</v>
      </c>
      <c r="I45" s="99">
        <v>316176479</v>
      </c>
      <c r="J45" s="99">
        <v>303012446</v>
      </c>
      <c r="K45" s="99">
        <v>75279671</v>
      </c>
      <c r="L45" s="99">
        <v>298643615</v>
      </c>
      <c r="M45" s="99">
        <v>298643615</v>
      </c>
      <c r="N45" s="99">
        <v>245143099</v>
      </c>
      <c r="O45" s="99">
        <v>80561508</v>
      </c>
      <c r="P45" s="99">
        <v>527430563</v>
      </c>
      <c r="Q45" s="99">
        <v>527430563</v>
      </c>
      <c r="R45" s="99">
        <v>0</v>
      </c>
      <c r="S45" s="99">
        <v>0</v>
      </c>
      <c r="T45" s="99">
        <v>0</v>
      </c>
      <c r="U45" s="99">
        <v>0</v>
      </c>
      <c r="V45" s="99">
        <v>527430563</v>
      </c>
      <c r="W45" s="99">
        <v>374617121</v>
      </c>
      <c r="X45" s="99">
        <v>152813442</v>
      </c>
      <c r="Y45" s="100">
        <v>40.79</v>
      </c>
      <c r="Z45" s="101">
        <v>43327335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9929194</v>
      </c>
      <c r="C49" s="51">
        <v>0</v>
      </c>
      <c r="D49" s="128">
        <v>42338266</v>
      </c>
      <c r="E49" s="53">
        <v>30413842</v>
      </c>
      <c r="F49" s="53">
        <v>0</v>
      </c>
      <c r="G49" s="53">
        <v>0</v>
      </c>
      <c r="H49" s="53">
        <v>0</v>
      </c>
      <c r="I49" s="53">
        <v>38245709</v>
      </c>
      <c r="J49" s="53">
        <v>0</v>
      </c>
      <c r="K49" s="53">
        <v>0</v>
      </c>
      <c r="L49" s="53">
        <v>0</v>
      </c>
      <c r="M49" s="53">
        <v>31049796</v>
      </c>
      <c r="N49" s="53">
        <v>0</v>
      </c>
      <c r="O49" s="53">
        <v>0</v>
      </c>
      <c r="P49" s="53">
        <v>0</v>
      </c>
      <c r="Q49" s="53">
        <v>29723302</v>
      </c>
      <c r="R49" s="53">
        <v>0</v>
      </c>
      <c r="S49" s="53">
        <v>0</v>
      </c>
      <c r="T49" s="53">
        <v>0</v>
      </c>
      <c r="U49" s="53">
        <v>0</v>
      </c>
      <c r="V49" s="53">
        <v>100950899</v>
      </c>
      <c r="W49" s="53">
        <v>653420730</v>
      </c>
      <c r="X49" s="53">
        <v>936071738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74913058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74913058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96.98118425247517</v>
      </c>
      <c r="C58" s="5">
        <f>IF(C67=0,0,+(C76/C67)*100)</f>
        <v>0</v>
      </c>
      <c r="D58" s="6">
        <f aca="true" t="shared" si="6" ref="D58:Z58">IF(D67=0,0,+(D76/D67)*100)</f>
        <v>89.49807060905636</v>
      </c>
      <c r="E58" s="7">
        <f t="shared" si="6"/>
        <v>89.47291821562345</v>
      </c>
      <c r="F58" s="7">
        <f t="shared" si="6"/>
        <v>100</v>
      </c>
      <c r="G58" s="7">
        <f t="shared" si="6"/>
        <v>96.39412435073244</v>
      </c>
      <c r="H58" s="7">
        <f t="shared" si="6"/>
        <v>74.08367180745039</v>
      </c>
      <c r="I58" s="7">
        <f t="shared" si="6"/>
        <v>89.01474613091864</v>
      </c>
      <c r="J58" s="7">
        <f t="shared" si="6"/>
        <v>97.19332818682322</v>
      </c>
      <c r="K58" s="7">
        <f t="shared" si="6"/>
        <v>95.29403233708994</v>
      </c>
      <c r="L58" s="7">
        <f t="shared" si="6"/>
        <v>87.429295286604</v>
      </c>
      <c r="M58" s="7">
        <f t="shared" si="6"/>
        <v>93.40275893197106</v>
      </c>
      <c r="N58" s="7">
        <f t="shared" si="6"/>
        <v>89.65411130716521</v>
      </c>
      <c r="O58" s="7">
        <f t="shared" si="6"/>
        <v>92.09285679654245</v>
      </c>
      <c r="P58" s="7">
        <f t="shared" si="6"/>
        <v>93.1654000680131</v>
      </c>
      <c r="Q58" s="7">
        <f t="shared" si="6"/>
        <v>91.64928527409873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91.32760447766907</v>
      </c>
      <c r="W58" s="7">
        <f t="shared" si="6"/>
        <v>70.90185342623877</v>
      </c>
      <c r="X58" s="7">
        <f t="shared" si="6"/>
        <v>0</v>
      </c>
      <c r="Y58" s="7">
        <f t="shared" si="6"/>
        <v>0</v>
      </c>
      <c r="Z58" s="8">
        <f t="shared" si="6"/>
        <v>89.47291821562345</v>
      </c>
    </row>
    <row r="59" spans="1:26" ht="13.5">
      <c r="A59" s="36" t="s">
        <v>31</v>
      </c>
      <c r="B59" s="9">
        <f aca="true" t="shared" si="7" ref="B59:Z66">IF(B68=0,0,+(B77/B68)*100)</f>
        <v>96.60478030549906</v>
      </c>
      <c r="C59" s="9">
        <f t="shared" si="7"/>
        <v>0</v>
      </c>
      <c r="D59" s="2">
        <f t="shared" si="7"/>
        <v>88</v>
      </c>
      <c r="E59" s="10">
        <f t="shared" si="7"/>
        <v>88</v>
      </c>
      <c r="F59" s="10">
        <f t="shared" si="7"/>
        <v>100</v>
      </c>
      <c r="G59" s="10">
        <f t="shared" si="7"/>
        <v>100</v>
      </c>
      <c r="H59" s="10">
        <f t="shared" si="7"/>
        <v>96.58089976268049</v>
      </c>
      <c r="I59" s="10">
        <f t="shared" si="7"/>
        <v>98.82138640320186</v>
      </c>
      <c r="J59" s="10">
        <f t="shared" si="7"/>
        <v>100</v>
      </c>
      <c r="K59" s="10">
        <f t="shared" si="7"/>
        <v>89.7220232101383</v>
      </c>
      <c r="L59" s="10">
        <f t="shared" si="7"/>
        <v>92.9999997944413</v>
      </c>
      <c r="M59" s="10">
        <f t="shared" si="7"/>
        <v>94.24199285030119</v>
      </c>
      <c r="N59" s="10">
        <f t="shared" si="7"/>
        <v>87.9999995888605</v>
      </c>
      <c r="O59" s="10">
        <f t="shared" si="7"/>
        <v>88.00000041029182</v>
      </c>
      <c r="P59" s="10">
        <f t="shared" si="7"/>
        <v>93.00000020490013</v>
      </c>
      <c r="Q59" s="10">
        <f t="shared" si="7"/>
        <v>89.66914564813781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94.1936501427535</v>
      </c>
      <c r="W59" s="10">
        <f t="shared" si="7"/>
        <v>81.75369220425812</v>
      </c>
      <c r="X59" s="10">
        <f t="shared" si="7"/>
        <v>0</v>
      </c>
      <c r="Y59" s="10">
        <f t="shared" si="7"/>
        <v>0</v>
      </c>
      <c r="Z59" s="11">
        <f t="shared" si="7"/>
        <v>88</v>
      </c>
    </row>
    <row r="60" spans="1:26" ht="13.5">
      <c r="A60" s="37" t="s">
        <v>32</v>
      </c>
      <c r="B60" s="12">
        <f t="shared" si="7"/>
        <v>102.03653687207179</v>
      </c>
      <c r="C60" s="12">
        <f t="shared" si="7"/>
        <v>0</v>
      </c>
      <c r="D60" s="3">
        <f t="shared" si="7"/>
        <v>89.7324020618765</v>
      </c>
      <c r="E60" s="13">
        <f t="shared" si="7"/>
        <v>89.71460906103802</v>
      </c>
      <c r="F60" s="13">
        <f t="shared" si="7"/>
        <v>100</v>
      </c>
      <c r="G60" s="13">
        <f t="shared" si="7"/>
        <v>95.06500420649625</v>
      </c>
      <c r="H60" s="13">
        <f t="shared" si="7"/>
        <v>67.33410545360393</v>
      </c>
      <c r="I60" s="13">
        <f t="shared" si="7"/>
        <v>85.66287948914946</v>
      </c>
      <c r="J60" s="13">
        <f t="shared" si="7"/>
        <v>100</v>
      </c>
      <c r="K60" s="13">
        <f t="shared" si="7"/>
        <v>99.99614414873125</v>
      </c>
      <c r="L60" s="13">
        <f t="shared" si="7"/>
        <v>93.00000052471287</v>
      </c>
      <c r="M60" s="13">
        <f t="shared" si="7"/>
        <v>97.79298301168325</v>
      </c>
      <c r="N60" s="13">
        <f t="shared" si="7"/>
        <v>93.0000002546453</v>
      </c>
      <c r="O60" s="13">
        <f t="shared" si="7"/>
        <v>93.00000106174498</v>
      </c>
      <c r="P60" s="13">
        <f t="shared" si="7"/>
        <v>92.99999992986407</v>
      </c>
      <c r="Q60" s="13">
        <f t="shared" si="7"/>
        <v>93.0000004224277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92.0259161372512</v>
      </c>
      <c r="W60" s="13">
        <f t="shared" si="7"/>
        <v>68.04608370321093</v>
      </c>
      <c r="X60" s="13">
        <f t="shared" si="7"/>
        <v>0</v>
      </c>
      <c r="Y60" s="13">
        <f t="shared" si="7"/>
        <v>0</v>
      </c>
      <c r="Z60" s="14">
        <f t="shared" si="7"/>
        <v>89.71460906103802</v>
      </c>
    </row>
    <row r="61" spans="1:26" ht="13.5">
      <c r="A61" s="38" t="s">
        <v>110</v>
      </c>
      <c r="B61" s="12">
        <f t="shared" si="7"/>
        <v>101.02125331763045</v>
      </c>
      <c r="C61" s="12">
        <f t="shared" si="7"/>
        <v>0</v>
      </c>
      <c r="D61" s="3">
        <f t="shared" si="7"/>
        <v>89.99999958860391</v>
      </c>
      <c r="E61" s="13">
        <f t="shared" si="7"/>
        <v>90.00000010284901</v>
      </c>
      <c r="F61" s="13">
        <f t="shared" si="7"/>
        <v>100</v>
      </c>
      <c r="G61" s="13">
        <f t="shared" si="7"/>
        <v>91.19431011019947</v>
      </c>
      <c r="H61" s="13">
        <f t="shared" si="7"/>
        <v>63.30355045176963</v>
      </c>
      <c r="I61" s="13">
        <f t="shared" si="7"/>
        <v>82.09547199563615</v>
      </c>
      <c r="J61" s="13">
        <f t="shared" si="7"/>
        <v>100</v>
      </c>
      <c r="K61" s="13">
        <f t="shared" si="7"/>
        <v>94.36666879606587</v>
      </c>
      <c r="L61" s="13">
        <f t="shared" si="7"/>
        <v>93.00000100724992</v>
      </c>
      <c r="M61" s="13">
        <f t="shared" si="7"/>
        <v>95.66516099605228</v>
      </c>
      <c r="N61" s="13">
        <f t="shared" si="7"/>
        <v>93.00000075272963</v>
      </c>
      <c r="O61" s="13">
        <f t="shared" si="7"/>
        <v>93.0000010640054</v>
      </c>
      <c r="P61" s="13">
        <f t="shared" si="7"/>
        <v>93.00000045671813</v>
      </c>
      <c r="Q61" s="13">
        <f t="shared" si="7"/>
        <v>93.00000075860599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89.78613626700735</v>
      </c>
      <c r="W61" s="13">
        <f t="shared" si="7"/>
        <v>65.05901459312089</v>
      </c>
      <c r="X61" s="13">
        <f t="shared" si="7"/>
        <v>0</v>
      </c>
      <c r="Y61" s="13">
        <f t="shared" si="7"/>
        <v>0</v>
      </c>
      <c r="Z61" s="14">
        <f t="shared" si="7"/>
        <v>90.00000010284901</v>
      </c>
    </row>
    <row r="62" spans="1:26" ht="13.5">
      <c r="A62" s="38" t="s">
        <v>111</v>
      </c>
      <c r="B62" s="12">
        <f t="shared" si="7"/>
        <v>118.51008800325789</v>
      </c>
      <c r="C62" s="12">
        <f t="shared" si="7"/>
        <v>0</v>
      </c>
      <c r="D62" s="3">
        <f t="shared" si="7"/>
        <v>90.00000031909632</v>
      </c>
      <c r="E62" s="13">
        <f t="shared" si="7"/>
        <v>90</v>
      </c>
      <c r="F62" s="13">
        <f t="shared" si="7"/>
        <v>100</v>
      </c>
      <c r="G62" s="13">
        <f t="shared" si="7"/>
        <v>110.4814759494527</v>
      </c>
      <c r="H62" s="13">
        <f t="shared" si="7"/>
        <v>70.31173954795746</v>
      </c>
      <c r="I62" s="13">
        <f t="shared" si="7"/>
        <v>91.75020596225485</v>
      </c>
      <c r="J62" s="13">
        <f t="shared" si="7"/>
        <v>100</v>
      </c>
      <c r="K62" s="13">
        <f t="shared" si="7"/>
        <v>103.14696346673871</v>
      </c>
      <c r="L62" s="13">
        <f t="shared" si="7"/>
        <v>92.9999990947028</v>
      </c>
      <c r="M62" s="13">
        <f t="shared" si="7"/>
        <v>99.44305209049988</v>
      </c>
      <c r="N62" s="13">
        <f t="shared" si="7"/>
        <v>93.00000010309763</v>
      </c>
      <c r="O62" s="13">
        <f t="shared" si="7"/>
        <v>93.00000045011056</v>
      </c>
      <c r="P62" s="13">
        <f t="shared" si="7"/>
        <v>92.9999992536856</v>
      </c>
      <c r="Q62" s="13">
        <f t="shared" si="7"/>
        <v>92.99999994637604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94.76457795016117</v>
      </c>
      <c r="W62" s="13">
        <f t="shared" si="7"/>
        <v>62.572229886389366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3.5">
      <c r="A63" s="38" t="s">
        <v>112</v>
      </c>
      <c r="B63" s="12">
        <f t="shared" si="7"/>
        <v>79.7291117455607</v>
      </c>
      <c r="C63" s="12">
        <f t="shared" si="7"/>
        <v>0</v>
      </c>
      <c r="D63" s="3">
        <f t="shared" si="7"/>
        <v>88.00000105824584</v>
      </c>
      <c r="E63" s="13">
        <f t="shared" si="7"/>
        <v>88.00000105824584</v>
      </c>
      <c r="F63" s="13">
        <f t="shared" si="7"/>
        <v>100</v>
      </c>
      <c r="G63" s="13">
        <f t="shared" si="7"/>
        <v>79.91574134509248</v>
      </c>
      <c r="H63" s="13">
        <f t="shared" si="7"/>
        <v>77.30886706004408</v>
      </c>
      <c r="I63" s="13">
        <f t="shared" si="7"/>
        <v>85.04663123386176</v>
      </c>
      <c r="J63" s="13">
        <f t="shared" si="7"/>
        <v>100</v>
      </c>
      <c r="K63" s="13">
        <f t="shared" si="7"/>
        <v>100</v>
      </c>
      <c r="L63" s="13">
        <f t="shared" si="7"/>
        <v>93.00000158725624</v>
      </c>
      <c r="M63" s="13">
        <f t="shared" si="7"/>
        <v>97.5551242187603</v>
      </c>
      <c r="N63" s="13">
        <f t="shared" si="7"/>
        <v>92.99999825724362</v>
      </c>
      <c r="O63" s="13">
        <f t="shared" si="7"/>
        <v>107.7107917732726</v>
      </c>
      <c r="P63" s="13">
        <f t="shared" si="7"/>
        <v>92.99999979989822</v>
      </c>
      <c r="Q63" s="13">
        <f t="shared" si="7"/>
        <v>97.65499150207725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93.49779415075956</v>
      </c>
      <c r="W63" s="13">
        <f t="shared" si="7"/>
        <v>92.6215964820737</v>
      </c>
      <c r="X63" s="13">
        <f t="shared" si="7"/>
        <v>0</v>
      </c>
      <c r="Y63" s="13">
        <f t="shared" si="7"/>
        <v>0</v>
      </c>
      <c r="Z63" s="14">
        <f t="shared" si="7"/>
        <v>88.00000105824584</v>
      </c>
    </row>
    <row r="64" spans="1:26" ht="13.5">
      <c r="A64" s="38" t="s">
        <v>113</v>
      </c>
      <c r="B64" s="12">
        <f t="shared" si="7"/>
        <v>81.29302168072601</v>
      </c>
      <c r="C64" s="12">
        <f t="shared" si="7"/>
        <v>0</v>
      </c>
      <c r="D64" s="3">
        <f t="shared" si="7"/>
        <v>88.00000192124804</v>
      </c>
      <c r="E64" s="13">
        <f t="shared" si="7"/>
        <v>88.00000096062402</v>
      </c>
      <c r="F64" s="13">
        <f t="shared" si="7"/>
        <v>100</v>
      </c>
      <c r="G64" s="13">
        <f t="shared" si="7"/>
        <v>98.53644726708708</v>
      </c>
      <c r="H64" s="13">
        <f t="shared" si="7"/>
        <v>80.8207000922793</v>
      </c>
      <c r="I64" s="13">
        <f t="shared" si="7"/>
        <v>92.74591378746499</v>
      </c>
      <c r="J64" s="13">
        <f t="shared" si="7"/>
        <v>100</v>
      </c>
      <c r="K64" s="13">
        <f t="shared" si="7"/>
        <v>122.92967830525154</v>
      </c>
      <c r="L64" s="13">
        <f t="shared" si="7"/>
        <v>92.99999977025263</v>
      </c>
      <c r="M64" s="13">
        <f t="shared" si="7"/>
        <v>105.04312907473658</v>
      </c>
      <c r="N64" s="13">
        <f t="shared" si="7"/>
        <v>92.9999998998714</v>
      </c>
      <c r="O64" s="13">
        <f t="shared" si="7"/>
        <v>80.29836358553686</v>
      </c>
      <c r="P64" s="13">
        <f t="shared" si="7"/>
        <v>92.99999942088643</v>
      </c>
      <c r="Q64" s="13">
        <f t="shared" si="7"/>
        <v>88.56985882855714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95.32203941163567</v>
      </c>
      <c r="W64" s="13">
        <f t="shared" si="7"/>
        <v>90.11603969560555</v>
      </c>
      <c r="X64" s="13">
        <f t="shared" si="7"/>
        <v>0</v>
      </c>
      <c r="Y64" s="13">
        <f t="shared" si="7"/>
        <v>0</v>
      </c>
      <c r="Z64" s="14">
        <f t="shared" si="7"/>
        <v>88.00000096062402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10.50368177139858</v>
      </c>
      <c r="C66" s="15">
        <f t="shared" si="7"/>
        <v>0</v>
      </c>
      <c r="D66" s="4">
        <f t="shared" si="7"/>
        <v>93</v>
      </c>
      <c r="E66" s="16">
        <f t="shared" si="7"/>
        <v>93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46.25009773341886</v>
      </c>
      <c r="K66" s="16">
        <f t="shared" si="7"/>
        <v>50.87114980037316</v>
      </c>
      <c r="L66" s="16">
        <f t="shared" si="7"/>
        <v>0</v>
      </c>
      <c r="M66" s="16">
        <f t="shared" si="7"/>
        <v>31.51154875919151</v>
      </c>
      <c r="N66" s="16">
        <f t="shared" si="7"/>
        <v>0</v>
      </c>
      <c r="O66" s="16">
        <f t="shared" si="7"/>
        <v>100.59643260289191</v>
      </c>
      <c r="P66" s="16">
        <f t="shared" si="7"/>
        <v>100</v>
      </c>
      <c r="Q66" s="16">
        <f t="shared" si="7"/>
        <v>66.86047280633936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64.6673719680319</v>
      </c>
      <c r="W66" s="16">
        <f t="shared" si="7"/>
        <v>71.29384083484847</v>
      </c>
      <c r="X66" s="16">
        <f t="shared" si="7"/>
        <v>0</v>
      </c>
      <c r="Y66" s="16">
        <f t="shared" si="7"/>
        <v>0</v>
      </c>
      <c r="Z66" s="17">
        <f t="shared" si="7"/>
        <v>93</v>
      </c>
    </row>
    <row r="67" spans="1:26" ht="13.5" hidden="1">
      <c r="A67" s="40" t="s">
        <v>116</v>
      </c>
      <c r="B67" s="23">
        <v>1561296513</v>
      </c>
      <c r="C67" s="23"/>
      <c r="D67" s="24">
        <v>1939213000</v>
      </c>
      <c r="E67" s="25">
        <v>1846673000</v>
      </c>
      <c r="F67" s="25">
        <v>131492073</v>
      </c>
      <c r="G67" s="25">
        <v>128163266</v>
      </c>
      <c r="H67" s="25">
        <v>160084865</v>
      </c>
      <c r="I67" s="25">
        <v>419740204</v>
      </c>
      <c r="J67" s="25">
        <v>135449716</v>
      </c>
      <c r="K67" s="25">
        <v>140332541</v>
      </c>
      <c r="L67" s="25">
        <v>130383104</v>
      </c>
      <c r="M67" s="25">
        <v>406165361</v>
      </c>
      <c r="N67" s="25">
        <v>130488365</v>
      </c>
      <c r="O67" s="25">
        <v>135034079</v>
      </c>
      <c r="P67" s="25">
        <v>132212757</v>
      </c>
      <c r="Q67" s="25">
        <v>397735201</v>
      </c>
      <c r="R67" s="25"/>
      <c r="S67" s="25"/>
      <c r="T67" s="25"/>
      <c r="U67" s="25"/>
      <c r="V67" s="25">
        <v>1223640766</v>
      </c>
      <c r="W67" s="25">
        <v>1534131567</v>
      </c>
      <c r="X67" s="25"/>
      <c r="Y67" s="24"/>
      <c r="Z67" s="26">
        <v>1846673000</v>
      </c>
    </row>
    <row r="68" spans="1:26" ht="13.5" hidden="1">
      <c r="A68" s="36" t="s">
        <v>31</v>
      </c>
      <c r="B68" s="18">
        <v>310476433</v>
      </c>
      <c r="C68" s="18"/>
      <c r="D68" s="19">
        <v>388192000</v>
      </c>
      <c r="E68" s="20">
        <v>388192000</v>
      </c>
      <c r="F68" s="20">
        <v>27965430</v>
      </c>
      <c r="G68" s="20">
        <v>27632614</v>
      </c>
      <c r="H68" s="20">
        <v>29247490</v>
      </c>
      <c r="I68" s="20">
        <v>84845534</v>
      </c>
      <c r="J68" s="20">
        <v>29208701</v>
      </c>
      <c r="K68" s="20">
        <v>29188624</v>
      </c>
      <c r="L68" s="20">
        <v>29188742</v>
      </c>
      <c r="M68" s="20">
        <v>87586067</v>
      </c>
      <c r="N68" s="20">
        <v>29187174</v>
      </c>
      <c r="O68" s="20">
        <v>29247476</v>
      </c>
      <c r="P68" s="20">
        <v>29282558</v>
      </c>
      <c r="Q68" s="20">
        <v>87717208</v>
      </c>
      <c r="R68" s="20"/>
      <c r="S68" s="20"/>
      <c r="T68" s="20"/>
      <c r="U68" s="20"/>
      <c r="V68" s="20">
        <v>260148809</v>
      </c>
      <c r="W68" s="20">
        <v>307102728</v>
      </c>
      <c r="X68" s="20"/>
      <c r="Y68" s="19"/>
      <c r="Z68" s="22">
        <v>388192000</v>
      </c>
    </row>
    <row r="69" spans="1:26" ht="13.5" hidden="1">
      <c r="A69" s="37" t="s">
        <v>32</v>
      </c>
      <c r="B69" s="18">
        <v>1183014132</v>
      </c>
      <c r="C69" s="18"/>
      <c r="D69" s="19">
        <v>1484279000</v>
      </c>
      <c r="E69" s="20">
        <v>1391739000</v>
      </c>
      <c r="F69" s="20">
        <v>97042710</v>
      </c>
      <c r="G69" s="20">
        <v>93645632</v>
      </c>
      <c r="H69" s="20">
        <v>123946148</v>
      </c>
      <c r="I69" s="20">
        <v>314634490</v>
      </c>
      <c r="J69" s="20">
        <v>99168204</v>
      </c>
      <c r="K69" s="20">
        <v>103816245</v>
      </c>
      <c r="L69" s="20">
        <v>93384407</v>
      </c>
      <c r="M69" s="20">
        <v>296368856</v>
      </c>
      <c r="N69" s="20">
        <v>98175775</v>
      </c>
      <c r="O69" s="20">
        <v>102661187</v>
      </c>
      <c r="P69" s="20">
        <v>99806199</v>
      </c>
      <c r="Q69" s="20">
        <v>300643161</v>
      </c>
      <c r="R69" s="20"/>
      <c r="S69" s="20"/>
      <c r="T69" s="20"/>
      <c r="U69" s="20"/>
      <c r="V69" s="20">
        <v>911646507</v>
      </c>
      <c r="W69" s="20">
        <v>1174228550</v>
      </c>
      <c r="X69" s="20"/>
      <c r="Y69" s="19"/>
      <c r="Z69" s="22">
        <v>1391739000</v>
      </c>
    </row>
    <row r="70" spans="1:26" ht="13.5" hidden="1">
      <c r="A70" s="38" t="s">
        <v>110</v>
      </c>
      <c r="B70" s="18">
        <v>829722837</v>
      </c>
      <c r="C70" s="18"/>
      <c r="D70" s="19">
        <v>972299000</v>
      </c>
      <c r="E70" s="20">
        <v>972299000</v>
      </c>
      <c r="F70" s="20">
        <v>53783604</v>
      </c>
      <c r="G70" s="20">
        <v>52153699</v>
      </c>
      <c r="H70" s="20">
        <v>76496068</v>
      </c>
      <c r="I70" s="20">
        <v>182433371</v>
      </c>
      <c r="J70" s="20">
        <v>48913754</v>
      </c>
      <c r="K70" s="20">
        <v>53254458</v>
      </c>
      <c r="L70" s="20">
        <v>53611322</v>
      </c>
      <c r="M70" s="20">
        <v>155779534</v>
      </c>
      <c r="N70" s="20">
        <v>50482934</v>
      </c>
      <c r="O70" s="20">
        <v>50751622</v>
      </c>
      <c r="P70" s="20">
        <v>50359289</v>
      </c>
      <c r="Q70" s="20">
        <v>151593845</v>
      </c>
      <c r="R70" s="20"/>
      <c r="S70" s="20"/>
      <c r="T70" s="20"/>
      <c r="U70" s="20"/>
      <c r="V70" s="20">
        <v>489806750</v>
      </c>
      <c r="W70" s="20">
        <v>769195848</v>
      </c>
      <c r="X70" s="20"/>
      <c r="Y70" s="19"/>
      <c r="Z70" s="22">
        <v>972299000</v>
      </c>
    </row>
    <row r="71" spans="1:26" ht="13.5" hidden="1">
      <c r="A71" s="38" t="s">
        <v>111</v>
      </c>
      <c r="B71" s="18">
        <v>219406650</v>
      </c>
      <c r="C71" s="18"/>
      <c r="D71" s="19">
        <v>313385000</v>
      </c>
      <c r="E71" s="20">
        <v>220845000</v>
      </c>
      <c r="F71" s="20">
        <v>26183496</v>
      </c>
      <c r="G71" s="20">
        <v>21290160</v>
      </c>
      <c r="H71" s="20">
        <v>28677433</v>
      </c>
      <c r="I71" s="20">
        <v>76151089</v>
      </c>
      <c r="J71" s="20">
        <v>31468438</v>
      </c>
      <c r="K71" s="20">
        <v>31776632</v>
      </c>
      <c r="L71" s="20">
        <v>20987583</v>
      </c>
      <c r="M71" s="20">
        <v>84232653</v>
      </c>
      <c r="N71" s="20">
        <v>29098629</v>
      </c>
      <c r="O71" s="20">
        <v>33325145</v>
      </c>
      <c r="P71" s="20">
        <v>30818111</v>
      </c>
      <c r="Q71" s="20">
        <v>93241885</v>
      </c>
      <c r="R71" s="20"/>
      <c r="S71" s="20"/>
      <c r="T71" s="20"/>
      <c r="U71" s="20"/>
      <c r="V71" s="20">
        <v>253625627</v>
      </c>
      <c r="W71" s="20">
        <v>247922133</v>
      </c>
      <c r="X71" s="20"/>
      <c r="Y71" s="19"/>
      <c r="Z71" s="22">
        <v>220845000</v>
      </c>
    </row>
    <row r="72" spans="1:26" ht="13.5" hidden="1">
      <c r="A72" s="38" t="s">
        <v>112</v>
      </c>
      <c r="B72" s="18">
        <v>59375701</v>
      </c>
      <c r="C72" s="18"/>
      <c r="D72" s="19">
        <v>94496000</v>
      </c>
      <c r="E72" s="20">
        <v>94496000</v>
      </c>
      <c r="F72" s="20">
        <v>8077534</v>
      </c>
      <c r="G72" s="20">
        <v>10551557</v>
      </c>
      <c r="H72" s="20">
        <v>8613272</v>
      </c>
      <c r="I72" s="20">
        <v>27242363</v>
      </c>
      <c r="J72" s="20">
        <v>8700604</v>
      </c>
      <c r="K72" s="20">
        <v>10080288</v>
      </c>
      <c r="L72" s="20">
        <v>10080288</v>
      </c>
      <c r="M72" s="20">
        <v>28861180</v>
      </c>
      <c r="N72" s="20">
        <v>8607055</v>
      </c>
      <c r="O72" s="20">
        <v>8611152</v>
      </c>
      <c r="P72" s="20">
        <v>9994914</v>
      </c>
      <c r="Q72" s="20">
        <v>27213121</v>
      </c>
      <c r="R72" s="20"/>
      <c r="S72" s="20"/>
      <c r="T72" s="20"/>
      <c r="U72" s="20"/>
      <c r="V72" s="20">
        <v>83316664</v>
      </c>
      <c r="W72" s="20">
        <v>74756768</v>
      </c>
      <c r="X72" s="20"/>
      <c r="Y72" s="19"/>
      <c r="Z72" s="22">
        <v>94496000</v>
      </c>
    </row>
    <row r="73" spans="1:26" ht="13.5" hidden="1">
      <c r="A73" s="38" t="s">
        <v>113</v>
      </c>
      <c r="B73" s="18">
        <v>74508944</v>
      </c>
      <c r="C73" s="18"/>
      <c r="D73" s="19">
        <v>104099000</v>
      </c>
      <c r="E73" s="20">
        <v>104099000</v>
      </c>
      <c r="F73" s="20">
        <v>8998076</v>
      </c>
      <c r="G73" s="20">
        <v>9650216</v>
      </c>
      <c r="H73" s="20">
        <v>10159375</v>
      </c>
      <c r="I73" s="20">
        <v>28807667</v>
      </c>
      <c r="J73" s="20">
        <v>10085408</v>
      </c>
      <c r="K73" s="20">
        <v>8704867</v>
      </c>
      <c r="L73" s="20">
        <v>8705214</v>
      </c>
      <c r="M73" s="20">
        <v>27495489</v>
      </c>
      <c r="N73" s="20">
        <v>9987157</v>
      </c>
      <c r="O73" s="20">
        <v>9973268</v>
      </c>
      <c r="P73" s="20">
        <v>8633885</v>
      </c>
      <c r="Q73" s="20">
        <v>28594310</v>
      </c>
      <c r="R73" s="20"/>
      <c r="S73" s="20"/>
      <c r="T73" s="20"/>
      <c r="U73" s="20"/>
      <c r="V73" s="20">
        <v>84897466</v>
      </c>
      <c r="W73" s="20">
        <v>82353801</v>
      </c>
      <c r="X73" s="20"/>
      <c r="Y73" s="19"/>
      <c r="Z73" s="22">
        <v>104099000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67805948</v>
      </c>
      <c r="C75" s="27"/>
      <c r="D75" s="28">
        <v>66742000</v>
      </c>
      <c r="E75" s="29">
        <v>66742000</v>
      </c>
      <c r="F75" s="29">
        <v>6483933</v>
      </c>
      <c r="G75" s="29">
        <v>6885020</v>
      </c>
      <c r="H75" s="29">
        <v>6891227</v>
      </c>
      <c r="I75" s="29">
        <v>20260180</v>
      </c>
      <c r="J75" s="29">
        <v>7072811</v>
      </c>
      <c r="K75" s="29">
        <v>7327672</v>
      </c>
      <c r="L75" s="29">
        <v>7809955</v>
      </c>
      <c r="M75" s="29">
        <v>22210438</v>
      </c>
      <c r="N75" s="29">
        <v>3125416</v>
      </c>
      <c r="O75" s="29">
        <v>3125416</v>
      </c>
      <c r="P75" s="29">
        <v>3124000</v>
      </c>
      <c r="Q75" s="29">
        <v>9374832</v>
      </c>
      <c r="R75" s="29"/>
      <c r="S75" s="29"/>
      <c r="T75" s="29"/>
      <c r="U75" s="29"/>
      <c r="V75" s="29">
        <v>51845450</v>
      </c>
      <c r="W75" s="29">
        <v>52800289</v>
      </c>
      <c r="X75" s="29"/>
      <c r="Y75" s="28"/>
      <c r="Z75" s="30">
        <v>66742000</v>
      </c>
    </row>
    <row r="76" spans="1:26" ht="13.5" hidden="1">
      <c r="A76" s="41" t="s">
        <v>117</v>
      </c>
      <c r="B76" s="31">
        <v>1514163848</v>
      </c>
      <c r="C76" s="31"/>
      <c r="D76" s="32">
        <v>1735558220</v>
      </c>
      <c r="E76" s="33">
        <v>1652272223</v>
      </c>
      <c r="F76" s="33">
        <v>131492073</v>
      </c>
      <c r="G76" s="33">
        <v>123541858</v>
      </c>
      <c r="H76" s="33">
        <v>118596746</v>
      </c>
      <c r="I76" s="33">
        <v>373630677</v>
      </c>
      <c r="J76" s="33">
        <v>131648087</v>
      </c>
      <c r="K76" s="33">
        <v>133728537</v>
      </c>
      <c r="L76" s="33">
        <v>113993029</v>
      </c>
      <c r="M76" s="33">
        <v>379369653</v>
      </c>
      <c r="N76" s="33">
        <v>116988184</v>
      </c>
      <c r="O76" s="33">
        <v>124356741</v>
      </c>
      <c r="P76" s="33">
        <v>123176544</v>
      </c>
      <c r="Q76" s="33">
        <v>364521469</v>
      </c>
      <c r="R76" s="33"/>
      <c r="S76" s="33"/>
      <c r="T76" s="33"/>
      <c r="U76" s="33"/>
      <c r="V76" s="33">
        <v>1117521799</v>
      </c>
      <c r="W76" s="33">
        <v>1087727715</v>
      </c>
      <c r="X76" s="33"/>
      <c r="Y76" s="32"/>
      <c r="Z76" s="34">
        <v>1652272223</v>
      </c>
    </row>
    <row r="77" spans="1:26" ht="13.5" hidden="1">
      <c r="A77" s="36" t="s">
        <v>31</v>
      </c>
      <c r="B77" s="18">
        <v>299935076</v>
      </c>
      <c r="C77" s="18"/>
      <c r="D77" s="19">
        <v>341608960</v>
      </c>
      <c r="E77" s="20">
        <v>341608960</v>
      </c>
      <c r="F77" s="20">
        <v>27965430</v>
      </c>
      <c r="G77" s="20">
        <v>27632614</v>
      </c>
      <c r="H77" s="20">
        <v>28247489</v>
      </c>
      <c r="I77" s="20">
        <v>83845533</v>
      </c>
      <c r="J77" s="20">
        <v>29208701</v>
      </c>
      <c r="K77" s="20">
        <v>26188624</v>
      </c>
      <c r="L77" s="20">
        <v>27145530</v>
      </c>
      <c r="M77" s="20">
        <v>82542855</v>
      </c>
      <c r="N77" s="20">
        <v>25684713</v>
      </c>
      <c r="O77" s="20">
        <v>25737779</v>
      </c>
      <c r="P77" s="20">
        <v>27232779</v>
      </c>
      <c r="Q77" s="20">
        <v>78655271</v>
      </c>
      <c r="R77" s="20"/>
      <c r="S77" s="20"/>
      <c r="T77" s="20"/>
      <c r="U77" s="20"/>
      <c r="V77" s="20">
        <v>245043659</v>
      </c>
      <c r="W77" s="20">
        <v>251067819</v>
      </c>
      <c r="X77" s="20"/>
      <c r="Y77" s="19"/>
      <c r="Z77" s="22">
        <v>341608960</v>
      </c>
    </row>
    <row r="78" spans="1:26" ht="13.5" hidden="1">
      <c r="A78" s="37" t="s">
        <v>32</v>
      </c>
      <c r="B78" s="18">
        <v>1207106651</v>
      </c>
      <c r="C78" s="18"/>
      <c r="D78" s="19">
        <v>1331879200</v>
      </c>
      <c r="E78" s="20">
        <v>1248593203</v>
      </c>
      <c r="F78" s="20">
        <v>97042710</v>
      </c>
      <c r="G78" s="20">
        <v>89024224</v>
      </c>
      <c r="H78" s="20">
        <v>83458030</v>
      </c>
      <c r="I78" s="20">
        <v>269524964</v>
      </c>
      <c r="J78" s="20">
        <v>99168204</v>
      </c>
      <c r="K78" s="20">
        <v>103812242</v>
      </c>
      <c r="L78" s="20">
        <v>86847499</v>
      </c>
      <c r="M78" s="20">
        <v>289827945</v>
      </c>
      <c r="N78" s="20">
        <v>91303471</v>
      </c>
      <c r="O78" s="20">
        <v>95474905</v>
      </c>
      <c r="P78" s="20">
        <v>92819765</v>
      </c>
      <c r="Q78" s="20">
        <v>279598141</v>
      </c>
      <c r="R78" s="20"/>
      <c r="S78" s="20"/>
      <c r="T78" s="20"/>
      <c r="U78" s="20"/>
      <c r="V78" s="20">
        <v>838951050</v>
      </c>
      <c r="W78" s="20">
        <v>799016542</v>
      </c>
      <c r="X78" s="20"/>
      <c r="Y78" s="19"/>
      <c r="Z78" s="22">
        <v>1248593203</v>
      </c>
    </row>
    <row r="79" spans="1:26" ht="13.5" hidden="1">
      <c r="A79" s="38" t="s">
        <v>110</v>
      </c>
      <c r="B79" s="18">
        <v>838196409</v>
      </c>
      <c r="C79" s="18"/>
      <c r="D79" s="19">
        <v>875069096</v>
      </c>
      <c r="E79" s="20">
        <v>875069101</v>
      </c>
      <c r="F79" s="20">
        <v>53783604</v>
      </c>
      <c r="G79" s="20">
        <v>47561206</v>
      </c>
      <c r="H79" s="20">
        <v>48424727</v>
      </c>
      <c r="I79" s="20">
        <v>149769537</v>
      </c>
      <c r="J79" s="20">
        <v>48913754</v>
      </c>
      <c r="K79" s="20">
        <v>50254458</v>
      </c>
      <c r="L79" s="20">
        <v>49858530</v>
      </c>
      <c r="M79" s="20">
        <v>149026742</v>
      </c>
      <c r="N79" s="20">
        <v>46949129</v>
      </c>
      <c r="O79" s="20">
        <v>47199009</v>
      </c>
      <c r="P79" s="20">
        <v>46834139</v>
      </c>
      <c r="Q79" s="20">
        <v>140982277</v>
      </c>
      <c r="R79" s="20"/>
      <c r="S79" s="20"/>
      <c r="T79" s="20"/>
      <c r="U79" s="20"/>
      <c r="V79" s="20">
        <v>439778556</v>
      </c>
      <c r="W79" s="20">
        <v>500431239</v>
      </c>
      <c r="X79" s="20"/>
      <c r="Y79" s="19"/>
      <c r="Z79" s="22">
        <v>875069101</v>
      </c>
    </row>
    <row r="80" spans="1:26" ht="13.5" hidden="1">
      <c r="A80" s="38" t="s">
        <v>111</v>
      </c>
      <c r="B80" s="18">
        <v>260019014</v>
      </c>
      <c r="C80" s="18"/>
      <c r="D80" s="19">
        <v>282046501</v>
      </c>
      <c r="E80" s="20">
        <v>198760500</v>
      </c>
      <c r="F80" s="20">
        <v>26183496</v>
      </c>
      <c r="G80" s="20">
        <v>23521683</v>
      </c>
      <c r="H80" s="20">
        <v>20163602</v>
      </c>
      <c r="I80" s="20">
        <v>69868781</v>
      </c>
      <c r="J80" s="20">
        <v>31468438</v>
      </c>
      <c r="K80" s="20">
        <v>32776631</v>
      </c>
      <c r="L80" s="20">
        <v>19518452</v>
      </c>
      <c r="M80" s="20">
        <v>83763521</v>
      </c>
      <c r="N80" s="20">
        <v>27061725</v>
      </c>
      <c r="O80" s="20">
        <v>30992385</v>
      </c>
      <c r="P80" s="20">
        <v>28660843</v>
      </c>
      <c r="Q80" s="20">
        <v>86714953</v>
      </c>
      <c r="R80" s="20"/>
      <c r="S80" s="20"/>
      <c r="T80" s="20"/>
      <c r="U80" s="20"/>
      <c r="V80" s="20">
        <v>240347255</v>
      </c>
      <c r="W80" s="20">
        <v>155130407</v>
      </c>
      <c r="X80" s="20"/>
      <c r="Y80" s="19"/>
      <c r="Z80" s="22">
        <v>198760500</v>
      </c>
    </row>
    <row r="81" spans="1:26" ht="13.5" hidden="1">
      <c r="A81" s="38" t="s">
        <v>112</v>
      </c>
      <c r="B81" s="18">
        <v>47339719</v>
      </c>
      <c r="C81" s="18"/>
      <c r="D81" s="19">
        <v>83156481</v>
      </c>
      <c r="E81" s="20">
        <v>83156481</v>
      </c>
      <c r="F81" s="20">
        <v>8077534</v>
      </c>
      <c r="G81" s="20">
        <v>8432355</v>
      </c>
      <c r="H81" s="20">
        <v>6658823</v>
      </c>
      <c r="I81" s="20">
        <v>23168712</v>
      </c>
      <c r="J81" s="20">
        <v>8700604</v>
      </c>
      <c r="K81" s="20">
        <v>10080288</v>
      </c>
      <c r="L81" s="20">
        <v>9374668</v>
      </c>
      <c r="M81" s="20">
        <v>28155560</v>
      </c>
      <c r="N81" s="20">
        <v>8004561</v>
      </c>
      <c r="O81" s="20">
        <v>9275140</v>
      </c>
      <c r="P81" s="20">
        <v>9295270</v>
      </c>
      <c r="Q81" s="20">
        <v>26574971</v>
      </c>
      <c r="R81" s="20"/>
      <c r="S81" s="20"/>
      <c r="T81" s="20"/>
      <c r="U81" s="20"/>
      <c r="V81" s="20">
        <v>77899243</v>
      </c>
      <c r="W81" s="20">
        <v>69240912</v>
      </c>
      <c r="X81" s="20"/>
      <c r="Y81" s="19"/>
      <c r="Z81" s="22">
        <v>83156481</v>
      </c>
    </row>
    <row r="82" spans="1:26" ht="13.5" hidden="1">
      <c r="A82" s="38" t="s">
        <v>113</v>
      </c>
      <c r="B82" s="18">
        <v>60570572</v>
      </c>
      <c r="C82" s="18"/>
      <c r="D82" s="19">
        <v>91607122</v>
      </c>
      <c r="E82" s="20">
        <v>91607121</v>
      </c>
      <c r="F82" s="20">
        <v>8998076</v>
      </c>
      <c r="G82" s="20">
        <v>9508980</v>
      </c>
      <c r="H82" s="20">
        <v>8210878</v>
      </c>
      <c r="I82" s="20">
        <v>26717934</v>
      </c>
      <c r="J82" s="20">
        <v>10085408</v>
      </c>
      <c r="K82" s="20">
        <v>10700865</v>
      </c>
      <c r="L82" s="20">
        <v>8095849</v>
      </c>
      <c r="M82" s="20">
        <v>28882122</v>
      </c>
      <c r="N82" s="20">
        <v>9288056</v>
      </c>
      <c r="O82" s="20">
        <v>8008371</v>
      </c>
      <c r="P82" s="20">
        <v>8029513</v>
      </c>
      <c r="Q82" s="20">
        <v>25325940</v>
      </c>
      <c r="R82" s="20"/>
      <c r="S82" s="20"/>
      <c r="T82" s="20"/>
      <c r="U82" s="20"/>
      <c r="V82" s="20">
        <v>80925996</v>
      </c>
      <c r="W82" s="20">
        <v>74213984</v>
      </c>
      <c r="X82" s="20"/>
      <c r="Y82" s="19"/>
      <c r="Z82" s="22">
        <v>91607121</v>
      </c>
    </row>
    <row r="83" spans="1:26" ht="13.5" hidden="1">
      <c r="A83" s="38" t="s">
        <v>114</v>
      </c>
      <c r="B83" s="18">
        <v>980937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7122121</v>
      </c>
      <c r="C84" s="27"/>
      <c r="D84" s="28">
        <v>62070060</v>
      </c>
      <c r="E84" s="29">
        <v>62070060</v>
      </c>
      <c r="F84" s="29">
        <v>6483933</v>
      </c>
      <c r="G84" s="29">
        <v>6885020</v>
      </c>
      <c r="H84" s="29">
        <v>6891227</v>
      </c>
      <c r="I84" s="29">
        <v>20260180</v>
      </c>
      <c r="J84" s="29">
        <v>3271182</v>
      </c>
      <c r="K84" s="29">
        <v>3727671</v>
      </c>
      <c r="L84" s="29"/>
      <c r="M84" s="29">
        <v>6998853</v>
      </c>
      <c r="N84" s="29"/>
      <c r="O84" s="29">
        <v>3144057</v>
      </c>
      <c r="P84" s="29">
        <v>3124000</v>
      </c>
      <c r="Q84" s="29">
        <v>6268057</v>
      </c>
      <c r="R84" s="29"/>
      <c r="S84" s="29"/>
      <c r="T84" s="29"/>
      <c r="U84" s="29"/>
      <c r="V84" s="29">
        <v>33527090</v>
      </c>
      <c r="W84" s="29">
        <v>37643354</v>
      </c>
      <c r="X84" s="29"/>
      <c r="Y84" s="28"/>
      <c r="Z84" s="30">
        <v>62070060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23010791</v>
      </c>
      <c r="C5" s="18">
        <v>0</v>
      </c>
      <c r="D5" s="58">
        <v>22662875</v>
      </c>
      <c r="E5" s="59">
        <v>22662875</v>
      </c>
      <c r="F5" s="59">
        <v>0</v>
      </c>
      <c r="G5" s="59">
        <v>3751473</v>
      </c>
      <c r="H5" s="59">
        <v>1748315</v>
      </c>
      <c r="I5" s="59">
        <v>5499788</v>
      </c>
      <c r="J5" s="59">
        <v>2062408</v>
      </c>
      <c r="K5" s="59">
        <v>2069572</v>
      </c>
      <c r="L5" s="59">
        <v>2059843</v>
      </c>
      <c r="M5" s="59">
        <v>6191823</v>
      </c>
      <c r="N5" s="59">
        <v>2060943</v>
      </c>
      <c r="O5" s="59">
        <v>2034840</v>
      </c>
      <c r="P5" s="59">
        <v>0</v>
      </c>
      <c r="Q5" s="59">
        <v>4095783</v>
      </c>
      <c r="R5" s="59">
        <v>0</v>
      </c>
      <c r="S5" s="59">
        <v>0</v>
      </c>
      <c r="T5" s="59">
        <v>0</v>
      </c>
      <c r="U5" s="59">
        <v>0</v>
      </c>
      <c r="V5" s="59">
        <v>15787394</v>
      </c>
      <c r="W5" s="59">
        <v>15410756</v>
      </c>
      <c r="X5" s="59">
        <v>376638</v>
      </c>
      <c r="Y5" s="60">
        <v>2.44</v>
      </c>
      <c r="Z5" s="61">
        <v>22662875</v>
      </c>
    </row>
    <row r="6" spans="1:26" ht="13.5">
      <c r="A6" s="57" t="s">
        <v>32</v>
      </c>
      <c r="B6" s="18">
        <v>6339628</v>
      </c>
      <c r="C6" s="18">
        <v>0</v>
      </c>
      <c r="D6" s="58">
        <v>7248795</v>
      </c>
      <c r="E6" s="59">
        <v>7248795</v>
      </c>
      <c r="F6" s="59">
        <v>0</v>
      </c>
      <c r="G6" s="59">
        <v>1161939</v>
      </c>
      <c r="H6" s="59">
        <v>555226</v>
      </c>
      <c r="I6" s="59">
        <v>1717165</v>
      </c>
      <c r="J6" s="59">
        <v>556050</v>
      </c>
      <c r="K6" s="59">
        <v>556779</v>
      </c>
      <c r="L6" s="59">
        <v>560931</v>
      </c>
      <c r="M6" s="59">
        <v>1673760</v>
      </c>
      <c r="N6" s="59">
        <v>555301</v>
      </c>
      <c r="O6" s="59">
        <v>557720</v>
      </c>
      <c r="P6" s="59">
        <v>0</v>
      </c>
      <c r="Q6" s="59">
        <v>1113021</v>
      </c>
      <c r="R6" s="59">
        <v>0</v>
      </c>
      <c r="S6" s="59">
        <v>0</v>
      </c>
      <c r="T6" s="59">
        <v>0</v>
      </c>
      <c r="U6" s="59">
        <v>0</v>
      </c>
      <c r="V6" s="59">
        <v>4503946</v>
      </c>
      <c r="W6" s="59">
        <v>4929183</v>
      </c>
      <c r="X6" s="59">
        <v>-425237</v>
      </c>
      <c r="Y6" s="60">
        <v>-8.63</v>
      </c>
      <c r="Z6" s="61">
        <v>7248795</v>
      </c>
    </row>
    <row r="7" spans="1:26" ht="13.5">
      <c r="A7" s="57" t="s">
        <v>33</v>
      </c>
      <c r="B7" s="18">
        <v>12517314</v>
      </c>
      <c r="C7" s="18">
        <v>0</v>
      </c>
      <c r="D7" s="58">
        <v>14018089</v>
      </c>
      <c r="E7" s="59">
        <v>14018089</v>
      </c>
      <c r="F7" s="59">
        <v>795956</v>
      </c>
      <c r="G7" s="59">
        <v>716675</v>
      </c>
      <c r="H7" s="59">
        <v>467960</v>
      </c>
      <c r="I7" s="59">
        <v>1980591</v>
      </c>
      <c r="J7" s="59">
        <v>703366</v>
      </c>
      <c r="K7" s="59">
        <v>1051171</v>
      </c>
      <c r="L7" s="59">
        <v>1612581</v>
      </c>
      <c r="M7" s="59">
        <v>3367118</v>
      </c>
      <c r="N7" s="59">
        <v>1697463</v>
      </c>
      <c r="O7" s="59">
        <v>1463787</v>
      </c>
      <c r="P7" s="59">
        <v>0</v>
      </c>
      <c r="Q7" s="59">
        <v>3161250</v>
      </c>
      <c r="R7" s="59">
        <v>0</v>
      </c>
      <c r="S7" s="59">
        <v>0</v>
      </c>
      <c r="T7" s="59">
        <v>0</v>
      </c>
      <c r="U7" s="59">
        <v>0</v>
      </c>
      <c r="V7" s="59">
        <v>8508959</v>
      </c>
      <c r="W7" s="59">
        <v>9532300</v>
      </c>
      <c r="X7" s="59">
        <v>-1023341</v>
      </c>
      <c r="Y7" s="60">
        <v>-10.74</v>
      </c>
      <c r="Z7" s="61">
        <v>14018089</v>
      </c>
    </row>
    <row r="8" spans="1:26" ht="13.5">
      <c r="A8" s="57" t="s">
        <v>34</v>
      </c>
      <c r="B8" s="18">
        <v>208670946</v>
      </c>
      <c r="C8" s="18">
        <v>0</v>
      </c>
      <c r="D8" s="58">
        <v>218524926</v>
      </c>
      <c r="E8" s="59">
        <v>219124926</v>
      </c>
      <c r="F8" s="59">
        <v>89199710</v>
      </c>
      <c r="G8" s="59">
        <v>543204</v>
      </c>
      <c r="H8" s="59">
        <v>520262</v>
      </c>
      <c r="I8" s="59">
        <v>90263176</v>
      </c>
      <c r="J8" s="59">
        <v>545849</v>
      </c>
      <c r="K8" s="59">
        <v>718158</v>
      </c>
      <c r="L8" s="59">
        <v>71085675</v>
      </c>
      <c r="M8" s="59">
        <v>72349682</v>
      </c>
      <c r="N8" s="59">
        <v>136700</v>
      </c>
      <c r="O8" s="59">
        <v>177144</v>
      </c>
      <c r="P8" s="59">
        <v>0</v>
      </c>
      <c r="Q8" s="59">
        <v>313844</v>
      </c>
      <c r="R8" s="59">
        <v>0</v>
      </c>
      <c r="S8" s="59">
        <v>0</v>
      </c>
      <c r="T8" s="59">
        <v>0</v>
      </c>
      <c r="U8" s="59">
        <v>0</v>
      </c>
      <c r="V8" s="59">
        <v>162926702</v>
      </c>
      <c r="W8" s="59">
        <v>148596949</v>
      </c>
      <c r="X8" s="59">
        <v>14329753</v>
      </c>
      <c r="Y8" s="60">
        <v>9.64</v>
      </c>
      <c r="Z8" s="61">
        <v>219124926</v>
      </c>
    </row>
    <row r="9" spans="1:26" ht="13.5">
      <c r="A9" s="57" t="s">
        <v>35</v>
      </c>
      <c r="B9" s="18">
        <v>58062268</v>
      </c>
      <c r="C9" s="18">
        <v>0</v>
      </c>
      <c r="D9" s="58">
        <v>218036309</v>
      </c>
      <c r="E9" s="59">
        <v>247990929</v>
      </c>
      <c r="F9" s="59">
        <v>1480547</v>
      </c>
      <c r="G9" s="59">
        <v>12718838</v>
      </c>
      <c r="H9" s="59">
        <v>7730591</v>
      </c>
      <c r="I9" s="59">
        <v>21929976</v>
      </c>
      <c r="J9" s="59">
        <v>7921084</v>
      </c>
      <c r="K9" s="59">
        <v>9680889</v>
      </c>
      <c r="L9" s="59">
        <v>-19136425</v>
      </c>
      <c r="M9" s="59">
        <v>-1534452</v>
      </c>
      <c r="N9" s="59">
        <v>9229026</v>
      </c>
      <c r="O9" s="59">
        <v>-5399660</v>
      </c>
      <c r="P9" s="59">
        <v>0</v>
      </c>
      <c r="Q9" s="59">
        <v>3829366</v>
      </c>
      <c r="R9" s="59">
        <v>0</v>
      </c>
      <c r="S9" s="59">
        <v>0</v>
      </c>
      <c r="T9" s="59">
        <v>0</v>
      </c>
      <c r="U9" s="59">
        <v>0</v>
      </c>
      <c r="V9" s="59">
        <v>24224890</v>
      </c>
      <c r="W9" s="59">
        <v>76748069</v>
      </c>
      <c r="X9" s="59">
        <v>-52523179</v>
      </c>
      <c r="Y9" s="60">
        <v>-68.44</v>
      </c>
      <c r="Z9" s="61">
        <v>247990929</v>
      </c>
    </row>
    <row r="10" spans="1:26" ht="25.5">
      <c r="A10" s="62" t="s">
        <v>102</v>
      </c>
      <c r="B10" s="63">
        <f>SUM(B5:B9)</f>
        <v>308600947</v>
      </c>
      <c r="C10" s="63">
        <f>SUM(C5:C9)</f>
        <v>0</v>
      </c>
      <c r="D10" s="64">
        <f aca="true" t="shared" si="0" ref="D10:Z10">SUM(D5:D9)</f>
        <v>480490994</v>
      </c>
      <c r="E10" s="65">
        <f t="shared" si="0"/>
        <v>511045614</v>
      </c>
      <c r="F10" s="65">
        <f t="shared" si="0"/>
        <v>91476213</v>
      </c>
      <c r="G10" s="65">
        <f t="shared" si="0"/>
        <v>18892129</v>
      </c>
      <c r="H10" s="65">
        <f t="shared" si="0"/>
        <v>11022354</v>
      </c>
      <c r="I10" s="65">
        <f t="shared" si="0"/>
        <v>121390696</v>
      </c>
      <c r="J10" s="65">
        <f t="shared" si="0"/>
        <v>11788757</v>
      </c>
      <c r="K10" s="65">
        <f t="shared" si="0"/>
        <v>14076569</v>
      </c>
      <c r="L10" s="65">
        <f t="shared" si="0"/>
        <v>56182605</v>
      </c>
      <c r="M10" s="65">
        <f t="shared" si="0"/>
        <v>82047931</v>
      </c>
      <c r="N10" s="65">
        <f t="shared" si="0"/>
        <v>13679433</v>
      </c>
      <c r="O10" s="65">
        <f t="shared" si="0"/>
        <v>-1166169</v>
      </c>
      <c r="P10" s="65">
        <f t="shared" si="0"/>
        <v>0</v>
      </c>
      <c r="Q10" s="65">
        <f t="shared" si="0"/>
        <v>12513264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215951891</v>
      </c>
      <c r="W10" s="65">
        <f t="shared" si="0"/>
        <v>255217257</v>
      </c>
      <c r="X10" s="65">
        <f t="shared" si="0"/>
        <v>-39265366</v>
      </c>
      <c r="Y10" s="66">
        <f>+IF(W10&lt;&gt;0,(X10/W10)*100,0)</f>
        <v>-15.385074842333252</v>
      </c>
      <c r="Z10" s="67">
        <f t="shared" si="0"/>
        <v>511045614</v>
      </c>
    </row>
    <row r="11" spans="1:26" ht="13.5">
      <c r="A11" s="57" t="s">
        <v>36</v>
      </c>
      <c r="B11" s="18">
        <v>83926044</v>
      </c>
      <c r="C11" s="18">
        <v>0</v>
      </c>
      <c r="D11" s="58">
        <v>91794724</v>
      </c>
      <c r="E11" s="59">
        <v>96687847</v>
      </c>
      <c r="F11" s="59">
        <v>6348629</v>
      </c>
      <c r="G11" s="59">
        <v>7000837</v>
      </c>
      <c r="H11" s="59">
        <v>6728825</v>
      </c>
      <c r="I11" s="59">
        <v>20078291</v>
      </c>
      <c r="J11" s="59">
        <v>6602053</v>
      </c>
      <c r="K11" s="59">
        <v>6801857</v>
      </c>
      <c r="L11" s="59">
        <v>6718901</v>
      </c>
      <c r="M11" s="59">
        <v>20122811</v>
      </c>
      <c r="N11" s="59">
        <v>6652284</v>
      </c>
      <c r="O11" s="59">
        <v>6503726</v>
      </c>
      <c r="P11" s="59">
        <v>0</v>
      </c>
      <c r="Q11" s="59">
        <v>13156010</v>
      </c>
      <c r="R11" s="59">
        <v>0</v>
      </c>
      <c r="S11" s="59">
        <v>0</v>
      </c>
      <c r="T11" s="59">
        <v>0</v>
      </c>
      <c r="U11" s="59">
        <v>0</v>
      </c>
      <c r="V11" s="59">
        <v>53357112</v>
      </c>
      <c r="W11" s="59">
        <v>62420413</v>
      </c>
      <c r="X11" s="59">
        <v>-9063301</v>
      </c>
      <c r="Y11" s="60">
        <v>-14.52</v>
      </c>
      <c r="Z11" s="61">
        <v>96687847</v>
      </c>
    </row>
    <row r="12" spans="1:26" ht="13.5">
      <c r="A12" s="57" t="s">
        <v>37</v>
      </c>
      <c r="B12" s="18">
        <v>18270497</v>
      </c>
      <c r="C12" s="18">
        <v>0</v>
      </c>
      <c r="D12" s="58">
        <v>26320067</v>
      </c>
      <c r="E12" s="59">
        <v>26320067</v>
      </c>
      <c r="F12" s="59">
        <v>1564904</v>
      </c>
      <c r="G12" s="59">
        <v>1562103</v>
      </c>
      <c r="H12" s="59">
        <v>1548242</v>
      </c>
      <c r="I12" s="59">
        <v>4675249</v>
      </c>
      <c r="J12" s="59">
        <v>1540262</v>
      </c>
      <c r="K12" s="59">
        <v>1525841</v>
      </c>
      <c r="L12" s="59">
        <v>1560064</v>
      </c>
      <c r="M12" s="59">
        <v>4626167</v>
      </c>
      <c r="N12" s="59">
        <v>1576376</v>
      </c>
      <c r="O12" s="59">
        <v>3013275</v>
      </c>
      <c r="P12" s="59">
        <v>0</v>
      </c>
      <c r="Q12" s="59">
        <v>4589651</v>
      </c>
      <c r="R12" s="59">
        <v>0</v>
      </c>
      <c r="S12" s="59">
        <v>0</v>
      </c>
      <c r="T12" s="59">
        <v>0</v>
      </c>
      <c r="U12" s="59">
        <v>0</v>
      </c>
      <c r="V12" s="59">
        <v>13891067</v>
      </c>
      <c r="W12" s="59">
        <v>17897644</v>
      </c>
      <c r="X12" s="59">
        <v>-4006577</v>
      </c>
      <c r="Y12" s="60">
        <v>-22.39</v>
      </c>
      <c r="Z12" s="61">
        <v>26320067</v>
      </c>
    </row>
    <row r="13" spans="1:26" ht="13.5">
      <c r="A13" s="57" t="s">
        <v>103</v>
      </c>
      <c r="B13" s="18">
        <v>54077607</v>
      </c>
      <c r="C13" s="18">
        <v>0</v>
      </c>
      <c r="D13" s="58">
        <v>31000000</v>
      </c>
      <c r="E13" s="59">
        <v>36000000</v>
      </c>
      <c r="F13" s="59">
        <v>0</v>
      </c>
      <c r="G13" s="59">
        <v>0</v>
      </c>
      <c r="H13" s="59">
        <v>8992839</v>
      </c>
      <c r="I13" s="59">
        <v>8992839</v>
      </c>
      <c r="J13" s="59">
        <v>2849987</v>
      </c>
      <c r="K13" s="59">
        <v>2849987</v>
      </c>
      <c r="L13" s="59">
        <v>2883616</v>
      </c>
      <c r="M13" s="59">
        <v>8583590</v>
      </c>
      <c r="N13" s="59">
        <v>2872426</v>
      </c>
      <c r="O13" s="59">
        <v>2938819</v>
      </c>
      <c r="P13" s="59">
        <v>0</v>
      </c>
      <c r="Q13" s="59">
        <v>5811245</v>
      </c>
      <c r="R13" s="59">
        <v>0</v>
      </c>
      <c r="S13" s="59">
        <v>0</v>
      </c>
      <c r="T13" s="59">
        <v>0</v>
      </c>
      <c r="U13" s="59">
        <v>0</v>
      </c>
      <c r="V13" s="59">
        <v>23387674</v>
      </c>
      <c r="W13" s="59">
        <v>21080000</v>
      </c>
      <c r="X13" s="59">
        <v>2307674</v>
      </c>
      <c r="Y13" s="60">
        <v>10.95</v>
      </c>
      <c r="Z13" s="61">
        <v>36000000</v>
      </c>
    </row>
    <row r="14" spans="1:26" ht="13.5">
      <c r="A14" s="57" t="s">
        <v>38</v>
      </c>
      <c r="B14" s="18">
        <v>201278</v>
      </c>
      <c r="C14" s="18">
        <v>0</v>
      </c>
      <c r="D14" s="58">
        <v>60000</v>
      </c>
      <c r="E14" s="59">
        <v>60000</v>
      </c>
      <c r="F14" s="59">
        <v>0</v>
      </c>
      <c r="G14" s="59">
        <v>0</v>
      </c>
      <c r="H14" s="59">
        <v>17775</v>
      </c>
      <c r="I14" s="59">
        <v>17775</v>
      </c>
      <c r="J14" s="59">
        <v>5226</v>
      </c>
      <c r="K14" s="59">
        <v>4872</v>
      </c>
      <c r="L14" s="59">
        <v>4515</v>
      </c>
      <c r="M14" s="59">
        <v>14613</v>
      </c>
      <c r="N14" s="59">
        <v>4156</v>
      </c>
      <c r="O14" s="59">
        <v>3793</v>
      </c>
      <c r="P14" s="59">
        <v>0</v>
      </c>
      <c r="Q14" s="59">
        <v>7949</v>
      </c>
      <c r="R14" s="59">
        <v>0</v>
      </c>
      <c r="S14" s="59">
        <v>0</v>
      </c>
      <c r="T14" s="59">
        <v>0</v>
      </c>
      <c r="U14" s="59">
        <v>0</v>
      </c>
      <c r="V14" s="59">
        <v>40337</v>
      </c>
      <c r="W14" s="59">
        <v>40800</v>
      </c>
      <c r="X14" s="59">
        <v>-463</v>
      </c>
      <c r="Y14" s="60">
        <v>-1.13</v>
      </c>
      <c r="Z14" s="61">
        <v>60000</v>
      </c>
    </row>
    <row r="15" spans="1:26" ht="13.5">
      <c r="A15" s="57" t="s">
        <v>39</v>
      </c>
      <c r="B15" s="18">
        <v>7732304</v>
      </c>
      <c r="C15" s="18">
        <v>0</v>
      </c>
      <c r="D15" s="58">
        <v>16560439</v>
      </c>
      <c r="E15" s="59">
        <v>8094451</v>
      </c>
      <c r="F15" s="59">
        <v>631747</v>
      </c>
      <c r="G15" s="59">
        <v>591970</v>
      </c>
      <c r="H15" s="59">
        <v>572644</v>
      </c>
      <c r="I15" s="59">
        <v>1796361</v>
      </c>
      <c r="J15" s="59">
        <v>1299472</v>
      </c>
      <c r="K15" s="59">
        <v>539790</v>
      </c>
      <c r="L15" s="59">
        <v>523197</v>
      </c>
      <c r="M15" s="59">
        <v>2362459</v>
      </c>
      <c r="N15" s="59">
        <v>2034032</v>
      </c>
      <c r="O15" s="59">
        <v>1204402</v>
      </c>
      <c r="P15" s="59">
        <v>0</v>
      </c>
      <c r="Q15" s="59">
        <v>3238434</v>
      </c>
      <c r="R15" s="59">
        <v>0</v>
      </c>
      <c r="S15" s="59">
        <v>0</v>
      </c>
      <c r="T15" s="59">
        <v>0</v>
      </c>
      <c r="U15" s="59">
        <v>0</v>
      </c>
      <c r="V15" s="59">
        <v>7397254</v>
      </c>
      <c r="W15" s="59">
        <v>11261100</v>
      </c>
      <c r="X15" s="59">
        <v>-3863846</v>
      </c>
      <c r="Y15" s="60">
        <v>-34.31</v>
      </c>
      <c r="Z15" s="61">
        <v>8094451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177609717</v>
      </c>
      <c r="C17" s="18">
        <v>0</v>
      </c>
      <c r="D17" s="58">
        <v>160398289</v>
      </c>
      <c r="E17" s="59">
        <v>181026515</v>
      </c>
      <c r="F17" s="59">
        <v>1636502</v>
      </c>
      <c r="G17" s="59">
        <v>8735032</v>
      </c>
      <c r="H17" s="59">
        <v>6171983</v>
      </c>
      <c r="I17" s="59">
        <v>16543517</v>
      </c>
      <c r="J17" s="59">
        <v>6513454</v>
      </c>
      <c r="K17" s="59">
        <v>9905659</v>
      </c>
      <c r="L17" s="59">
        <v>12289863</v>
      </c>
      <c r="M17" s="59">
        <v>28708976</v>
      </c>
      <c r="N17" s="59">
        <v>2812020</v>
      </c>
      <c r="O17" s="59">
        <v>12065082</v>
      </c>
      <c r="P17" s="59">
        <v>0</v>
      </c>
      <c r="Q17" s="59">
        <v>14877102</v>
      </c>
      <c r="R17" s="59">
        <v>0</v>
      </c>
      <c r="S17" s="59">
        <v>0</v>
      </c>
      <c r="T17" s="59">
        <v>0</v>
      </c>
      <c r="U17" s="59">
        <v>0</v>
      </c>
      <c r="V17" s="59">
        <v>60129595</v>
      </c>
      <c r="W17" s="59">
        <v>109070839</v>
      </c>
      <c r="X17" s="59">
        <v>-48941244</v>
      </c>
      <c r="Y17" s="60">
        <v>-44.87</v>
      </c>
      <c r="Z17" s="61">
        <v>181026515</v>
      </c>
    </row>
    <row r="18" spans="1:26" ht="13.5">
      <c r="A18" s="69" t="s">
        <v>42</v>
      </c>
      <c r="B18" s="70">
        <f>SUM(B11:B17)</f>
        <v>341817447</v>
      </c>
      <c r="C18" s="70">
        <f>SUM(C11:C17)</f>
        <v>0</v>
      </c>
      <c r="D18" s="71">
        <f aca="true" t="shared" si="1" ref="D18:Z18">SUM(D11:D17)</f>
        <v>326133519</v>
      </c>
      <c r="E18" s="72">
        <f t="shared" si="1"/>
        <v>348188880</v>
      </c>
      <c r="F18" s="72">
        <f t="shared" si="1"/>
        <v>10181782</v>
      </c>
      <c r="G18" s="72">
        <f t="shared" si="1"/>
        <v>17889942</v>
      </c>
      <c r="H18" s="72">
        <f t="shared" si="1"/>
        <v>24032308</v>
      </c>
      <c r="I18" s="72">
        <f t="shared" si="1"/>
        <v>52104032</v>
      </c>
      <c r="J18" s="72">
        <f t="shared" si="1"/>
        <v>18810454</v>
      </c>
      <c r="K18" s="72">
        <f t="shared" si="1"/>
        <v>21628006</v>
      </c>
      <c r="L18" s="72">
        <f t="shared" si="1"/>
        <v>23980156</v>
      </c>
      <c r="M18" s="72">
        <f t="shared" si="1"/>
        <v>64418616</v>
      </c>
      <c r="N18" s="72">
        <f t="shared" si="1"/>
        <v>15951294</v>
      </c>
      <c r="O18" s="72">
        <f t="shared" si="1"/>
        <v>25729097</v>
      </c>
      <c r="P18" s="72">
        <f t="shared" si="1"/>
        <v>0</v>
      </c>
      <c r="Q18" s="72">
        <f t="shared" si="1"/>
        <v>41680391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158203039</v>
      </c>
      <c r="W18" s="72">
        <f t="shared" si="1"/>
        <v>221770796</v>
      </c>
      <c r="X18" s="72">
        <f t="shared" si="1"/>
        <v>-63567757</v>
      </c>
      <c r="Y18" s="66">
        <f>+IF(W18&lt;&gt;0,(X18/W18)*100,0)</f>
        <v>-28.663718644000358</v>
      </c>
      <c r="Z18" s="73">
        <f t="shared" si="1"/>
        <v>348188880</v>
      </c>
    </row>
    <row r="19" spans="1:26" ht="13.5">
      <c r="A19" s="69" t="s">
        <v>43</v>
      </c>
      <c r="B19" s="74">
        <f>+B10-B18</f>
        <v>-33216500</v>
      </c>
      <c r="C19" s="74">
        <f>+C10-C18</f>
        <v>0</v>
      </c>
      <c r="D19" s="75">
        <f aca="true" t="shared" si="2" ref="D19:Z19">+D10-D18</f>
        <v>154357475</v>
      </c>
      <c r="E19" s="76">
        <f t="shared" si="2"/>
        <v>162856734</v>
      </c>
      <c r="F19" s="76">
        <f t="shared" si="2"/>
        <v>81294431</v>
      </c>
      <c r="G19" s="76">
        <f t="shared" si="2"/>
        <v>1002187</v>
      </c>
      <c r="H19" s="76">
        <f t="shared" si="2"/>
        <v>-13009954</v>
      </c>
      <c r="I19" s="76">
        <f t="shared" si="2"/>
        <v>69286664</v>
      </c>
      <c r="J19" s="76">
        <f t="shared" si="2"/>
        <v>-7021697</v>
      </c>
      <c r="K19" s="76">
        <f t="shared" si="2"/>
        <v>-7551437</v>
      </c>
      <c r="L19" s="76">
        <f t="shared" si="2"/>
        <v>32202449</v>
      </c>
      <c r="M19" s="76">
        <f t="shared" si="2"/>
        <v>17629315</v>
      </c>
      <c r="N19" s="76">
        <f t="shared" si="2"/>
        <v>-2271861</v>
      </c>
      <c r="O19" s="76">
        <f t="shared" si="2"/>
        <v>-26895266</v>
      </c>
      <c r="P19" s="76">
        <f t="shared" si="2"/>
        <v>0</v>
      </c>
      <c r="Q19" s="76">
        <f t="shared" si="2"/>
        <v>-29167127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57748852</v>
      </c>
      <c r="W19" s="76">
        <f>IF(E10=E18,0,W10-W18)</f>
        <v>33446461</v>
      </c>
      <c r="X19" s="76">
        <f t="shared" si="2"/>
        <v>24302391</v>
      </c>
      <c r="Y19" s="77">
        <f>+IF(W19&lt;&gt;0,(X19/W19)*100,0)</f>
        <v>72.66057535952758</v>
      </c>
      <c r="Z19" s="78">
        <f t="shared" si="2"/>
        <v>162856734</v>
      </c>
    </row>
    <row r="20" spans="1:26" ht="13.5">
      <c r="A20" s="57" t="s">
        <v>44</v>
      </c>
      <c r="B20" s="18">
        <v>36699345</v>
      </c>
      <c r="C20" s="18">
        <v>0</v>
      </c>
      <c r="D20" s="58">
        <v>65271000</v>
      </c>
      <c r="E20" s="59">
        <v>63714000</v>
      </c>
      <c r="F20" s="59">
        <v>157729</v>
      </c>
      <c r="G20" s="59">
        <v>113766</v>
      </c>
      <c r="H20" s="59">
        <v>140937</v>
      </c>
      <c r="I20" s="59">
        <v>412432</v>
      </c>
      <c r="J20" s="59">
        <v>164860</v>
      </c>
      <c r="K20" s="59">
        <v>1144221</v>
      </c>
      <c r="L20" s="59">
        <v>6267453</v>
      </c>
      <c r="M20" s="59">
        <v>7576534</v>
      </c>
      <c r="N20" s="59">
        <v>1179103</v>
      </c>
      <c r="O20" s="59">
        <v>1786209</v>
      </c>
      <c r="P20" s="59">
        <v>0</v>
      </c>
      <c r="Q20" s="59">
        <v>2965312</v>
      </c>
      <c r="R20" s="59">
        <v>0</v>
      </c>
      <c r="S20" s="59">
        <v>0</v>
      </c>
      <c r="T20" s="59">
        <v>0</v>
      </c>
      <c r="U20" s="59">
        <v>0</v>
      </c>
      <c r="V20" s="59">
        <v>10954278</v>
      </c>
      <c r="W20" s="59">
        <v>44384280</v>
      </c>
      <c r="X20" s="59">
        <v>-33430002</v>
      </c>
      <c r="Y20" s="60">
        <v>-75.32</v>
      </c>
      <c r="Z20" s="61">
        <v>63714000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3482845</v>
      </c>
      <c r="C22" s="85">
        <f>SUM(C19:C21)</f>
        <v>0</v>
      </c>
      <c r="D22" s="86">
        <f aca="true" t="shared" si="3" ref="D22:Z22">SUM(D19:D21)</f>
        <v>219628475</v>
      </c>
      <c r="E22" s="87">
        <f t="shared" si="3"/>
        <v>226570734</v>
      </c>
      <c r="F22" s="87">
        <f t="shared" si="3"/>
        <v>81452160</v>
      </c>
      <c r="G22" s="87">
        <f t="shared" si="3"/>
        <v>1115953</v>
      </c>
      <c r="H22" s="87">
        <f t="shared" si="3"/>
        <v>-12869017</v>
      </c>
      <c r="I22" s="87">
        <f t="shared" si="3"/>
        <v>69699096</v>
      </c>
      <c r="J22" s="87">
        <f t="shared" si="3"/>
        <v>-6856837</v>
      </c>
      <c r="K22" s="87">
        <f t="shared" si="3"/>
        <v>-6407216</v>
      </c>
      <c r="L22" s="87">
        <f t="shared" si="3"/>
        <v>38469902</v>
      </c>
      <c r="M22" s="87">
        <f t="shared" si="3"/>
        <v>25205849</v>
      </c>
      <c r="N22" s="87">
        <f t="shared" si="3"/>
        <v>-1092758</v>
      </c>
      <c r="O22" s="87">
        <f t="shared" si="3"/>
        <v>-25109057</v>
      </c>
      <c r="P22" s="87">
        <f t="shared" si="3"/>
        <v>0</v>
      </c>
      <c r="Q22" s="87">
        <f t="shared" si="3"/>
        <v>-26201815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68703130</v>
      </c>
      <c r="W22" s="87">
        <f t="shared" si="3"/>
        <v>77830741</v>
      </c>
      <c r="X22" s="87">
        <f t="shared" si="3"/>
        <v>-9127611</v>
      </c>
      <c r="Y22" s="88">
        <f>+IF(W22&lt;&gt;0,(X22/W22)*100,0)</f>
        <v>-11.727513939511383</v>
      </c>
      <c r="Z22" s="89">
        <f t="shared" si="3"/>
        <v>226570734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3482845</v>
      </c>
      <c r="C24" s="74">
        <f>SUM(C22:C23)</f>
        <v>0</v>
      </c>
      <c r="D24" s="75">
        <f aca="true" t="shared" si="4" ref="D24:Z24">SUM(D22:D23)</f>
        <v>219628475</v>
      </c>
      <c r="E24" s="76">
        <f t="shared" si="4"/>
        <v>226570734</v>
      </c>
      <c r="F24" s="76">
        <f t="shared" si="4"/>
        <v>81452160</v>
      </c>
      <c r="G24" s="76">
        <f t="shared" si="4"/>
        <v>1115953</v>
      </c>
      <c r="H24" s="76">
        <f t="shared" si="4"/>
        <v>-12869017</v>
      </c>
      <c r="I24" s="76">
        <f t="shared" si="4"/>
        <v>69699096</v>
      </c>
      <c r="J24" s="76">
        <f t="shared" si="4"/>
        <v>-6856837</v>
      </c>
      <c r="K24" s="76">
        <f t="shared" si="4"/>
        <v>-6407216</v>
      </c>
      <c r="L24" s="76">
        <f t="shared" si="4"/>
        <v>38469902</v>
      </c>
      <c r="M24" s="76">
        <f t="shared" si="4"/>
        <v>25205849</v>
      </c>
      <c r="N24" s="76">
        <f t="shared" si="4"/>
        <v>-1092758</v>
      </c>
      <c r="O24" s="76">
        <f t="shared" si="4"/>
        <v>-25109057</v>
      </c>
      <c r="P24" s="76">
        <f t="shared" si="4"/>
        <v>0</v>
      </c>
      <c r="Q24" s="76">
        <f t="shared" si="4"/>
        <v>-26201815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68703130</v>
      </c>
      <c r="W24" s="76">
        <f t="shared" si="4"/>
        <v>77830741</v>
      </c>
      <c r="X24" s="76">
        <f t="shared" si="4"/>
        <v>-9127611</v>
      </c>
      <c r="Y24" s="77">
        <f>+IF(W24&lt;&gt;0,(X24/W24)*100,0)</f>
        <v>-11.727513939511383</v>
      </c>
      <c r="Z24" s="78">
        <f t="shared" si="4"/>
        <v>226570734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89510830</v>
      </c>
      <c r="C27" s="21">
        <v>0</v>
      </c>
      <c r="D27" s="98">
        <v>219628474</v>
      </c>
      <c r="E27" s="99">
        <v>201570735</v>
      </c>
      <c r="F27" s="99">
        <v>0</v>
      </c>
      <c r="G27" s="99">
        <v>1527518</v>
      </c>
      <c r="H27" s="99">
        <v>1316839</v>
      </c>
      <c r="I27" s="99">
        <v>2844357</v>
      </c>
      <c r="J27" s="99">
        <v>1425133</v>
      </c>
      <c r="K27" s="99">
        <v>3820540</v>
      </c>
      <c r="L27" s="99">
        <v>9426298</v>
      </c>
      <c r="M27" s="99">
        <v>14671971</v>
      </c>
      <c r="N27" s="99">
        <v>2283222</v>
      </c>
      <c r="O27" s="99">
        <v>9011145</v>
      </c>
      <c r="P27" s="99">
        <v>0</v>
      </c>
      <c r="Q27" s="99">
        <v>11294367</v>
      </c>
      <c r="R27" s="99">
        <v>0</v>
      </c>
      <c r="S27" s="99">
        <v>0</v>
      </c>
      <c r="T27" s="99">
        <v>0</v>
      </c>
      <c r="U27" s="99">
        <v>0</v>
      </c>
      <c r="V27" s="99">
        <v>28810695</v>
      </c>
      <c r="W27" s="99">
        <v>151178051</v>
      </c>
      <c r="X27" s="99">
        <v>-122367356</v>
      </c>
      <c r="Y27" s="100">
        <v>-80.94</v>
      </c>
      <c r="Z27" s="101">
        <v>201570735</v>
      </c>
    </row>
    <row r="28" spans="1:26" ht="13.5">
      <c r="A28" s="102" t="s">
        <v>44</v>
      </c>
      <c r="B28" s="18">
        <v>31858958</v>
      </c>
      <c r="C28" s="18">
        <v>0</v>
      </c>
      <c r="D28" s="58">
        <v>65270999</v>
      </c>
      <c r="E28" s="59">
        <v>57547119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899694</v>
      </c>
      <c r="L28" s="59">
        <v>5390920</v>
      </c>
      <c r="M28" s="59">
        <v>6290614</v>
      </c>
      <c r="N28" s="59">
        <v>919999</v>
      </c>
      <c r="O28" s="59">
        <v>1464224</v>
      </c>
      <c r="P28" s="59">
        <v>0</v>
      </c>
      <c r="Q28" s="59">
        <v>2384223</v>
      </c>
      <c r="R28" s="59">
        <v>0</v>
      </c>
      <c r="S28" s="59">
        <v>0</v>
      </c>
      <c r="T28" s="59">
        <v>0</v>
      </c>
      <c r="U28" s="59">
        <v>0</v>
      </c>
      <c r="V28" s="59">
        <v>8674837</v>
      </c>
      <c r="W28" s="59">
        <v>43160339</v>
      </c>
      <c r="X28" s="59">
        <v>-34485502</v>
      </c>
      <c r="Y28" s="60">
        <v>-79.9</v>
      </c>
      <c r="Z28" s="61">
        <v>57547119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57651871</v>
      </c>
      <c r="C31" s="18">
        <v>0</v>
      </c>
      <c r="D31" s="58">
        <v>154357475</v>
      </c>
      <c r="E31" s="59">
        <v>144023616</v>
      </c>
      <c r="F31" s="59">
        <v>0</v>
      </c>
      <c r="G31" s="59">
        <v>1527518</v>
      </c>
      <c r="H31" s="59">
        <v>1316839</v>
      </c>
      <c r="I31" s="59">
        <v>2844357</v>
      </c>
      <c r="J31" s="59">
        <v>1425133</v>
      </c>
      <c r="K31" s="59">
        <v>2920846</v>
      </c>
      <c r="L31" s="59">
        <v>4035378</v>
      </c>
      <c r="M31" s="59">
        <v>8381357</v>
      </c>
      <c r="N31" s="59">
        <v>1363223</v>
      </c>
      <c r="O31" s="59">
        <v>7546920</v>
      </c>
      <c r="P31" s="59">
        <v>0</v>
      </c>
      <c r="Q31" s="59">
        <v>8910143</v>
      </c>
      <c r="R31" s="59">
        <v>0</v>
      </c>
      <c r="S31" s="59">
        <v>0</v>
      </c>
      <c r="T31" s="59">
        <v>0</v>
      </c>
      <c r="U31" s="59">
        <v>0</v>
      </c>
      <c r="V31" s="59">
        <v>20135857</v>
      </c>
      <c r="W31" s="59">
        <v>108017712</v>
      </c>
      <c r="X31" s="59">
        <v>-87881855</v>
      </c>
      <c r="Y31" s="60">
        <v>-81.36</v>
      </c>
      <c r="Z31" s="61">
        <v>144023616</v>
      </c>
    </row>
    <row r="32" spans="1:26" ht="13.5">
      <c r="A32" s="69" t="s">
        <v>50</v>
      </c>
      <c r="B32" s="21">
        <f>SUM(B28:B31)</f>
        <v>89510829</v>
      </c>
      <c r="C32" s="21">
        <f>SUM(C28:C31)</f>
        <v>0</v>
      </c>
      <c r="D32" s="98">
        <f aca="true" t="shared" si="5" ref="D32:Z32">SUM(D28:D31)</f>
        <v>219628474</v>
      </c>
      <c r="E32" s="99">
        <f t="shared" si="5"/>
        <v>201570735</v>
      </c>
      <c r="F32" s="99">
        <f t="shared" si="5"/>
        <v>0</v>
      </c>
      <c r="G32" s="99">
        <f t="shared" si="5"/>
        <v>1527518</v>
      </c>
      <c r="H32" s="99">
        <f t="shared" si="5"/>
        <v>1316839</v>
      </c>
      <c r="I32" s="99">
        <f t="shared" si="5"/>
        <v>2844357</v>
      </c>
      <c r="J32" s="99">
        <f t="shared" si="5"/>
        <v>1425133</v>
      </c>
      <c r="K32" s="99">
        <f t="shared" si="5"/>
        <v>3820540</v>
      </c>
      <c r="L32" s="99">
        <f t="shared" si="5"/>
        <v>9426298</v>
      </c>
      <c r="M32" s="99">
        <f t="shared" si="5"/>
        <v>14671971</v>
      </c>
      <c r="N32" s="99">
        <f t="shared" si="5"/>
        <v>2283222</v>
      </c>
      <c r="O32" s="99">
        <f t="shared" si="5"/>
        <v>9011144</v>
      </c>
      <c r="P32" s="99">
        <f t="shared" si="5"/>
        <v>0</v>
      </c>
      <c r="Q32" s="99">
        <f t="shared" si="5"/>
        <v>11294366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28810694</v>
      </c>
      <c r="W32" s="99">
        <f t="shared" si="5"/>
        <v>151178051</v>
      </c>
      <c r="X32" s="99">
        <f t="shared" si="5"/>
        <v>-122367357</v>
      </c>
      <c r="Y32" s="100">
        <f>+IF(W32&lt;&gt;0,(X32/W32)*100,0)</f>
        <v>-80.94254171857263</v>
      </c>
      <c r="Z32" s="101">
        <f t="shared" si="5"/>
        <v>201570735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274752384</v>
      </c>
      <c r="C35" s="18">
        <v>0</v>
      </c>
      <c r="D35" s="58">
        <v>469665388</v>
      </c>
      <c r="E35" s="59">
        <v>469665388</v>
      </c>
      <c r="F35" s="59">
        <v>289823117</v>
      </c>
      <c r="G35" s="59">
        <v>418036068</v>
      </c>
      <c r="H35" s="59">
        <v>265481657</v>
      </c>
      <c r="I35" s="59">
        <v>265481657</v>
      </c>
      <c r="J35" s="59">
        <v>251397371</v>
      </c>
      <c r="K35" s="59">
        <v>88101646</v>
      </c>
      <c r="L35" s="59">
        <v>117050898</v>
      </c>
      <c r="M35" s="59">
        <v>117050898</v>
      </c>
      <c r="N35" s="59">
        <v>114234532</v>
      </c>
      <c r="O35" s="59">
        <v>125531730</v>
      </c>
      <c r="P35" s="59">
        <v>0</v>
      </c>
      <c r="Q35" s="59">
        <v>125531730</v>
      </c>
      <c r="R35" s="59">
        <v>0</v>
      </c>
      <c r="S35" s="59">
        <v>0</v>
      </c>
      <c r="T35" s="59">
        <v>0</v>
      </c>
      <c r="U35" s="59">
        <v>0</v>
      </c>
      <c r="V35" s="59">
        <v>125531730</v>
      </c>
      <c r="W35" s="59">
        <v>352249041</v>
      </c>
      <c r="X35" s="59">
        <v>-226717311</v>
      </c>
      <c r="Y35" s="60">
        <v>-64.36</v>
      </c>
      <c r="Z35" s="61">
        <v>469665388</v>
      </c>
    </row>
    <row r="36" spans="1:26" ht="13.5">
      <c r="A36" s="57" t="s">
        <v>53</v>
      </c>
      <c r="B36" s="18">
        <v>770041999</v>
      </c>
      <c r="C36" s="18">
        <v>0</v>
      </c>
      <c r="D36" s="58">
        <v>800439939</v>
      </c>
      <c r="E36" s="59">
        <v>800439939</v>
      </c>
      <c r="F36" s="59">
        <v>0</v>
      </c>
      <c r="G36" s="59">
        <v>0</v>
      </c>
      <c r="H36" s="59">
        <v>-7922445</v>
      </c>
      <c r="I36" s="59">
        <v>-7922445</v>
      </c>
      <c r="J36" s="59">
        <v>-7922445</v>
      </c>
      <c r="K36" s="59">
        <v>-9287625</v>
      </c>
      <c r="L36" s="59">
        <v>-3346411</v>
      </c>
      <c r="M36" s="59">
        <v>-3346411</v>
      </c>
      <c r="N36" s="59">
        <v>-3894728</v>
      </c>
      <c r="O36" s="59">
        <v>-2680999</v>
      </c>
      <c r="P36" s="59">
        <v>0</v>
      </c>
      <c r="Q36" s="59">
        <v>-2680999</v>
      </c>
      <c r="R36" s="59">
        <v>0</v>
      </c>
      <c r="S36" s="59">
        <v>0</v>
      </c>
      <c r="T36" s="59">
        <v>0</v>
      </c>
      <c r="U36" s="59">
        <v>0</v>
      </c>
      <c r="V36" s="59">
        <v>-2680999</v>
      </c>
      <c r="W36" s="59">
        <v>600329954</v>
      </c>
      <c r="X36" s="59">
        <v>-603010953</v>
      </c>
      <c r="Y36" s="60">
        <v>-100.45</v>
      </c>
      <c r="Z36" s="61">
        <v>800439939</v>
      </c>
    </row>
    <row r="37" spans="1:26" ht="13.5">
      <c r="A37" s="57" t="s">
        <v>54</v>
      </c>
      <c r="B37" s="18">
        <v>57757896</v>
      </c>
      <c r="C37" s="18">
        <v>0</v>
      </c>
      <c r="D37" s="58">
        <v>41572772</v>
      </c>
      <c r="E37" s="59">
        <v>41572772</v>
      </c>
      <c r="F37" s="59">
        <v>20208366</v>
      </c>
      <c r="G37" s="59">
        <v>18808592</v>
      </c>
      <c r="H37" s="59">
        <v>-4932999</v>
      </c>
      <c r="I37" s="59">
        <v>-4932999</v>
      </c>
      <c r="J37" s="59">
        <v>-4932999</v>
      </c>
      <c r="K37" s="59">
        <v>-32395270</v>
      </c>
      <c r="L37" s="59">
        <v>4713480</v>
      </c>
      <c r="M37" s="59">
        <v>4713480</v>
      </c>
      <c r="N37" s="59">
        <v>3522055</v>
      </c>
      <c r="O37" s="59">
        <v>43932894</v>
      </c>
      <c r="P37" s="59">
        <v>0</v>
      </c>
      <c r="Q37" s="59">
        <v>43932894</v>
      </c>
      <c r="R37" s="59">
        <v>0</v>
      </c>
      <c r="S37" s="59">
        <v>0</v>
      </c>
      <c r="T37" s="59">
        <v>0</v>
      </c>
      <c r="U37" s="59">
        <v>0</v>
      </c>
      <c r="V37" s="59">
        <v>43932894</v>
      </c>
      <c r="W37" s="59">
        <v>31179579</v>
      </c>
      <c r="X37" s="59">
        <v>12753315</v>
      </c>
      <c r="Y37" s="60">
        <v>40.9</v>
      </c>
      <c r="Z37" s="61">
        <v>41572772</v>
      </c>
    </row>
    <row r="38" spans="1:26" ht="13.5">
      <c r="A38" s="57" t="s">
        <v>55</v>
      </c>
      <c r="B38" s="18">
        <v>7966212</v>
      </c>
      <c r="C38" s="18">
        <v>0</v>
      </c>
      <c r="D38" s="58">
        <v>531864</v>
      </c>
      <c r="E38" s="59">
        <v>531864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398898</v>
      </c>
      <c r="X38" s="59">
        <v>-398898</v>
      </c>
      <c r="Y38" s="60">
        <v>-100</v>
      </c>
      <c r="Z38" s="61">
        <v>531864</v>
      </c>
    </row>
    <row r="39" spans="1:26" ht="13.5">
      <c r="A39" s="57" t="s">
        <v>56</v>
      </c>
      <c r="B39" s="18">
        <v>979070275</v>
      </c>
      <c r="C39" s="18">
        <v>0</v>
      </c>
      <c r="D39" s="58">
        <v>1228000691</v>
      </c>
      <c r="E39" s="59">
        <v>1228000691</v>
      </c>
      <c r="F39" s="59">
        <v>269614751</v>
      </c>
      <c r="G39" s="59">
        <v>399227476</v>
      </c>
      <c r="H39" s="59">
        <v>262492211</v>
      </c>
      <c r="I39" s="59">
        <v>262492211</v>
      </c>
      <c r="J39" s="59">
        <v>248407924</v>
      </c>
      <c r="K39" s="59">
        <v>111209291</v>
      </c>
      <c r="L39" s="59">
        <v>108991005</v>
      </c>
      <c r="M39" s="59">
        <v>108991005</v>
      </c>
      <c r="N39" s="59">
        <v>106817749</v>
      </c>
      <c r="O39" s="59">
        <v>78917836</v>
      </c>
      <c r="P39" s="59">
        <v>0</v>
      </c>
      <c r="Q39" s="59">
        <v>78917836</v>
      </c>
      <c r="R39" s="59">
        <v>0</v>
      </c>
      <c r="S39" s="59">
        <v>0</v>
      </c>
      <c r="T39" s="59">
        <v>0</v>
      </c>
      <c r="U39" s="59">
        <v>0</v>
      </c>
      <c r="V39" s="59">
        <v>78917836</v>
      </c>
      <c r="W39" s="59">
        <v>921000518</v>
      </c>
      <c r="X39" s="59">
        <v>-842082682</v>
      </c>
      <c r="Y39" s="60">
        <v>-91.43</v>
      </c>
      <c r="Z39" s="61">
        <v>1228000691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19493246</v>
      </c>
      <c r="C42" s="18">
        <v>0</v>
      </c>
      <c r="D42" s="58">
        <v>134453688</v>
      </c>
      <c r="E42" s="59">
        <v>110811696</v>
      </c>
      <c r="F42" s="59">
        <v>106730404</v>
      </c>
      <c r="G42" s="59">
        <v>-14686493</v>
      </c>
      <c r="H42" s="59">
        <v>-13112666</v>
      </c>
      <c r="I42" s="59">
        <v>78931245</v>
      </c>
      <c r="J42" s="59">
        <v>-11591038</v>
      </c>
      <c r="K42" s="59">
        <v>-15890264</v>
      </c>
      <c r="L42" s="59">
        <v>56808893</v>
      </c>
      <c r="M42" s="59">
        <v>29327591</v>
      </c>
      <c r="N42" s="59">
        <v>-10214305</v>
      </c>
      <c r="O42" s="59">
        <v>-17113425</v>
      </c>
      <c r="P42" s="59">
        <v>0</v>
      </c>
      <c r="Q42" s="59">
        <v>-27327730</v>
      </c>
      <c r="R42" s="59">
        <v>0</v>
      </c>
      <c r="S42" s="59">
        <v>0</v>
      </c>
      <c r="T42" s="59">
        <v>0</v>
      </c>
      <c r="U42" s="59">
        <v>0</v>
      </c>
      <c r="V42" s="59">
        <v>80931106</v>
      </c>
      <c r="W42" s="59">
        <v>142006397</v>
      </c>
      <c r="X42" s="59">
        <v>-61075291</v>
      </c>
      <c r="Y42" s="60">
        <v>-43.01</v>
      </c>
      <c r="Z42" s="61">
        <v>110811696</v>
      </c>
    </row>
    <row r="43" spans="1:26" ht="13.5">
      <c r="A43" s="57" t="s">
        <v>59</v>
      </c>
      <c r="B43" s="18">
        <v>-88200211</v>
      </c>
      <c r="C43" s="18">
        <v>0</v>
      </c>
      <c r="D43" s="58">
        <v>-219428477</v>
      </c>
      <c r="E43" s="59">
        <v>-201570736</v>
      </c>
      <c r="F43" s="59">
        <v>0</v>
      </c>
      <c r="G43" s="59">
        <v>-1527519</v>
      </c>
      <c r="H43" s="59">
        <v>-1316839</v>
      </c>
      <c r="I43" s="59">
        <v>-2844358</v>
      </c>
      <c r="J43" s="59">
        <v>-1425132</v>
      </c>
      <c r="K43" s="59">
        <v>-3820539</v>
      </c>
      <c r="L43" s="59">
        <v>-9426298</v>
      </c>
      <c r="M43" s="59">
        <v>-14671969</v>
      </c>
      <c r="N43" s="59">
        <v>-2283222</v>
      </c>
      <c r="O43" s="59">
        <v>-9011145</v>
      </c>
      <c r="P43" s="59">
        <v>0</v>
      </c>
      <c r="Q43" s="59">
        <v>-11294367</v>
      </c>
      <c r="R43" s="59">
        <v>0</v>
      </c>
      <c r="S43" s="59">
        <v>0</v>
      </c>
      <c r="T43" s="59">
        <v>0</v>
      </c>
      <c r="U43" s="59">
        <v>0</v>
      </c>
      <c r="V43" s="59">
        <v>-28810694</v>
      </c>
      <c r="W43" s="59">
        <v>-78234532</v>
      </c>
      <c r="X43" s="59">
        <v>49423838</v>
      </c>
      <c r="Y43" s="60">
        <v>-63.17</v>
      </c>
      <c r="Z43" s="61">
        <v>-201570736</v>
      </c>
    </row>
    <row r="44" spans="1:26" ht="13.5">
      <c r="A44" s="57" t="s">
        <v>60</v>
      </c>
      <c r="B44" s="18">
        <v>-483169</v>
      </c>
      <c r="C44" s="18">
        <v>0</v>
      </c>
      <c r="D44" s="58">
        <v>34267</v>
      </c>
      <c r="E44" s="59">
        <v>49400</v>
      </c>
      <c r="F44" s="59">
        <v>4000</v>
      </c>
      <c r="G44" s="59">
        <v>2400</v>
      </c>
      <c r="H44" s="59">
        <v>2400</v>
      </c>
      <c r="I44" s="59">
        <v>8800</v>
      </c>
      <c r="J44" s="59">
        <v>6000</v>
      </c>
      <c r="K44" s="59">
        <v>4800</v>
      </c>
      <c r="L44" s="59">
        <v>2400</v>
      </c>
      <c r="M44" s="59">
        <v>13200</v>
      </c>
      <c r="N44" s="59">
        <v>6600</v>
      </c>
      <c r="O44" s="59">
        <v>4000</v>
      </c>
      <c r="P44" s="59">
        <v>0</v>
      </c>
      <c r="Q44" s="59">
        <v>10600</v>
      </c>
      <c r="R44" s="59">
        <v>0</v>
      </c>
      <c r="S44" s="59">
        <v>0</v>
      </c>
      <c r="T44" s="59">
        <v>0</v>
      </c>
      <c r="U44" s="59">
        <v>0</v>
      </c>
      <c r="V44" s="59">
        <v>32600</v>
      </c>
      <c r="W44" s="59">
        <v>35000</v>
      </c>
      <c r="X44" s="59">
        <v>-2400</v>
      </c>
      <c r="Y44" s="60">
        <v>-6.86</v>
      </c>
      <c r="Z44" s="61">
        <v>49400</v>
      </c>
    </row>
    <row r="45" spans="1:26" ht="13.5">
      <c r="A45" s="69" t="s">
        <v>61</v>
      </c>
      <c r="B45" s="21">
        <v>187412952</v>
      </c>
      <c r="C45" s="21">
        <v>0</v>
      </c>
      <c r="D45" s="98">
        <v>132244084</v>
      </c>
      <c r="E45" s="99">
        <v>126474964</v>
      </c>
      <c r="F45" s="99">
        <v>323919008</v>
      </c>
      <c r="G45" s="99">
        <v>307707396</v>
      </c>
      <c r="H45" s="99">
        <v>293280291</v>
      </c>
      <c r="I45" s="99">
        <v>293280291</v>
      </c>
      <c r="J45" s="99">
        <v>280270121</v>
      </c>
      <c r="K45" s="99">
        <v>260564118</v>
      </c>
      <c r="L45" s="99">
        <v>307949113</v>
      </c>
      <c r="M45" s="99">
        <v>307949113</v>
      </c>
      <c r="N45" s="99">
        <v>295458186</v>
      </c>
      <c r="O45" s="99">
        <v>269337616</v>
      </c>
      <c r="P45" s="99">
        <v>0</v>
      </c>
      <c r="Q45" s="99">
        <v>269337616</v>
      </c>
      <c r="R45" s="99">
        <v>0</v>
      </c>
      <c r="S45" s="99">
        <v>0</v>
      </c>
      <c r="T45" s="99">
        <v>0</v>
      </c>
      <c r="U45" s="99">
        <v>0</v>
      </c>
      <c r="V45" s="99">
        <v>269337616</v>
      </c>
      <c r="W45" s="99">
        <v>280991469</v>
      </c>
      <c r="X45" s="99">
        <v>-11653853</v>
      </c>
      <c r="Y45" s="100">
        <v>-4.15</v>
      </c>
      <c r="Z45" s="101">
        <v>126474964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42.93022416258388</v>
      </c>
      <c r="C58" s="5">
        <f>IF(C67=0,0,+(C76/C67)*100)</f>
        <v>0</v>
      </c>
      <c r="D58" s="6">
        <f aca="true" t="shared" si="6" ref="D58:Z58">IF(D67=0,0,+(D76/D67)*100)</f>
        <v>51.33545826156743</v>
      </c>
      <c r="E58" s="7">
        <f t="shared" si="6"/>
        <v>47.825866173480655</v>
      </c>
      <c r="F58" s="7">
        <f t="shared" si="6"/>
        <v>0</v>
      </c>
      <c r="G58" s="7">
        <f t="shared" si="6"/>
        <v>6.939332585991161</v>
      </c>
      <c r="H58" s="7">
        <f t="shared" si="6"/>
        <v>8.360470124042264</v>
      </c>
      <c r="I58" s="7">
        <f t="shared" si="6"/>
        <v>12.123788483049514</v>
      </c>
      <c r="J58" s="7">
        <f t="shared" si="6"/>
        <v>31.264401387660246</v>
      </c>
      <c r="K58" s="7">
        <f t="shared" si="6"/>
        <v>9.331682587100033</v>
      </c>
      <c r="L58" s="7">
        <f t="shared" si="6"/>
        <v>272.751863493489</v>
      </c>
      <c r="M58" s="7">
        <f t="shared" si="6"/>
        <v>27.373547615117168</v>
      </c>
      <c r="N58" s="7">
        <f t="shared" si="6"/>
        <v>5.426782392829644</v>
      </c>
      <c r="O58" s="7">
        <f t="shared" si="6"/>
        <v>10.29580101311548</v>
      </c>
      <c r="P58" s="7">
        <f t="shared" si="6"/>
        <v>0</v>
      </c>
      <c r="Q58" s="7">
        <f t="shared" si="6"/>
        <v>7.396842639025189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16.26550940984195</v>
      </c>
      <c r="W58" s="7">
        <f t="shared" si="6"/>
        <v>40.117179250101586</v>
      </c>
      <c r="X58" s="7">
        <f t="shared" si="6"/>
        <v>0</v>
      </c>
      <c r="Y58" s="7">
        <f t="shared" si="6"/>
        <v>0</v>
      </c>
      <c r="Z58" s="8">
        <f t="shared" si="6"/>
        <v>47.825866173480655</v>
      </c>
    </row>
    <row r="59" spans="1:26" ht="13.5">
      <c r="A59" s="36" t="s">
        <v>31</v>
      </c>
      <c r="B59" s="9">
        <f aca="true" t="shared" si="7" ref="B59:Z66">IF(B68=0,0,+(B77/B68)*100)</f>
        <v>10.52980316930435</v>
      </c>
      <c r="C59" s="9">
        <f t="shared" si="7"/>
        <v>0</v>
      </c>
      <c r="D59" s="2">
        <f t="shared" si="7"/>
        <v>40.00000882500566</v>
      </c>
      <c r="E59" s="10">
        <f t="shared" si="7"/>
        <v>40.000004412502825</v>
      </c>
      <c r="F59" s="10">
        <f t="shared" si="7"/>
        <v>0</v>
      </c>
      <c r="G59" s="10">
        <f t="shared" si="7"/>
        <v>5.916449352027857</v>
      </c>
      <c r="H59" s="10">
        <f t="shared" si="7"/>
        <v>9.794802424048298</v>
      </c>
      <c r="I59" s="10">
        <f t="shared" si="7"/>
        <v>11.713378770236234</v>
      </c>
      <c r="J59" s="10">
        <f t="shared" si="7"/>
        <v>49.653123921164</v>
      </c>
      <c r="K59" s="10">
        <f t="shared" si="7"/>
        <v>14.029954019478424</v>
      </c>
      <c r="L59" s="10">
        <f t="shared" si="7"/>
        <v>28.524698241565012</v>
      </c>
      <c r="M59" s="10">
        <f t="shared" si="7"/>
        <v>30.71751243535224</v>
      </c>
      <c r="N59" s="10">
        <f t="shared" si="7"/>
        <v>10.20741476110693</v>
      </c>
      <c r="O59" s="10">
        <f t="shared" si="7"/>
        <v>8.812633917163021</v>
      </c>
      <c r="P59" s="10">
        <f t="shared" si="7"/>
        <v>0</v>
      </c>
      <c r="Q59" s="10">
        <f t="shared" si="7"/>
        <v>9.51446890618961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18.596337052207605</v>
      </c>
      <c r="W59" s="10">
        <f t="shared" si="7"/>
        <v>34.670297810178816</v>
      </c>
      <c r="X59" s="10">
        <f t="shared" si="7"/>
        <v>0</v>
      </c>
      <c r="Y59" s="10">
        <f t="shared" si="7"/>
        <v>0</v>
      </c>
      <c r="Z59" s="11">
        <f t="shared" si="7"/>
        <v>40.000004412502825</v>
      </c>
    </row>
    <row r="60" spans="1:26" ht="13.5">
      <c r="A60" s="37" t="s">
        <v>32</v>
      </c>
      <c r="B60" s="12">
        <f t="shared" si="7"/>
        <v>32.15745466453237</v>
      </c>
      <c r="C60" s="12">
        <f t="shared" si="7"/>
        <v>0</v>
      </c>
      <c r="D60" s="3">
        <f t="shared" si="7"/>
        <v>56.891911000380055</v>
      </c>
      <c r="E60" s="13">
        <f t="shared" si="7"/>
        <v>56.89189720498372</v>
      </c>
      <c r="F60" s="13">
        <f t="shared" si="7"/>
        <v>0</v>
      </c>
      <c r="G60" s="13">
        <f t="shared" si="7"/>
        <v>6.960262113587719</v>
      </c>
      <c r="H60" s="13">
        <f t="shared" si="7"/>
        <v>23.356975357782236</v>
      </c>
      <c r="I60" s="13">
        <f t="shared" si="7"/>
        <v>18.550983743554056</v>
      </c>
      <c r="J60" s="13">
        <f t="shared" si="7"/>
        <v>38.72133800917184</v>
      </c>
      <c r="K60" s="13">
        <f t="shared" si="7"/>
        <v>21.027373518038576</v>
      </c>
      <c r="L60" s="13">
        <f t="shared" si="7"/>
        <v>21.32793516493116</v>
      </c>
      <c r="M60" s="13">
        <f t="shared" si="7"/>
        <v>27.006321097409426</v>
      </c>
      <c r="N60" s="13">
        <f t="shared" si="7"/>
        <v>7.2124847605172695</v>
      </c>
      <c r="O60" s="13">
        <f t="shared" si="7"/>
        <v>23.319228286595425</v>
      </c>
      <c r="P60" s="13">
        <f t="shared" si="7"/>
        <v>0</v>
      </c>
      <c r="Q60" s="13">
        <f t="shared" si="7"/>
        <v>15.283359433469808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20.885663371630123</v>
      </c>
      <c r="W60" s="13">
        <f t="shared" si="7"/>
        <v>42.69072582616633</v>
      </c>
      <c r="X60" s="13">
        <f t="shared" si="7"/>
        <v>0</v>
      </c>
      <c r="Y60" s="13">
        <f t="shared" si="7"/>
        <v>0</v>
      </c>
      <c r="Z60" s="14">
        <f t="shared" si="7"/>
        <v>56.89189720498372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32.15745466453237</v>
      </c>
      <c r="C64" s="12">
        <f t="shared" si="7"/>
        <v>0</v>
      </c>
      <c r="D64" s="3">
        <f t="shared" si="7"/>
        <v>56.891911000380055</v>
      </c>
      <c r="E64" s="13">
        <f t="shared" si="7"/>
        <v>56.89189720498372</v>
      </c>
      <c r="F64" s="13">
        <f t="shared" si="7"/>
        <v>0</v>
      </c>
      <c r="G64" s="13">
        <f t="shared" si="7"/>
        <v>6.960262113587719</v>
      </c>
      <c r="H64" s="13">
        <f t="shared" si="7"/>
        <v>23.356975357782236</v>
      </c>
      <c r="I64" s="13">
        <f t="shared" si="7"/>
        <v>18.550983743554056</v>
      </c>
      <c r="J64" s="13">
        <f t="shared" si="7"/>
        <v>38.72133800917184</v>
      </c>
      <c r="K64" s="13">
        <f t="shared" si="7"/>
        <v>21.027373518038576</v>
      </c>
      <c r="L64" s="13">
        <f t="shared" si="7"/>
        <v>21.32793516493116</v>
      </c>
      <c r="M64" s="13">
        <f t="shared" si="7"/>
        <v>27.006321097409426</v>
      </c>
      <c r="N64" s="13">
        <f t="shared" si="7"/>
        <v>7.2124847605172695</v>
      </c>
      <c r="O64" s="13">
        <f t="shared" si="7"/>
        <v>23.319228286595425</v>
      </c>
      <c r="P64" s="13">
        <f t="shared" si="7"/>
        <v>0</v>
      </c>
      <c r="Q64" s="13">
        <f t="shared" si="7"/>
        <v>15.283359433469808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20.885663371630123</v>
      </c>
      <c r="W64" s="13">
        <f t="shared" si="7"/>
        <v>42.69072582616633</v>
      </c>
      <c r="X64" s="13">
        <f t="shared" si="7"/>
        <v>0</v>
      </c>
      <c r="Y64" s="13">
        <f t="shared" si="7"/>
        <v>0</v>
      </c>
      <c r="Z64" s="14">
        <f t="shared" si="7"/>
        <v>56.89189720498372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99.99997753422885</v>
      </c>
      <c r="E66" s="16">
        <f t="shared" si="7"/>
        <v>63.836335115385964</v>
      </c>
      <c r="F66" s="16">
        <f t="shared" si="7"/>
        <v>0</v>
      </c>
      <c r="G66" s="16">
        <f t="shared" si="7"/>
        <v>0</v>
      </c>
      <c r="H66" s="16">
        <f t="shared" si="7"/>
        <v>1.1481994810202254</v>
      </c>
      <c r="I66" s="16">
        <f t="shared" si="7"/>
        <v>6.27934905184339</v>
      </c>
      <c r="J66" s="16">
        <f t="shared" si="7"/>
        <v>11.610636484925948</v>
      </c>
      <c r="K66" s="16">
        <f t="shared" si="7"/>
        <v>1.904787609251159</v>
      </c>
      <c r="L66" s="16">
        <f t="shared" si="7"/>
        <v>-2.2231054572683817</v>
      </c>
      <c r="M66" s="16">
        <f t="shared" si="7"/>
        <v>17.248523498287263</v>
      </c>
      <c r="N66" s="16">
        <f t="shared" si="7"/>
        <v>0.7214875104298509</v>
      </c>
      <c r="O66" s="16">
        <f t="shared" si="7"/>
        <v>4.647143351339844</v>
      </c>
      <c r="P66" s="16">
        <f t="shared" si="7"/>
        <v>0</v>
      </c>
      <c r="Q66" s="16">
        <f t="shared" si="7"/>
        <v>1.6868639904353782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7.460782197908751</v>
      </c>
      <c r="W66" s="16">
        <f t="shared" si="7"/>
        <v>63.658366883329265</v>
      </c>
      <c r="X66" s="16">
        <f t="shared" si="7"/>
        <v>0</v>
      </c>
      <c r="Y66" s="16">
        <f t="shared" si="7"/>
        <v>0</v>
      </c>
      <c r="Z66" s="17">
        <f t="shared" si="7"/>
        <v>63.836335115385964</v>
      </c>
    </row>
    <row r="67" spans="1:26" ht="13.5" hidden="1">
      <c r="A67" s="40" t="s">
        <v>116</v>
      </c>
      <c r="B67" s="23">
        <v>43611114</v>
      </c>
      <c r="C67" s="23"/>
      <c r="D67" s="24">
        <v>34362886</v>
      </c>
      <c r="E67" s="25">
        <v>36884528</v>
      </c>
      <c r="F67" s="25"/>
      <c r="G67" s="25">
        <v>4913412</v>
      </c>
      <c r="H67" s="25">
        <v>3805719</v>
      </c>
      <c r="I67" s="25">
        <v>8719131</v>
      </c>
      <c r="J67" s="25">
        <v>4759090</v>
      </c>
      <c r="K67" s="25">
        <v>4812369</v>
      </c>
      <c r="L67" s="25">
        <v>278375</v>
      </c>
      <c r="M67" s="25">
        <v>9849834</v>
      </c>
      <c r="N67" s="25">
        <v>4920927</v>
      </c>
      <c r="O67" s="25">
        <v>3344140</v>
      </c>
      <c r="P67" s="25"/>
      <c r="Q67" s="25">
        <v>8265067</v>
      </c>
      <c r="R67" s="25"/>
      <c r="S67" s="25"/>
      <c r="T67" s="25"/>
      <c r="U67" s="25"/>
      <c r="V67" s="25">
        <v>26834032</v>
      </c>
      <c r="W67" s="25">
        <v>23366765</v>
      </c>
      <c r="X67" s="25"/>
      <c r="Y67" s="24"/>
      <c r="Z67" s="26">
        <v>36884528</v>
      </c>
    </row>
    <row r="68" spans="1:26" ht="13.5" hidden="1">
      <c r="A68" s="36" t="s">
        <v>31</v>
      </c>
      <c r="B68" s="18">
        <v>23010791</v>
      </c>
      <c r="C68" s="18"/>
      <c r="D68" s="19">
        <v>22662875</v>
      </c>
      <c r="E68" s="20">
        <v>22662875</v>
      </c>
      <c r="F68" s="20"/>
      <c r="G68" s="20">
        <v>3751473</v>
      </c>
      <c r="H68" s="20">
        <v>1748315</v>
      </c>
      <c r="I68" s="20">
        <v>5499788</v>
      </c>
      <c r="J68" s="20">
        <v>2062408</v>
      </c>
      <c r="K68" s="20">
        <v>2069572</v>
      </c>
      <c r="L68" s="20">
        <v>2059843</v>
      </c>
      <c r="M68" s="20">
        <v>6191823</v>
      </c>
      <c r="N68" s="20">
        <v>2060943</v>
      </c>
      <c r="O68" s="20">
        <v>2034840</v>
      </c>
      <c r="P68" s="20"/>
      <c r="Q68" s="20">
        <v>4095783</v>
      </c>
      <c r="R68" s="20"/>
      <c r="S68" s="20"/>
      <c r="T68" s="20"/>
      <c r="U68" s="20"/>
      <c r="V68" s="20">
        <v>15787394</v>
      </c>
      <c r="W68" s="20">
        <v>15410756</v>
      </c>
      <c r="X68" s="20"/>
      <c r="Y68" s="19"/>
      <c r="Z68" s="22">
        <v>22662875</v>
      </c>
    </row>
    <row r="69" spans="1:26" ht="13.5" hidden="1">
      <c r="A69" s="37" t="s">
        <v>32</v>
      </c>
      <c r="B69" s="18">
        <v>6339628</v>
      </c>
      <c r="C69" s="18"/>
      <c r="D69" s="19">
        <v>7248795</v>
      </c>
      <c r="E69" s="20">
        <v>7248795</v>
      </c>
      <c r="F69" s="20"/>
      <c r="G69" s="20">
        <v>1161939</v>
      </c>
      <c r="H69" s="20">
        <v>555226</v>
      </c>
      <c r="I69" s="20">
        <v>1717165</v>
      </c>
      <c r="J69" s="20">
        <v>556050</v>
      </c>
      <c r="K69" s="20">
        <v>556779</v>
      </c>
      <c r="L69" s="20">
        <v>560931</v>
      </c>
      <c r="M69" s="20">
        <v>1673760</v>
      </c>
      <c r="N69" s="20">
        <v>555301</v>
      </c>
      <c r="O69" s="20">
        <v>557720</v>
      </c>
      <c r="P69" s="20"/>
      <c r="Q69" s="20">
        <v>1113021</v>
      </c>
      <c r="R69" s="20"/>
      <c r="S69" s="20"/>
      <c r="T69" s="20"/>
      <c r="U69" s="20"/>
      <c r="V69" s="20">
        <v>4503946</v>
      </c>
      <c r="W69" s="20">
        <v>4929183</v>
      </c>
      <c r="X69" s="20"/>
      <c r="Y69" s="19"/>
      <c r="Z69" s="22">
        <v>7248795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6339628</v>
      </c>
      <c r="C73" s="18"/>
      <c r="D73" s="19">
        <v>7248795</v>
      </c>
      <c r="E73" s="20">
        <v>7248795</v>
      </c>
      <c r="F73" s="20"/>
      <c r="G73" s="20">
        <v>1161939</v>
      </c>
      <c r="H73" s="20">
        <v>555226</v>
      </c>
      <c r="I73" s="20">
        <v>1717165</v>
      </c>
      <c r="J73" s="20">
        <v>556050</v>
      </c>
      <c r="K73" s="20">
        <v>556779</v>
      </c>
      <c r="L73" s="20">
        <v>560931</v>
      </c>
      <c r="M73" s="20">
        <v>1673760</v>
      </c>
      <c r="N73" s="20">
        <v>555301</v>
      </c>
      <c r="O73" s="20">
        <v>557720</v>
      </c>
      <c r="P73" s="20"/>
      <c r="Q73" s="20">
        <v>1113021</v>
      </c>
      <c r="R73" s="20"/>
      <c r="S73" s="20"/>
      <c r="T73" s="20"/>
      <c r="U73" s="20"/>
      <c r="V73" s="20">
        <v>4503946</v>
      </c>
      <c r="W73" s="20">
        <v>4929183</v>
      </c>
      <c r="X73" s="20"/>
      <c r="Y73" s="19"/>
      <c r="Z73" s="22">
        <v>7248795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14260695</v>
      </c>
      <c r="C75" s="27"/>
      <c r="D75" s="28">
        <v>4451216</v>
      </c>
      <c r="E75" s="29">
        <v>6972858</v>
      </c>
      <c r="F75" s="29"/>
      <c r="G75" s="29"/>
      <c r="H75" s="29">
        <v>1502178</v>
      </c>
      <c r="I75" s="29">
        <v>1502178</v>
      </c>
      <c r="J75" s="29">
        <v>2140632</v>
      </c>
      <c r="K75" s="29">
        <v>2186018</v>
      </c>
      <c r="L75" s="29">
        <v>-2342399</v>
      </c>
      <c r="M75" s="29">
        <v>1984251</v>
      </c>
      <c r="N75" s="29">
        <v>2304683</v>
      </c>
      <c r="O75" s="29">
        <v>751580</v>
      </c>
      <c r="P75" s="29"/>
      <c r="Q75" s="29">
        <v>3056263</v>
      </c>
      <c r="R75" s="29"/>
      <c r="S75" s="29"/>
      <c r="T75" s="29"/>
      <c r="U75" s="29"/>
      <c r="V75" s="29">
        <v>6542692</v>
      </c>
      <c r="W75" s="29">
        <v>3026826</v>
      </c>
      <c r="X75" s="29"/>
      <c r="Y75" s="28"/>
      <c r="Z75" s="30">
        <v>6972858</v>
      </c>
    </row>
    <row r="76" spans="1:26" ht="13.5" hidden="1">
      <c r="A76" s="41" t="s">
        <v>117</v>
      </c>
      <c r="B76" s="31">
        <v>18722349</v>
      </c>
      <c r="C76" s="31"/>
      <c r="D76" s="32">
        <v>17640345</v>
      </c>
      <c r="E76" s="33">
        <v>17640345</v>
      </c>
      <c r="F76" s="33">
        <v>397955</v>
      </c>
      <c r="G76" s="33">
        <v>340958</v>
      </c>
      <c r="H76" s="33">
        <v>318176</v>
      </c>
      <c r="I76" s="33">
        <v>1057089</v>
      </c>
      <c r="J76" s="33">
        <v>1487901</v>
      </c>
      <c r="K76" s="33">
        <v>449075</v>
      </c>
      <c r="L76" s="33">
        <v>759273</v>
      </c>
      <c r="M76" s="33">
        <v>2696249</v>
      </c>
      <c r="N76" s="33">
        <v>267048</v>
      </c>
      <c r="O76" s="33">
        <v>344306</v>
      </c>
      <c r="P76" s="33"/>
      <c r="Q76" s="33">
        <v>611354</v>
      </c>
      <c r="R76" s="33"/>
      <c r="S76" s="33"/>
      <c r="T76" s="33"/>
      <c r="U76" s="33"/>
      <c r="V76" s="33">
        <v>4364692</v>
      </c>
      <c r="W76" s="33">
        <v>9374087</v>
      </c>
      <c r="X76" s="33"/>
      <c r="Y76" s="32"/>
      <c r="Z76" s="34">
        <v>17640345</v>
      </c>
    </row>
    <row r="77" spans="1:26" ht="13.5" hidden="1">
      <c r="A77" s="36" t="s">
        <v>31</v>
      </c>
      <c r="B77" s="18">
        <v>2422991</v>
      </c>
      <c r="C77" s="18"/>
      <c r="D77" s="19">
        <v>9065152</v>
      </c>
      <c r="E77" s="20">
        <v>9065151</v>
      </c>
      <c r="F77" s="20">
        <v>251013</v>
      </c>
      <c r="G77" s="20">
        <v>221954</v>
      </c>
      <c r="H77" s="20">
        <v>171244</v>
      </c>
      <c r="I77" s="20">
        <v>644211</v>
      </c>
      <c r="J77" s="20">
        <v>1024050</v>
      </c>
      <c r="K77" s="20">
        <v>290360</v>
      </c>
      <c r="L77" s="20">
        <v>587564</v>
      </c>
      <c r="M77" s="20">
        <v>1901974</v>
      </c>
      <c r="N77" s="20">
        <v>210369</v>
      </c>
      <c r="O77" s="20">
        <v>179323</v>
      </c>
      <c r="P77" s="20"/>
      <c r="Q77" s="20">
        <v>389692</v>
      </c>
      <c r="R77" s="20"/>
      <c r="S77" s="20"/>
      <c r="T77" s="20"/>
      <c r="U77" s="20"/>
      <c r="V77" s="20">
        <v>2935877</v>
      </c>
      <c r="W77" s="20">
        <v>5342955</v>
      </c>
      <c r="X77" s="20"/>
      <c r="Y77" s="19"/>
      <c r="Z77" s="22">
        <v>9065151</v>
      </c>
    </row>
    <row r="78" spans="1:26" ht="13.5" hidden="1">
      <c r="A78" s="37" t="s">
        <v>32</v>
      </c>
      <c r="B78" s="18">
        <v>2038663</v>
      </c>
      <c r="C78" s="18"/>
      <c r="D78" s="19">
        <v>4123978</v>
      </c>
      <c r="E78" s="20">
        <v>4123977</v>
      </c>
      <c r="F78" s="20">
        <v>107993</v>
      </c>
      <c r="G78" s="20">
        <v>80874</v>
      </c>
      <c r="H78" s="20">
        <v>129684</v>
      </c>
      <c r="I78" s="20">
        <v>318551</v>
      </c>
      <c r="J78" s="20">
        <v>215310</v>
      </c>
      <c r="K78" s="20">
        <v>117076</v>
      </c>
      <c r="L78" s="20">
        <v>119635</v>
      </c>
      <c r="M78" s="20">
        <v>452021</v>
      </c>
      <c r="N78" s="20">
        <v>40051</v>
      </c>
      <c r="O78" s="20">
        <v>130056</v>
      </c>
      <c r="P78" s="20"/>
      <c r="Q78" s="20">
        <v>170107</v>
      </c>
      <c r="R78" s="20"/>
      <c r="S78" s="20"/>
      <c r="T78" s="20"/>
      <c r="U78" s="20"/>
      <c r="V78" s="20">
        <v>940679</v>
      </c>
      <c r="W78" s="20">
        <v>2104304</v>
      </c>
      <c r="X78" s="20"/>
      <c r="Y78" s="19"/>
      <c r="Z78" s="22">
        <v>4123977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2038663</v>
      </c>
      <c r="C82" s="18"/>
      <c r="D82" s="19">
        <v>4123978</v>
      </c>
      <c r="E82" s="20">
        <v>4123977</v>
      </c>
      <c r="F82" s="20">
        <v>107993</v>
      </c>
      <c r="G82" s="20">
        <v>80874</v>
      </c>
      <c r="H82" s="20">
        <v>129684</v>
      </c>
      <c r="I82" s="20">
        <v>318551</v>
      </c>
      <c r="J82" s="20">
        <v>215310</v>
      </c>
      <c r="K82" s="20">
        <v>117076</v>
      </c>
      <c r="L82" s="20">
        <v>119635</v>
      </c>
      <c r="M82" s="20">
        <v>452021</v>
      </c>
      <c r="N82" s="20">
        <v>40051</v>
      </c>
      <c r="O82" s="20">
        <v>130056</v>
      </c>
      <c r="P82" s="20"/>
      <c r="Q82" s="20">
        <v>170107</v>
      </c>
      <c r="R82" s="20"/>
      <c r="S82" s="20"/>
      <c r="T82" s="20"/>
      <c r="U82" s="20"/>
      <c r="V82" s="20">
        <v>940679</v>
      </c>
      <c r="W82" s="20">
        <v>2104304</v>
      </c>
      <c r="X82" s="20"/>
      <c r="Y82" s="19"/>
      <c r="Z82" s="22">
        <v>4123977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14260695</v>
      </c>
      <c r="C84" s="27"/>
      <c r="D84" s="28">
        <v>4451215</v>
      </c>
      <c r="E84" s="29">
        <v>4451217</v>
      </c>
      <c r="F84" s="29">
        <v>38949</v>
      </c>
      <c r="G84" s="29">
        <v>38130</v>
      </c>
      <c r="H84" s="29">
        <v>17248</v>
      </c>
      <c r="I84" s="29">
        <v>94327</v>
      </c>
      <c r="J84" s="29">
        <v>248541</v>
      </c>
      <c r="K84" s="29">
        <v>41639</v>
      </c>
      <c r="L84" s="29">
        <v>52074</v>
      </c>
      <c r="M84" s="29">
        <v>342254</v>
      </c>
      <c r="N84" s="29">
        <v>16628</v>
      </c>
      <c r="O84" s="29">
        <v>34927</v>
      </c>
      <c r="P84" s="29"/>
      <c r="Q84" s="29">
        <v>51555</v>
      </c>
      <c r="R84" s="29"/>
      <c r="S84" s="29"/>
      <c r="T84" s="29"/>
      <c r="U84" s="29"/>
      <c r="V84" s="29">
        <v>488136</v>
      </c>
      <c r="W84" s="29">
        <v>1926828</v>
      </c>
      <c r="X84" s="29"/>
      <c r="Y84" s="28"/>
      <c r="Z84" s="30">
        <v>4451217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61396430</v>
      </c>
      <c r="C6" s="18">
        <v>0</v>
      </c>
      <c r="D6" s="58">
        <v>60830000</v>
      </c>
      <c r="E6" s="59">
        <v>0</v>
      </c>
      <c r="F6" s="59">
        <v>0</v>
      </c>
      <c r="G6" s="59">
        <v>0</v>
      </c>
      <c r="H6" s="59">
        <v>6216268</v>
      </c>
      <c r="I6" s="59">
        <v>6216268</v>
      </c>
      <c r="J6" s="59">
        <v>0</v>
      </c>
      <c r="K6" s="59">
        <v>7217244</v>
      </c>
      <c r="L6" s="59">
        <v>0</v>
      </c>
      <c r="M6" s="59">
        <v>7217244</v>
      </c>
      <c r="N6" s="59">
        <v>6821502</v>
      </c>
      <c r="O6" s="59">
        <v>0</v>
      </c>
      <c r="P6" s="59">
        <v>0</v>
      </c>
      <c r="Q6" s="59">
        <v>6821502</v>
      </c>
      <c r="R6" s="59">
        <v>0</v>
      </c>
      <c r="S6" s="59">
        <v>0</v>
      </c>
      <c r="T6" s="59">
        <v>0</v>
      </c>
      <c r="U6" s="59">
        <v>0</v>
      </c>
      <c r="V6" s="59">
        <v>20255014</v>
      </c>
      <c r="W6" s="59">
        <v>45622503</v>
      </c>
      <c r="X6" s="59">
        <v>-25367489</v>
      </c>
      <c r="Y6" s="60">
        <v>-55.6</v>
      </c>
      <c r="Z6" s="61">
        <v>0</v>
      </c>
    </row>
    <row r="7" spans="1:26" ht="13.5">
      <c r="A7" s="57" t="s">
        <v>33</v>
      </c>
      <c r="B7" s="18">
        <v>25367411</v>
      </c>
      <c r="C7" s="18">
        <v>0</v>
      </c>
      <c r="D7" s="58">
        <v>24056000</v>
      </c>
      <c r="E7" s="59">
        <v>0</v>
      </c>
      <c r="F7" s="59">
        <v>83430</v>
      </c>
      <c r="G7" s="59">
        <v>0</v>
      </c>
      <c r="H7" s="59">
        <v>9066228</v>
      </c>
      <c r="I7" s="59">
        <v>9149658</v>
      </c>
      <c r="J7" s="59">
        <v>1250224</v>
      </c>
      <c r="K7" s="59">
        <v>2443277</v>
      </c>
      <c r="L7" s="59">
        <v>4088539</v>
      </c>
      <c r="M7" s="59">
        <v>7782040</v>
      </c>
      <c r="N7" s="59">
        <v>824491</v>
      </c>
      <c r="O7" s="59">
        <v>2315752</v>
      </c>
      <c r="P7" s="59">
        <v>4080577</v>
      </c>
      <c r="Q7" s="59">
        <v>7220820</v>
      </c>
      <c r="R7" s="59">
        <v>0</v>
      </c>
      <c r="S7" s="59">
        <v>0</v>
      </c>
      <c r="T7" s="59">
        <v>0</v>
      </c>
      <c r="U7" s="59">
        <v>0</v>
      </c>
      <c r="V7" s="59">
        <v>24152518</v>
      </c>
      <c r="W7" s="59">
        <v>18042003</v>
      </c>
      <c r="X7" s="59">
        <v>6110515</v>
      </c>
      <c r="Y7" s="60">
        <v>33.87</v>
      </c>
      <c r="Z7" s="61">
        <v>0</v>
      </c>
    </row>
    <row r="8" spans="1:26" ht="13.5">
      <c r="A8" s="57" t="s">
        <v>34</v>
      </c>
      <c r="B8" s="18">
        <v>548500780</v>
      </c>
      <c r="C8" s="18">
        <v>0</v>
      </c>
      <c r="D8" s="58">
        <v>618162000</v>
      </c>
      <c r="E8" s="59">
        <v>739441000</v>
      </c>
      <c r="F8" s="59">
        <v>190918421</v>
      </c>
      <c r="G8" s="59">
        <v>53425</v>
      </c>
      <c r="H8" s="59">
        <v>30691839</v>
      </c>
      <c r="I8" s="59">
        <v>221663685</v>
      </c>
      <c r="J8" s="59">
        <v>423575</v>
      </c>
      <c r="K8" s="59">
        <v>8934328</v>
      </c>
      <c r="L8" s="59">
        <v>180121152</v>
      </c>
      <c r="M8" s="59">
        <v>189479055</v>
      </c>
      <c r="N8" s="59">
        <v>30144819</v>
      </c>
      <c r="O8" s="59">
        <v>11238006</v>
      </c>
      <c r="P8" s="59">
        <v>132461567</v>
      </c>
      <c r="Q8" s="59">
        <v>173844392</v>
      </c>
      <c r="R8" s="59">
        <v>0</v>
      </c>
      <c r="S8" s="59">
        <v>0</v>
      </c>
      <c r="T8" s="59">
        <v>0</v>
      </c>
      <c r="U8" s="59">
        <v>0</v>
      </c>
      <c r="V8" s="59">
        <v>584987132</v>
      </c>
      <c r="W8" s="59"/>
      <c r="X8" s="59">
        <v>584987132</v>
      </c>
      <c r="Y8" s="60">
        <v>0</v>
      </c>
      <c r="Z8" s="61">
        <v>739441000</v>
      </c>
    </row>
    <row r="9" spans="1:26" ht="13.5">
      <c r="A9" s="57" t="s">
        <v>35</v>
      </c>
      <c r="B9" s="18">
        <v>33294610</v>
      </c>
      <c r="C9" s="18">
        <v>0</v>
      </c>
      <c r="D9" s="58">
        <v>992000</v>
      </c>
      <c r="E9" s="59">
        <v>0</v>
      </c>
      <c r="F9" s="59">
        <v>190223</v>
      </c>
      <c r="G9" s="59">
        <v>57704</v>
      </c>
      <c r="H9" s="59">
        <v>945711</v>
      </c>
      <c r="I9" s="59">
        <v>1193638</v>
      </c>
      <c r="J9" s="59">
        <v>158166</v>
      </c>
      <c r="K9" s="59">
        <v>0</v>
      </c>
      <c r="L9" s="59">
        <v>20241</v>
      </c>
      <c r="M9" s="59">
        <v>178407</v>
      </c>
      <c r="N9" s="59">
        <v>20072</v>
      </c>
      <c r="O9" s="59">
        <v>129526</v>
      </c>
      <c r="P9" s="59">
        <v>-994940</v>
      </c>
      <c r="Q9" s="59">
        <v>-845342</v>
      </c>
      <c r="R9" s="59">
        <v>0</v>
      </c>
      <c r="S9" s="59">
        <v>0</v>
      </c>
      <c r="T9" s="59">
        <v>0</v>
      </c>
      <c r="U9" s="59">
        <v>0</v>
      </c>
      <c r="V9" s="59">
        <v>526703</v>
      </c>
      <c r="W9" s="59"/>
      <c r="X9" s="59">
        <v>526703</v>
      </c>
      <c r="Y9" s="60">
        <v>0</v>
      </c>
      <c r="Z9" s="61">
        <v>0</v>
      </c>
    </row>
    <row r="10" spans="1:26" ht="25.5">
      <c r="A10" s="62" t="s">
        <v>102</v>
      </c>
      <c r="B10" s="63">
        <f>SUM(B5:B9)</f>
        <v>668559231</v>
      </c>
      <c r="C10" s="63">
        <f>SUM(C5:C9)</f>
        <v>0</v>
      </c>
      <c r="D10" s="64">
        <f aca="true" t="shared" si="0" ref="D10:Z10">SUM(D5:D9)</f>
        <v>704040000</v>
      </c>
      <c r="E10" s="65">
        <f t="shared" si="0"/>
        <v>739441000</v>
      </c>
      <c r="F10" s="65">
        <f t="shared" si="0"/>
        <v>191192074</v>
      </c>
      <c r="G10" s="65">
        <f t="shared" si="0"/>
        <v>111129</v>
      </c>
      <c r="H10" s="65">
        <f t="shared" si="0"/>
        <v>46920046</v>
      </c>
      <c r="I10" s="65">
        <f t="shared" si="0"/>
        <v>238223249</v>
      </c>
      <c r="J10" s="65">
        <f t="shared" si="0"/>
        <v>1831965</v>
      </c>
      <c r="K10" s="65">
        <f t="shared" si="0"/>
        <v>18594849</v>
      </c>
      <c r="L10" s="65">
        <f t="shared" si="0"/>
        <v>184229932</v>
      </c>
      <c r="M10" s="65">
        <f t="shared" si="0"/>
        <v>204656746</v>
      </c>
      <c r="N10" s="65">
        <f t="shared" si="0"/>
        <v>37810884</v>
      </c>
      <c r="O10" s="65">
        <f t="shared" si="0"/>
        <v>13683284</v>
      </c>
      <c r="P10" s="65">
        <f t="shared" si="0"/>
        <v>135547204</v>
      </c>
      <c r="Q10" s="65">
        <f t="shared" si="0"/>
        <v>187041372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629921367</v>
      </c>
      <c r="W10" s="65">
        <f t="shared" si="0"/>
        <v>63664506</v>
      </c>
      <c r="X10" s="65">
        <f t="shared" si="0"/>
        <v>566256861</v>
      </c>
      <c r="Y10" s="66">
        <f>+IF(W10&lt;&gt;0,(X10/W10)*100,0)</f>
        <v>889.438867239463</v>
      </c>
      <c r="Z10" s="67">
        <f t="shared" si="0"/>
        <v>739441000</v>
      </c>
    </row>
    <row r="11" spans="1:26" ht="13.5">
      <c r="A11" s="57" t="s">
        <v>36</v>
      </c>
      <c r="B11" s="18">
        <v>252299612</v>
      </c>
      <c r="C11" s="18">
        <v>0</v>
      </c>
      <c r="D11" s="58">
        <v>289906000</v>
      </c>
      <c r="E11" s="59">
        <v>279204000</v>
      </c>
      <c r="F11" s="59">
        <v>21850838</v>
      </c>
      <c r="G11" s="59">
        <v>22236242</v>
      </c>
      <c r="H11" s="59">
        <v>23002589</v>
      </c>
      <c r="I11" s="59">
        <v>67089669</v>
      </c>
      <c r="J11" s="59">
        <v>29953232</v>
      </c>
      <c r="K11" s="59">
        <v>22782570</v>
      </c>
      <c r="L11" s="59">
        <v>29282523</v>
      </c>
      <c r="M11" s="59">
        <v>82018325</v>
      </c>
      <c r="N11" s="59">
        <v>22255463</v>
      </c>
      <c r="O11" s="59">
        <v>25627031</v>
      </c>
      <c r="P11" s="59">
        <v>8689291</v>
      </c>
      <c r="Q11" s="59">
        <v>56571785</v>
      </c>
      <c r="R11" s="59">
        <v>0</v>
      </c>
      <c r="S11" s="59">
        <v>0</v>
      </c>
      <c r="T11" s="59">
        <v>0</v>
      </c>
      <c r="U11" s="59">
        <v>0</v>
      </c>
      <c r="V11" s="59">
        <v>205679779</v>
      </c>
      <c r="W11" s="59">
        <v>220600169</v>
      </c>
      <c r="X11" s="59">
        <v>-14920390</v>
      </c>
      <c r="Y11" s="60">
        <v>-6.76</v>
      </c>
      <c r="Z11" s="61">
        <v>279204000</v>
      </c>
    </row>
    <row r="12" spans="1:26" ht="13.5">
      <c r="A12" s="57" t="s">
        <v>37</v>
      </c>
      <c r="B12" s="18">
        <v>12241849</v>
      </c>
      <c r="C12" s="18">
        <v>0</v>
      </c>
      <c r="D12" s="58">
        <v>12165000</v>
      </c>
      <c r="E12" s="59">
        <v>12165000</v>
      </c>
      <c r="F12" s="59">
        <v>1159312</v>
      </c>
      <c r="G12" s="59">
        <v>1137114</v>
      </c>
      <c r="H12" s="59">
        <v>1137114</v>
      </c>
      <c r="I12" s="59">
        <v>3433540</v>
      </c>
      <c r="J12" s="59">
        <v>1146128</v>
      </c>
      <c r="K12" s="59">
        <v>1137114</v>
      </c>
      <c r="L12" s="59">
        <v>1137114</v>
      </c>
      <c r="M12" s="59">
        <v>3420356</v>
      </c>
      <c r="N12" s="59">
        <v>1519018</v>
      </c>
      <c r="O12" s="59">
        <v>1209389</v>
      </c>
      <c r="P12" s="59">
        <v>1205189</v>
      </c>
      <c r="Q12" s="59">
        <v>3933596</v>
      </c>
      <c r="R12" s="59">
        <v>0</v>
      </c>
      <c r="S12" s="59">
        <v>0</v>
      </c>
      <c r="T12" s="59">
        <v>0</v>
      </c>
      <c r="U12" s="59">
        <v>0</v>
      </c>
      <c r="V12" s="59">
        <v>10787492</v>
      </c>
      <c r="W12" s="59">
        <v>9123750</v>
      </c>
      <c r="X12" s="59">
        <v>1663742</v>
      </c>
      <c r="Y12" s="60">
        <v>18.24</v>
      </c>
      <c r="Z12" s="61">
        <v>12165000</v>
      </c>
    </row>
    <row r="13" spans="1:26" ht="13.5">
      <c r="A13" s="57" t="s">
        <v>103</v>
      </c>
      <c r="B13" s="18">
        <v>54746765</v>
      </c>
      <c r="C13" s="18">
        <v>0</v>
      </c>
      <c r="D13" s="58">
        <v>51016000</v>
      </c>
      <c r="E13" s="59">
        <v>49032000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38261997</v>
      </c>
      <c r="X13" s="59">
        <v>-38261997</v>
      </c>
      <c r="Y13" s="60">
        <v>-100</v>
      </c>
      <c r="Z13" s="61">
        <v>49032000</v>
      </c>
    </row>
    <row r="14" spans="1:26" ht="13.5">
      <c r="A14" s="57" t="s">
        <v>38</v>
      </c>
      <c r="B14" s="18">
        <v>991725</v>
      </c>
      <c r="C14" s="18">
        <v>0</v>
      </c>
      <c r="D14" s="58">
        <v>475000</v>
      </c>
      <c r="E14" s="59">
        <v>470000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356247</v>
      </c>
      <c r="X14" s="59">
        <v>-356247</v>
      </c>
      <c r="Y14" s="60">
        <v>-100</v>
      </c>
      <c r="Z14" s="61">
        <v>470000</v>
      </c>
    </row>
    <row r="15" spans="1:26" ht="13.5">
      <c r="A15" s="57" t="s">
        <v>39</v>
      </c>
      <c r="B15" s="18">
        <v>47965290</v>
      </c>
      <c r="C15" s="18">
        <v>0</v>
      </c>
      <c r="D15" s="58">
        <v>57960000</v>
      </c>
      <c r="E15" s="59">
        <v>79820000</v>
      </c>
      <c r="F15" s="59">
        <v>17390</v>
      </c>
      <c r="G15" s="59">
        <v>594516</v>
      </c>
      <c r="H15" s="59">
        <v>1571847</v>
      </c>
      <c r="I15" s="59">
        <v>2183753</v>
      </c>
      <c r="J15" s="59">
        <v>21388579</v>
      </c>
      <c r="K15" s="59">
        <v>5455351</v>
      </c>
      <c r="L15" s="59">
        <v>9338956</v>
      </c>
      <c r="M15" s="59">
        <v>36182886</v>
      </c>
      <c r="N15" s="59">
        <v>237774</v>
      </c>
      <c r="O15" s="59">
        <v>5225401</v>
      </c>
      <c r="P15" s="59">
        <v>4771162</v>
      </c>
      <c r="Q15" s="59">
        <v>10234337</v>
      </c>
      <c r="R15" s="59">
        <v>0</v>
      </c>
      <c r="S15" s="59">
        <v>0</v>
      </c>
      <c r="T15" s="59">
        <v>0</v>
      </c>
      <c r="U15" s="59">
        <v>0</v>
      </c>
      <c r="V15" s="59">
        <v>48600976</v>
      </c>
      <c r="W15" s="59">
        <v>43470000</v>
      </c>
      <c r="X15" s="59">
        <v>5130976</v>
      </c>
      <c r="Y15" s="60">
        <v>11.8</v>
      </c>
      <c r="Z15" s="61">
        <v>79820000</v>
      </c>
    </row>
    <row r="16" spans="1:26" ht="13.5">
      <c r="A16" s="68" t="s">
        <v>40</v>
      </c>
      <c r="B16" s="18">
        <v>1600000</v>
      </c>
      <c r="C16" s="18">
        <v>0</v>
      </c>
      <c r="D16" s="58">
        <v>3000000</v>
      </c>
      <c r="E16" s="59">
        <v>19720000</v>
      </c>
      <c r="F16" s="59">
        <v>0</v>
      </c>
      <c r="G16" s="59">
        <v>0</v>
      </c>
      <c r="H16" s="59">
        <v>325149</v>
      </c>
      <c r="I16" s="59">
        <v>325149</v>
      </c>
      <c r="J16" s="59">
        <v>709739</v>
      </c>
      <c r="K16" s="59">
        <v>910695</v>
      </c>
      <c r="L16" s="59">
        <v>1266553</v>
      </c>
      <c r="M16" s="59">
        <v>2886987</v>
      </c>
      <c r="N16" s="59">
        <v>491146</v>
      </c>
      <c r="O16" s="59">
        <v>725074</v>
      </c>
      <c r="P16" s="59">
        <v>677098</v>
      </c>
      <c r="Q16" s="59">
        <v>1893318</v>
      </c>
      <c r="R16" s="59">
        <v>0</v>
      </c>
      <c r="S16" s="59">
        <v>0</v>
      </c>
      <c r="T16" s="59">
        <v>0</v>
      </c>
      <c r="U16" s="59">
        <v>0</v>
      </c>
      <c r="V16" s="59">
        <v>5105454</v>
      </c>
      <c r="W16" s="59">
        <v>2250000</v>
      </c>
      <c r="X16" s="59">
        <v>2855454</v>
      </c>
      <c r="Y16" s="60">
        <v>126.91</v>
      </c>
      <c r="Z16" s="61">
        <v>19720000</v>
      </c>
    </row>
    <row r="17" spans="1:26" ht="13.5">
      <c r="A17" s="57" t="s">
        <v>41</v>
      </c>
      <c r="B17" s="18">
        <v>563830258</v>
      </c>
      <c r="C17" s="18">
        <v>0</v>
      </c>
      <c r="D17" s="58">
        <v>340534000</v>
      </c>
      <c r="E17" s="59">
        <v>350046000</v>
      </c>
      <c r="F17" s="59">
        <v>196215</v>
      </c>
      <c r="G17" s="59">
        <v>12319103</v>
      </c>
      <c r="H17" s="59">
        <v>23971923</v>
      </c>
      <c r="I17" s="59">
        <v>36487241</v>
      </c>
      <c r="J17" s="59">
        <v>27327233</v>
      </c>
      <c r="K17" s="59">
        <v>32181496</v>
      </c>
      <c r="L17" s="59">
        <v>28856001</v>
      </c>
      <c r="M17" s="59">
        <v>88364730</v>
      </c>
      <c r="N17" s="59">
        <v>20105791</v>
      </c>
      <c r="O17" s="59">
        <v>12664343</v>
      </c>
      <c r="P17" s="59">
        <v>16382842</v>
      </c>
      <c r="Q17" s="59">
        <v>49152976</v>
      </c>
      <c r="R17" s="59">
        <v>0</v>
      </c>
      <c r="S17" s="59">
        <v>0</v>
      </c>
      <c r="T17" s="59">
        <v>0</v>
      </c>
      <c r="U17" s="59">
        <v>0</v>
      </c>
      <c r="V17" s="59">
        <v>174004947</v>
      </c>
      <c r="W17" s="59">
        <v>261779247</v>
      </c>
      <c r="X17" s="59">
        <v>-87774300</v>
      </c>
      <c r="Y17" s="60">
        <v>-33.53</v>
      </c>
      <c r="Z17" s="61">
        <v>350046000</v>
      </c>
    </row>
    <row r="18" spans="1:26" ht="13.5">
      <c r="A18" s="69" t="s">
        <v>42</v>
      </c>
      <c r="B18" s="70">
        <f>SUM(B11:B17)</f>
        <v>933675499</v>
      </c>
      <c r="C18" s="70">
        <f>SUM(C11:C17)</f>
        <v>0</v>
      </c>
      <c r="D18" s="71">
        <f aca="true" t="shared" si="1" ref="D18:Z18">SUM(D11:D17)</f>
        <v>755056000</v>
      </c>
      <c r="E18" s="72">
        <f t="shared" si="1"/>
        <v>790457000</v>
      </c>
      <c r="F18" s="72">
        <f t="shared" si="1"/>
        <v>23223755</v>
      </c>
      <c r="G18" s="72">
        <f t="shared" si="1"/>
        <v>36286975</v>
      </c>
      <c r="H18" s="72">
        <f t="shared" si="1"/>
        <v>50008622</v>
      </c>
      <c r="I18" s="72">
        <f t="shared" si="1"/>
        <v>109519352</v>
      </c>
      <c r="J18" s="72">
        <f t="shared" si="1"/>
        <v>80524911</v>
      </c>
      <c r="K18" s="72">
        <f t="shared" si="1"/>
        <v>62467226</v>
      </c>
      <c r="L18" s="72">
        <f t="shared" si="1"/>
        <v>69881147</v>
      </c>
      <c r="M18" s="72">
        <f t="shared" si="1"/>
        <v>212873284</v>
      </c>
      <c r="N18" s="72">
        <f t="shared" si="1"/>
        <v>44609192</v>
      </c>
      <c r="O18" s="72">
        <f t="shared" si="1"/>
        <v>45451238</v>
      </c>
      <c r="P18" s="72">
        <f t="shared" si="1"/>
        <v>31725582</v>
      </c>
      <c r="Q18" s="72">
        <f t="shared" si="1"/>
        <v>121786012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444178648</v>
      </c>
      <c r="W18" s="72">
        <f t="shared" si="1"/>
        <v>575841410</v>
      </c>
      <c r="X18" s="72">
        <f t="shared" si="1"/>
        <v>-131662762</v>
      </c>
      <c r="Y18" s="66">
        <f>+IF(W18&lt;&gt;0,(X18/W18)*100,0)</f>
        <v>-22.86441365861479</v>
      </c>
      <c r="Z18" s="73">
        <f t="shared" si="1"/>
        <v>790457000</v>
      </c>
    </row>
    <row r="19" spans="1:26" ht="13.5">
      <c r="A19" s="69" t="s">
        <v>43</v>
      </c>
      <c r="B19" s="74">
        <f>+B10-B18</f>
        <v>-265116268</v>
      </c>
      <c r="C19" s="74">
        <f>+C10-C18</f>
        <v>0</v>
      </c>
      <c r="D19" s="75">
        <f aca="true" t="shared" si="2" ref="D19:Z19">+D10-D18</f>
        <v>-51016000</v>
      </c>
      <c r="E19" s="76">
        <f t="shared" si="2"/>
        <v>-51016000</v>
      </c>
      <c r="F19" s="76">
        <f t="shared" si="2"/>
        <v>167968319</v>
      </c>
      <c r="G19" s="76">
        <f t="shared" si="2"/>
        <v>-36175846</v>
      </c>
      <c r="H19" s="76">
        <f t="shared" si="2"/>
        <v>-3088576</v>
      </c>
      <c r="I19" s="76">
        <f t="shared" si="2"/>
        <v>128703897</v>
      </c>
      <c r="J19" s="76">
        <f t="shared" si="2"/>
        <v>-78692946</v>
      </c>
      <c r="K19" s="76">
        <f t="shared" si="2"/>
        <v>-43872377</v>
      </c>
      <c r="L19" s="76">
        <f t="shared" si="2"/>
        <v>114348785</v>
      </c>
      <c r="M19" s="76">
        <f t="shared" si="2"/>
        <v>-8216538</v>
      </c>
      <c r="N19" s="76">
        <f t="shared" si="2"/>
        <v>-6798308</v>
      </c>
      <c r="O19" s="76">
        <f t="shared" si="2"/>
        <v>-31767954</v>
      </c>
      <c r="P19" s="76">
        <f t="shared" si="2"/>
        <v>103821622</v>
      </c>
      <c r="Q19" s="76">
        <f t="shared" si="2"/>
        <v>65255360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185742719</v>
      </c>
      <c r="W19" s="76">
        <f>IF(E10=E18,0,W10-W18)</f>
        <v>-512176904</v>
      </c>
      <c r="X19" s="76">
        <f t="shared" si="2"/>
        <v>697919623</v>
      </c>
      <c r="Y19" s="77">
        <f>+IF(W19&lt;&gt;0,(X19/W19)*100,0)</f>
        <v>-136.2653445614955</v>
      </c>
      <c r="Z19" s="78">
        <f t="shared" si="2"/>
        <v>-51016000</v>
      </c>
    </row>
    <row r="20" spans="1:26" ht="13.5">
      <c r="A20" s="57" t="s">
        <v>44</v>
      </c>
      <c r="B20" s="18">
        <v>290991118</v>
      </c>
      <c r="C20" s="18">
        <v>0</v>
      </c>
      <c r="D20" s="58">
        <v>237974000</v>
      </c>
      <c r="E20" s="59">
        <v>296529000</v>
      </c>
      <c r="F20" s="59">
        <v>0</v>
      </c>
      <c r="G20" s="59">
        <v>0</v>
      </c>
      <c r="H20" s="59">
        <v>16300900</v>
      </c>
      <c r="I20" s="59">
        <v>16300900</v>
      </c>
      <c r="J20" s="59">
        <v>9054055</v>
      </c>
      <c r="K20" s="59">
        <v>9381966</v>
      </c>
      <c r="L20" s="59">
        <v>78926577</v>
      </c>
      <c r="M20" s="59">
        <v>97362598</v>
      </c>
      <c r="N20" s="59">
        <v>10703856</v>
      </c>
      <c r="O20" s="59">
        <v>-4462112</v>
      </c>
      <c r="P20" s="59">
        <v>7094922</v>
      </c>
      <c r="Q20" s="59">
        <v>13336666</v>
      </c>
      <c r="R20" s="59">
        <v>0</v>
      </c>
      <c r="S20" s="59">
        <v>0</v>
      </c>
      <c r="T20" s="59">
        <v>0</v>
      </c>
      <c r="U20" s="59">
        <v>0</v>
      </c>
      <c r="V20" s="59">
        <v>127000164</v>
      </c>
      <c r="W20" s="59">
        <v>172011753</v>
      </c>
      <c r="X20" s="59">
        <v>-45011589</v>
      </c>
      <c r="Y20" s="60">
        <v>-26.17</v>
      </c>
      <c r="Z20" s="61">
        <v>296529000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25874850</v>
      </c>
      <c r="C22" s="85">
        <f>SUM(C19:C21)</f>
        <v>0</v>
      </c>
      <c r="D22" s="86">
        <f aca="true" t="shared" si="3" ref="D22:Z22">SUM(D19:D21)</f>
        <v>186958000</v>
      </c>
      <c r="E22" s="87">
        <f t="shared" si="3"/>
        <v>245513000</v>
      </c>
      <c r="F22" s="87">
        <f t="shared" si="3"/>
        <v>167968319</v>
      </c>
      <c r="G22" s="87">
        <f t="shared" si="3"/>
        <v>-36175846</v>
      </c>
      <c r="H22" s="87">
        <f t="shared" si="3"/>
        <v>13212324</v>
      </c>
      <c r="I22" s="87">
        <f t="shared" si="3"/>
        <v>145004797</v>
      </c>
      <c r="J22" s="87">
        <f t="shared" si="3"/>
        <v>-69638891</v>
      </c>
      <c r="K22" s="87">
        <f t="shared" si="3"/>
        <v>-34490411</v>
      </c>
      <c r="L22" s="87">
        <f t="shared" si="3"/>
        <v>193275362</v>
      </c>
      <c r="M22" s="87">
        <f t="shared" si="3"/>
        <v>89146060</v>
      </c>
      <c r="N22" s="87">
        <f t="shared" si="3"/>
        <v>3905548</v>
      </c>
      <c r="O22" s="87">
        <f t="shared" si="3"/>
        <v>-36230066</v>
      </c>
      <c r="P22" s="87">
        <f t="shared" si="3"/>
        <v>110916544</v>
      </c>
      <c r="Q22" s="87">
        <f t="shared" si="3"/>
        <v>78592026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312742883</v>
      </c>
      <c r="W22" s="87">
        <f t="shared" si="3"/>
        <v>-340165151</v>
      </c>
      <c r="X22" s="87">
        <f t="shared" si="3"/>
        <v>652908034</v>
      </c>
      <c r="Y22" s="88">
        <f>+IF(W22&lt;&gt;0,(X22/W22)*100,0)</f>
        <v>-191.9385428168096</v>
      </c>
      <c r="Z22" s="89">
        <f t="shared" si="3"/>
        <v>245513000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25874850</v>
      </c>
      <c r="C24" s="74">
        <f>SUM(C22:C23)</f>
        <v>0</v>
      </c>
      <c r="D24" s="75">
        <f aca="true" t="shared" si="4" ref="D24:Z24">SUM(D22:D23)</f>
        <v>186958000</v>
      </c>
      <c r="E24" s="76">
        <f t="shared" si="4"/>
        <v>245513000</v>
      </c>
      <c r="F24" s="76">
        <f t="shared" si="4"/>
        <v>167968319</v>
      </c>
      <c r="G24" s="76">
        <f t="shared" si="4"/>
        <v>-36175846</v>
      </c>
      <c r="H24" s="76">
        <f t="shared" si="4"/>
        <v>13212324</v>
      </c>
      <c r="I24" s="76">
        <f t="shared" si="4"/>
        <v>145004797</v>
      </c>
      <c r="J24" s="76">
        <f t="shared" si="4"/>
        <v>-69638891</v>
      </c>
      <c r="K24" s="76">
        <f t="shared" si="4"/>
        <v>-34490411</v>
      </c>
      <c r="L24" s="76">
        <f t="shared" si="4"/>
        <v>193275362</v>
      </c>
      <c r="M24" s="76">
        <f t="shared" si="4"/>
        <v>89146060</v>
      </c>
      <c r="N24" s="76">
        <f t="shared" si="4"/>
        <v>3905548</v>
      </c>
      <c r="O24" s="76">
        <f t="shared" si="4"/>
        <v>-36230066</v>
      </c>
      <c r="P24" s="76">
        <f t="shared" si="4"/>
        <v>110916544</v>
      </c>
      <c r="Q24" s="76">
        <f t="shared" si="4"/>
        <v>78592026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312742883</v>
      </c>
      <c r="W24" s="76">
        <f t="shared" si="4"/>
        <v>-340165151</v>
      </c>
      <c r="X24" s="76">
        <f t="shared" si="4"/>
        <v>652908034</v>
      </c>
      <c r="Y24" s="77">
        <f>+IF(W24&lt;&gt;0,(X24/W24)*100,0)</f>
        <v>-191.9385428168096</v>
      </c>
      <c r="Z24" s="78">
        <f t="shared" si="4"/>
        <v>245513000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1187533308</v>
      </c>
      <c r="C27" s="21">
        <v>0</v>
      </c>
      <c r="D27" s="98">
        <v>237974000</v>
      </c>
      <c r="E27" s="99">
        <v>296529000</v>
      </c>
      <c r="F27" s="99">
        <v>0</v>
      </c>
      <c r="G27" s="99">
        <v>0</v>
      </c>
      <c r="H27" s="99">
        <v>16300900</v>
      </c>
      <c r="I27" s="99">
        <v>16300900</v>
      </c>
      <c r="J27" s="99">
        <v>9054055</v>
      </c>
      <c r="K27" s="99">
        <v>9381966</v>
      </c>
      <c r="L27" s="99">
        <v>25022244</v>
      </c>
      <c r="M27" s="99">
        <v>43458265</v>
      </c>
      <c r="N27" s="99">
        <v>9411426</v>
      </c>
      <c r="O27" s="99">
        <v>15103808</v>
      </c>
      <c r="P27" s="99">
        <v>31102312</v>
      </c>
      <c r="Q27" s="99">
        <v>55617546</v>
      </c>
      <c r="R27" s="99">
        <v>0</v>
      </c>
      <c r="S27" s="99">
        <v>0</v>
      </c>
      <c r="T27" s="99">
        <v>0</v>
      </c>
      <c r="U27" s="99">
        <v>0</v>
      </c>
      <c r="V27" s="99">
        <v>115376711</v>
      </c>
      <c r="W27" s="99">
        <v>222396750</v>
      </c>
      <c r="X27" s="99">
        <v>-107020039</v>
      </c>
      <c r="Y27" s="100">
        <v>-48.12</v>
      </c>
      <c r="Z27" s="101">
        <v>296529000</v>
      </c>
    </row>
    <row r="28" spans="1:26" ht="13.5">
      <c r="A28" s="102" t="s">
        <v>44</v>
      </c>
      <c r="B28" s="18">
        <v>1187533308</v>
      </c>
      <c r="C28" s="18">
        <v>0</v>
      </c>
      <c r="D28" s="58">
        <v>237974000</v>
      </c>
      <c r="E28" s="59">
        <v>296529000</v>
      </c>
      <c r="F28" s="59">
        <v>0</v>
      </c>
      <c r="G28" s="59">
        <v>0</v>
      </c>
      <c r="H28" s="59">
        <v>16300900</v>
      </c>
      <c r="I28" s="59">
        <v>16300900</v>
      </c>
      <c r="J28" s="59">
        <v>9054055</v>
      </c>
      <c r="K28" s="59">
        <v>9381966</v>
      </c>
      <c r="L28" s="59">
        <v>25022244</v>
      </c>
      <c r="M28" s="59">
        <v>43458265</v>
      </c>
      <c r="N28" s="59">
        <v>9411426</v>
      </c>
      <c r="O28" s="59">
        <v>15103808</v>
      </c>
      <c r="P28" s="59">
        <v>31102311</v>
      </c>
      <c r="Q28" s="59">
        <v>55617545</v>
      </c>
      <c r="R28" s="59">
        <v>0</v>
      </c>
      <c r="S28" s="59">
        <v>0</v>
      </c>
      <c r="T28" s="59">
        <v>0</v>
      </c>
      <c r="U28" s="59">
        <v>0</v>
      </c>
      <c r="V28" s="59">
        <v>115376710</v>
      </c>
      <c r="W28" s="59">
        <v>222396750</v>
      </c>
      <c r="X28" s="59">
        <v>-107020040</v>
      </c>
      <c r="Y28" s="60">
        <v>-48.12</v>
      </c>
      <c r="Z28" s="61">
        <v>296529000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1187533308</v>
      </c>
      <c r="C32" s="21">
        <f>SUM(C28:C31)</f>
        <v>0</v>
      </c>
      <c r="D32" s="98">
        <f aca="true" t="shared" si="5" ref="D32:Z32">SUM(D28:D31)</f>
        <v>237974000</v>
      </c>
      <c r="E32" s="99">
        <f t="shared" si="5"/>
        <v>296529000</v>
      </c>
      <c r="F32" s="99">
        <f t="shared" si="5"/>
        <v>0</v>
      </c>
      <c r="G32" s="99">
        <f t="shared" si="5"/>
        <v>0</v>
      </c>
      <c r="H32" s="99">
        <f t="shared" si="5"/>
        <v>16300900</v>
      </c>
      <c r="I32" s="99">
        <f t="shared" si="5"/>
        <v>16300900</v>
      </c>
      <c r="J32" s="99">
        <f t="shared" si="5"/>
        <v>9054055</v>
      </c>
      <c r="K32" s="99">
        <f t="shared" si="5"/>
        <v>9381966</v>
      </c>
      <c r="L32" s="99">
        <f t="shared" si="5"/>
        <v>25022244</v>
      </c>
      <c r="M32" s="99">
        <f t="shared" si="5"/>
        <v>43458265</v>
      </c>
      <c r="N32" s="99">
        <f t="shared" si="5"/>
        <v>9411426</v>
      </c>
      <c r="O32" s="99">
        <f t="shared" si="5"/>
        <v>15103808</v>
      </c>
      <c r="P32" s="99">
        <f t="shared" si="5"/>
        <v>31102311</v>
      </c>
      <c r="Q32" s="99">
        <f t="shared" si="5"/>
        <v>55617545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115376710</v>
      </c>
      <c r="W32" s="99">
        <f t="shared" si="5"/>
        <v>222396750</v>
      </c>
      <c r="X32" s="99">
        <f t="shared" si="5"/>
        <v>-107020040</v>
      </c>
      <c r="Y32" s="100">
        <f>+IF(W32&lt;&gt;0,(X32/W32)*100,0)</f>
        <v>-48.121224793078134</v>
      </c>
      <c r="Z32" s="101">
        <f t="shared" si="5"/>
        <v>296529000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330980018</v>
      </c>
      <c r="C35" s="18">
        <v>0</v>
      </c>
      <c r="D35" s="58">
        <v>253315771</v>
      </c>
      <c r="E35" s="59">
        <v>161847771</v>
      </c>
      <c r="F35" s="59">
        <v>335547931</v>
      </c>
      <c r="G35" s="59">
        <v>51755804</v>
      </c>
      <c r="H35" s="59">
        <v>-29214905</v>
      </c>
      <c r="I35" s="59">
        <v>-29214905</v>
      </c>
      <c r="J35" s="59">
        <v>-60545266</v>
      </c>
      <c r="K35" s="59">
        <v>-61093872</v>
      </c>
      <c r="L35" s="59">
        <v>159976044</v>
      </c>
      <c r="M35" s="59">
        <v>159976044</v>
      </c>
      <c r="N35" s="59">
        <v>-15670334</v>
      </c>
      <c r="O35" s="59">
        <v>-20760687</v>
      </c>
      <c r="P35" s="59">
        <v>95883078</v>
      </c>
      <c r="Q35" s="59">
        <v>95883078</v>
      </c>
      <c r="R35" s="59">
        <v>0</v>
      </c>
      <c r="S35" s="59">
        <v>0</v>
      </c>
      <c r="T35" s="59">
        <v>0</v>
      </c>
      <c r="U35" s="59">
        <v>0</v>
      </c>
      <c r="V35" s="59">
        <v>95883078</v>
      </c>
      <c r="W35" s="59">
        <v>121385828</v>
      </c>
      <c r="X35" s="59">
        <v>-25502750</v>
      </c>
      <c r="Y35" s="60">
        <v>-21.01</v>
      </c>
      <c r="Z35" s="61">
        <v>161847771</v>
      </c>
    </row>
    <row r="36" spans="1:26" ht="13.5">
      <c r="A36" s="57" t="s">
        <v>53</v>
      </c>
      <c r="B36" s="18">
        <v>2096095052</v>
      </c>
      <c r="C36" s="18">
        <v>0</v>
      </c>
      <c r="D36" s="58">
        <v>2552414589</v>
      </c>
      <c r="E36" s="59">
        <v>2076577733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11714727</v>
      </c>
      <c r="L36" s="59">
        <v>6847837</v>
      </c>
      <c r="M36" s="59">
        <v>6847837</v>
      </c>
      <c r="N36" s="59">
        <v>5056589</v>
      </c>
      <c r="O36" s="59">
        <v>7551981</v>
      </c>
      <c r="P36" s="59">
        <v>23292610</v>
      </c>
      <c r="Q36" s="59">
        <v>23292610</v>
      </c>
      <c r="R36" s="59">
        <v>0</v>
      </c>
      <c r="S36" s="59">
        <v>0</v>
      </c>
      <c r="T36" s="59">
        <v>0</v>
      </c>
      <c r="U36" s="59">
        <v>0</v>
      </c>
      <c r="V36" s="59">
        <v>23292610</v>
      </c>
      <c r="W36" s="59">
        <v>1557433300</v>
      </c>
      <c r="X36" s="59">
        <v>-1534140690</v>
      </c>
      <c r="Y36" s="60">
        <v>-98.5</v>
      </c>
      <c r="Z36" s="61">
        <v>2076577733</v>
      </c>
    </row>
    <row r="37" spans="1:26" ht="13.5">
      <c r="A37" s="57" t="s">
        <v>54</v>
      </c>
      <c r="B37" s="18">
        <v>140296965</v>
      </c>
      <c r="C37" s="18">
        <v>0</v>
      </c>
      <c r="D37" s="58">
        <v>100333604</v>
      </c>
      <c r="E37" s="59">
        <v>139943824</v>
      </c>
      <c r="F37" s="59">
        <v>163261099</v>
      </c>
      <c r="G37" s="59">
        <v>7948573</v>
      </c>
      <c r="H37" s="59">
        <v>-36058513</v>
      </c>
      <c r="I37" s="59">
        <v>-36058513</v>
      </c>
      <c r="J37" s="59">
        <v>20293054</v>
      </c>
      <c r="K37" s="59">
        <v>-8369615</v>
      </c>
      <c r="L37" s="59">
        <v>-33906172</v>
      </c>
      <c r="M37" s="59">
        <v>-33906172</v>
      </c>
      <c r="N37" s="59">
        <v>-13831251</v>
      </c>
      <c r="O37" s="59">
        <v>-9472682</v>
      </c>
      <c r="P37" s="59">
        <v>22439500</v>
      </c>
      <c r="Q37" s="59">
        <v>22439500</v>
      </c>
      <c r="R37" s="59">
        <v>0</v>
      </c>
      <c r="S37" s="59">
        <v>0</v>
      </c>
      <c r="T37" s="59">
        <v>0</v>
      </c>
      <c r="U37" s="59">
        <v>0</v>
      </c>
      <c r="V37" s="59">
        <v>22439500</v>
      </c>
      <c r="W37" s="59">
        <v>104957868</v>
      </c>
      <c r="X37" s="59">
        <v>-82518368</v>
      </c>
      <c r="Y37" s="60">
        <v>-78.62</v>
      </c>
      <c r="Z37" s="61">
        <v>139943824</v>
      </c>
    </row>
    <row r="38" spans="1:26" ht="13.5">
      <c r="A38" s="57" t="s">
        <v>55</v>
      </c>
      <c r="B38" s="18">
        <v>29054416</v>
      </c>
      <c r="C38" s="18">
        <v>0</v>
      </c>
      <c r="D38" s="58">
        <v>23643431</v>
      </c>
      <c r="E38" s="59">
        <v>23643431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17732573</v>
      </c>
      <c r="X38" s="59">
        <v>-17732573</v>
      </c>
      <c r="Y38" s="60">
        <v>-100</v>
      </c>
      <c r="Z38" s="61">
        <v>23643431</v>
      </c>
    </row>
    <row r="39" spans="1:26" ht="13.5">
      <c r="A39" s="57" t="s">
        <v>56</v>
      </c>
      <c r="B39" s="18">
        <v>2257723689</v>
      </c>
      <c r="C39" s="18">
        <v>0</v>
      </c>
      <c r="D39" s="58">
        <v>2681753324</v>
      </c>
      <c r="E39" s="59">
        <v>2074838249</v>
      </c>
      <c r="F39" s="59">
        <v>172286832</v>
      </c>
      <c r="G39" s="59">
        <v>43807231</v>
      </c>
      <c r="H39" s="59">
        <v>6843608</v>
      </c>
      <c r="I39" s="59">
        <v>6843608</v>
      </c>
      <c r="J39" s="59">
        <v>-80838320</v>
      </c>
      <c r="K39" s="59">
        <v>-41009530</v>
      </c>
      <c r="L39" s="59">
        <v>200730053</v>
      </c>
      <c r="M39" s="59">
        <v>200730053</v>
      </c>
      <c r="N39" s="59">
        <v>3217506</v>
      </c>
      <c r="O39" s="59">
        <v>-3736024</v>
      </c>
      <c r="P39" s="59">
        <v>96736188</v>
      </c>
      <c r="Q39" s="59">
        <v>96736188</v>
      </c>
      <c r="R39" s="59">
        <v>0</v>
      </c>
      <c r="S39" s="59">
        <v>0</v>
      </c>
      <c r="T39" s="59">
        <v>0</v>
      </c>
      <c r="U39" s="59">
        <v>0</v>
      </c>
      <c r="V39" s="59">
        <v>96736188</v>
      </c>
      <c r="W39" s="59">
        <v>1556128687</v>
      </c>
      <c r="X39" s="59">
        <v>-1459392499</v>
      </c>
      <c r="Y39" s="60">
        <v>-93.78</v>
      </c>
      <c r="Z39" s="61">
        <v>2074838249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384423352</v>
      </c>
      <c r="C42" s="18">
        <v>0</v>
      </c>
      <c r="D42" s="58">
        <v>186958012</v>
      </c>
      <c r="E42" s="59">
        <v>186523000</v>
      </c>
      <c r="F42" s="59">
        <v>-23223756</v>
      </c>
      <c r="G42" s="59">
        <v>-36286975</v>
      </c>
      <c r="H42" s="59">
        <v>-50008621</v>
      </c>
      <c r="I42" s="59">
        <v>-109519352</v>
      </c>
      <c r="J42" s="59">
        <v>-73520247</v>
      </c>
      <c r="K42" s="59">
        <v>-62467226</v>
      </c>
      <c r="L42" s="59">
        <v>-62127308</v>
      </c>
      <c r="M42" s="59">
        <v>-198114781</v>
      </c>
      <c r="N42" s="59">
        <v>-40438618</v>
      </c>
      <c r="O42" s="59">
        <v>-45510210</v>
      </c>
      <c r="P42" s="59">
        <v>-45996607</v>
      </c>
      <c r="Q42" s="59">
        <v>-131945435</v>
      </c>
      <c r="R42" s="59">
        <v>0</v>
      </c>
      <c r="S42" s="59">
        <v>0</v>
      </c>
      <c r="T42" s="59">
        <v>0</v>
      </c>
      <c r="U42" s="59">
        <v>0</v>
      </c>
      <c r="V42" s="59">
        <v>-439579568</v>
      </c>
      <c r="W42" s="59">
        <v>256967023</v>
      </c>
      <c r="X42" s="59">
        <v>-696546591</v>
      </c>
      <c r="Y42" s="60">
        <v>-271.06</v>
      </c>
      <c r="Z42" s="61">
        <v>186523000</v>
      </c>
    </row>
    <row r="43" spans="1:26" ht="13.5">
      <c r="A43" s="57" t="s">
        <v>59</v>
      </c>
      <c r="B43" s="18">
        <v>-341976525</v>
      </c>
      <c r="C43" s="18">
        <v>0</v>
      </c>
      <c r="D43" s="58">
        <v>-237974000</v>
      </c>
      <c r="E43" s="59">
        <v>-237974000</v>
      </c>
      <c r="F43" s="59">
        <v>-74398</v>
      </c>
      <c r="G43" s="59">
        <v>0</v>
      </c>
      <c r="H43" s="59">
        <v>0</v>
      </c>
      <c r="I43" s="59">
        <v>-74398</v>
      </c>
      <c r="J43" s="59">
        <v>-48101342</v>
      </c>
      <c r="K43" s="59">
        <v>0</v>
      </c>
      <c r="L43" s="59">
        <v>0</v>
      </c>
      <c r="M43" s="59">
        <v>-48101342</v>
      </c>
      <c r="N43" s="59">
        <v>0</v>
      </c>
      <c r="O43" s="59">
        <v>-15103543</v>
      </c>
      <c r="P43" s="59">
        <v>63279283</v>
      </c>
      <c r="Q43" s="59">
        <v>48175740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-151782644</v>
      </c>
      <c r="X43" s="59">
        <v>151782644</v>
      </c>
      <c r="Y43" s="60">
        <v>-100</v>
      </c>
      <c r="Z43" s="61">
        <v>-237974000</v>
      </c>
    </row>
    <row r="44" spans="1:26" ht="13.5">
      <c r="A44" s="57" t="s">
        <v>60</v>
      </c>
      <c r="B44" s="18">
        <v>-1370528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246627325</v>
      </c>
      <c r="C45" s="21">
        <v>0</v>
      </c>
      <c r="D45" s="98">
        <v>65533884</v>
      </c>
      <c r="E45" s="99">
        <v>154103276</v>
      </c>
      <c r="F45" s="99">
        <v>182256123</v>
      </c>
      <c r="G45" s="99">
        <v>145969148</v>
      </c>
      <c r="H45" s="99">
        <v>95960527</v>
      </c>
      <c r="I45" s="99">
        <v>95960527</v>
      </c>
      <c r="J45" s="99">
        <v>-25661062</v>
      </c>
      <c r="K45" s="99">
        <v>-88128288</v>
      </c>
      <c r="L45" s="99">
        <v>-150255596</v>
      </c>
      <c r="M45" s="99">
        <v>-150255596</v>
      </c>
      <c r="N45" s="99">
        <v>-190694214</v>
      </c>
      <c r="O45" s="99">
        <v>-251307967</v>
      </c>
      <c r="P45" s="99">
        <v>-234025291</v>
      </c>
      <c r="Q45" s="99">
        <v>-234025291</v>
      </c>
      <c r="R45" s="99">
        <v>0</v>
      </c>
      <c r="S45" s="99">
        <v>0</v>
      </c>
      <c r="T45" s="99">
        <v>0</v>
      </c>
      <c r="U45" s="99">
        <v>0</v>
      </c>
      <c r="V45" s="99">
        <v>-234025291</v>
      </c>
      <c r="W45" s="99">
        <v>310738655</v>
      </c>
      <c r="X45" s="99">
        <v>-544763946</v>
      </c>
      <c r="Y45" s="100">
        <v>-175.31</v>
      </c>
      <c r="Z45" s="101">
        <v>154103276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-15910292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-15910292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22439500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22439500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70.30254387806217</v>
      </c>
      <c r="C58" s="5">
        <f>IF(C67=0,0,+(C76/C67)*100)</f>
        <v>0</v>
      </c>
      <c r="D58" s="6">
        <f aca="true" t="shared" si="6" ref="D58:Z58">IF(D67=0,0,+(D76/D67)*100)</f>
        <v>100.00000657570278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10.00054512572447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66.51108378777072</v>
      </c>
      <c r="C60" s="12">
        <f t="shared" si="7"/>
        <v>0</v>
      </c>
      <c r="D60" s="3">
        <f t="shared" si="7"/>
        <v>100.00000657570278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10.00054512572447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66.51108378777072</v>
      </c>
      <c r="C62" s="12">
        <f t="shared" si="7"/>
        <v>0</v>
      </c>
      <c r="D62" s="3">
        <f t="shared" si="7"/>
        <v>100.00000657570278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10.00054512572447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69234883</v>
      </c>
      <c r="C67" s="23"/>
      <c r="D67" s="24">
        <v>60830000</v>
      </c>
      <c r="E67" s="25"/>
      <c r="F67" s="25"/>
      <c r="G67" s="25"/>
      <c r="H67" s="25">
        <v>6216268</v>
      </c>
      <c r="I67" s="25">
        <v>6216268</v>
      </c>
      <c r="J67" s="25"/>
      <c r="K67" s="25">
        <v>7217244</v>
      </c>
      <c r="L67" s="25"/>
      <c r="M67" s="25">
        <v>7217244</v>
      </c>
      <c r="N67" s="25">
        <v>6821502</v>
      </c>
      <c r="O67" s="25"/>
      <c r="P67" s="25"/>
      <c r="Q67" s="25">
        <v>6821502</v>
      </c>
      <c r="R67" s="25"/>
      <c r="S67" s="25"/>
      <c r="T67" s="25"/>
      <c r="U67" s="25"/>
      <c r="V67" s="25">
        <v>20255014</v>
      </c>
      <c r="W67" s="25">
        <v>45622503</v>
      </c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61396430</v>
      </c>
      <c r="C69" s="18"/>
      <c r="D69" s="19">
        <v>60830000</v>
      </c>
      <c r="E69" s="20"/>
      <c r="F69" s="20"/>
      <c r="G69" s="20"/>
      <c r="H69" s="20">
        <v>6216268</v>
      </c>
      <c r="I69" s="20">
        <v>6216268</v>
      </c>
      <c r="J69" s="20"/>
      <c r="K69" s="20">
        <v>7217244</v>
      </c>
      <c r="L69" s="20"/>
      <c r="M69" s="20">
        <v>7217244</v>
      </c>
      <c r="N69" s="20">
        <v>6821502</v>
      </c>
      <c r="O69" s="20"/>
      <c r="P69" s="20"/>
      <c r="Q69" s="20">
        <v>6821502</v>
      </c>
      <c r="R69" s="20"/>
      <c r="S69" s="20"/>
      <c r="T69" s="20"/>
      <c r="U69" s="20"/>
      <c r="V69" s="20">
        <v>20255014</v>
      </c>
      <c r="W69" s="20">
        <v>45622503</v>
      </c>
      <c r="X69" s="20"/>
      <c r="Y69" s="19"/>
      <c r="Z69" s="22"/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61396430</v>
      </c>
      <c r="C71" s="18"/>
      <c r="D71" s="19">
        <v>60830000</v>
      </c>
      <c r="E71" s="20"/>
      <c r="F71" s="20"/>
      <c r="G71" s="20"/>
      <c r="H71" s="20">
        <v>6216268</v>
      </c>
      <c r="I71" s="20">
        <v>6216268</v>
      </c>
      <c r="J71" s="20"/>
      <c r="K71" s="20">
        <v>7217244</v>
      </c>
      <c r="L71" s="20"/>
      <c r="M71" s="20">
        <v>7217244</v>
      </c>
      <c r="N71" s="20">
        <v>6821502</v>
      </c>
      <c r="O71" s="20"/>
      <c r="P71" s="20"/>
      <c r="Q71" s="20">
        <v>6821502</v>
      </c>
      <c r="R71" s="20"/>
      <c r="S71" s="20"/>
      <c r="T71" s="20"/>
      <c r="U71" s="20"/>
      <c r="V71" s="20">
        <v>20255014</v>
      </c>
      <c r="W71" s="20">
        <v>45622503</v>
      </c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7838453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117</v>
      </c>
      <c r="B76" s="31">
        <v>48673884</v>
      </c>
      <c r="C76" s="31"/>
      <c r="D76" s="32">
        <v>60830004</v>
      </c>
      <c r="E76" s="33">
        <v>9124998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4562499</v>
      </c>
      <c r="X76" s="33"/>
      <c r="Y76" s="32"/>
      <c r="Z76" s="34">
        <v>9124998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40835431</v>
      </c>
      <c r="C78" s="18"/>
      <c r="D78" s="19">
        <v>60830004</v>
      </c>
      <c r="E78" s="20">
        <v>9124998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4562499</v>
      </c>
      <c r="X78" s="20"/>
      <c r="Y78" s="19"/>
      <c r="Z78" s="22">
        <v>9124998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40835431</v>
      </c>
      <c r="C80" s="18"/>
      <c r="D80" s="19">
        <v>60830004</v>
      </c>
      <c r="E80" s="20">
        <v>9124998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4562499</v>
      </c>
      <c r="X80" s="20"/>
      <c r="Y80" s="19"/>
      <c r="Z80" s="22">
        <v>9124998</v>
      </c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7838453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44014234</v>
      </c>
      <c r="E5" s="59">
        <v>28259121</v>
      </c>
      <c r="F5" s="59">
        <v>3088425</v>
      </c>
      <c r="G5" s="59">
        <v>3081788</v>
      </c>
      <c r="H5" s="59">
        <v>3113421</v>
      </c>
      <c r="I5" s="59">
        <v>9283634</v>
      </c>
      <c r="J5" s="59">
        <v>3077635</v>
      </c>
      <c r="K5" s="59">
        <v>-1993032</v>
      </c>
      <c r="L5" s="59">
        <v>3801297</v>
      </c>
      <c r="M5" s="59">
        <v>4885900</v>
      </c>
      <c r="N5" s="59">
        <v>2977937</v>
      </c>
      <c r="O5" s="59">
        <v>0</v>
      </c>
      <c r="P5" s="59">
        <v>3007012</v>
      </c>
      <c r="Q5" s="59">
        <v>5984949</v>
      </c>
      <c r="R5" s="59">
        <v>0</v>
      </c>
      <c r="S5" s="59">
        <v>0</v>
      </c>
      <c r="T5" s="59">
        <v>0</v>
      </c>
      <c r="U5" s="59">
        <v>0</v>
      </c>
      <c r="V5" s="59">
        <v>20154483</v>
      </c>
      <c r="W5" s="59">
        <v>33012</v>
      </c>
      <c r="X5" s="59">
        <v>20121471</v>
      </c>
      <c r="Y5" s="60">
        <v>60951.99</v>
      </c>
      <c r="Z5" s="61">
        <v>28259121</v>
      </c>
    </row>
    <row r="6" spans="1:26" ht="13.5">
      <c r="A6" s="57" t="s">
        <v>32</v>
      </c>
      <c r="B6" s="18">
        <v>0</v>
      </c>
      <c r="C6" s="18">
        <v>0</v>
      </c>
      <c r="D6" s="58">
        <v>143552593</v>
      </c>
      <c r="E6" s="59">
        <v>124356241</v>
      </c>
      <c r="F6" s="59">
        <v>8158557</v>
      </c>
      <c r="G6" s="59">
        <v>9466014</v>
      </c>
      <c r="H6" s="59">
        <v>10785379</v>
      </c>
      <c r="I6" s="59">
        <v>28409950</v>
      </c>
      <c r="J6" s="59">
        <v>8803389</v>
      </c>
      <c r="K6" s="59">
        <v>7458550</v>
      </c>
      <c r="L6" s="59">
        <v>8288292</v>
      </c>
      <c r="M6" s="59">
        <v>24550231</v>
      </c>
      <c r="N6" s="59">
        <v>16481487</v>
      </c>
      <c r="O6" s="59">
        <v>0</v>
      </c>
      <c r="P6" s="59">
        <v>8746453</v>
      </c>
      <c r="Q6" s="59">
        <v>25227940</v>
      </c>
      <c r="R6" s="59">
        <v>0</v>
      </c>
      <c r="S6" s="59">
        <v>0</v>
      </c>
      <c r="T6" s="59">
        <v>0</v>
      </c>
      <c r="U6" s="59">
        <v>0</v>
      </c>
      <c r="V6" s="59">
        <v>78188121</v>
      </c>
      <c r="W6" s="59">
        <v>60424236</v>
      </c>
      <c r="X6" s="59">
        <v>17763885</v>
      </c>
      <c r="Y6" s="60">
        <v>29.4</v>
      </c>
      <c r="Z6" s="61">
        <v>124356241</v>
      </c>
    </row>
    <row r="7" spans="1:26" ht="13.5">
      <c r="A7" s="57" t="s">
        <v>33</v>
      </c>
      <c r="B7" s="18">
        <v>0</v>
      </c>
      <c r="C7" s="18">
        <v>0</v>
      </c>
      <c r="D7" s="58">
        <v>42010</v>
      </c>
      <c r="E7" s="59">
        <v>71335</v>
      </c>
      <c r="F7" s="59">
        <v>2475</v>
      </c>
      <c r="G7" s="59">
        <v>0</v>
      </c>
      <c r="H7" s="59">
        <v>7959</v>
      </c>
      <c r="I7" s="59">
        <v>10434</v>
      </c>
      <c r="J7" s="59">
        <v>2687</v>
      </c>
      <c r="K7" s="59">
        <v>0</v>
      </c>
      <c r="L7" s="59">
        <v>0</v>
      </c>
      <c r="M7" s="59">
        <v>2687</v>
      </c>
      <c r="N7" s="59">
        <v>1448</v>
      </c>
      <c r="O7" s="59">
        <v>0</v>
      </c>
      <c r="P7" s="59">
        <v>1262</v>
      </c>
      <c r="Q7" s="59">
        <v>2710</v>
      </c>
      <c r="R7" s="59">
        <v>0</v>
      </c>
      <c r="S7" s="59">
        <v>0</v>
      </c>
      <c r="T7" s="59">
        <v>0</v>
      </c>
      <c r="U7" s="59">
        <v>0</v>
      </c>
      <c r="V7" s="59">
        <v>15831</v>
      </c>
      <c r="W7" s="59"/>
      <c r="X7" s="59">
        <v>15831</v>
      </c>
      <c r="Y7" s="60">
        <v>0</v>
      </c>
      <c r="Z7" s="61">
        <v>71335</v>
      </c>
    </row>
    <row r="8" spans="1:26" ht="13.5">
      <c r="A8" s="57" t="s">
        <v>34</v>
      </c>
      <c r="B8" s="18">
        <v>0</v>
      </c>
      <c r="C8" s="18">
        <v>0</v>
      </c>
      <c r="D8" s="58">
        <v>72129000</v>
      </c>
      <c r="E8" s="59">
        <v>72129000</v>
      </c>
      <c r="F8" s="59">
        <v>30885000</v>
      </c>
      <c r="G8" s="59">
        <v>252000</v>
      </c>
      <c r="H8" s="59">
        <v>0</v>
      </c>
      <c r="I8" s="59">
        <v>31137000</v>
      </c>
      <c r="J8" s="59">
        <v>0</v>
      </c>
      <c r="K8" s="59">
        <v>38668</v>
      </c>
      <c r="L8" s="59">
        <v>22992000</v>
      </c>
      <c r="M8" s="59">
        <v>23030668</v>
      </c>
      <c r="N8" s="59">
        <v>0</v>
      </c>
      <c r="O8" s="59">
        <v>0</v>
      </c>
      <c r="P8" s="59">
        <v>18000000</v>
      </c>
      <c r="Q8" s="59">
        <v>18000000</v>
      </c>
      <c r="R8" s="59">
        <v>0</v>
      </c>
      <c r="S8" s="59">
        <v>0</v>
      </c>
      <c r="T8" s="59">
        <v>0</v>
      </c>
      <c r="U8" s="59">
        <v>0</v>
      </c>
      <c r="V8" s="59">
        <v>72167668</v>
      </c>
      <c r="W8" s="59">
        <v>57510</v>
      </c>
      <c r="X8" s="59">
        <v>72110158</v>
      </c>
      <c r="Y8" s="60">
        <v>125387.16</v>
      </c>
      <c r="Z8" s="61">
        <v>72129000</v>
      </c>
    </row>
    <row r="9" spans="1:26" ht="13.5">
      <c r="A9" s="57" t="s">
        <v>35</v>
      </c>
      <c r="B9" s="18">
        <v>0</v>
      </c>
      <c r="C9" s="18">
        <v>0</v>
      </c>
      <c r="D9" s="58">
        <v>24348734</v>
      </c>
      <c r="E9" s="59">
        <v>65795594</v>
      </c>
      <c r="F9" s="59">
        <v>1802551</v>
      </c>
      <c r="G9" s="59">
        <v>1857053</v>
      </c>
      <c r="H9" s="59">
        <v>2045561</v>
      </c>
      <c r="I9" s="59">
        <v>5705165</v>
      </c>
      <c r="J9" s="59">
        <v>1899916</v>
      </c>
      <c r="K9" s="59">
        <v>1867155</v>
      </c>
      <c r="L9" s="59">
        <v>1894623</v>
      </c>
      <c r="M9" s="59">
        <v>5661694</v>
      </c>
      <c r="N9" s="59">
        <v>1902748</v>
      </c>
      <c r="O9" s="59">
        <v>0</v>
      </c>
      <c r="P9" s="59">
        <v>1907850</v>
      </c>
      <c r="Q9" s="59">
        <v>3810598</v>
      </c>
      <c r="R9" s="59">
        <v>0</v>
      </c>
      <c r="S9" s="59">
        <v>0</v>
      </c>
      <c r="T9" s="59">
        <v>0</v>
      </c>
      <c r="U9" s="59">
        <v>0</v>
      </c>
      <c r="V9" s="59">
        <v>15177457</v>
      </c>
      <c r="W9" s="59">
        <v>18297</v>
      </c>
      <c r="X9" s="59">
        <v>15159160</v>
      </c>
      <c r="Y9" s="60">
        <v>82850.52</v>
      </c>
      <c r="Z9" s="61">
        <v>65795594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284086571</v>
      </c>
      <c r="E10" s="65">
        <f t="shared" si="0"/>
        <v>290611291</v>
      </c>
      <c r="F10" s="65">
        <f t="shared" si="0"/>
        <v>43937008</v>
      </c>
      <c r="G10" s="65">
        <f t="shared" si="0"/>
        <v>14656855</v>
      </c>
      <c r="H10" s="65">
        <f t="shared" si="0"/>
        <v>15952320</v>
      </c>
      <c r="I10" s="65">
        <f t="shared" si="0"/>
        <v>74546183</v>
      </c>
      <c r="J10" s="65">
        <f t="shared" si="0"/>
        <v>13783627</v>
      </c>
      <c r="K10" s="65">
        <f t="shared" si="0"/>
        <v>7371341</v>
      </c>
      <c r="L10" s="65">
        <f t="shared" si="0"/>
        <v>36976212</v>
      </c>
      <c r="M10" s="65">
        <f t="shared" si="0"/>
        <v>58131180</v>
      </c>
      <c r="N10" s="65">
        <f t="shared" si="0"/>
        <v>21363620</v>
      </c>
      <c r="O10" s="65">
        <f t="shared" si="0"/>
        <v>0</v>
      </c>
      <c r="P10" s="65">
        <f t="shared" si="0"/>
        <v>31662577</v>
      </c>
      <c r="Q10" s="65">
        <f t="shared" si="0"/>
        <v>53026197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185703560</v>
      </c>
      <c r="W10" s="65">
        <f t="shared" si="0"/>
        <v>60533055</v>
      </c>
      <c r="X10" s="65">
        <f t="shared" si="0"/>
        <v>125170505</v>
      </c>
      <c r="Y10" s="66">
        <f>+IF(W10&lt;&gt;0,(X10/W10)*100,0)</f>
        <v>206.78041939234686</v>
      </c>
      <c r="Z10" s="67">
        <f t="shared" si="0"/>
        <v>290611291</v>
      </c>
    </row>
    <row r="11" spans="1:26" ht="13.5">
      <c r="A11" s="57" t="s">
        <v>36</v>
      </c>
      <c r="B11" s="18">
        <v>0</v>
      </c>
      <c r="C11" s="18">
        <v>0</v>
      </c>
      <c r="D11" s="58">
        <v>115882552</v>
      </c>
      <c r="E11" s="59">
        <v>124162373</v>
      </c>
      <c r="F11" s="59">
        <v>9265307</v>
      </c>
      <c r="G11" s="59">
        <v>8912429</v>
      </c>
      <c r="H11" s="59">
        <v>10501435</v>
      </c>
      <c r="I11" s="59">
        <v>28679171</v>
      </c>
      <c r="J11" s="59">
        <v>10251213</v>
      </c>
      <c r="K11" s="59">
        <v>10180494</v>
      </c>
      <c r="L11" s="59">
        <v>14524696</v>
      </c>
      <c r="M11" s="59">
        <v>34956403</v>
      </c>
      <c r="N11" s="59">
        <v>10168015</v>
      </c>
      <c r="O11" s="59">
        <v>0</v>
      </c>
      <c r="P11" s="59">
        <v>9050536</v>
      </c>
      <c r="Q11" s="59">
        <v>19218551</v>
      </c>
      <c r="R11" s="59">
        <v>0</v>
      </c>
      <c r="S11" s="59">
        <v>0</v>
      </c>
      <c r="T11" s="59">
        <v>0</v>
      </c>
      <c r="U11" s="59">
        <v>0</v>
      </c>
      <c r="V11" s="59">
        <v>82854125</v>
      </c>
      <c r="W11" s="59">
        <v>85806</v>
      </c>
      <c r="X11" s="59">
        <v>82768319</v>
      </c>
      <c r="Y11" s="60">
        <v>96459.83</v>
      </c>
      <c r="Z11" s="61">
        <v>124162373</v>
      </c>
    </row>
    <row r="12" spans="1:26" ht="13.5">
      <c r="A12" s="57" t="s">
        <v>37</v>
      </c>
      <c r="B12" s="18">
        <v>0</v>
      </c>
      <c r="C12" s="18">
        <v>0</v>
      </c>
      <c r="D12" s="58">
        <v>8194090</v>
      </c>
      <c r="E12" s="59">
        <v>9365307</v>
      </c>
      <c r="F12" s="59">
        <v>655634</v>
      </c>
      <c r="G12" s="59">
        <v>667999</v>
      </c>
      <c r="H12" s="59">
        <v>680209</v>
      </c>
      <c r="I12" s="59">
        <v>2003842</v>
      </c>
      <c r="J12" s="59">
        <v>859237</v>
      </c>
      <c r="K12" s="59">
        <v>666234</v>
      </c>
      <c r="L12" s="59">
        <v>658424</v>
      </c>
      <c r="M12" s="59">
        <v>2183895</v>
      </c>
      <c r="N12" s="59">
        <v>657900</v>
      </c>
      <c r="O12" s="59">
        <v>0</v>
      </c>
      <c r="P12" s="59">
        <v>659189</v>
      </c>
      <c r="Q12" s="59">
        <v>1317089</v>
      </c>
      <c r="R12" s="59">
        <v>0</v>
      </c>
      <c r="S12" s="59">
        <v>0</v>
      </c>
      <c r="T12" s="59">
        <v>0</v>
      </c>
      <c r="U12" s="59">
        <v>0</v>
      </c>
      <c r="V12" s="59">
        <v>5504826</v>
      </c>
      <c r="W12" s="59">
        <v>6462</v>
      </c>
      <c r="X12" s="59">
        <v>5498364</v>
      </c>
      <c r="Y12" s="60">
        <v>85087.65</v>
      </c>
      <c r="Z12" s="61">
        <v>9365307</v>
      </c>
    </row>
    <row r="13" spans="1:26" ht="13.5">
      <c r="A13" s="57" t="s">
        <v>103</v>
      </c>
      <c r="B13" s="18">
        <v>0</v>
      </c>
      <c r="C13" s="18">
        <v>0</v>
      </c>
      <c r="D13" s="58">
        <v>26286258</v>
      </c>
      <c r="E13" s="59">
        <v>26286258</v>
      </c>
      <c r="F13" s="59">
        <v>0</v>
      </c>
      <c r="G13" s="59">
        <v>3529</v>
      </c>
      <c r="H13" s="59">
        <v>0</v>
      </c>
      <c r="I13" s="59">
        <v>3529</v>
      </c>
      <c r="J13" s="59">
        <v>6711</v>
      </c>
      <c r="K13" s="59">
        <v>0</v>
      </c>
      <c r="L13" s="59">
        <v>0</v>
      </c>
      <c r="M13" s="59">
        <v>6711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10240</v>
      </c>
      <c r="W13" s="59">
        <v>15660</v>
      </c>
      <c r="X13" s="59">
        <v>-5420</v>
      </c>
      <c r="Y13" s="60">
        <v>-34.61</v>
      </c>
      <c r="Z13" s="61">
        <v>26286258</v>
      </c>
    </row>
    <row r="14" spans="1:26" ht="13.5">
      <c r="A14" s="57" t="s">
        <v>38</v>
      </c>
      <c r="B14" s="18">
        <v>0</v>
      </c>
      <c r="C14" s="18">
        <v>0</v>
      </c>
      <c r="D14" s="58">
        <v>7404634</v>
      </c>
      <c r="E14" s="59">
        <v>14938714</v>
      </c>
      <c r="F14" s="59">
        <v>37591</v>
      </c>
      <c r="G14" s="59">
        <v>33265</v>
      </c>
      <c r="H14" s="59">
        <v>0</v>
      </c>
      <c r="I14" s="59">
        <v>70856</v>
      </c>
      <c r="J14" s="59">
        <v>0</v>
      </c>
      <c r="K14" s="59">
        <v>4854615</v>
      </c>
      <c r="L14" s="59">
        <v>0</v>
      </c>
      <c r="M14" s="59">
        <v>4854615</v>
      </c>
      <c r="N14" s="59">
        <v>0</v>
      </c>
      <c r="O14" s="59">
        <v>0</v>
      </c>
      <c r="P14" s="59">
        <v>66</v>
      </c>
      <c r="Q14" s="59">
        <v>66</v>
      </c>
      <c r="R14" s="59">
        <v>0</v>
      </c>
      <c r="S14" s="59">
        <v>0</v>
      </c>
      <c r="T14" s="59">
        <v>0</v>
      </c>
      <c r="U14" s="59">
        <v>0</v>
      </c>
      <c r="V14" s="59">
        <v>4925537</v>
      </c>
      <c r="W14" s="59">
        <v>5553</v>
      </c>
      <c r="X14" s="59">
        <v>4919984</v>
      </c>
      <c r="Y14" s="60">
        <v>88600.47</v>
      </c>
      <c r="Z14" s="61">
        <v>14938714</v>
      </c>
    </row>
    <row r="15" spans="1:26" ht="13.5">
      <c r="A15" s="57" t="s">
        <v>39</v>
      </c>
      <c r="B15" s="18">
        <v>0</v>
      </c>
      <c r="C15" s="18">
        <v>0</v>
      </c>
      <c r="D15" s="58">
        <v>79107430</v>
      </c>
      <c r="E15" s="59">
        <v>52178429</v>
      </c>
      <c r="F15" s="59">
        <v>107093</v>
      </c>
      <c r="G15" s="59">
        <v>915310</v>
      </c>
      <c r="H15" s="59">
        <v>62009</v>
      </c>
      <c r="I15" s="59">
        <v>1084412</v>
      </c>
      <c r="J15" s="59">
        <v>791570</v>
      </c>
      <c r="K15" s="59">
        <v>8515111</v>
      </c>
      <c r="L15" s="59">
        <v>4061064</v>
      </c>
      <c r="M15" s="59">
        <v>13367745</v>
      </c>
      <c r="N15" s="59">
        <v>728</v>
      </c>
      <c r="O15" s="59">
        <v>0</v>
      </c>
      <c r="P15" s="59">
        <v>3229376</v>
      </c>
      <c r="Q15" s="59">
        <v>3230104</v>
      </c>
      <c r="R15" s="59">
        <v>0</v>
      </c>
      <c r="S15" s="59">
        <v>0</v>
      </c>
      <c r="T15" s="59">
        <v>0</v>
      </c>
      <c r="U15" s="59">
        <v>0</v>
      </c>
      <c r="V15" s="59">
        <v>17682261</v>
      </c>
      <c r="W15" s="59">
        <v>59328</v>
      </c>
      <c r="X15" s="59">
        <v>17622933</v>
      </c>
      <c r="Y15" s="60">
        <v>29704.24</v>
      </c>
      <c r="Z15" s="61">
        <v>52178429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48938646</v>
      </c>
      <c r="E17" s="59">
        <v>95666757</v>
      </c>
      <c r="F17" s="59">
        <v>2205878</v>
      </c>
      <c r="G17" s="59">
        <v>2065995</v>
      </c>
      <c r="H17" s="59">
        <v>1364126</v>
      </c>
      <c r="I17" s="59">
        <v>5635999</v>
      </c>
      <c r="J17" s="59">
        <v>4637562</v>
      </c>
      <c r="K17" s="59">
        <v>5315636</v>
      </c>
      <c r="L17" s="59">
        <v>1577893</v>
      </c>
      <c r="M17" s="59">
        <v>11531091</v>
      </c>
      <c r="N17" s="59">
        <v>4478926</v>
      </c>
      <c r="O17" s="59">
        <v>0</v>
      </c>
      <c r="P17" s="59">
        <v>-303193</v>
      </c>
      <c r="Q17" s="59">
        <v>4175733</v>
      </c>
      <c r="R17" s="59">
        <v>0</v>
      </c>
      <c r="S17" s="59">
        <v>0</v>
      </c>
      <c r="T17" s="59">
        <v>0</v>
      </c>
      <c r="U17" s="59">
        <v>0</v>
      </c>
      <c r="V17" s="59">
        <v>21342823</v>
      </c>
      <c r="W17" s="59">
        <v>30735</v>
      </c>
      <c r="X17" s="59">
        <v>21312088</v>
      </c>
      <c r="Y17" s="60">
        <v>69341.43</v>
      </c>
      <c r="Z17" s="61">
        <v>95666757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285813610</v>
      </c>
      <c r="E18" s="72">
        <f t="shared" si="1"/>
        <v>322597838</v>
      </c>
      <c r="F18" s="72">
        <f t="shared" si="1"/>
        <v>12271503</v>
      </c>
      <c r="G18" s="72">
        <f t="shared" si="1"/>
        <v>12598527</v>
      </c>
      <c r="H18" s="72">
        <f t="shared" si="1"/>
        <v>12607779</v>
      </c>
      <c r="I18" s="72">
        <f t="shared" si="1"/>
        <v>37477809</v>
      </c>
      <c r="J18" s="72">
        <f t="shared" si="1"/>
        <v>16546293</v>
      </c>
      <c r="K18" s="72">
        <f t="shared" si="1"/>
        <v>29532090</v>
      </c>
      <c r="L18" s="72">
        <f t="shared" si="1"/>
        <v>20822077</v>
      </c>
      <c r="M18" s="72">
        <f t="shared" si="1"/>
        <v>66900460</v>
      </c>
      <c r="N18" s="72">
        <f t="shared" si="1"/>
        <v>15305569</v>
      </c>
      <c r="O18" s="72">
        <f t="shared" si="1"/>
        <v>0</v>
      </c>
      <c r="P18" s="72">
        <f t="shared" si="1"/>
        <v>12635974</v>
      </c>
      <c r="Q18" s="72">
        <f t="shared" si="1"/>
        <v>27941543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132319812</v>
      </c>
      <c r="W18" s="72">
        <f t="shared" si="1"/>
        <v>203544</v>
      </c>
      <c r="X18" s="72">
        <f t="shared" si="1"/>
        <v>132116268</v>
      </c>
      <c r="Y18" s="66">
        <f>+IF(W18&lt;&gt;0,(X18/W18)*100,0)</f>
        <v>64907.96486263413</v>
      </c>
      <c r="Z18" s="73">
        <f t="shared" si="1"/>
        <v>322597838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-1727039</v>
      </c>
      <c r="E19" s="76">
        <f t="shared" si="2"/>
        <v>-31986547</v>
      </c>
      <c r="F19" s="76">
        <f t="shared" si="2"/>
        <v>31665505</v>
      </c>
      <c r="G19" s="76">
        <f t="shared" si="2"/>
        <v>2058328</v>
      </c>
      <c r="H19" s="76">
        <f t="shared" si="2"/>
        <v>3344541</v>
      </c>
      <c r="I19" s="76">
        <f t="shared" si="2"/>
        <v>37068374</v>
      </c>
      <c r="J19" s="76">
        <f t="shared" si="2"/>
        <v>-2762666</v>
      </c>
      <c r="K19" s="76">
        <f t="shared" si="2"/>
        <v>-22160749</v>
      </c>
      <c r="L19" s="76">
        <f t="shared" si="2"/>
        <v>16154135</v>
      </c>
      <c r="M19" s="76">
        <f t="shared" si="2"/>
        <v>-8769280</v>
      </c>
      <c r="N19" s="76">
        <f t="shared" si="2"/>
        <v>6058051</v>
      </c>
      <c r="O19" s="76">
        <f t="shared" si="2"/>
        <v>0</v>
      </c>
      <c r="P19" s="76">
        <f t="shared" si="2"/>
        <v>19026603</v>
      </c>
      <c r="Q19" s="76">
        <f t="shared" si="2"/>
        <v>25084654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53383748</v>
      </c>
      <c r="W19" s="76">
        <f>IF(E10=E18,0,W10-W18)</f>
        <v>60329511</v>
      </c>
      <c r="X19" s="76">
        <f t="shared" si="2"/>
        <v>-6945763</v>
      </c>
      <c r="Y19" s="77">
        <f>+IF(W19&lt;&gt;0,(X19/W19)*100,0)</f>
        <v>-11.513043757308095</v>
      </c>
      <c r="Z19" s="78">
        <f t="shared" si="2"/>
        <v>-31986547</v>
      </c>
    </row>
    <row r="20" spans="1:26" ht="13.5">
      <c r="A20" s="57" t="s">
        <v>44</v>
      </c>
      <c r="B20" s="18">
        <v>0</v>
      </c>
      <c r="C20" s="18">
        <v>0</v>
      </c>
      <c r="D20" s="58">
        <v>33759000</v>
      </c>
      <c r="E20" s="59">
        <v>33759000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55328234</v>
      </c>
      <c r="X20" s="59">
        <v>-55328234</v>
      </c>
      <c r="Y20" s="60">
        <v>-100</v>
      </c>
      <c r="Z20" s="61">
        <v>33759000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32031961</v>
      </c>
      <c r="E22" s="87">
        <f t="shared" si="3"/>
        <v>1772453</v>
      </c>
      <c r="F22" s="87">
        <f t="shared" si="3"/>
        <v>31665505</v>
      </c>
      <c r="G22" s="87">
        <f t="shared" si="3"/>
        <v>2058328</v>
      </c>
      <c r="H22" s="87">
        <f t="shared" si="3"/>
        <v>3344541</v>
      </c>
      <c r="I22" s="87">
        <f t="shared" si="3"/>
        <v>37068374</v>
      </c>
      <c r="J22" s="87">
        <f t="shared" si="3"/>
        <v>-2762666</v>
      </c>
      <c r="K22" s="87">
        <f t="shared" si="3"/>
        <v>-22160749</v>
      </c>
      <c r="L22" s="87">
        <f t="shared" si="3"/>
        <v>16154135</v>
      </c>
      <c r="M22" s="87">
        <f t="shared" si="3"/>
        <v>-8769280</v>
      </c>
      <c r="N22" s="87">
        <f t="shared" si="3"/>
        <v>6058051</v>
      </c>
      <c r="O22" s="87">
        <f t="shared" si="3"/>
        <v>0</v>
      </c>
      <c r="P22" s="87">
        <f t="shared" si="3"/>
        <v>19026603</v>
      </c>
      <c r="Q22" s="87">
        <f t="shared" si="3"/>
        <v>25084654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53383748</v>
      </c>
      <c r="W22" s="87">
        <f t="shared" si="3"/>
        <v>115657745</v>
      </c>
      <c r="X22" s="87">
        <f t="shared" si="3"/>
        <v>-62273997</v>
      </c>
      <c r="Y22" s="88">
        <f>+IF(W22&lt;&gt;0,(X22/W22)*100,0)</f>
        <v>-53.843343565102366</v>
      </c>
      <c r="Z22" s="89">
        <f t="shared" si="3"/>
        <v>1772453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32031961</v>
      </c>
      <c r="E24" s="76">
        <f t="shared" si="4"/>
        <v>1772453</v>
      </c>
      <c r="F24" s="76">
        <f t="shared" si="4"/>
        <v>31665505</v>
      </c>
      <c r="G24" s="76">
        <f t="shared" si="4"/>
        <v>2058328</v>
      </c>
      <c r="H24" s="76">
        <f t="shared" si="4"/>
        <v>3344541</v>
      </c>
      <c r="I24" s="76">
        <f t="shared" si="4"/>
        <v>37068374</v>
      </c>
      <c r="J24" s="76">
        <f t="shared" si="4"/>
        <v>-2762666</v>
      </c>
      <c r="K24" s="76">
        <f t="shared" si="4"/>
        <v>-22160749</v>
      </c>
      <c r="L24" s="76">
        <f t="shared" si="4"/>
        <v>16154135</v>
      </c>
      <c r="M24" s="76">
        <f t="shared" si="4"/>
        <v>-8769280</v>
      </c>
      <c r="N24" s="76">
        <f t="shared" si="4"/>
        <v>6058051</v>
      </c>
      <c r="O24" s="76">
        <f t="shared" si="4"/>
        <v>0</v>
      </c>
      <c r="P24" s="76">
        <f t="shared" si="4"/>
        <v>19026603</v>
      </c>
      <c r="Q24" s="76">
        <f t="shared" si="4"/>
        <v>25084654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53383748</v>
      </c>
      <c r="W24" s="76">
        <f t="shared" si="4"/>
        <v>115657745</v>
      </c>
      <c r="X24" s="76">
        <f t="shared" si="4"/>
        <v>-62273997</v>
      </c>
      <c r="Y24" s="77">
        <f>+IF(W24&lt;&gt;0,(X24/W24)*100,0)</f>
        <v>-53.843343565102366</v>
      </c>
      <c r="Z24" s="78">
        <f t="shared" si="4"/>
        <v>1772453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114676972</v>
      </c>
      <c r="E27" s="99">
        <v>45067986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33800990</v>
      </c>
      <c r="X27" s="99">
        <v>-33800990</v>
      </c>
      <c r="Y27" s="100">
        <v>-100</v>
      </c>
      <c r="Z27" s="101">
        <v>45067986</v>
      </c>
    </row>
    <row r="28" spans="1:26" ht="13.5">
      <c r="A28" s="102" t="s">
        <v>44</v>
      </c>
      <c r="B28" s="18">
        <v>0</v>
      </c>
      <c r="C28" s="18">
        <v>0</v>
      </c>
      <c r="D28" s="58">
        <v>33759000</v>
      </c>
      <c r="E28" s="59">
        <v>31308986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23481740</v>
      </c>
      <c r="X28" s="59">
        <v>-23481740</v>
      </c>
      <c r="Y28" s="60">
        <v>-100</v>
      </c>
      <c r="Z28" s="61">
        <v>31308986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80917972</v>
      </c>
      <c r="E31" s="59">
        <v>13759000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10319250</v>
      </c>
      <c r="X31" s="59">
        <v>-10319250</v>
      </c>
      <c r="Y31" s="60">
        <v>-100</v>
      </c>
      <c r="Z31" s="61">
        <v>13759000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114676972</v>
      </c>
      <c r="E32" s="99">
        <f t="shared" si="5"/>
        <v>45067986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33800990</v>
      </c>
      <c r="X32" s="99">
        <f t="shared" si="5"/>
        <v>-33800990</v>
      </c>
      <c r="Y32" s="100">
        <f>+IF(W32&lt;&gt;0,(X32/W32)*100,0)</f>
        <v>-100</v>
      </c>
      <c r="Z32" s="101">
        <f t="shared" si="5"/>
        <v>45067986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140218302</v>
      </c>
      <c r="E35" s="59">
        <v>140218302</v>
      </c>
      <c r="F35" s="59">
        <v>286070779</v>
      </c>
      <c r="G35" s="59">
        <v>293759018</v>
      </c>
      <c r="H35" s="59">
        <v>294325869</v>
      </c>
      <c r="I35" s="59">
        <v>294325869</v>
      </c>
      <c r="J35" s="59">
        <v>299058244</v>
      </c>
      <c r="K35" s="59">
        <v>286317926</v>
      </c>
      <c r="L35" s="59">
        <v>289579386</v>
      </c>
      <c r="M35" s="59">
        <v>289579386</v>
      </c>
      <c r="N35" s="59">
        <v>298451377</v>
      </c>
      <c r="O35" s="59">
        <v>298451377</v>
      </c>
      <c r="P35" s="59">
        <v>296639828</v>
      </c>
      <c r="Q35" s="59">
        <v>296639828</v>
      </c>
      <c r="R35" s="59">
        <v>0</v>
      </c>
      <c r="S35" s="59">
        <v>0</v>
      </c>
      <c r="T35" s="59">
        <v>0</v>
      </c>
      <c r="U35" s="59">
        <v>0</v>
      </c>
      <c r="V35" s="59">
        <v>296639828</v>
      </c>
      <c r="W35" s="59">
        <v>105163727</v>
      </c>
      <c r="X35" s="59">
        <v>191476101</v>
      </c>
      <c r="Y35" s="60">
        <v>182.07</v>
      </c>
      <c r="Z35" s="61">
        <v>140218302</v>
      </c>
    </row>
    <row r="36" spans="1:26" ht="13.5">
      <c r="A36" s="57" t="s">
        <v>53</v>
      </c>
      <c r="B36" s="18">
        <v>0</v>
      </c>
      <c r="C36" s="18">
        <v>0</v>
      </c>
      <c r="D36" s="58">
        <v>1501338210</v>
      </c>
      <c r="E36" s="59">
        <v>1501338210</v>
      </c>
      <c r="F36" s="59">
        <v>954390173</v>
      </c>
      <c r="G36" s="59">
        <v>954390173</v>
      </c>
      <c r="H36" s="59">
        <v>954390173</v>
      </c>
      <c r="I36" s="59">
        <v>954390173</v>
      </c>
      <c r="J36" s="59">
        <v>954390173</v>
      </c>
      <c r="K36" s="59">
        <v>954390173</v>
      </c>
      <c r="L36" s="59">
        <v>954390173</v>
      </c>
      <c r="M36" s="59">
        <v>954390173</v>
      </c>
      <c r="N36" s="59">
        <v>954390173</v>
      </c>
      <c r="O36" s="59">
        <v>954390173</v>
      </c>
      <c r="P36" s="59">
        <v>954390173</v>
      </c>
      <c r="Q36" s="59">
        <v>954390173</v>
      </c>
      <c r="R36" s="59">
        <v>0</v>
      </c>
      <c r="S36" s="59">
        <v>0</v>
      </c>
      <c r="T36" s="59">
        <v>0</v>
      </c>
      <c r="U36" s="59">
        <v>0</v>
      </c>
      <c r="V36" s="59">
        <v>954390173</v>
      </c>
      <c r="W36" s="59">
        <v>1126003658</v>
      </c>
      <c r="X36" s="59">
        <v>-171613485</v>
      </c>
      <c r="Y36" s="60">
        <v>-15.24</v>
      </c>
      <c r="Z36" s="61">
        <v>1501338210</v>
      </c>
    </row>
    <row r="37" spans="1:26" ht="13.5">
      <c r="A37" s="57" t="s">
        <v>54</v>
      </c>
      <c r="B37" s="18">
        <v>0</v>
      </c>
      <c r="C37" s="18">
        <v>0</v>
      </c>
      <c r="D37" s="58">
        <v>275950144</v>
      </c>
      <c r="E37" s="59">
        <v>275950144</v>
      </c>
      <c r="F37" s="59">
        <v>405578109</v>
      </c>
      <c r="G37" s="59">
        <v>408403396</v>
      </c>
      <c r="H37" s="59">
        <v>408403396</v>
      </c>
      <c r="I37" s="59">
        <v>408403396</v>
      </c>
      <c r="J37" s="59">
        <v>412579940</v>
      </c>
      <c r="K37" s="59">
        <v>442643033</v>
      </c>
      <c r="L37" s="59">
        <v>433406829</v>
      </c>
      <c r="M37" s="59">
        <v>433406829</v>
      </c>
      <c r="N37" s="59">
        <v>432967676</v>
      </c>
      <c r="O37" s="59">
        <v>432967676</v>
      </c>
      <c r="P37" s="59">
        <v>432116585</v>
      </c>
      <c r="Q37" s="59">
        <v>432116585</v>
      </c>
      <c r="R37" s="59">
        <v>0</v>
      </c>
      <c r="S37" s="59">
        <v>0</v>
      </c>
      <c r="T37" s="59">
        <v>0</v>
      </c>
      <c r="U37" s="59">
        <v>0</v>
      </c>
      <c r="V37" s="59">
        <v>432116585</v>
      </c>
      <c r="W37" s="59">
        <v>206962608</v>
      </c>
      <c r="X37" s="59">
        <v>225153977</v>
      </c>
      <c r="Y37" s="60">
        <v>108.79</v>
      </c>
      <c r="Z37" s="61">
        <v>275950144</v>
      </c>
    </row>
    <row r="38" spans="1:26" ht="13.5">
      <c r="A38" s="57" t="s">
        <v>55</v>
      </c>
      <c r="B38" s="18">
        <v>0</v>
      </c>
      <c r="C38" s="18">
        <v>0</v>
      </c>
      <c r="D38" s="58">
        <v>87523225</v>
      </c>
      <c r="E38" s="59">
        <v>87523225</v>
      </c>
      <c r="F38" s="59">
        <v>5080760</v>
      </c>
      <c r="G38" s="59">
        <v>5080760</v>
      </c>
      <c r="H38" s="59">
        <v>5080760</v>
      </c>
      <c r="I38" s="59">
        <v>5080760</v>
      </c>
      <c r="J38" s="59">
        <v>5080760</v>
      </c>
      <c r="K38" s="59">
        <v>5080760</v>
      </c>
      <c r="L38" s="59">
        <v>5080760</v>
      </c>
      <c r="M38" s="59">
        <v>5080760</v>
      </c>
      <c r="N38" s="59">
        <v>5080760</v>
      </c>
      <c r="O38" s="59">
        <v>5080760</v>
      </c>
      <c r="P38" s="59">
        <v>5080760</v>
      </c>
      <c r="Q38" s="59">
        <v>5080760</v>
      </c>
      <c r="R38" s="59">
        <v>0</v>
      </c>
      <c r="S38" s="59">
        <v>0</v>
      </c>
      <c r="T38" s="59">
        <v>0</v>
      </c>
      <c r="U38" s="59">
        <v>0</v>
      </c>
      <c r="V38" s="59">
        <v>5080760</v>
      </c>
      <c r="W38" s="59">
        <v>65642419</v>
      </c>
      <c r="X38" s="59">
        <v>-60561659</v>
      </c>
      <c r="Y38" s="60">
        <v>-92.26</v>
      </c>
      <c r="Z38" s="61">
        <v>87523225</v>
      </c>
    </row>
    <row r="39" spans="1:26" ht="13.5">
      <c r="A39" s="57" t="s">
        <v>56</v>
      </c>
      <c r="B39" s="18">
        <v>0</v>
      </c>
      <c r="C39" s="18">
        <v>0</v>
      </c>
      <c r="D39" s="58">
        <v>1278083142</v>
      </c>
      <c r="E39" s="59">
        <v>1278083142</v>
      </c>
      <c r="F39" s="59">
        <v>829802083</v>
      </c>
      <c r="G39" s="59">
        <v>834665035</v>
      </c>
      <c r="H39" s="59">
        <v>835231886</v>
      </c>
      <c r="I39" s="59">
        <v>835231886</v>
      </c>
      <c r="J39" s="59">
        <v>835787717</v>
      </c>
      <c r="K39" s="59">
        <v>792984305</v>
      </c>
      <c r="L39" s="59">
        <v>805481970</v>
      </c>
      <c r="M39" s="59">
        <v>805481970</v>
      </c>
      <c r="N39" s="59">
        <v>814793114</v>
      </c>
      <c r="O39" s="59">
        <v>814793114</v>
      </c>
      <c r="P39" s="59">
        <v>813832655</v>
      </c>
      <c r="Q39" s="59">
        <v>813832655</v>
      </c>
      <c r="R39" s="59">
        <v>0</v>
      </c>
      <c r="S39" s="59">
        <v>0</v>
      </c>
      <c r="T39" s="59">
        <v>0</v>
      </c>
      <c r="U39" s="59">
        <v>0</v>
      </c>
      <c r="V39" s="59">
        <v>813832655</v>
      </c>
      <c r="W39" s="59">
        <v>958562357</v>
      </c>
      <c r="X39" s="59">
        <v>-144729702</v>
      </c>
      <c r="Y39" s="60">
        <v>-15.1</v>
      </c>
      <c r="Z39" s="61">
        <v>1278083142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-10799161</v>
      </c>
      <c r="E42" s="59">
        <v>-133865476</v>
      </c>
      <c r="F42" s="59">
        <v>22678288</v>
      </c>
      <c r="G42" s="59">
        <v>-5694582</v>
      </c>
      <c r="H42" s="59">
        <v>291895</v>
      </c>
      <c r="I42" s="59">
        <v>17275601</v>
      </c>
      <c r="J42" s="59">
        <v>-3579225</v>
      </c>
      <c r="K42" s="59">
        <v>-19484528</v>
      </c>
      <c r="L42" s="59">
        <v>9327461</v>
      </c>
      <c r="M42" s="59">
        <v>-13736292</v>
      </c>
      <c r="N42" s="59">
        <v>-3169355</v>
      </c>
      <c r="O42" s="59">
        <v>36892</v>
      </c>
      <c r="P42" s="59">
        <v>15386514</v>
      </c>
      <c r="Q42" s="59">
        <v>12254051</v>
      </c>
      <c r="R42" s="59">
        <v>0</v>
      </c>
      <c r="S42" s="59">
        <v>0</v>
      </c>
      <c r="T42" s="59">
        <v>0</v>
      </c>
      <c r="U42" s="59">
        <v>0</v>
      </c>
      <c r="V42" s="59">
        <v>15793360</v>
      </c>
      <c r="W42" s="59">
        <v>25972069</v>
      </c>
      <c r="X42" s="59">
        <v>-10178709</v>
      </c>
      <c r="Y42" s="60">
        <v>-39.19</v>
      </c>
      <c r="Z42" s="61">
        <v>-133865476</v>
      </c>
    </row>
    <row r="43" spans="1:26" ht="13.5">
      <c r="A43" s="57" t="s">
        <v>59</v>
      </c>
      <c r="B43" s="18">
        <v>0</v>
      </c>
      <c r="C43" s="18">
        <v>0</v>
      </c>
      <c r="D43" s="58">
        <v>-131550681</v>
      </c>
      <c r="E43" s="59">
        <v>-35259000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-35259000</v>
      </c>
    </row>
    <row r="44" spans="1:26" ht="13.5">
      <c r="A44" s="57" t="s">
        <v>60</v>
      </c>
      <c r="B44" s="18">
        <v>0</v>
      </c>
      <c r="C44" s="18">
        <v>0</v>
      </c>
      <c r="D44" s="58">
        <v>-1014541</v>
      </c>
      <c r="E44" s="59">
        <v>-1273958</v>
      </c>
      <c r="F44" s="59">
        <v>0</v>
      </c>
      <c r="G44" s="59">
        <v>0</v>
      </c>
      <c r="H44" s="59">
        <v>-106501</v>
      </c>
      <c r="I44" s="59">
        <v>-106501</v>
      </c>
      <c r="J44" s="59">
        <v>0</v>
      </c>
      <c r="K44" s="59">
        <v>-106501</v>
      </c>
      <c r="L44" s="59">
        <v>0</v>
      </c>
      <c r="M44" s="59">
        <v>-106501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-213002</v>
      </c>
      <c r="W44" s="59">
        <v>-851333</v>
      </c>
      <c r="X44" s="59">
        <v>638331</v>
      </c>
      <c r="Y44" s="60">
        <v>-74.98</v>
      </c>
      <c r="Z44" s="61">
        <v>-1273958</v>
      </c>
    </row>
    <row r="45" spans="1:26" ht="13.5">
      <c r="A45" s="69" t="s">
        <v>61</v>
      </c>
      <c r="B45" s="21">
        <v>0</v>
      </c>
      <c r="C45" s="21">
        <v>0</v>
      </c>
      <c r="D45" s="98">
        <v>-142725144</v>
      </c>
      <c r="E45" s="99">
        <v>-166477630</v>
      </c>
      <c r="F45" s="99">
        <v>26599091</v>
      </c>
      <c r="G45" s="99">
        <v>20904509</v>
      </c>
      <c r="H45" s="99">
        <v>21089903</v>
      </c>
      <c r="I45" s="99">
        <v>21089903</v>
      </c>
      <c r="J45" s="99">
        <v>17510678</v>
      </c>
      <c r="K45" s="99">
        <v>-2080351</v>
      </c>
      <c r="L45" s="99">
        <v>7247110</v>
      </c>
      <c r="M45" s="99">
        <v>7247110</v>
      </c>
      <c r="N45" s="99">
        <v>4077755</v>
      </c>
      <c r="O45" s="99">
        <v>4114647</v>
      </c>
      <c r="P45" s="99">
        <v>19501161</v>
      </c>
      <c r="Q45" s="99">
        <v>19501161</v>
      </c>
      <c r="R45" s="99">
        <v>0</v>
      </c>
      <c r="S45" s="99">
        <v>0</v>
      </c>
      <c r="T45" s="99">
        <v>0</v>
      </c>
      <c r="U45" s="99">
        <v>0</v>
      </c>
      <c r="V45" s="99">
        <v>19501161</v>
      </c>
      <c r="W45" s="99">
        <v>29041540</v>
      </c>
      <c r="X45" s="99">
        <v>-9540379</v>
      </c>
      <c r="Y45" s="100">
        <v>-32.85</v>
      </c>
      <c r="Z45" s="101">
        <v>-166477630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12868135</v>
      </c>
      <c r="C49" s="51">
        <v>0</v>
      </c>
      <c r="D49" s="128">
        <v>9536711</v>
      </c>
      <c r="E49" s="53">
        <v>8724669</v>
      </c>
      <c r="F49" s="53">
        <v>0</v>
      </c>
      <c r="G49" s="53">
        <v>0</v>
      </c>
      <c r="H49" s="53">
        <v>0</v>
      </c>
      <c r="I49" s="53">
        <v>3927721</v>
      </c>
      <c r="J49" s="53">
        <v>0</v>
      </c>
      <c r="K49" s="53">
        <v>0</v>
      </c>
      <c r="L49" s="53">
        <v>0</v>
      </c>
      <c r="M49" s="53">
        <v>253295481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288352717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12299022</v>
      </c>
      <c r="C51" s="51">
        <v>0</v>
      </c>
      <c r="D51" s="128">
        <v>4973382</v>
      </c>
      <c r="E51" s="53">
        <v>12935062</v>
      </c>
      <c r="F51" s="53">
        <v>0</v>
      </c>
      <c r="G51" s="53">
        <v>0</v>
      </c>
      <c r="H51" s="53">
        <v>0</v>
      </c>
      <c r="I51" s="53">
        <v>242159200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80277770</v>
      </c>
      <c r="W51" s="53">
        <v>53249412</v>
      </c>
      <c r="X51" s="53">
        <v>405893848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71.61130030855419</v>
      </c>
      <c r="E58" s="7">
        <f t="shared" si="6"/>
        <v>61.05842689678993</v>
      </c>
      <c r="F58" s="7">
        <f t="shared" si="6"/>
        <v>89.98916822386946</v>
      </c>
      <c r="G58" s="7">
        <f t="shared" si="6"/>
        <v>38.37809801043963</v>
      </c>
      <c r="H58" s="7">
        <f t="shared" si="6"/>
        <v>71.44251745089353</v>
      </c>
      <c r="I58" s="7">
        <f t="shared" si="6"/>
        <v>66.03146780755972</v>
      </c>
      <c r="J58" s="7">
        <f t="shared" si="6"/>
        <v>59.80893918835159</v>
      </c>
      <c r="K58" s="7">
        <f t="shared" si="6"/>
        <v>110.89202662587634</v>
      </c>
      <c r="L58" s="7">
        <f t="shared" si="6"/>
        <v>42.631623482610856</v>
      </c>
      <c r="M58" s="7">
        <f t="shared" si="6"/>
        <v>63.566800776752984</v>
      </c>
      <c r="N58" s="7">
        <f t="shared" si="6"/>
        <v>37.99594683130002</v>
      </c>
      <c r="O58" s="7">
        <f t="shared" si="6"/>
        <v>0</v>
      </c>
      <c r="P58" s="7">
        <f t="shared" si="6"/>
        <v>52.31546991724895</v>
      </c>
      <c r="Q58" s="7">
        <f t="shared" si="6"/>
        <v>83.68626006205663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70.73656134633629</v>
      </c>
      <c r="W58" s="7">
        <f t="shared" si="6"/>
        <v>127.94403894634134</v>
      </c>
      <c r="X58" s="7">
        <f t="shared" si="6"/>
        <v>0</v>
      </c>
      <c r="Y58" s="7">
        <f t="shared" si="6"/>
        <v>0</v>
      </c>
      <c r="Z58" s="8">
        <f t="shared" si="6"/>
        <v>61.05842689678993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75.00000795197299</v>
      </c>
      <c r="E59" s="10">
        <f t="shared" si="7"/>
        <v>116.81422787354214</v>
      </c>
      <c r="F59" s="10">
        <f t="shared" si="7"/>
        <v>100</v>
      </c>
      <c r="G59" s="10">
        <f t="shared" si="7"/>
        <v>49.48546103755353</v>
      </c>
      <c r="H59" s="10">
        <f t="shared" si="7"/>
        <v>135.42090838341488</v>
      </c>
      <c r="I59" s="10">
        <f t="shared" si="7"/>
        <v>95.11022300103602</v>
      </c>
      <c r="J59" s="10">
        <f t="shared" si="7"/>
        <v>62.30524412414078</v>
      </c>
      <c r="K59" s="10">
        <f t="shared" si="7"/>
        <v>-131.42518534574458</v>
      </c>
      <c r="L59" s="10">
        <f t="shared" si="7"/>
        <v>53.073806124593794</v>
      </c>
      <c r="M59" s="10">
        <f t="shared" si="7"/>
        <v>134.1486113100964</v>
      </c>
      <c r="N59" s="10">
        <f t="shared" si="7"/>
        <v>78.91963463296906</v>
      </c>
      <c r="O59" s="10">
        <f t="shared" si="7"/>
        <v>0</v>
      </c>
      <c r="P59" s="10">
        <f t="shared" si="7"/>
        <v>64.78537498353847</v>
      </c>
      <c r="Q59" s="10">
        <f t="shared" si="7"/>
        <v>120.71217315302103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112.17660110656273</v>
      </c>
      <c r="W59" s="10">
        <f t="shared" si="7"/>
        <v>72230.72519083969</v>
      </c>
      <c r="X59" s="10">
        <f t="shared" si="7"/>
        <v>0</v>
      </c>
      <c r="Y59" s="10">
        <f t="shared" si="7"/>
        <v>0</v>
      </c>
      <c r="Z59" s="11">
        <f t="shared" si="7"/>
        <v>116.81422787354214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75.00000156736981</v>
      </c>
      <c r="E60" s="13">
        <f t="shared" si="7"/>
        <v>55.85923508254</v>
      </c>
      <c r="F60" s="13">
        <f t="shared" si="7"/>
        <v>88.58583693170252</v>
      </c>
      <c r="G60" s="13">
        <f t="shared" si="7"/>
        <v>40.47901260234772</v>
      </c>
      <c r="H60" s="13">
        <f t="shared" si="7"/>
        <v>61.39575623628989</v>
      </c>
      <c r="I60" s="13">
        <f t="shared" si="7"/>
        <v>62.234674823433345</v>
      </c>
      <c r="J60" s="13">
        <f t="shared" si="7"/>
        <v>67.08563031805139</v>
      </c>
      <c r="K60" s="13">
        <f t="shared" si="7"/>
        <v>69.64180705364984</v>
      </c>
      <c r="L60" s="13">
        <f t="shared" si="7"/>
        <v>45.262968534409744</v>
      </c>
      <c r="M60" s="13">
        <f t="shared" si="7"/>
        <v>60.4947668313182</v>
      </c>
      <c r="N60" s="13">
        <f t="shared" si="7"/>
        <v>33.901758985703175</v>
      </c>
      <c r="O60" s="13">
        <f t="shared" si="7"/>
        <v>0</v>
      </c>
      <c r="P60" s="13">
        <f t="shared" si="7"/>
        <v>56.94165394817762</v>
      </c>
      <c r="Q60" s="13">
        <f t="shared" si="7"/>
        <v>78.34407010639791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66.88617059872817</v>
      </c>
      <c r="W60" s="13">
        <f t="shared" si="7"/>
        <v>83.19920668918346</v>
      </c>
      <c r="X60" s="13">
        <f t="shared" si="7"/>
        <v>0</v>
      </c>
      <c r="Y60" s="13">
        <f t="shared" si="7"/>
        <v>0</v>
      </c>
      <c r="Z60" s="14">
        <f t="shared" si="7"/>
        <v>55.85923508254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75.0000009358516</v>
      </c>
      <c r="E61" s="13">
        <f t="shared" si="7"/>
        <v>40.72460748214096</v>
      </c>
      <c r="F61" s="13">
        <f t="shared" si="7"/>
        <v>85.33740106127735</v>
      </c>
      <c r="G61" s="13">
        <f t="shared" si="7"/>
        <v>45.19380695963471</v>
      </c>
      <c r="H61" s="13">
        <f t="shared" si="7"/>
        <v>54.864541441666546</v>
      </c>
      <c r="I61" s="13">
        <f t="shared" si="7"/>
        <v>60.07555214574489</v>
      </c>
      <c r="J61" s="13">
        <f t="shared" si="7"/>
        <v>160.9773087447453</v>
      </c>
      <c r="K61" s="13">
        <f t="shared" si="7"/>
        <v>62.963584826253296</v>
      </c>
      <c r="L61" s="13">
        <f t="shared" si="7"/>
        <v>36.72855732533763</v>
      </c>
      <c r="M61" s="13">
        <f t="shared" si="7"/>
        <v>78.08567678076123</v>
      </c>
      <c r="N61" s="13">
        <f t="shared" si="7"/>
        <v>38.45602244472744</v>
      </c>
      <c r="O61" s="13">
        <f t="shared" si="7"/>
        <v>0</v>
      </c>
      <c r="P61" s="13">
        <f t="shared" si="7"/>
        <v>61.23912234497365</v>
      </c>
      <c r="Q61" s="13">
        <f t="shared" si="7"/>
        <v>83.56936765908632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72.4314058509344</v>
      </c>
      <c r="W61" s="13">
        <f t="shared" si="7"/>
        <v>36.186744655241974</v>
      </c>
      <c r="X61" s="13">
        <f t="shared" si="7"/>
        <v>0</v>
      </c>
      <c r="Y61" s="13">
        <f t="shared" si="7"/>
        <v>0</v>
      </c>
      <c r="Z61" s="14">
        <f t="shared" si="7"/>
        <v>40.72460748214096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74.9999985121128</v>
      </c>
      <c r="E62" s="13">
        <f t="shared" si="7"/>
        <v>108.89454544781498</v>
      </c>
      <c r="F62" s="13">
        <f t="shared" si="7"/>
        <v>97.17726867688063</v>
      </c>
      <c r="G62" s="13">
        <f t="shared" si="7"/>
        <v>43.55578198775672</v>
      </c>
      <c r="H62" s="13">
        <f t="shared" si="7"/>
        <v>69.58691710768517</v>
      </c>
      <c r="I62" s="13">
        <f t="shared" si="7"/>
        <v>68.00315930694549</v>
      </c>
      <c r="J62" s="13">
        <f t="shared" si="7"/>
        <v>45.42327965202384</v>
      </c>
      <c r="K62" s="13">
        <f t="shared" si="7"/>
        <v>96.99388107106599</v>
      </c>
      <c r="L62" s="13">
        <f t="shared" si="7"/>
        <v>53.185458819709595</v>
      </c>
      <c r="M62" s="13">
        <f t="shared" si="7"/>
        <v>60.78325147643595</v>
      </c>
      <c r="N62" s="13">
        <f t="shared" si="7"/>
        <v>41.355466644493816</v>
      </c>
      <c r="O62" s="13">
        <f t="shared" si="7"/>
        <v>0</v>
      </c>
      <c r="P62" s="13">
        <f t="shared" si="7"/>
        <v>61.934247935587514</v>
      </c>
      <c r="Q62" s="13">
        <f t="shared" si="7"/>
        <v>90.11273241742455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71.38101366265361</v>
      </c>
      <c r="W62" s="13">
        <f t="shared" si="7"/>
        <v>56861.45487592856</v>
      </c>
      <c r="X62" s="13">
        <f t="shared" si="7"/>
        <v>0</v>
      </c>
      <c r="Y62" s="13">
        <f t="shared" si="7"/>
        <v>0</v>
      </c>
      <c r="Z62" s="14">
        <f t="shared" si="7"/>
        <v>108.89454544781498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75.00002560676303</v>
      </c>
      <c r="E63" s="13">
        <f t="shared" si="7"/>
        <v>61.99755676332386</v>
      </c>
      <c r="F63" s="13">
        <f t="shared" si="7"/>
        <v>87.83361361817569</v>
      </c>
      <c r="G63" s="13">
        <f t="shared" si="7"/>
        <v>29.412825521244635</v>
      </c>
      <c r="H63" s="13">
        <f t="shared" si="7"/>
        <v>72.14482015357672</v>
      </c>
      <c r="I63" s="13">
        <f t="shared" si="7"/>
        <v>62.26332891385036</v>
      </c>
      <c r="J63" s="13">
        <f t="shared" si="7"/>
        <v>30.262451651937162</v>
      </c>
      <c r="K63" s="13">
        <f t="shared" si="7"/>
        <v>61.169797510871646</v>
      </c>
      <c r="L63" s="13">
        <f t="shared" si="7"/>
        <v>50.49789061726132</v>
      </c>
      <c r="M63" s="13">
        <f t="shared" si="7"/>
        <v>45.418484243140774</v>
      </c>
      <c r="N63" s="13">
        <f t="shared" si="7"/>
        <v>49.03212445266861</v>
      </c>
      <c r="O63" s="13">
        <f t="shared" si="7"/>
        <v>0</v>
      </c>
      <c r="P63" s="13">
        <f t="shared" si="7"/>
        <v>49.8220933460767</v>
      </c>
      <c r="Q63" s="13">
        <f t="shared" si="7"/>
        <v>97.21434464087481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64.4060205210191</v>
      </c>
      <c r="W63" s="13">
        <f t="shared" si="7"/>
        <v>57073.81864623244</v>
      </c>
      <c r="X63" s="13">
        <f t="shared" si="7"/>
        <v>0</v>
      </c>
      <c r="Y63" s="13">
        <f t="shared" si="7"/>
        <v>0</v>
      </c>
      <c r="Z63" s="14">
        <f t="shared" si="7"/>
        <v>61.99755676332386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74.99997557118348</v>
      </c>
      <c r="E64" s="13">
        <f t="shared" si="7"/>
        <v>58.38662973435039</v>
      </c>
      <c r="F64" s="13">
        <f t="shared" si="7"/>
        <v>85.85855854231646</v>
      </c>
      <c r="G64" s="13">
        <f t="shared" si="7"/>
        <v>32.483605959794794</v>
      </c>
      <c r="H64" s="13">
        <f t="shared" si="7"/>
        <v>58.00254195315924</v>
      </c>
      <c r="I64" s="13">
        <f t="shared" si="7"/>
        <v>58.39356183141193</v>
      </c>
      <c r="J64" s="13">
        <f t="shared" si="7"/>
        <v>38.09388666873183</v>
      </c>
      <c r="K64" s="13">
        <f t="shared" si="7"/>
        <v>48.53198732517567</v>
      </c>
      <c r="L64" s="13">
        <f t="shared" si="7"/>
        <v>42.62197765549441</v>
      </c>
      <c r="M64" s="13">
        <f t="shared" si="7"/>
        <v>43.07466808760535</v>
      </c>
      <c r="N64" s="13">
        <f t="shared" si="7"/>
        <v>11.710390215203496</v>
      </c>
      <c r="O64" s="13">
        <f t="shared" si="7"/>
        <v>0</v>
      </c>
      <c r="P64" s="13">
        <f t="shared" si="7"/>
        <v>42.69865992990987</v>
      </c>
      <c r="Q64" s="13">
        <f t="shared" si="7"/>
        <v>39.56135298649538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45.75026122246301</v>
      </c>
      <c r="W64" s="13">
        <f t="shared" si="7"/>
        <v>61225.646123260434</v>
      </c>
      <c r="X64" s="13">
        <f t="shared" si="7"/>
        <v>0</v>
      </c>
      <c r="Y64" s="13">
        <f t="shared" si="7"/>
        <v>0</v>
      </c>
      <c r="Z64" s="14">
        <f t="shared" si="7"/>
        <v>58.38662973435039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17.245258357535963</v>
      </c>
      <c r="F66" s="16">
        <f t="shared" si="7"/>
        <v>78.66085487153885</v>
      </c>
      <c r="G66" s="16">
        <f t="shared" si="7"/>
        <v>7.4878705891754285</v>
      </c>
      <c r="H66" s="16">
        <f t="shared" si="7"/>
        <v>20.265694440688357</v>
      </c>
      <c r="I66" s="16">
        <f t="shared" si="7"/>
        <v>35.13019954588869</v>
      </c>
      <c r="J66" s="16">
        <f t="shared" si="7"/>
        <v>19.59814007086832</v>
      </c>
      <c r="K66" s="16">
        <f t="shared" si="7"/>
        <v>11.433731781304154</v>
      </c>
      <c r="L66" s="16">
        <f t="shared" si="7"/>
        <v>8.396919370603992</v>
      </c>
      <c r="M66" s="16">
        <f t="shared" si="7"/>
        <v>13.138928483730513</v>
      </c>
      <c r="N66" s="16">
        <f t="shared" si="7"/>
        <v>8.074516051659298</v>
      </c>
      <c r="O66" s="16">
        <f t="shared" si="7"/>
        <v>0</v>
      </c>
      <c r="P66" s="16">
        <f t="shared" si="7"/>
        <v>9.633827399628696</v>
      </c>
      <c r="Q66" s="16">
        <f t="shared" si="7"/>
        <v>59.861169459476294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33.206990625893845</v>
      </c>
      <c r="W66" s="16">
        <f t="shared" si="7"/>
        <v>48688.798798798794</v>
      </c>
      <c r="X66" s="16">
        <f t="shared" si="7"/>
        <v>0</v>
      </c>
      <c r="Y66" s="16">
        <f t="shared" si="7"/>
        <v>0</v>
      </c>
      <c r="Z66" s="17">
        <f t="shared" si="7"/>
        <v>17.245258357535963</v>
      </c>
    </row>
    <row r="67" spans="1:26" ht="13.5" hidden="1">
      <c r="A67" s="40" t="s">
        <v>116</v>
      </c>
      <c r="B67" s="23"/>
      <c r="C67" s="23"/>
      <c r="D67" s="24">
        <v>196442636</v>
      </c>
      <c r="E67" s="25">
        <v>173820356</v>
      </c>
      <c r="F67" s="25">
        <v>12965556</v>
      </c>
      <c r="G67" s="25">
        <v>14299742</v>
      </c>
      <c r="H67" s="25">
        <v>15673696</v>
      </c>
      <c r="I67" s="25">
        <v>42938994</v>
      </c>
      <c r="J67" s="25">
        <v>13665178</v>
      </c>
      <c r="K67" s="25">
        <v>7227856</v>
      </c>
      <c r="L67" s="25">
        <v>13886105</v>
      </c>
      <c r="M67" s="25">
        <v>34779139</v>
      </c>
      <c r="N67" s="25">
        <v>21277180</v>
      </c>
      <c r="O67" s="25"/>
      <c r="P67" s="25">
        <v>13580008</v>
      </c>
      <c r="Q67" s="25">
        <v>34857188</v>
      </c>
      <c r="R67" s="25"/>
      <c r="S67" s="25"/>
      <c r="T67" s="25"/>
      <c r="U67" s="25"/>
      <c r="V67" s="25">
        <v>112575321</v>
      </c>
      <c r="W67" s="25">
        <v>60463908</v>
      </c>
      <c r="X67" s="25"/>
      <c r="Y67" s="24"/>
      <c r="Z67" s="26">
        <v>173820356</v>
      </c>
    </row>
    <row r="68" spans="1:26" ht="13.5" hidden="1">
      <c r="A68" s="36" t="s">
        <v>31</v>
      </c>
      <c r="B68" s="18"/>
      <c r="C68" s="18"/>
      <c r="D68" s="19">
        <v>44014234</v>
      </c>
      <c r="E68" s="20">
        <v>28259121</v>
      </c>
      <c r="F68" s="20">
        <v>3088425</v>
      </c>
      <c r="G68" s="20">
        <v>3081788</v>
      </c>
      <c r="H68" s="20">
        <v>3113421</v>
      </c>
      <c r="I68" s="20">
        <v>9283634</v>
      </c>
      <c r="J68" s="20">
        <v>3077635</v>
      </c>
      <c r="K68" s="20">
        <v>-1993032</v>
      </c>
      <c r="L68" s="20">
        <v>3801297</v>
      </c>
      <c r="M68" s="20">
        <v>4885900</v>
      </c>
      <c r="N68" s="20">
        <v>2977937</v>
      </c>
      <c r="O68" s="20"/>
      <c r="P68" s="20">
        <v>3007012</v>
      </c>
      <c r="Q68" s="20">
        <v>5984949</v>
      </c>
      <c r="R68" s="20"/>
      <c r="S68" s="20"/>
      <c r="T68" s="20"/>
      <c r="U68" s="20"/>
      <c r="V68" s="20">
        <v>20154483</v>
      </c>
      <c r="W68" s="20">
        <v>33012</v>
      </c>
      <c r="X68" s="20"/>
      <c r="Y68" s="19"/>
      <c r="Z68" s="22">
        <v>28259121</v>
      </c>
    </row>
    <row r="69" spans="1:26" ht="13.5" hidden="1">
      <c r="A69" s="37" t="s">
        <v>32</v>
      </c>
      <c r="B69" s="18"/>
      <c r="C69" s="18"/>
      <c r="D69" s="19">
        <v>143552593</v>
      </c>
      <c r="E69" s="20">
        <v>124356241</v>
      </c>
      <c r="F69" s="20">
        <v>8158557</v>
      </c>
      <c r="G69" s="20">
        <v>9466014</v>
      </c>
      <c r="H69" s="20">
        <v>10785379</v>
      </c>
      <c r="I69" s="20">
        <v>28409950</v>
      </c>
      <c r="J69" s="20">
        <v>8803389</v>
      </c>
      <c r="K69" s="20">
        <v>7458550</v>
      </c>
      <c r="L69" s="20">
        <v>8288292</v>
      </c>
      <c r="M69" s="20">
        <v>24550231</v>
      </c>
      <c r="N69" s="20">
        <v>16481487</v>
      </c>
      <c r="O69" s="20"/>
      <c r="P69" s="20">
        <v>8746453</v>
      </c>
      <c r="Q69" s="20">
        <v>25227940</v>
      </c>
      <c r="R69" s="20"/>
      <c r="S69" s="20"/>
      <c r="T69" s="20"/>
      <c r="U69" s="20"/>
      <c r="V69" s="20">
        <v>78188121</v>
      </c>
      <c r="W69" s="20">
        <v>60424236</v>
      </c>
      <c r="X69" s="20"/>
      <c r="Y69" s="19"/>
      <c r="Z69" s="22">
        <v>124356241</v>
      </c>
    </row>
    <row r="70" spans="1:26" ht="13.5" hidden="1">
      <c r="A70" s="38" t="s">
        <v>110</v>
      </c>
      <c r="B70" s="18"/>
      <c r="C70" s="18"/>
      <c r="D70" s="19">
        <v>80140911</v>
      </c>
      <c r="E70" s="20">
        <v>73925044</v>
      </c>
      <c r="F70" s="20">
        <v>3653145</v>
      </c>
      <c r="G70" s="20">
        <v>4299536</v>
      </c>
      <c r="H70" s="20">
        <v>5430923</v>
      </c>
      <c r="I70" s="20">
        <v>13383604</v>
      </c>
      <c r="J70" s="20">
        <v>2019853</v>
      </c>
      <c r="K70" s="20">
        <v>2727764</v>
      </c>
      <c r="L70" s="20">
        <v>3050972</v>
      </c>
      <c r="M70" s="20">
        <v>7798589</v>
      </c>
      <c r="N70" s="20">
        <v>7268344</v>
      </c>
      <c r="O70" s="20"/>
      <c r="P70" s="20">
        <v>3619691</v>
      </c>
      <c r="Q70" s="20">
        <v>10888035</v>
      </c>
      <c r="R70" s="20"/>
      <c r="S70" s="20"/>
      <c r="T70" s="20"/>
      <c r="U70" s="20"/>
      <c r="V70" s="20">
        <v>32070228</v>
      </c>
      <c r="W70" s="20">
        <v>60374997</v>
      </c>
      <c r="X70" s="20"/>
      <c r="Y70" s="19"/>
      <c r="Z70" s="22">
        <v>73925044</v>
      </c>
    </row>
    <row r="71" spans="1:26" ht="13.5" hidden="1">
      <c r="A71" s="38" t="s">
        <v>111</v>
      </c>
      <c r="B71" s="18"/>
      <c r="C71" s="18"/>
      <c r="D71" s="19">
        <v>33604698</v>
      </c>
      <c r="E71" s="20">
        <v>18369629</v>
      </c>
      <c r="F71" s="20">
        <v>1843817</v>
      </c>
      <c r="G71" s="20">
        <v>2382857</v>
      </c>
      <c r="H71" s="20">
        <v>2817909</v>
      </c>
      <c r="I71" s="20">
        <v>7044583</v>
      </c>
      <c r="J71" s="20">
        <v>3430120</v>
      </c>
      <c r="K71" s="20">
        <v>1992669</v>
      </c>
      <c r="L71" s="20">
        <v>2562488</v>
      </c>
      <c r="M71" s="20">
        <v>7985277</v>
      </c>
      <c r="N71" s="20">
        <v>3439642</v>
      </c>
      <c r="O71" s="20"/>
      <c r="P71" s="20">
        <v>2348489</v>
      </c>
      <c r="Q71" s="20">
        <v>5788131</v>
      </c>
      <c r="R71" s="20"/>
      <c r="S71" s="20"/>
      <c r="T71" s="20"/>
      <c r="U71" s="20"/>
      <c r="V71" s="20">
        <v>20817991</v>
      </c>
      <c r="W71" s="20">
        <v>25308</v>
      </c>
      <c r="X71" s="20"/>
      <c r="Y71" s="19"/>
      <c r="Z71" s="22">
        <v>18369629</v>
      </c>
    </row>
    <row r="72" spans="1:26" ht="13.5" hidden="1">
      <c r="A72" s="38" t="s">
        <v>112</v>
      </c>
      <c r="B72" s="18"/>
      <c r="C72" s="18"/>
      <c r="D72" s="19">
        <v>18549787</v>
      </c>
      <c r="E72" s="20">
        <v>17601242</v>
      </c>
      <c r="F72" s="20">
        <v>1663189</v>
      </c>
      <c r="G72" s="20">
        <v>1741169</v>
      </c>
      <c r="H72" s="20">
        <v>1484600</v>
      </c>
      <c r="I72" s="20">
        <v>4888958</v>
      </c>
      <c r="J72" s="20">
        <v>2313950</v>
      </c>
      <c r="K72" s="20">
        <v>1702363</v>
      </c>
      <c r="L72" s="20">
        <v>1625357</v>
      </c>
      <c r="M72" s="20">
        <v>5641670</v>
      </c>
      <c r="N72" s="20">
        <v>1859020</v>
      </c>
      <c r="O72" s="20"/>
      <c r="P72" s="20">
        <v>1725343</v>
      </c>
      <c r="Q72" s="20">
        <v>3584363</v>
      </c>
      <c r="R72" s="20"/>
      <c r="S72" s="20"/>
      <c r="T72" s="20"/>
      <c r="U72" s="20"/>
      <c r="V72" s="20">
        <v>14114991</v>
      </c>
      <c r="W72" s="20">
        <v>14877</v>
      </c>
      <c r="X72" s="20"/>
      <c r="Y72" s="19"/>
      <c r="Z72" s="22">
        <v>17601242</v>
      </c>
    </row>
    <row r="73" spans="1:26" ht="13.5" hidden="1">
      <c r="A73" s="38" t="s">
        <v>113</v>
      </c>
      <c r="B73" s="18"/>
      <c r="C73" s="18"/>
      <c r="D73" s="19">
        <v>11257197</v>
      </c>
      <c r="E73" s="20">
        <v>14460326</v>
      </c>
      <c r="F73" s="20">
        <v>998406</v>
      </c>
      <c r="G73" s="20">
        <v>1042452</v>
      </c>
      <c r="H73" s="20">
        <v>1051947</v>
      </c>
      <c r="I73" s="20">
        <v>3092805</v>
      </c>
      <c r="J73" s="20">
        <v>1039466</v>
      </c>
      <c r="K73" s="20">
        <v>1035754</v>
      </c>
      <c r="L73" s="20">
        <v>1049475</v>
      </c>
      <c r="M73" s="20">
        <v>3124695</v>
      </c>
      <c r="N73" s="20">
        <v>3914481</v>
      </c>
      <c r="O73" s="20"/>
      <c r="P73" s="20">
        <v>1052930</v>
      </c>
      <c r="Q73" s="20">
        <v>4967411</v>
      </c>
      <c r="R73" s="20"/>
      <c r="S73" s="20"/>
      <c r="T73" s="20"/>
      <c r="U73" s="20"/>
      <c r="V73" s="20">
        <v>11184911</v>
      </c>
      <c r="W73" s="20">
        <v>9054</v>
      </c>
      <c r="X73" s="20"/>
      <c r="Y73" s="19"/>
      <c r="Z73" s="22">
        <v>14460326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8875809</v>
      </c>
      <c r="E75" s="29">
        <v>21204994</v>
      </c>
      <c r="F75" s="29">
        <v>1718574</v>
      </c>
      <c r="G75" s="29">
        <v>1751940</v>
      </c>
      <c r="H75" s="29">
        <v>1774896</v>
      </c>
      <c r="I75" s="29">
        <v>5245410</v>
      </c>
      <c r="J75" s="29">
        <v>1784154</v>
      </c>
      <c r="K75" s="29">
        <v>1762338</v>
      </c>
      <c r="L75" s="29">
        <v>1796516</v>
      </c>
      <c r="M75" s="29">
        <v>5343008</v>
      </c>
      <c r="N75" s="29">
        <v>1817756</v>
      </c>
      <c r="O75" s="29"/>
      <c r="P75" s="29">
        <v>1826543</v>
      </c>
      <c r="Q75" s="29">
        <v>3644299</v>
      </c>
      <c r="R75" s="29"/>
      <c r="S75" s="29"/>
      <c r="T75" s="29"/>
      <c r="U75" s="29"/>
      <c r="V75" s="29">
        <v>14232717</v>
      </c>
      <c r="W75" s="29">
        <v>6660</v>
      </c>
      <c r="X75" s="29"/>
      <c r="Y75" s="28"/>
      <c r="Z75" s="30">
        <v>21204994</v>
      </c>
    </row>
    <row r="76" spans="1:26" ht="13.5" hidden="1">
      <c r="A76" s="41" t="s">
        <v>117</v>
      </c>
      <c r="B76" s="31"/>
      <c r="C76" s="31"/>
      <c r="D76" s="32">
        <v>140675126</v>
      </c>
      <c r="E76" s="33">
        <v>106131975</v>
      </c>
      <c r="F76" s="33">
        <v>11667596</v>
      </c>
      <c r="G76" s="33">
        <v>5487969</v>
      </c>
      <c r="H76" s="33">
        <v>11197683</v>
      </c>
      <c r="I76" s="33">
        <v>28353248</v>
      </c>
      <c r="J76" s="33">
        <v>8172998</v>
      </c>
      <c r="K76" s="33">
        <v>8015116</v>
      </c>
      <c r="L76" s="33">
        <v>5919872</v>
      </c>
      <c r="M76" s="33">
        <v>22107986</v>
      </c>
      <c r="N76" s="33">
        <v>8084466</v>
      </c>
      <c r="O76" s="33">
        <v>13981766</v>
      </c>
      <c r="P76" s="33">
        <v>7104445</v>
      </c>
      <c r="Q76" s="33">
        <v>29170677</v>
      </c>
      <c r="R76" s="33"/>
      <c r="S76" s="33"/>
      <c r="T76" s="33"/>
      <c r="U76" s="33"/>
      <c r="V76" s="33">
        <v>79631911</v>
      </c>
      <c r="W76" s="33">
        <v>77359966</v>
      </c>
      <c r="X76" s="33"/>
      <c r="Y76" s="32"/>
      <c r="Z76" s="34">
        <v>106131975</v>
      </c>
    </row>
    <row r="77" spans="1:26" ht="13.5" hidden="1">
      <c r="A77" s="36" t="s">
        <v>31</v>
      </c>
      <c r="B77" s="18"/>
      <c r="C77" s="18"/>
      <c r="D77" s="19">
        <v>33010679</v>
      </c>
      <c r="E77" s="20">
        <v>33010674</v>
      </c>
      <c r="F77" s="20">
        <v>3088425</v>
      </c>
      <c r="G77" s="20">
        <v>1525037</v>
      </c>
      <c r="H77" s="20">
        <v>4216223</v>
      </c>
      <c r="I77" s="20">
        <v>8829685</v>
      </c>
      <c r="J77" s="20">
        <v>1917528</v>
      </c>
      <c r="K77" s="20">
        <v>2619346</v>
      </c>
      <c r="L77" s="20">
        <v>2017493</v>
      </c>
      <c r="M77" s="20">
        <v>6554367</v>
      </c>
      <c r="N77" s="20">
        <v>2350177</v>
      </c>
      <c r="O77" s="20">
        <v>2926281</v>
      </c>
      <c r="P77" s="20">
        <v>1948104</v>
      </c>
      <c r="Q77" s="20">
        <v>7224562</v>
      </c>
      <c r="R77" s="20"/>
      <c r="S77" s="20"/>
      <c r="T77" s="20"/>
      <c r="U77" s="20"/>
      <c r="V77" s="20">
        <v>22608614</v>
      </c>
      <c r="W77" s="20">
        <v>23844807</v>
      </c>
      <c r="X77" s="20"/>
      <c r="Y77" s="19"/>
      <c r="Z77" s="22">
        <v>33010674</v>
      </c>
    </row>
    <row r="78" spans="1:26" ht="13.5" hidden="1">
      <c r="A78" s="37" t="s">
        <v>32</v>
      </c>
      <c r="B78" s="18"/>
      <c r="C78" s="18"/>
      <c r="D78" s="19">
        <v>107664447</v>
      </c>
      <c r="E78" s="20">
        <v>69464445</v>
      </c>
      <c r="F78" s="20">
        <v>7227326</v>
      </c>
      <c r="G78" s="20">
        <v>3831749</v>
      </c>
      <c r="H78" s="20">
        <v>6621765</v>
      </c>
      <c r="I78" s="20">
        <v>17680840</v>
      </c>
      <c r="J78" s="20">
        <v>5905809</v>
      </c>
      <c r="K78" s="20">
        <v>5194269</v>
      </c>
      <c r="L78" s="20">
        <v>3751527</v>
      </c>
      <c r="M78" s="20">
        <v>14851605</v>
      </c>
      <c r="N78" s="20">
        <v>5587514</v>
      </c>
      <c r="O78" s="20">
        <v>9196706</v>
      </c>
      <c r="P78" s="20">
        <v>4980375</v>
      </c>
      <c r="Q78" s="20">
        <v>19764595</v>
      </c>
      <c r="R78" s="20"/>
      <c r="S78" s="20"/>
      <c r="T78" s="20"/>
      <c r="U78" s="20"/>
      <c r="V78" s="20">
        <v>52297040</v>
      </c>
      <c r="W78" s="20">
        <v>50272485</v>
      </c>
      <c r="X78" s="20"/>
      <c r="Y78" s="19"/>
      <c r="Z78" s="22">
        <v>69464445</v>
      </c>
    </row>
    <row r="79" spans="1:26" ht="13.5" hidden="1">
      <c r="A79" s="38" t="s">
        <v>110</v>
      </c>
      <c r="B79" s="18"/>
      <c r="C79" s="18"/>
      <c r="D79" s="19">
        <v>60105684</v>
      </c>
      <c r="E79" s="20">
        <v>30105684</v>
      </c>
      <c r="F79" s="20">
        <v>3117499</v>
      </c>
      <c r="G79" s="20">
        <v>1943124</v>
      </c>
      <c r="H79" s="20">
        <v>2979651</v>
      </c>
      <c r="I79" s="20">
        <v>8040274</v>
      </c>
      <c r="J79" s="20">
        <v>3251505</v>
      </c>
      <c r="K79" s="20">
        <v>1717498</v>
      </c>
      <c r="L79" s="20">
        <v>1120578</v>
      </c>
      <c r="M79" s="20">
        <v>6089581</v>
      </c>
      <c r="N79" s="20">
        <v>2795116</v>
      </c>
      <c r="O79" s="20">
        <v>4087279</v>
      </c>
      <c r="P79" s="20">
        <v>2216667</v>
      </c>
      <c r="Q79" s="20">
        <v>9099062</v>
      </c>
      <c r="R79" s="20"/>
      <c r="S79" s="20"/>
      <c r="T79" s="20"/>
      <c r="U79" s="20"/>
      <c r="V79" s="20">
        <v>23228917</v>
      </c>
      <c r="W79" s="20">
        <v>21847746</v>
      </c>
      <c r="X79" s="20"/>
      <c r="Y79" s="19"/>
      <c r="Z79" s="22">
        <v>30105684</v>
      </c>
    </row>
    <row r="80" spans="1:26" ht="13.5" hidden="1">
      <c r="A80" s="38" t="s">
        <v>111</v>
      </c>
      <c r="B80" s="18"/>
      <c r="C80" s="18"/>
      <c r="D80" s="19">
        <v>25203523</v>
      </c>
      <c r="E80" s="20">
        <v>20003524</v>
      </c>
      <c r="F80" s="20">
        <v>1791771</v>
      </c>
      <c r="G80" s="20">
        <v>1037872</v>
      </c>
      <c r="H80" s="20">
        <v>1960896</v>
      </c>
      <c r="I80" s="20">
        <v>4790539</v>
      </c>
      <c r="J80" s="20">
        <v>1558073</v>
      </c>
      <c r="K80" s="20">
        <v>1932767</v>
      </c>
      <c r="L80" s="20">
        <v>1362871</v>
      </c>
      <c r="M80" s="20">
        <v>4853711</v>
      </c>
      <c r="N80" s="20">
        <v>1422480</v>
      </c>
      <c r="O80" s="20">
        <v>2338844</v>
      </c>
      <c r="P80" s="20">
        <v>1454519</v>
      </c>
      <c r="Q80" s="20">
        <v>5215843</v>
      </c>
      <c r="R80" s="20"/>
      <c r="S80" s="20"/>
      <c r="T80" s="20"/>
      <c r="U80" s="20"/>
      <c r="V80" s="20">
        <v>14860093</v>
      </c>
      <c r="W80" s="20">
        <v>14390497</v>
      </c>
      <c r="X80" s="20"/>
      <c r="Y80" s="19"/>
      <c r="Z80" s="22">
        <v>20003524</v>
      </c>
    </row>
    <row r="81" spans="1:26" ht="13.5" hidden="1">
      <c r="A81" s="38" t="s">
        <v>112</v>
      </c>
      <c r="B81" s="18"/>
      <c r="C81" s="18"/>
      <c r="D81" s="19">
        <v>13912345</v>
      </c>
      <c r="E81" s="20">
        <v>10912340</v>
      </c>
      <c r="F81" s="20">
        <v>1460839</v>
      </c>
      <c r="G81" s="20">
        <v>512127</v>
      </c>
      <c r="H81" s="20">
        <v>1071062</v>
      </c>
      <c r="I81" s="20">
        <v>3044028</v>
      </c>
      <c r="J81" s="20">
        <v>700258</v>
      </c>
      <c r="K81" s="20">
        <v>1041332</v>
      </c>
      <c r="L81" s="20">
        <v>820771</v>
      </c>
      <c r="M81" s="20">
        <v>2562361</v>
      </c>
      <c r="N81" s="20">
        <v>911517</v>
      </c>
      <c r="O81" s="20">
        <v>1713396</v>
      </c>
      <c r="P81" s="20">
        <v>859602</v>
      </c>
      <c r="Q81" s="20">
        <v>3484515</v>
      </c>
      <c r="R81" s="20"/>
      <c r="S81" s="20"/>
      <c r="T81" s="20"/>
      <c r="U81" s="20"/>
      <c r="V81" s="20">
        <v>9090904</v>
      </c>
      <c r="W81" s="20">
        <v>8490872</v>
      </c>
      <c r="X81" s="20"/>
      <c r="Y81" s="19"/>
      <c r="Z81" s="22">
        <v>10912340</v>
      </c>
    </row>
    <row r="82" spans="1:26" ht="13.5" hidden="1">
      <c r="A82" s="38" t="s">
        <v>113</v>
      </c>
      <c r="B82" s="18"/>
      <c r="C82" s="18"/>
      <c r="D82" s="19">
        <v>8442895</v>
      </c>
      <c r="E82" s="20">
        <v>8442897</v>
      </c>
      <c r="F82" s="20">
        <v>857217</v>
      </c>
      <c r="G82" s="20">
        <v>338626</v>
      </c>
      <c r="H82" s="20">
        <v>610156</v>
      </c>
      <c r="I82" s="20">
        <v>1805999</v>
      </c>
      <c r="J82" s="20">
        <v>395973</v>
      </c>
      <c r="K82" s="20">
        <v>502672</v>
      </c>
      <c r="L82" s="20">
        <v>447307</v>
      </c>
      <c r="M82" s="20">
        <v>1345952</v>
      </c>
      <c r="N82" s="20">
        <v>458401</v>
      </c>
      <c r="O82" s="20">
        <v>1057187</v>
      </c>
      <c r="P82" s="20">
        <v>449587</v>
      </c>
      <c r="Q82" s="20">
        <v>1965175</v>
      </c>
      <c r="R82" s="20"/>
      <c r="S82" s="20"/>
      <c r="T82" s="20"/>
      <c r="U82" s="20"/>
      <c r="V82" s="20">
        <v>5117126</v>
      </c>
      <c r="W82" s="20">
        <v>5543370</v>
      </c>
      <c r="X82" s="20"/>
      <c r="Y82" s="19"/>
      <c r="Z82" s="22">
        <v>8442897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>
        <v>3656856</v>
      </c>
      <c r="F84" s="29">
        <v>1351845</v>
      </c>
      <c r="G84" s="29">
        <v>131183</v>
      </c>
      <c r="H84" s="29">
        <v>359695</v>
      </c>
      <c r="I84" s="29">
        <v>1842723</v>
      </c>
      <c r="J84" s="29">
        <v>349661</v>
      </c>
      <c r="K84" s="29">
        <v>201501</v>
      </c>
      <c r="L84" s="29">
        <v>150852</v>
      </c>
      <c r="M84" s="29">
        <v>702014</v>
      </c>
      <c r="N84" s="29">
        <v>146775</v>
      </c>
      <c r="O84" s="29">
        <v>1858779</v>
      </c>
      <c r="P84" s="29">
        <v>175966</v>
      </c>
      <c r="Q84" s="29">
        <v>2181520</v>
      </c>
      <c r="R84" s="29"/>
      <c r="S84" s="29"/>
      <c r="T84" s="29"/>
      <c r="U84" s="29"/>
      <c r="V84" s="29">
        <v>4726257</v>
      </c>
      <c r="W84" s="29">
        <v>3242674</v>
      </c>
      <c r="X84" s="29"/>
      <c r="Y84" s="28"/>
      <c r="Z84" s="30">
        <v>3656856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51179909</v>
      </c>
      <c r="C5" s="18">
        <v>0</v>
      </c>
      <c r="D5" s="58">
        <v>49200962</v>
      </c>
      <c r="E5" s="59">
        <v>50201000</v>
      </c>
      <c r="F5" s="59">
        <v>5132699</v>
      </c>
      <c r="G5" s="59">
        <v>5907619</v>
      </c>
      <c r="H5" s="59">
        <v>6713128</v>
      </c>
      <c r="I5" s="59">
        <v>17753446</v>
      </c>
      <c r="J5" s="59">
        <v>7443912</v>
      </c>
      <c r="K5" s="59">
        <v>8220968</v>
      </c>
      <c r="L5" s="59">
        <v>4603137</v>
      </c>
      <c r="M5" s="59">
        <v>20268017</v>
      </c>
      <c r="N5" s="59">
        <v>4603137</v>
      </c>
      <c r="O5" s="59">
        <v>4603137</v>
      </c>
      <c r="P5" s="59">
        <v>0</v>
      </c>
      <c r="Q5" s="59">
        <v>9206274</v>
      </c>
      <c r="R5" s="59">
        <v>0</v>
      </c>
      <c r="S5" s="59">
        <v>0</v>
      </c>
      <c r="T5" s="59">
        <v>0</v>
      </c>
      <c r="U5" s="59">
        <v>0</v>
      </c>
      <c r="V5" s="59">
        <v>47227737</v>
      </c>
      <c r="W5" s="59">
        <v>38032346</v>
      </c>
      <c r="X5" s="59">
        <v>9195391</v>
      </c>
      <c r="Y5" s="60">
        <v>24.18</v>
      </c>
      <c r="Z5" s="61">
        <v>50201000</v>
      </c>
    </row>
    <row r="6" spans="1:26" ht="13.5">
      <c r="A6" s="57" t="s">
        <v>32</v>
      </c>
      <c r="B6" s="18">
        <v>63994452</v>
      </c>
      <c r="C6" s="18">
        <v>0</v>
      </c>
      <c r="D6" s="58">
        <v>241174592</v>
      </c>
      <c r="E6" s="59">
        <v>238002000</v>
      </c>
      <c r="F6" s="59">
        <v>16652458</v>
      </c>
      <c r="G6" s="59">
        <v>19366644</v>
      </c>
      <c r="H6" s="59">
        <v>16818527</v>
      </c>
      <c r="I6" s="59">
        <v>52837629</v>
      </c>
      <c r="J6" s="59">
        <v>21844399</v>
      </c>
      <c r="K6" s="59">
        <v>20635695</v>
      </c>
      <c r="L6" s="59">
        <v>21162019</v>
      </c>
      <c r="M6" s="59">
        <v>63642113</v>
      </c>
      <c r="N6" s="59">
        <v>21459117</v>
      </c>
      <c r="O6" s="59">
        <v>24674624</v>
      </c>
      <c r="P6" s="59">
        <v>0</v>
      </c>
      <c r="Q6" s="59">
        <v>46133741</v>
      </c>
      <c r="R6" s="59">
        <v>0</v>
      </c>
      <c r="S6" s="59">
        <v>0</v>
      </c>
      <c r="T6" s="59">
        <v>0</v>
      </c>
      <c r="U6" s="59">
        <v>0</v>
      </c>
      <c r="V6" s="59">
        <v>162613483</v>
      </c>
      <c r="W6" s="59">
        <v>186567886</v>
      </c>
      <c r="X6" s="59">
        <v>-23954403</v>
      </c>
      <c r="Y6" s="60">
        <v>-12.84</v>
      </c>
      <c r="Z6" s="61">
        <v>238002000</v>
      </c>
    </row>
    <row r="7" spans="1:26" ht="13.5">
      <c r="A7" s="57" t="s">
        <v>33</v>
      </c>
      <c r="B7" s="18">
        <v>2412536</v>
      </c>
      <c r="C7" s="18">
        <v>0</v>
      </c>
      <c r="D7" s="58">
        <v>3018936</v>
      </c>
      <c r="E7" s="59">
        <v>1819000</v>
      </c>
      <c r="F7" s="59">
        <v>40870</v>
      </c>
      <c r="G7" s="59">
        <v>163577</v>
      </c>
      <c r="H7" s="59">
        <v>213411</v>
      </c>
      <c r="I7" s="59">
        <v>417858</v>
      </c>
      <c r="J7" s="59">
        <v>162438</v>
      </c>
      <c r="K7" s="59">
        <v>85825</v>
      </c>
      <c r="L7" s="59">
        <v>74395</v>
      </c>
      <c r="M7" s="59">
        <v>322658</v>
      </c>
      <c r="N7" s="59">
        <v>134584</v>
      </c>
      <c r="O7" s="59">
        <v>89008</v>
      </c>
      <c r="P7" s="59">
        <v>0</v>
      </c>
      <c r="Q7" s="59">
        <v>223592</v>
      </c>
      <c r="R7" s="59">
        <v>0</v>
      </c>
      <c r="S7" s="59">
        <v>0</v>
      </c>
      <c r="T7" s="59">
        <v>0</v>
      </c>
      <c r="U7" s="59">
        <v>0</v>
      </c>
      <c r="V7" s="59">
        <v>964108</v>
      </c>
      <c r="W7" s="59">
        <v>2333637</v>
      </c>
      <c r="X7" s="59">
        <v>-1369529</v>
      </c>
      <c r="Y7" s="60">
        <v>-58.69</v>
      </c>
      <c r="Z7" s="61">
        <v>1819000</v>
      </c>
    </row>
    <row r="8" spans="1:26" ht="13.5">
      <c r="A8" s="57" t="s">
        <v>34</v>
      </c>
      <c r="B8" s="18">
        <v>176247083</v>
      </c>
      <c r="C8" s="18">
        <v>0</v>
      </c>
      <c r="D8" s="58">
        <v>114381500</v>
      </c>
      <c r="E8" s="59">
        <v>114382000</v>
      </c>
      <c r="F8" s="59">
        <v>31364067</v>
      </c>
      <c r="G8" s="59">
        <v>178831</v>
      </c>
      <c r="H8" s="59">
        <v>104442</v>
      </c>
      <c r="I8" s="59">
        <v>31647340</v>
      </c>
      <c r="J8" s="59">
        <v>33568</v>
      </c>
      <c r="K8" s="59">
        <v>17071633</v>
      </c>
      <c r="L8" s="59">
        <v>322186</v>
      </c>
      <c r="M8" s="59">
        <v>17427387</v>
      </c>
      <c r="N8" s="59">
        <v>144710</v>
      </c>
      <c r="O8" s="59">
        <v>371925</v>
      </c>
      <c r="P8" s="59">
        <v>0</v>
      </c>
      <c r="Q8" s="59">
        <v>516635</v>
      </c>
      <c r="R8" s="59">
        <v>0</v>
      </c>
      <c r="S8" s="59">
        <v>0</v>
      </c>
      <c r="T8" s="59">
        <v>0</v>
      </c>
      <c r="U8" s="59">
        <v>0</v>
      </c>
      <c r="V8" s="59">
        <v>49591362</v>
      </c>
      <c r="W8" s="59">
        <v>88416900</v>
      </c>
      <c r="X8" s="59">
        <v>-38825538</v>
      </c>
      <c r="Y8" s="60">
        <v>-43.91</v>
      </c>
      <c r="Z8" s="61">
        <v>114382000</v>
      </c>
    </row>
    <row r="9" spans="1:26" ht="13.5">
      <c r="A9" s="57" t="s">
        <v>35</v>
      </c>
      <c r="B9" s="18">
        <v>213708441</v>
      </c>
      <c r="C9" s="18">
        <v>0</v>
      </c>
      <c r="D9" s="58">
        <v>53757012</v>
      </c>
      <c r="E9" s="59">
        <v>49134000</v>
      </c>
      <c r="F9" s="59">
        <v>4516281</v>
      </c>
      <c r="G9" s="59">
        <v>5783324</v>
      </c>
      <c r="H9" s="59">
        <v>3136450</v>
      </c>
      <c r="I9" s="59">
        <v>13436055</v>
      </c>
      <c r="J9" s="59">
        <v>4104683</v>
      </c>
      <c r="K9" s="59">
        <v>4273031</v>
      </c>
      <c r="L9" s="59">
        <v>4937295</v>
      </c>
      <c r="M9" s="59">
        <v>13315009</v>
      </c>
      <c r="N9" s="59">
        <v>3601026</v>
      </c>
      <c r="O9" s="59">
        <v>6609313</v>
      </c>
      <c r="P9" s="59">
        <v>0</v>
      </c>
      <c r="Q9" s="59">
        <v>10210339</v>
      </c>
      <c r="R9" s="59">
        <v>0</v>
      </c>
      <c r="S9" s="59">
        <v>0</v>
      </c>
      <c r="T9" s="59">
        <v>0</v>
      </c>
      <c r="U9" s="59">
        <v>0</v>
      </c>
      <c r="V9" s="59">
        <v>36961403</v>
      </c>
      <c r="W9" s="59">
        <v>42264308</v>
      </c>
      <c r="X9" s="59">
        <v>-5302905</v>
      </c>
      <c r="Y9" s="60">
        <v>-12.55</v>
      </c>
      <c r="Z9" s="61">
        <v>49134000</v>
      </c>
    </row>
    <row r="10" spans="1:26" ht="25.5">
      <c r="A10" s="62" t="s">
        <v>102</v>
      </c>
      <c r="B10" s="63">
        <f>SUM(B5:B9)</f>
        <v>507542421</v>
      </c>
      <c r="C10" s="63">
        <f>SUM(C5:C9)</f>
        <v>0</v>
      </c>
      <c r="D10" s="64">
        <f aca="true" t="shared" si="0" ref="D10:Z10">SUM(D5:D9)</f>
        <v>461533002</v>
      </c>
      <c r="E10" s="65">
        <f t="shared" si="0"/>
        <v>453538000</v>
      </c>
      <c r="F10" s="65">
        <f t="shared" si="0"/>
        <v>57706375</v>
      </c>
      <c r="G10" s="65">
        <f t="shared" si="0"/>
        <v>31399995</v>
      </c>
      <c r="H10" s="65">
        <f t="shared" si="0"/>
        <v>26985958</v>
      </c>
      <c r="I10" s="65">
        <f t="shared" si="0"/>
        <v>116092328</v>
      </c>
      <c r="J10" s="65">
        <f t="shared" si="0"/>
        <v>33589000</v>
      </c>
      <c r="K10" s="65">
        <f t="shared" si="0"/>
        <v>50287152</v>
      </c>
      <c r="L10" s="65">
        <f t="shared" si="0"/>
        <v>31099032</v>
      </c>
      <c r="M10" s="65">
        <f t="shared" si="0"/>
        <v>114975184</v>
      </c>
      <c r="N10" s="65">
        <f t="shared" si="0"/>
        <v>29942574</v>
      </c>
      <c r="O10" s="65">
        <f t="shared" si="0"/>
        <v>36348007</v>
      </c>
      <c r="P10" s="65">
        <f t="shared" si="0"/>
        <v>0</v>
      </c>
      <c r="Q10" s="65">
        <f t="shared" si="0"/>
        <v>66290581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297358093</v>
      </c>
      <c r="W10" s="65">
        <f t="shared" si="0"/>
        <v>357615077</v>
      </c>
      <c r="X10" s="65">
        <f t="shared" si="0"/>
        <v>-60256984</v>
      </c>
      <c r="Y10" s="66">
        <f>+IF(W10&lt;&gt;0,(X10/W10)*100,0)</f>
        <v>-16.849676614725055</v>
      </c>
      <c r="Z10" s="67">
        <f t="shared" si="0"/>
        <v>453538000</v>
      </c>
    </row>
    <row r="11" spans="1:26" ht="13.5">
      <c r="A11" s="57" t="s">
        <v>36</v>
      </c>
      <c r="B11" s="18">
        <v>159917693</v>
      </c>
      <c r="C11" s="18">
        <v>0</v>
      </c>
      <c r="D11" s="58">
        <v>178269289</v>
      </c>
      <c r="E11" s="59">
        <v>167782000</v>
      </c>
      <c r="F11" s="59">
        <v>13487190</v>
      </c>
      <c r="G11" s="59">
        <v>13633420</v>
      </c>
      <c r="H11" s="59">
        <v>14012126</v>
      </c>
      <c r="I11" s="59">
        <v>41132736</v>
      </c>
      <c r="J11" s="59">
        <v>13502132</v>
      </c>
      <c r="K11" s="59">
        <v>13669683</v>
      </c>
      <c r="L11" s="59">
        <v>13849803</v>
      </c>
      <c r="M11" s="59">
        <v>41021618</v>
      </c>
      <c r="N11" s="59">
        <v>13911521</v>
      </c>
      <c r="O11" s="59">
        <v>13826821</v>
      </c>
      <c r="P11" s="59">
        <v>0</v>
      </c>
      <c r="Q11" s="59">
        <v>27738342</v>
      </c>
      <c r="R11" s="59">
        <v>0</v>
      </c>
      <c r="S11" s="59">
        <v>0</v>
      </c>
      <c r="T11" s="59">
        <v>0</v>
      </c>
      <c r="U11" s="59">
        <v>0</v>
      </c>
      <c r="V11" s="59">
        <v>109892696</v>
      </c>
      <c r="W11" s="59">
        <v>137326820</v>
      </c>
      <c r="X11" s="59">
        <v>-27434124</v>
      </c>
      <c r="Y11" s="60">
        <v>-19.98</v>
      </c>
      <c r="Z11" s="61">
        <v>167782000</v>
      </c>
    </row>
    <row r="12" spans="1:26" ht="13.5">
      <c r="A12" s="57" t="s">
        <v>37</v>
      </c>
      <c r="B12" s="18">
        <v>8895631</v>
      </c>
      <c r="C12" s="18">
        <v>0</v>
      </c>
      <c r="D12" s="58">
        <v>9739509</v>
      </c>
      <c r="E12" s="59">
        <v>9426000</v>
      </c>
      <c r="F12" s="59">
        <v>755711</v>
      </c>
      <c r="G12" s="59">
        <v>781635</v>
      </c>
      <c r="H12" s="59">
        <v>756516</v>
      </c>
      <c r="I12" s="59">
        <v>2293862</v>
      </c>
      <c r="J12" s="59">
        <v>756516</v>
      </c>
      <c r="K12" s="59">
        <v>756516</v>
      </c>
      <c r="L12" s="59">
        <v>734617</v>
      </c>
      <c r="M12" s="59">
        <v>2247649</v>
      </c>
      <c r="N12" s="59">
        <v>756752</v>
      </c>
      <c r="O12" s="59">
        <v>1257343</v>
      </c>
      <c r="P12" s="59">
        <v>0</v>
      </c>
      <c r="Q12" s="59">
        <v>2014095</v>
      </c>
      <c r="R12" s="59">
        <v>0</v>
      </c>
      <c r="S12" s="59">
        <v>0</v>
      </c>
      <c r="T12" s="59">
        <v>0</v>
      </c>
      <c r="U12" s="59">
        <v>0</v>
      </c>
      <c r="V12" s="59">
        <v>6555606</v>
      </c>
      <c r="W12" s="59">
        <v>7528642</v>
      </c>
      <c r="X12" s="59">
        <v>-973036</v>
      </c>
      <c r="Y12" s="60">
        <v>-12.92</v>
      </c>
      <c r="Z12" s="61">
        <v>9426000</v>
      </c>
    </row>
    <row r="13" spans="1:26" ht="13.5">
      <c r="A13" s="57" t="s">
        <v>103</v>
      </c>
      <c r="B13" s="18">
        <v>77921584</v>
      </c>
      <c r="C13" s="18">
        <v>0</v>
      </c>
      <c r="D13" s="58">
        <v>72622901</v>
      </c>
      <c r="E13" s="59">
        <v>77338000</v>
      </c>
      <c r="F13" s="59">
        <v>5907058</v>
      </c>
      <c r="G13" s="59">
        <v>5907049</v>
      </c>
      <c r="H13" s="59">
        <v>5864894</v>
      </c>
      <c r="I13" s="59">
        <v>17679001</v>
      </c>
      <c r="J13" s="59">
        <v>5892995</v>
      </c>
      <c r="K13" s="59">
        <v>6794178</v>
      </c>
      <c r="L13" s="59">
        <v>7148526</v>
      </c>
      <c r="M13" s="59">
        <v>19835699</v>
      </c>
      <c r="N13" s="59">
        <v>7067266</v>
      </c>
      <c r="O13" s="59">
        <v>6355211</v>
      </c>
      <c r="P13" s="59">
        <v>0</v>
      </c>
      <c r="Q13" s="59">
        <v>13422477</v>
      </c>
      <c r="R13" s="59">
        <v>0</v>
      </c>
      <c r="S13" s="59">
        <v>0</v>
      </c>
      <c r="T13" s="59">
        <v>0</v>
      </c>
      <c r="U13" s="59">
        <v>0</v>
      </c>
      <c r="V13" s="59">
        <v>50937177</v>
      </c>
      <c r="W13" s="59">
        <v>56137502</v>
      </c>
      <c r="X13" s="59">
        <v>-5200325</v>
      </c>
      <c r="Y13" s="60">
        <v>-9.26</v>
      </c>
      <c r="Z13" s="61">
        <v>77338000</v>
      </c>
    </row>
    <row r="14" spans="1:26" ht="13.5">
      <c r="A14" s="57" t="s">
        <v>38</v>
      </c>
      <c r="B14" s="18">
        <v>17991313</v>
      </c>
      <c r="C14" s="18">
        <v>0</v>
      </c>
      <c r="D14" s="58">
        <v>11341735</v>
      </c>
      <c r="E14" s="59">
        <v>11342000</v>
      </c>
      <c r="F14" s="59">
        <v>897815</v>
      </c>
      <c r="G14" s="59">
        <v>0</v>
      </c>
      <c r="H14" s="59">
        <v>996589</v>
      </c>
      <c r="I14" s="59">
        <v>1894404</v>
      </c>
      <c r="J14" s="59">
        <v>1776796</v>
      </c>
      <c r="K14" s="59">
        <v>1359233</v>
      </c>
      <c r="L14" s="59">
        <v>1344219</v>
      </c>
      <c r="M14" s="59">
        <v>4480248</v>
      </c>
      <c r="N14" s="59">
        <v>878735</v>
      </c>
      <c r="O14" s="59">
        <v>2233318</v>
      </c>
      <c r="P14" s="59">
        <v>0</v>
      </c>
      <c r="Q14" s="59">
        <v>3112053</v>
      </c>
      <c r="R14" s="59">
        <v>0</v>
      </c>
      <c r="S14" s="59">
        <v>0</v>
      </c>
      <c r="T14" s="59">
        <v>0</v>
      </c>
      <c r="U14" s="59">
        <v>0</v>
      </c>
      <c r="V14" s="59">
        <v>9486705</v>
      </c>
      <c r="W14" s="59">
        <v>8767161</v>
      </c>
      <c r="X14" s="59">
        <v>719544</v>
      </c>
      <c r="Y14" s="60">
        <v>8.21</v>
      </c>
      <c r="Z14" s="61">
        <v>11342000</v>
      </c>
    </row>
    <row r="15" spans="1:26" ht="13.5">
      <c r="A15" s="57" t="s">
        <v>39</v>
      </c>
      <c r="B15" s="18">
        <v>124079138</v>
      </c>
      <c r="C15" s="18">
        <v>0</v>
      </c>
      <c r="D15" s="58">
        <v>144023030</v>
      </c>
      <c r="E15" s="59">
        <v>143223030</v>
      </c>
      <c r="F15" s="59">
        <v>1283396</v>
      </c>
      <c r="G15" s="59">
        <v>12240043</v>
      </c>
      <c r="H15" s="59">
        <v>13604703</v>
      </c>
      <c r="I15" s="59">
        <v>27128142</v>
      </c>
      <c r="J15" s="59">
        <v>13264655</v>
      </c>
      <c r="K15" s="59">
        <v>10312807</v>
      </c>
      <c r="L15" s="59">
        <v>9991329</v>
      </c>
      <c r="M15" s="59">
        <v>33568791</v>
      </c>
      <c r="N15" s="59">
        <v>10505295</v>
      </c>
      <c r="O15" s="59">
        <v>9682254</v>
      </c>
      <c r="P15" s="59">
        <v>0</v>
      </c>
      <c r="Q15" s="59">
        <v>20187549</v>
      </c>
      <c r="R15" s="59">
        <v>0</v>
      </c>
      <c r="S15" s="59">
        <v>0</v>
      </c>
      <c r="T15" s="59">
        <v>0</v>
      </c>
      <c r="U15" s="59">
        <v>0</v>
      </c>
      <c r="V15" s="59">
        <v>80884482</v>
      </c>
      <c r="W15" s="59">
        <v>111329802</v>
      </c>
      <c r="X15" s="59">
        <v>-30445320</v>
      </c>
      <c r="Y15" s="60">
        <v>-27.35</v>
      </c>
      <c r="Z15" s="61">
        <v>143223030</v>
      </c>
    </row>
    <row r="16" spans="1:26" ht="13.5">
      <c r="A16" s="68" t="s">
        <v>40</v>
      </c>
      <c r="B16" s="18">
        <v>1540928</v>
      </c>
      <c r="C16" s="18">
        <v>0</v>
      </c>
      <c r="D16" s="58">
        <v>1406711</v>
      </c>
      <c r="E16" s="59">
        <v>700000</v>
      </c>
      <c r="F16" s="59">
        <v>6253</v>
      </c>
      <c r="G16" s="59">
        <v>88691</v>
      </c>
      <c r="H16" s="59">
        <v>192351</v>
      </c>
      <c r="I16" s="59">
        <v>287295</v>
      </c>
      <c r="J16" s="59">
        <v>232330</v>
      </c>
      <c r="K16" s="59">
        <v>0</v>
      </c>
      <c r="L16" s="59">
        <v>43362</v>
      </c>
      <c r="M16" s="59">
        <v>275692</v>
      </c>
      <c r="N16" s="59">
        <v>23026</v>
      </c>
      <c r="O16" s="59">
        <v>16666</v>
      </c>
      <c r="P16" s="59">
        <v>0</v>
      </c>
      <c r="Q16" s="59">
        <v>39692</v>
      </c>
      <c r="R16" s="59">
        <v>0</v>
      </c>
      <c r="S16" s="59">
        <v>0</v>
      </c>
      <c r="T16" s="59">
        <v>0</v>
      </c>
      <c r="U16" s="59">
        <v>0</v>
      </c>
      <c r="V16" s="59">
        <v>602679</v>
      </c>
      <c r="W16" s="59">
        <v>1164430</v>
      </c>
      <c r="X16" s="59">
        <v>-561751</v>
      </c>
      <c r="Y16" s="60">
        <v>-48.24</v>
      </c>
      <c r="Z16" s="61">
        <v>700000</v>
      </c>
    </row>
    <row r="17" spans="1:26" ht="13.5">
      <c r="A17" s="57" t="s">
        <v>41</v>
      </c>
      <c r="B17" s="18">
        <v>119498283</v>
      </c>
      <c r="C17" s="18">
        <v>0</v>
      </c>
      <c r="D17" s="58">
        <v>88870632</v>
      </c>
      <c r="E17" s="59">
        <v>91465000</v>
      </c>
      <c r="F17" s="59">
        <v>8479263</v>
      </c>
      <c r="G17" s="59">
        <v>10289722</v>
      </c>
      <c r="H17" s="59">
        <v>12123177</v>
      </c>
      <c r="I17" s="59">
        <v>30892162</v>
      </c>
      <c r="J17" s="59">
        <v>10872883</v>
      </c>
      <c r="K17" s="59">
        <v>8910615</v>
      </c>
      <c r="L17" s="59">
        <v>6982640</v>
      </c>
      <c r="M17" s="59">
        <v>26766138</v>
      </c>
      <c r="N17" s="59">
        <v>9152219</v>
      </c>
      <c r="O17" s="59">
        <v>5402254</v>
      </c>
      <c r="P17" s="59">
        <v>0</v>
      </c>
      <c r="Q17" s="59">
        <v>14554473</v>
      </c>
      <c r="R17" s="59">
        <v>0</v>
      </c>
      <c r="S17" s="59">
        <v>0</v>
      </c>
      <c r="T17" s="59">
        <v>0</v>
      </c>
      <c r="U17" s="59">
        <v>0</v>
      </c>
      <c r="V17" s="59">
        <v>72212773</v>
      </c>
      <c r="W17" s="59">
        <v>75220126</v>
      </c>
      <c r="X17" s="59">
        <v>-3007353</v>
      </c>
      <c r="Y17" s="60">
        <v>-4</v>
      </c>
      <c r="Z17" s="61">
        <v>91465000</v>
      </c>
    </row>
    <row r="18" spans="1:26" ht="13.5">
      <c r="A18" s="69" t="s">
        <v>42</v>
      </c>
      <c r="B18" s="70">
        <f>SUM(B11:B17)</f>
        <v>509844570</v>
      </c>
      <c r="C18" s="70">
        <f>SUM(C11:C17)</f>
        <v>0</v>
      </c>
      <c r="D18" s="71">
        <f aca="true" t="shared" si="1" ref="D18:Z18">SUM(D11:D17)</f>
        <v>506273807</v>
      </c>
      <c r="E18" s="72">
        <f t="shared" si="1"/>
        <v>501276030</v>
      </c>
      <c r="F18" s="72">
        <f t="shared" si="1"/>
        <v>30816686</v>
      </c>
      <c r="G18" s="72">
        <f t="shared" si="1"/>
        <v>42940560</v>
      </c>
      <c r="H18" s="72">
        <f t="shared" si="1"/>
        <v>47550356</v>
      </c>
      <c r="I18" s="72">
        <f t="shared" si="1"/>
        <v>121307602</v>
      </c>
      <c r="J18" s="72">
        <f t="shared" si="1"/>
        <v>46298307</v>
      </c>
      <c r="K18" s="72">
        <f t="shared" si="1"/>
        <v>41803032</v>
      </c>
      <c r="L18" s="72">
        <f t="shared" si="1"/>
        <v>40094496</v>
      </c>
      <c r="M18" s="72">
        <f t="shared" si="1"/>
        <v>128195835</v>
      </c>
      <c r="N18" s="72">
        <f t="shared" si="1"/>
        <v>42294814</v>
      </c>
      <c r="O18" s="72">
        <f t="shared" si="1"/>
        <v>38773867</v>
      </c>
      <c r="P18" s="72">
        <f t="shared" si="1"/>
        <v>0</v>
      </c>
      <c r="Q18" s="72">
        <f t="shared" si="1"/>
        <v>81068681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330572118</v>
      </c>
      <c r="W18" s="72">
        <f t="shared" si="1"/>
        <v>397474483</v>
      </c>
      <c r="X18" s="72">
        <f t="shared" si="1"/>
        <v>-66902365</v>
      </c>
      <c r="Y18" s="66">
        <f>+IF(W18&lt;&gt;0,(X18/W18)*100,0)</f>
        <v>-16.831864147616237</v>
      </c>
      <c r="Z18" s="73">
        <f t="shared" si="1"/>
        <v>501276030</v>
      </c>
    </row>
    <row r="19" spans="1:26" ht="13.5">
      <c r="A19" s="69" t="s">
        <v>43</v>
      </c>
      <c r="B19" s="74">
        <f>+B10-B18</f>
        <v>-2302149</v>
      </c>
      <c r="C19" s="74">
        <f>+C10-C18</f>
        <v>0</v>
      </c>
      <c r="D19" s="75">
        <f aca="true" t="shared" si="2" ref="D19:Z19">+D10-D18</f>
        <v>-44740805</v>
      </c>
      <c r="E19" s="76">
        <f t="shared" si="2"/>
        <v>-47738030</v>
      </c>
      <c r="F19" s="76">
        <f t="shared" si="2"/>
        <v>26889689</v>
      </c>
      <c r="G19" s="76">
        <f t="shared" si="2"/>
        <v>-11540565</v>
      </c>
      <c r="H19" s="76">
        <f t="shared" si="2"/>
        <v>-20564398</v>
      </c>
      <c r="I19" s="76">
        <f t="shared" si="2"/>
        <v>-5215274</v>
      </c>
      <c r="J19" s="76">
        <f t="shared" si="2"/>
        <v>-12709307</v>
      </c>
      <c r="K19" s="76">
        <f t="shared" si="2"/>
        <v>8484120</v>
      </c>
      <c r="L19" s="76">
        <f t="shared" si="2"/>
        <v>-8995464</v>
      </c>
      <c r="M19" s="76">
        <f t="shared" si="2"/>
        <v>-13220651</v>
      </c>
      <c r="N19" s="76">
        <f t="shared" si="2"/>
        <v>-12352240</v>
      </c>
      <c r="O19" s="76">
        <f t="shared" si="2"/>
        <v>-2425860</v>
      </c>
      <c r="P19" s="76">
        <f t="shared" si="2"/>
        <v>0</v>
      </c>
      <c r="Q19" s="76">
        <f t="shared" si="2"/>
        <v>-14778100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-33214025</v>
      </c>
      <c r="W19" s="76">
        <f>IF(E10=E18,0,W10-W18)</f>
        <v>-39859406</v>
      </c>
      <c r="X19" s="76">
        <f t="shared" si="2"/>
        <v>6645381</v>
      </c>
      <c r="Y19" s="77">
        <f>+IF(W19&lt;&gt;0,(X19/W19)*100,0)</f>
        <v>-16.67205226289624</v>
      </c>
      <c r="Z19" s="78">
        <f t="shared" si="2"/>
        <v>-47738030</v>
      </c>
    </row>
    <row r="20" spans="1:26" ht="13.5">
      <c r="A20" s="57" t="s">
        <v>44</v>
      </c>
      <c r="B20" s="18">
        <v>0</v>
      </c>
      <c r="C20" s="18">
        <v>0</v>
      </c>
      <c r="D20" s="58">
        <v>105151500</v>
      </c>
      <c r="E20" s="59">
        <v>105483000</v>
      </c>
      <c r="F20" s="59">
        <v>20922337</v>
      </c>
      <c r="G20" s="59">
        <v>6401695</v>
      </c>
      <c r="H20" s="59">
        <v>5398455</v>
      </c>
      <c r="I20" s="59">
        <v>32722487</v>
      </c>
      <c r="J20" s="59">
        <v>12695596</v>
      </c>
      <c r="K20" s="59">
        <v>7867422</v>
      </c>
      <c r="L20" s="59">
        <v>17972575</v>
      </c>
      <c r="M20" s="59">
        <v>38535593</v>
      </c>
      <c r="N20" s="59">
        <v>1720826</v>
      </c>
      <c r="O20" s="59">
        <v>6552380</v>
      </c>
      <c r="P20" s="59">
        <v>0</v>
      </c>
      <c r="Q20" s="59">
        <v>8273206</v>
      </c>
      <c r="R20" s="59">
        <v>0</v>
      </c>
      <c r="S20" s="59">
        <v>0</v>
      </c>
      <c r="T20" s="59">
        <v>0</v>
      </c>
      <c r="U20" s="59">
        <v>0</v>
      </c>
      <c r="V20" s="59">
        <v>79531286</v>
      </c>
      <c r="W20" s="59">
        <v>81282110</v>
      </c>
      <c r="X20" s="59">
        <v>-1750824</v>
      </c>
      <c r="Y20" s="60">
        <v>-2.15</v>
      </c>
      <c r="Z20" s="61">
        <v>105483000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-2302149</v>
      </c>
      <c r="C22" s="85">
        <f>SUM(C19:C21)</f>
        <v>0</v>
      </c>
      <c r="D22" s="86">
        <f aca="true" t="shared" si="3" ref="D22:Z22">SUM(D19:D21)</f>
        <v>60410695</v>
      </c>
      <c r="E22" s="87">
        <f t="shared" si="3"/>
        <v>57744970</v>
      </c>
      <c r="F22" s="87">
        <f t="shared" si="3"/>
        <v>47812026</v>
      </c>
      <c r="G22" s="87">
        <f t="shared" si="3"/>
        <v>-5138870</v>
      </c>
      <c r="H22" s="87">
        <f t="shared" si="3"/>
        <v>-15165943</v>
      </c>
      <c r="I22" s="87">
        <f t="shared" si="3"/>
        <v>27507213</v>
      </c>
      <c r="J22" s="87">
        <f t="shared" si="3"/>
        <v>-13711</v>
      </c>
      <c r="K22" s="87">
        <f t="shared" si="3"/>
        <v>16351542</v>
      </c>
      <c r="L22" s="87">
        <f t="shared" si="3"/>
        <v>8977111</v>
      </c>
      <c r="M22" s="87">
        <f t="shared" si="3"/>
        <v>25314942</v>
      </c>
      <c r="N22" s="87">
        <f t="shared" si="3"/>
        <v>-10631414</v>
      </c>
      <c r="O22" s="87">
        <f t="shared" si="3"/>
        <v>4126520</v>
      </c>
      <c r="P22" s="87">
        <f t="shared" si="3"/>
        <v>0</v>
      </c>
      <c r="Q22" s="87">
        <f t="shared" si="3"/>
        <v>-6504894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46317261</v>
      </c>
      <c r="W22" s="87">
        <f t="shared" si="3"/>
        <v>41422704</v>
      </c>
      <c r="X22" s="87">
        <f t="shared" si="3"/>
        <v>4894557</v>
      </c>
      <c r="Y22" s="88">
        <f>+IF(W22&lt;&gt;0,(X22/W22)*100,0)</f>
        <v>11.816121419789495</v>
      </c>
      <c r="Z22" s="89">
        <f t="shared" si="3"/>
        <v>57744970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-2302149</v>
      </c>
      <c r="C24" s="74">
        <f>SUM(C22:C23)</f>
        <v>0</v>
      </c>
      <c r="D24" s="75">
        <f aca="true" t="shared" si="4" ref="D24:Z24">SUM(D22:D23)</f>
        <v>60410695</v>
      </c>
      <c r="E24" s="76">
        <f t="shared" si="4"/>
        <v>57744970</v>
      </c>
      <c r="F24" s="76">
        <f t="shared" si="4"/>
        <v>47812026</v>
      </c>
      <c r="G24" s="76">
        <f t="shared" si="4"/>
        <v>-5138870</v>
      </c>
      <c r="H24" s="76">
        <f t="shared" si="4"/>
        <v>-15165943</v>
      </c>
      <c r="I24" s="76">
        <f t="shared" si="4"/>
        <v>27507213</v>
      </c>
      <c r="J24" s="76">
        <f t="shared" si="4"/>
        <v>-13711</v>
      </c>
      <c r="K24" s="76">
        <f t="shared" si="4"/>
        <v>16351542</v>
      </c>
      <c r="L24" s="76">
        <f t="shared" si="4"/>
        <v>8977111</v>
      </c>
      <c r="M24" s="76">
        <f t="shared" si="4"/>
        <v>25314942</v>
      </c>
      <c r="N24" s="76">
        <f t="shared" si="4"/>
        <v>-10631414</v>
      </c>
      <c r="O24" s="76">
        <f t="shared" si="4"/>
        <v>4126520</v>
      </c>
      <c r="P24" s="76">
        <f t="shared" si="4"/>
        <v>0</v>
      </c>
      <c r="Q24" s="76">
        <f t="shared" si="4"/>
        <v>-6504894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46317261</v>
      </c>
      <c r="W24" s="76">
        <f t="shared" si="4"/>
        <v>41422704</v>
      </c>
      <c r="X24" s="76">
        <f t="shared" si="4"/>
        <v>4894557</v>
      </c>
      <c r="Y24" s="77">
        <f>+IF(W24&lt;&gt;0,(X24/W24)*100,0)</f>
        <v>11.816121419789495</v>
      </c>
      <c r="Z24" s="78">
        <f t="shared" si="4"/>
        <v>57744970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97111000</v>
      </c>
      <c r="C27" s="21">
        <v>0</v>
      </c>
      <c r="D27" s="98">
        <v>106452000</v>
      </c>
      <c r="E27" s="99">
        <v>133958000</v>
      </c>
      <c r="F27" s="99">
        <v>9723739</v>
      </c>
      <c r="G27" s="99">
        <v>9396561</v>
      </c>
      <c r="H27" s="99">
        <v>5305062</v>
      </c>
      <c r="I27" s="99">
        <v>24425362</v>
      </c>
      <c r="J27" s="99">
        <v>12854056</v>
      </c>
      <c r="K27" s="99">
        <v>19908869</v>
      </c>
      <c r="L27" s="99">
        <v>9140327</v>
      </c>
      <c r="M27" s="99">
        <v>41903252</v>
      </c>
      <c r="N27" s="99">
        <v>9423052</v>
      </c>
      <c r="O27" s="99">
        <v>3267259</v>
      </c>
      <c r="P27" s="99">
        <v>0</v>
      </c>
      <c r="Q27" s="99">
        <v>12690311</v>
      </c>
      <c r="R27" s="99">
        <v>0</v>
      </c>
      <c r="S27" s="99">
        <v>0</v>
      </c>
      <c r="T27" s="99">
        <v>0</v>
      </c>
      <c r="U27" s="99">
        <v>0</v>
      </c>
      <c r="V27" s="99">
        <v>79018925</v>
      </c>
      <c r="W27" s="99">
        <v>100468500</v>
      </c>
      <c r="X27" s="99">
        <v>-21449575</v>
      </c>
      <c r="Y27" s="100">
        <v>-21.35</v>
      </c>
      <c r="Z27" s="101">
        <v>133958000</v>
      </c>
    </row>
    <row r="28" spans="1:26" ht="13.5">
      <c r="A28" s="102" t="s">
        <v>44</v>
      </c>
      <c r="B28" s="18">
        <v>78990000</v>
      </c>
      <c r="C28" s="18">
        <v>0</v>
      </c>
      <c r="D28" s="58">
        <v>105152000</v>
      </c>
      <c r="E28" s="59">
        <v>105482000</v>
      </c>
      <c r="F28" s="59">
        <v>6556129</v>
      </c>
      <c r="G28" s="59">
        <v>7513644</v>
      </c>
      <c r="H28" s="59">
        <v>4255348</v>
      </c>
      <c r="I28" s="59">
        <v>18325121</v>
      </c>
      <c r="J28" s="59">
        <v>13355745</v>
      </c>
      <c r="K28" s="59">
        <v>17848475</v>
      </c>
      <c r="L28" s="59">
        <v>6251140</v>
      </c>
      <c r="M28" s="59">
        <v>37455360</v>
      </c>
      <c r="N28" s="59">
        <v>9184836</v>
      </c>
      <c r="O28" s="59">
        <v>660113</v>
      </c>
      <c r="P28" s="59">
        <v>0</v>
      </c>
      <c r="Q28" s="59">
        <v>9844949</v>
      </c>
      <c r="R28" s="59">
        <v>0</v>
      </c>
      <c r="S28" s="59">
        <v>0</v>
      </c>
      <c r="T28" s="59">
        <v>0</v>
      </c>
      <c r="U28" s="59">
        <v>0</v>
      </c>
      <c r="V28" s="59">
        <v>65625430</v>
      </c>
      <c r="W28" s="59">
        <v>79111500</v>
      </c>
      <c r="X28" s="59">
        <v>-13486070</v>
      </c>
      <c r="Y28" s="60">
        <v>-17.05</v>
      </c>
      <c r="Z28" s="61">
        <v>105482000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18121000</v>
      </c>
      <c r="C31" s="18">
        <v>0</v>
      </c>
      <c r="D31" s="58">
        <v>1300000</v>
      </c>
      <c r="E31" s="59">
        <v>28476000</v>
      </c>
      <c r="F31" s="59">
        <v>3167610</v>
      </c>
      <c r="G31" s="59">
        <v>1882917</v>
      </c>
      <c r="H31" s="59">
        <v>1049714</v>
      </c>
      <c r="I31" s="59">
        <v>6100241</v>
      </c>
      <c r="J31" s="59">
        <v>-501689</v>
      </c>
      <c r="K31" s="59">
        <v>2060394</v>
      </c>
      <c r="L31" s="59">
        <v>2889186</v>
      </c>
      <c r="M31" s="59">
        <v>4447891</v>
      </c>
      <c r="N31" s="59">
        <v>238216</v>
      </c>
      <c r="O31" s="59">
        <v>2607146</v>
      </c>
      <c r="P31" s="59">
        <v>0</v>
      </c>
      <c r="Q31" s="59">
        <v>2845362</v>
      </c>
      <c r="R31" s="59">
        <v>0</v>
      </c>
      <c r="S31" s="59">
        <v>0</v>
      </c>
      <c r="T31" s="59">
        <v>0</v>
      </c>
      <c r="U31" s="59">
        <v>0</v>
      </c>
      <c r="V31" s="59">
        <v>13393494</v>
      </c>
      <c r="W31" s="59">
        <v>21357000</v>
      </c>
      <c r="X31" s="59">
        <v>-7963506</v>
      </c>
      <c r="Y31" s="60">
        <v>-37.29</v>
      </c>
      <c r="Z31" s="61">
        <v>28476000</v>
      </c>
    </row>
    <row r="32" spans="1:26" ht="13.5">
      <c r="A32" s="69" t="s">
        <v>50</v>
      </c>
      <c r="B32" s="21">
        <f>SUM(B28:B31)</f>
        <v>97111000</v>
      </c>
      <c r="C32" s="21">
        <f>SUM(C28:C31)</f>
        <v>0</v>
      </c>
      <c r="D32" s="98">
        <f aca="true" t="shared" si="5" ref="D32:Z32">SUM(D28:D31)</f>
        <v>106452000</v>
      </c>
      <c r="E32" s="99">
        <f t="shared" si="5"/>
        <v>133958000</v>
      </c>
      <c r="F32" s="99">
        <f t="shared" si="5"/>
        <v>9723739</v>
      </c>
      <c r="G32" s="99">
        <f t="shared" si="5"/>
        <v>9396561</v>
      </c>
      <c r="H32" s="99">
        <f t="shared" si="5"/>
        <v>5305062</v>
      </c>
      <c r="I32" s="99">
        <f t="shared" si="5"/>
        <v>24425362</v>
      </c>
      <c r="J32" s="99">
        <f t="shared" si="5"/>
        <v>12854056</v>
      </c>
      <c r="K32" s="99">
        <f t="shared" si="5"/>
        <v>19908869</v>
      </c>
      <c r="L32" s="99">
        <f t="shared" si="5"/>
        <v>9140326</v>
      </c>
      <c r="M32" s="99">
        <f t="shared" si="5"/>
        <v>41903251</v>
      </c>
      <c r="N32" s="99">
        <f t="shared" si="5"/>
        <v>9423052</v>
      </c>
      <c r="O32" s="99">
        <f t="shared" si="5"/>
        <v>3267259</v>
      </c>
      <c r="P32" s="99">
        <f t="shared" si="5"/>
        <v>0</v>
      </c>
      <c r="Q32" s="99">
        <f t="shared" si="5"/>
        <v>12690311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79018924</v>
      </c>
      <c r="W32" s="99">
        <f t="shared" si="5"/>
        <v>100468500</v>
      </c>
      <c r="X32" s="99">
        <f t="shared" si="5"/>
        <v>-21449576</v>
      </c>
      <c r="Y32" s="100">
        <f>+IF(W32&lt;&gt;0,(X32/W32)*100,0)</f>
        <v>-21.349553342589967</v>
      </c>
      <c r="Z32" s="101">
        <f t="shared" si="5"/>
        <v>133958000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171431777</v>
      </c>
      <c r="C35" s="18">
        <v>0</v>
      </c>
      <c r="D35" s="58">
        <v>194644000</v>
      </c>
      <c r="E35" s="59">
        <v>162842000</v>
      </c>
      <c r="F35" s="59">
        <v>387483327</v>
      </c>
      <c r="G35" s="59">
        <v>250352773</v>
      </c>
      <c r="H35" s="59">
        <v>250264032</v>
      </c>
      <c r="I35" s="59">
        <v>250264032</v>
      </c>
      <c r="J35" s="59">
        <v>286789132</v>
      </c>
      <c r="K35" s="59">
        <v>283859787</v>
      </c>
      <c r="L35" s="59">
        <v>329315525</v>
      </c>
      <c r="M35" s="59">
        <v>329315525</v>
      </c>
      <c r="N35" s="59">
        <v>327761604</v>
      </c>
      <c r="O35" s="59">
        <v>282709086</v>
      </c>
      <c r="P35" s="59">
        <v>204536000</v>
      </c>
      <c r="Q35" s="59">
        <v>204536000</v>
      </c>
      <c r="R35" s="59">
        <v>0</v>
      </c>
      <c r="S35" s="59">
        <v>0</v>
      </c>
      <c r="T35" s="59">
        <v>0</v>
      </c>
      <c r="U35" s="59">
        <v>0</v>
      </c>
      <c r="V35" s="59">
        <v>204536000</v>
      </c>
      <c r="W35" s="59">
        <v>122131500</v>
      </c>
      <c r="X35" s="59">
        <v>82404500</v>
      </c>
      <c r="Y35" s="60">
        <v>67.47</v>
      </c>
      <c r="Z35" s="61">
        <v>162842000</v>
      </c>
    </row>
    <row r="36" spans="1:26" ht="13.5">
      <c r="A36" s="57" t="s">
        <v>53</v>
      </c>
      <c r="B36" s="18">
        <v>1476101602</v>
      </c>
      <c r="C36" s="18">
        <v>0</v>
      </c>
      <c r="D36" s="58">
        <v>1231008000</v>
      </c>
      <c r="E36" s="59">
        <v>1231008000</v>
      </c>
      <c r="F36" s="59">
        <v>1262758749</v>
      </c>
      <c r="G36" s="59">
        <v>1497593088</v>
      </c>
      <c r="H36" s="59">
        <v>1485219159</v>
      </c>
      <c r="I36" s="59">
        <v>1485219159</v>
      </c>
      <c r="J36" s="59">
        <v>1492189651</v>
      </c>
      <c r="K36" s="59">
        <v>1570125876</v>
      </c>
      <c r="L36" s="59">
        <v>1499454608</v>
      </c>
      <c r="M36" s="59">
        <v>1499454608</v>
      </c>
      <c r="N36" s="59">
        <v>1499454608</v>
      </c>
      <c r="O36" s="59">
        <v>1498026361</v>
      </c>
      <c r="P36" s="59">
        <v>1479508000</v>
      </c>
      <c r="Q36" s="59">
        <v>1479508000</v>
      </c>
      <c r="R36" s="59">
        <v>0</v>
      </c>
      <c r="S36" s="59">
        <v>0</v>
      </c>
      <c r="T36" s="59">
        <v>0</v>
      </c>
      <c r="U36" s="59">
        <v>0</v>
      </c>
      <c r="V36" s="59">
        <v>1479508000</v>
      </c>
      <c r="W36" s="59">
        <v>923256000</v>
      </c>
      <c r="X36" s="59">
        <v>556252000</v>
      </c>
      <c r="Y36" s="60">
        <v>60.25</v>
      </c>
      <c r="Z36" s="61">
        <v>1231008000</v>
      </c>
    </row>
    <row r="37" spans="1:26" ht="13.5">
      <c r="A37" s="57" t="s">
        <v>54</v>
      </c>
      <c r="B37" s="18">
        <v>127572888</v>
      </c>
      <c r="C37" s="18">
        <v>0</v>
      </c>
      <c r="D37" s="58">
        <v>119013000</v>
      </c>
      <c r="E37" s="59">
        <v>119013000</v>
      </c>
      <c r="F37" s="59">
        <v>113465466</v>
      </c>
      <c r="G37" s="59">
        <v>116498131</v>
      </c>
      <c r="H37" s="59">
        <v>98205919</v>
      </c>
      <c r="I37" s="59">
        <v>98205919</v>
      </c>
      <c r="J37" s="59">
        <v>93419429</v>
      </c>
      <c r="K37" s="59">
        <v>93419429</v>
      </c>
      <c r="L37" s="59">
        <v>162667549</v>
      </c>
      <c r="M37" s="59">
        <v>162667549</v>
      </c>
      <c r="N37" s="59">
        <v>162667549</v>
      </c>
      <c r="O37" s="59">
        <v>97555899</v>
      </c>
      <c r="P37" s="59">
        <v>129927000</v>
      </c>
      <c r="Q37" s="59">
        <v>129927000</v>
      </c>
      <c r="R37" s="59">
        <v>0</v>
      </c>
      <c r="S37" s="59">
        <v>0</v>
      </c>
      <c r="T37" s="59">
        <v>0</v>
      </c>
      <c r="U37" s="59">
        <v>0</v>
      </c>
      <c r="V37" s="59">
        <v>129927000</v>
      </c>
      <c r="W37" s="59">
        <v>89259750</v>
      </c>
      <c r="X37" s="59">
        <v>40667250</v>
      </c>
      <c r="Y37" s="60">
        <v>45.56</v>
      </c>
      <c r="Z37" s="61">
        <v>119013000</v>
      </c>
    </row>
    <row r="38" spans="1:26" ht="13.5">
      <c r="A38" s="57" t="s">
        <v>55</v>
      </c>
      <c r="B38" s="18">
        <v>143014678</v>
      </c>
      <c r="C38" s="18">
        <v>0</v>
      </c>
      <c r="D38" s="58">
        <v>140444000</v>
      </c>
      <c r="E38" s="59">
        <v>140444000</v>
      </c>
      <c r="F38" s="59">
        <v>140971092</v>
      </c>
      <c r="G38" s="59">
        <v>146902577</v>
      </c>
      <c r="H38" s="59">
        <v>146902577</v>
      </c>
      <c r="I38" s="59">
        <v>146902577</v>
      </c>
      <c r="J38" s="59">
        <v>144144389</v>
      </c>
      <c r="K38" s="59">
        <v>144144389</v>
      </c>
      <c r="L38" s="59">
        <v>153501099</v>
      </c>
      <c r="M38" s="59">
        <v>153501099</v>
      </c>
      <c r="N38" s="59">
        <v>153501099</v>
      </c>
      <c r="O38" s="59">
        <v>151920283</v>
      </c>
      <c r="P38" s="59">
        <v>143014000</v>
      </c>
      <c r="Q38" s="59">
        <v>143014000</v>
      </c>
      <c r="R38" s="59">
        <v>0</v>
      </c>
      <c r="S38" s="59">
        <v>0</v>
      </c>
      <c r="T38" s="59">
        <v>0</v>
      </c>
      <c r="U38" s="59">
        <v>0</v>
      </c>
      <c r="V38" s="59">
        <v>143014000</v>
      </c>
      <c r="W38" s="59">
        <v>105333000</v>
      </c>
      <c r="X38" s="59">
        <v>37681000</v>
      </c>
      <c r="Y38" s="60">
        <v>35.77</v>
      </c>
      <c r="Z38" s="61">
        <v>140444000</v>
      </c>
    </row>
    <row r="39" spans="1:26" ht="13.5">
      <c r="A39" s="57" t="s">
        <v>56</v>
      </c>
      <c r="B39" s="18">
        <v>1376945813</v>
      </c>
      <c r="C39" s="18">
        <v>0</v>
      </c>
      <c r="D39" s="58">
        <v>1166195000</v>
      </c>
      <c r="E39" s="59">
        <v>1134393000</v>
      </c>
      <c r="F39" s="59">
        <v>1395805517</v>
      </c>
      <c r="G39" s="59">
        <v>1484545153</v>
      </c>
      <c r="H39" s="59">
        <v>1490374695</v>
      </c>
      <c r="I39" s="59">
        <v>1490374695</v>
      </c>
      <c r="J39" s="59">
        <v>1541414965</v>
      </c>
      <c r="K39" s="59">
        <v>1616421845</v>
      </c>
      <c r="L39" s="59">
        <v>1512601485</v>
      </c>
      <c r="M39" s="59">
        <v>1512601485</v>
      </c>
      <c r="N39" s="59">
        <v>1511047564</v>
      </c>
      <c r="O39" s="59">
        <v>1531259265</v>
      </c>
      <c r="P39" s="59">
        <v>1411103000</v>
      </c>
      <c r="Q39" s="59">
        <v>1411103000</v>
      </c>
      <c r="R39" s="59">
        <v>0</v>
      </c>
      <c r="S39" s="59">
        <v>0</v>
      </c>
      <c r="T39" s="59">
        <v>0</v>
      </c>
      <c r="U39" s="59">
        <v>0</v>
      </c>
      <c r="V39" s="59">
        <v>1411103000</v>
      </c>
      <c r="W39" s="59">
        <v>850794750</v>
      </c>
      <c r="X39" s="59">
        <v>560308250</v>
      </c>
      <c r="Y39" s="60">
        <v>65.86</v>
      </c>
      <c r="Z39" s="61">
        <v>1134393000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86258111</v>
      </c>
      <c r="C42" s="18">
        <v>0</v>
      </c>
      <c r="D42" s="58">
        <v>107202035</v>
      </c>
      <c r="E42" s="59">
        <v>102904944</v>
      </c>
      <c r="F42" s="59">
        <v>70702260</v>
      </c>
      <c r="G42" s="59">
        <v>-11072686</v>
      </c>
      <c r="H42" s="59">
        <v>-15797927</v>
      </c>
      <c r="I42" s="59">
        <v>43831647</v>
      </c>
      <c r="J42" s="59">
        <v>32193532</v>
      </c>
      <c r="K42" s="59">
        <v>10462906</v>
      </c>
      <c r="L42" s="59">
        <v>31812817</v>
      </c>
      <c r="M42" s="59">
        <v>74469255</v>
      </c>
      <c r="N42" s="59">
        <v>-10290870</v>
      </c>
      <c r="O42" s="59">
        <v>2459274</v>
      </c>
      <c r="P42" s="59">
        <v>-5701591</v>
      </c>
      <c r="Q42" s="59">
        <v>-13533187</v>
      </c>
      <c r="R42" s="59">
        <v>0</v>
      </c>
      <c r="S42" s="59">
        <v>0</v>
      </c>
      <c r="T42" s="59">
        <v>0</v>
      </c>
      <c r="U42" s="59">
        <v>0</v>
      </c>
      <c r="V42" s="59">
        <v>104767715</v>
      </c>
      <c r="W42" s="59">
        <v>125944732</v>
      </c>
      <c r="X42" s="59">
        <v>-21177017</v>
      </c>
      <c r="Y42" s="60">
        <v>-16.81</v>
      </c>
      <c r="Z42" s="61">
        <v>102904944</v>
      </c>
    </row>
    <row r="43" spans="1:26" ht="13.5">
      <c r="A43" s="57" t="s">
        <v>59</v>
      </c>
      <c r="B43" s="18">
        <v>-98438415</v>
      </c>
      <c r="C43" s="18">
        <v>0</v>
      </c>
      <c r="D43" s="58">
        <v>-106451501</v>
      </c>
      <c r="E43" s="59">
        <v>-133959016</v>
      </c>
      <c r="F43" s="59">
        <v>-9723739</v>
      </c>
      <c r="G43" s="59">
        <v>-9396561</v>
      </c>
      <c r="H43" s="59">
        <v>-5305062</v>
      </c>
      <c r="I43" s="59">
        <v>-24425362</v>
      </c>
      <c r="J43" s="59">
        <v>-12854055</v>
      </c>
      <c r="K43" s="59">
        <v>-19908872</v>
      </c>
      <c r="L43" s="59">
        <v>-9140327</v>
      </c>
      <c r="M43" s="59">
        <v>-41903254</v>
      </c>
      <c r="N43" s="59">
        <v>-9423052</v>
      </c>
      <c r="O43" s="59">
        <v>-3267260</v>
      </c>
      <c r="P43" s="59">
        <v>-15372000</v>
      </c>
      <c r="Q43" s="59">
        <v>-28062312</v>
      </c>
      <c r="R43" s="59">
        <v>0</v>
      </c>
      <c r="S43" s="59">
        <v>0</v>
      </c>
      <c r="T43" s="59">
        <v>0</v>
      </c>
      <c r="U43" s="59">
        <v>0</v>
      </c>
      <c r="V43" s="59">
        <v>-94390928</v>
      </c>
      <c r="W43" s="59">
        <v>-99493016</v>
      </c>
      <c r="X43" s="59">
        <v>5102088</v>
      </c>
      <c r="Y43" s="60">
        <v>-5.13</v>
      </c>
      <c r="Z43" s="61">
        <v>-133959016</v>
      </c>
    </row>
    <row r="44" spans="1:26" ht="13.5">
      <c r="A44" s="57" t="s">
        <v>60</v>
      </c>
      <c r="B44" s="18">
        <v>-20164774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1134344</v>
      </c>
      <c r="C45" s="21">
        <v>0</v>
      </c>
      <c r="D45" s="98">
        <v>34229955</v>
      </c>
      <c r="E45" s="99">
        <v>2424928</v>
      </c>
      <c r="F45" s="99">
        <v>60978521</v>
      </c>
      <c r="G45" s="99">
        <v>40509274</v>
      </c>
      <c r="H45" s="99">
        <v>19406285</v>
      </c>
      <c r="I45" s="99">
        <v>19406285</v>
      </c>
      <c r="J45" s="99">
        <v>38745762</v>
      </c>
      <c r="K45" s="99">
        <v>29299796</v>
      </c>
      <c r="L45" s="99">
        <v>51972286</v>
      </c>
      <c r="M45" s="99">
        <v>51972286</v>
      </c>
      <c r="N45" s="99">
        <v>32258364</v>
      </c>
      <c r="O45" s="99">
        <v>31450378</v>
      </c>
      <c r="P45" s="99">
        <v>10376787</v>
      </c>
      <c r="Q45" s="99">
        <v>10376787</v>
      </c>
      <c r="R45" s="99">
        <v>0</v>
      </c>
      <c r="S45" s="99">
        <v>0</v>
      </c>
      <c r="T45" s="99">
        <v>0</v>
      </c>
      <c r="U45" s="99">
        <v>0</v>
      </c>
      <c r="V45" s="99">
        <v>10376787</v>
      </c>
      <c r="W45" s="99">
        <v>59930716</v>
      </c>
      <c r="X45" s="99">
        <v>-49553929</v>
      </c>
      <c r="Y45" s="100">
        <v>-82.69</v>
      </c>
      <c r="Z45" s="101">
        <v>2424928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27245488</v>
      </c>
      <c r="C49" s="51">
        <v>0</v>
      </c>
      <c r="D49" s="128">
        <v>14783961</v>
      </c>
      <c r="E49" s="53">
        <v>10007536</v>
      </c>
      <c r="F49" s="53">
        <v>0</v>
      </c>
      <c r="G49" s="53">
        <v>0</v>
      </c>
      <c r="H49" s="53">
        <v>0</v>
      </c>
      <c r="I49" s="53">
        <v>6845788</v>
      </c>
      <c r="J49" s="53">
        <v>0</v>
      </c>
      <c r="K49" s="53">
        <v>0</v>
      </c>
      <c r="L49" s="53">
        <v>0</v>
      </c>
      <c r="M49" s="53">
        <v>6495768</v>
      </c>
      <c r="N49" s="53">
        <v>0</v>
      </c>
      <c r="O49" s="53">
        <v>0</v>
      </c>
      <c r="P49" s="53">
        <v>0</v>
      </c>
      <c r="Q49" s="53">
        <v>6421746</v>
      </c>
      <c r="R49" s="53">
        <v>0</v>
      </c>
      <c r="S49" s="53">
        <v>0</v>
      </c>
      <c r="T49" s="53">
        <v>0</v>
      </c>
      <c r="U49" s="53">
        <v>0</v>
      </c>
      <c r="V49" s="53">
        <v>28470134</v>
      </c>
      <c r="W49" s="53">
        <v>136535887</v>
      </c>
      <c r="X49" s="53">
        <v>236806308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13118127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13118127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232.58762805756686</v>
      </c>
      <c r="C58" s="5">
        <f>IF(C67=0,0,+(C76/C67)*100)</f>
        <v>0</v>
      </c>
      <c r="D58" s="6">
        <f aca="true" t="shared" si="6" ref="D58:Z58">IF(D67=0,0,+(D76/D67)*100)</f>
        <v>88.1078335736437</v>
      </c>
      <c r="E58" s="7">
        <f t="shared" si="6"/>
        <v>41.84592239657997</v>
      </c>
      <c r="F58" s="7">
        <f t="shared" si="6"/>
        <v>94.20582244451647</v>
      </c>
      <c r="G58" s="7">
        <f t="shared" si="6"/>
        <v>79.5156130966348</v>
      </c>
      <c r="H58" s="7">
        <f t="shared" si="6"/>
        <v>36.5218090903835</v>
      </c>
      <c r="I58" s="7">
        <f t="shared" si="6"/>
        <v>69.7338444046007</v>
      </c>
      <c r="J58" s="7">
        <f t="shared" si="6"/>
        <v>31.804527978338946</v>
      </c>
      <c r="K58" s="7">
        <f t="shared" si="6"/>
        <v>27.371755407052582</v>
      </c>
      <c r="L58" s="7">
        <f t="shared" si="6"/>
        <v>30.598473125360847</v>
      </c>
      <c r="M58" s="7">
        <f t="shared" si="6"/>
        <v>29.910358072395976</v>
      </c>
      <c r="N58" s="7">
        <f t="shared" si="6"/>
        <v>24.33330114754602</v>
      </c>
      <c r="O58" s="7">
        <f t="shared" si="6"/>
        <v>95.3286679061194</v>
      </c>
      <c r="P58" s="7">
        <f t="shared" si="6"/>
        <v>0</v>
      </c>
      <c r="Q58" s="7">
        <f t="shared" si="6"/>
        <v>105.25682013919524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63.24358528408063</v>
      </c>
      <c r="W58" s="7">
        <f t="shared" si="6"/>
        <v>39.928820902771726</v>
      </c>
      <c r="X58" s="7">
        <f t="shared" si="6"/>
        <v>0</v>
      </c>
      <c r="Y58" s="7">
        <f t="shared" si="6"/>
        <v>0</v>
      </c>
      <c r="Z58" s="8">
        <f t="shared" si="6"/>
        <v>41.84592239657997</v>
      </c>
    </row>
    <row r="59" spans="1:26" ht="13.5">
      <c r="A59" s="36" t="s">
        <v>31</v>
      </c>
      <c r="B59" s="9">
        <f aca="true" t="shared" si="7" ref="B59:Z66">IF(B68=0,0,+(B77/B68)*100)</f>
        <v>96.2260972367106</v>
      </c>
      <c r="C59" s="9">
        <f t="shared" si="7"/>
        <v>0</v>
      </c>
      <c r="D59" s="2">
        <f t="shared" si="7"/>
        <v>95.00000020324806</v>
      </c>
      <c r="E59" s="10">
        <f t="shared" si="7"/>
        <v>93.10753769845222</v>
      </c>
      <c r="F59" s="10">
        <f t="shared" si="7"/>
        <v>68.22102757243313</v>
      </c>
      <c r="G59" s="10">
        <f t="shared" si="7"/>
        <v>62.595150432009916</v>
      </c>
      <c r="H59" s="10">
        <f t="shared" si="7"/>
        <v>57.70372619142671</v>
      </c>
      <c r="I59" s="10">
        <f t="shared" si="7"/>
        <v>62.37204878421914</v>
      </c>
      <c r="J59" s="10">
        <f t="shared" si="7"/>
        <v>57.07016686924832</v>
      </c>
      <c r="K59" s="10">
        <f t="shared" si="7"/>
        <v>45.63064836160413</v>
      </c>
      <c r="L59" s="10">
        <f t="shared" si="7"/>
        <v>82.08927955001121</v>
      </c>
      <c r="M59" s="10">
        <f t="shared" si="7"/>
        <v>58.11232544357941</v>
      </c>
      <c r="N59" s="10">
        <f t="shared" si="7"/>
        <v>62.67995065104515</v>
      </c>
      <c r="O59" s="10">
        <f t="shared" si="7"/>
        <v>106.96175238755656</v>
      </c>
      <c r="P59" s="10">
        <f t="shared" si="7"/>
        <v>0</v>
      </c>
      <c r="Q59" s="10">
        <f t="shared" si="7"/>
        <v>126.34412141111595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73.01427548815222</v>
      </c>
      <c r="W59" s="10">
        <f t="shared" si="7"/>
        <v>90.1296070455396</v>
      </c>
      <c r="X59" s="10">
        <f t="shared" si="7"/>
        <v>0</v>
      </c>
      <c r="Y59" s="10">
        <f t="shared" si="7"/>
        <v>0</v>
      </c>
      <c r="Z59" s="11">
        <f t="shared" si="7"/>
        <v>93.10753769845222</v>
      </c>
    </row>
    <row r="60" spans="1:26" ht="13.5">
      <c r="A60" s="37" t="s">
        <v>32</v>
      </c>
      <c r="B60" s="12">
        <f t="shared" si="7"/>
        <v>416.89028136376567</v>
      </c>
      <c r="C60" s="12">
        <f t="shared" si="7"/>
        <v>0</v>
      </c>
      <c r="D60" s="3">
        <f t="shared" si="7"/>
        <v>95.0713058529814</v>
      </c>
      <c r="E60" s="13">
        <f t="shared" si="7"/>
        <v>26.12466743976941</v>
      </c>
      <c r="F60" s="13">
        <f t="shared" si="7"/>
        <v>101.56256812057416</v>
      </c>
      <c r="G60" s="13">
        <f t="shared" si="7"/>
        <v>82.64858898630037</v>
      </c>
      <c r="H60" s="13">
        <f t="shared" si="7"/>
        <v>32.2178392911579</v>
      </c>
      <c r="I60" s="13">
        <f t="shared" si="7"/>
        <v>72.55716943695563</v>
      </c>
      <c r="J60" s="13">
        <f t="shared" si="7"/>
        <v>26.136132195717536</v>
      </c>
      <c r="K60" s="13">
        <f t="shared" si="7"/>
        <v>22.836914385485926</v>
      </c>
      <c r="L60" s="13">
        <f t="shared" si="7"/>
        <v>22.47672114839326</v>
      </c>
      <c r="M60" s="13">
        <f t="shared" si="7"/>
        <v>23.84956168881445</v>
      </c>
      <c r="N60" s="13">
        <f t="shared" si="7"/>
        <v>18.591422004922197</v>
      </c>
      <c r="O60" s="13">
        <f t="shared" si="7"/>
        <v>92.74429065261542</v>
      </c>
      <c r="P60" s="13">
        <f t="shared" si="7"/>
        <v>0</v>
      </c>
      <c r="Q60" s="13">
        <f t="shared" si="7"/>
        <v>101.35983552688693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61.66581955568839</v>
      </c>
      <c r="W60" s="13">
        <f t="shared" si="7"/>
        <v>23.90093812822642</v>
      </c>
      <c r="X60" s="13">
        <f t="shared" si="7"/>
        <v>0</v>
      </c>
      <c r="Y60" s="13">
        <f t="shared" si="7"/>
        <v>0</v>
      </c>
      <c r="Z60" s="14">
        <f t="shared" si="7"/>
        <v>26.12466743976941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95.00000156494633</v>
      </c>
      <c r="E61" s="13">
        <f t="shared" si="7"/>
        <v>20.765380540875114</v>
      </c>
      <c r="F61" s="13">
        <f t="shared" si="7"/>
        <v>114.48911419891836</v>
      </c>
      <c r="G61" s="13">
        <f t="shared" si="7"/>
        <v>80.73583510715967</v>
      </c>
      <c r="H61" s="13">
        <f t="shared" si="7"/>
        <v>23.247253354388896</v>
      </c>
      <c r="I61" s="13">
        <f t="shared" si="7"/>
        <v>73.10764331693468</v>
      </c>
      <c r="J61" s="13">
        <f t="shared" si="7"/>
        <v>20.715173905965667</v>
      </c>
      <c r="K61" s="13">
        <f t="shared" si="7"/>
        <v>16.618071594024812</v>
      </c>
      <c r="L61" s="13">
        <f t="shared" si="7"/>
        <v>16.206065232882437</v>
      </c>
      <c r="M61" s="13">
        <f t="shared" si="7"/>
        <v>17.89368633329566</v>
      </c>
      <c r="N61" s="13">
        <f t="shared" si="7"/>
        <v>14.84758510559826</v>
      </c>
      <c r="O61" s="13">
        <f t="shared" si="7"/>
        <v>79.78053988076461</v>
      </c>
      <c r="P61" s="13">
        <f t="shared" si="7"/>
        <v>0</v>
      </c>
      <c r="Q61" s="13">
        <f t="shared" si="7"/>
        <v>91.77679229242169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56.900560083984296</v>
      </c>
      <c r="W61" s="13">
        <f t="shared" si="7"/>
        <v>17.446505264867397</v>
      </c>
      <c r="X61" s="13">
        <f t="shared" si="7"/>
        <v>0</v>
      </c>
      <c r="Y61" s="13">
        <f t="shared" si="7"/>
        <v>0</v>
      </c>
      <c r="Z61" s="14">
        <f t="shared" si="7"/>
        <v>20.765380540875114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95.0000002722779</v>
      </c>
      <c r="E62" s="13">
        <f t="shared" si="7"/>
        <v>40.657458917630166</v>
      </c>
      <c r="F62" s="13">
        <f t="shared" si="7"/>
        <v>74.70808631698984</v>
      </c>
      <c r="G62" s="13">
        <f t="shared" si="7"/>
        <v>91.16625841077207</v>
      </c>
      <c r="H62" s="13">
        <f t="shared" si="7"/>
        <v>61.13133221033723</v>
      </c>
      <c r="I62" s="13">
        <f t="shared" si="7"/>
        <v>75.41502539174205</v>
      </c>
      <c r="J62" s="13">
        <f t="shared" si="7"/>
        <v>38.36186680157756</v>
      </c>
      <c r="K62" s="13">
        <f t="shared" si="7"/>
        <v>39.845161450540445</v>
      </c>
      <c r="L62" s="13">
        <f t="shared" si="7"/>
        <v>39.22671699626834</v>
      </c>
      <c r="M62" s="13">
        <f t="shared" si="7"/>
        <v>39.13053533642658</v>
      </c>
      <c r="N62" s="13">
        <f t="shared" si="7"/>
        <v>26.11028793052594</v>
      </c>
      <c r="O62" s="13">
        <f t="shared" si="7"/>
        <v>152.7865527245237</v>
      </c>
      <c r="P62" s="13">
        <f t="shared" si="7"/>
        <v>0</v>
      </c>
      <c r="Q62" s="13">
        <f t="shared" si="7"/>
        <v>141.28220993275323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77.10991786178563</v>
      </c>
      <c r="W62" s="13">
        <f t="shared" si="7"/>
        <v>42.43846131194711</v>
      </c>
      <c r="X62" s="13">
        <f t="shared" si="7"/>
        <v>0</v>
      </c>
      <c r="Y62" s="13">
        <f t="shared" si="7"/>
        <v>0</v>
      </c>
      <c r="Z62" s="14">
        <f t="shared" si="7"/>
        <v>40.657458917630166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95.00000958430932</v>
      </c>
      <c r="E63" s="13">
        <f t="shared" si="7"/>
        <v>64.76876381567762</v>
      </c>
      <c r="F63" s="13">
        <f t="shared" si="7"/>
        <v>85.71597350193366</v>
      </c>
      <c r="G63" s="13">
        <f t="shared" si="7"/>
        <v>58.93207423669919</v>
      </c>
      <c r="H63" s="13">
        <f t="shared" si="7"/>
        <v>64.2246738020551</v>
      </c>
      <c r="I63" s="13">
        <f t="shared" si="7"/>
        <v>69.57479578697253</v>
      </c>
      <c r="J63" s="13">
        <f t="shared" si="7"/>
        <v>73.84670559655264</v>
      </c>
      <c r="K63" s="13">
        <f t="shared" si="7"/>
        <v>62.90955495294306</v>
      </c>
      <c r="L63" s="13">
        <f t="shared" si="7"/>
        <v>63.761994498234664</v>
      </c>
      <c r="M63" s="13">
        <f t="shared" si="7"/>
        <v>66.84655147518444</v>
      </c>
      <c r="N63" s="13">
        <f t="shared" si="7"/>
        <v>58.399567199724025</v>
      </c>
      <c r="O63" s="13">
        <f t="shared" si="7"/>
        <v>136.92427725356004</v>
      </c>
      <c r="P63" s="13">
        <f t="shared" si="7"/>
        <v>0</v>
      </c>
      <c r="Q63" s="13">
        <f t="shared" si="7"/>
        <v>146.22254049085325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87.70519557338476</v>
      </c>
      <c r="W63" s="13">
        <f t="shared" si="7"/>
        <v>68.5395227962871</v>
      </c>
      <c r="X63" s="13">
        <f t="shared" si="7"/>
        <v>0</v>
      </c>
      <c r="Y63" s="13">
        <f t="shared" si="7"/>
        <v>0</v>
      </c>
      <c r="Z63" s="14">
        <f t="shared" si="7"/>
        <v>64.76876381567762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94.9999846199673</v>
      </c>
      <c r="E64" s="13">
        <f t="shared" si="7"/>
        <v>0</v>
      </c>
      <c r="F64" s="13">
        <f t="shared" si="7"/>
        <v>72.04907609096452</v>
      </c>
      <c r="G64" s="13">
        <f t="shared" si="7"/>
        <v>114.6797464242753</v>
      </c>
      <c r="H64" s="13">
        <f t="shared" si="7"/>
        <v>0</v>
      </c>
      <c r="I64" s="13">
        <f t="shared" si="7"/>
        <v>62.160364768484456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99.628077317961</v>
      </c>
      <c r="P64" s="13">
        <f t="shared" si="7"/>
        <v>0</v>
      </c>
      <c r="Q64" s="13">
        <f t="shared" si="7"/>
        <v>79.34803666772443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44.634843614108824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89.90654901476819</v>
      </c>
      <c r="F66" s="16">
        <f t="shared" si="7"/>
        <v>100.00016000221869</v>
      </c>
      <c r="G66" s="16">
        <f t="shared" si="7"/>
        <v>99.97635404351064</v>
      </c>
      <c r="H66" s="16">
        <f t="shared" si="7"/>
        <v>0</v>
      </c>
      <c r="I66" s="16">
        <f t="shared" si="7"/>
        <v>66.49529881863256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100.00009141858331</v>
      </c>
      <c r="P66" s="16">
        <f t="shared" si="7"/>
        <v>0</v>
      </c>
      <c r="Q66" s="16">
        <f t="shared" si="7"/>
        <v>101.97847432722851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50.67338806185436</v>
      </c>
      <c r="W66" s="16">
        <f t="shared" si="7"/>
        <v>100.97281020437676</v>
      </c>
      <c r="X66" s="16">
        <f t="shared" si="7"/>
        <v>0</v>
      </c>
      <c r="Y66" s="16">
        <f t="shared" si="7"/>
        <v>0</v>
      </c>
      <c r="Z66" s="17">
        <f t="shared" si="7"/>
        <v>89.90654901476819</v>
      </c>
    </row>
    <row r="67" spans="1:26" ht="13.5" hidden="1">
      <c r="A67" s="40" t="s">
        <v>116</v>
      </c>
      <c r="B67" s="23">
        <v>135877855</v>
      </c>
      <c r="C67" s="23"/>
      <c r="D67" s="24">
        <v>313285138</v>
      </c>
      <c r="E67" s="25">
        <v>312512000</v>
      </c>
      <c r="F67" s="25">
        <v>23660131</v>
      </c>
      <c r="G67" s="25">
        <v>27194253</v>
      </c>
      <c r="H67" s="25">
        <v>25443129</v>
      </c>
      <c r="I67" s="25">
        <v>76297513</v>
      </c>
      <c r="J67" s="25">
        <v>31308542</v>
      </c>
      <c r="K67" s="25">
        <v>30921791</v>
      </c>
      <c r="L67" s="25">
        <v>27894235</v>
      </c>
      <c r="M67" s="25">
        <v>90124568</v>
      </c>
      <c r="N67" s="25">
        <v>28252636</v>
      </c>
      <c r="O67" s="25">
        <v>31465500</v>
      </c>
      <c r="P67" s="25"/>
      <c r="Q67" s="25">
        <v>59718136</v>
      </c>
      <c r="R67" s="25"/>
      <c r="S67" s="25"/>
      <c r="T67" s="25"/>
      <c r="U67" s="25"/>
      <c r="V67" s="25">
        <v>226140217</v>
      </c>
      <c r="W67" s="25">
        <v>242309339</v>
      </c>
      <c r="X67" s="25"/>
      <c r="Y67" s="24"/>
      <c r="Z67" s="26">
        <v>312512000</v>
      </c>
    </row>
    <row r="68" spans="1:26" ht="13.5" hidden="1">
      <c r="A68" s="36" t="s">
        <v>31</v>
      </c>
      <c r="B68" s="18">
        <v>51179909</v>
      </c>
      <c r="C68" s="18"/>
      <c r="D68" s="19">
        <v>49200962</v>
      </c>
      <c r="E68" s="20">
        <v>50201000</v>
      </c>
      <c r="F68" s="20">
        <v>5132699</v>
      </c>
      <c r="G68" s="20">
        <v>5907619</v>
      </c>
      <c r="H68" s="20">
        <v>6713128</v>
      </c>
      <c r="I68" s="20">
        <v>17753446</v>
      </c>
      <c r="J68" s="20">
        <v>7443912</v>
      </c>
      <c r="K68" s="20">
        <v>8220968</v>
      </c>
      <c r="L68" s="20">
        <v>4603137</v>
      </c>
      <c r="M68" s="20">
        <v>20268017</v>
      </c>
      <c r="N68" s="20">
        <v>4603137</v>
      </c>
      <c r="O68" s="20">
        <v>4603137</v>
      </c>
      <c r="P68" s="20"/>
      <c r="Q68" s="20">
        <v>9206274</v>
      </c>
      <c r="R68" s="20"/>
      <c r="S68" s="20"/>
      <c r="T68" s="20"/>
      <c r="U68" s="20"/>
      <c r="V68" s="20">
        <v>47227737</v>
      </c>
      <c r="W68" s="20">
        <v>38032346</v>
      </c>
      <c r="X68" s="20"/>
      <c r="Y68" s="19"/>
      <c r="Z68" s="22">
        <v>50201000</v>
      </c>
    </row>
    <row r="69" spans="1:26" ht="13.5" hidden="1">
      <c r="A69" s="37" t="s">
        <v>32</v>
      </c>
      <c r="B69" s="18">
        <v>63994452</v>
      </c>
      <c r="C69" s="18"/>
      <c r="D69" s="19">
        <v>241174592</v>
      </c>
      <c r="E69" s="20">
        <v>238002000</v>
      </c>
      <c r="F69" s="20">
        <v>16652458</v>
      </c>
      <c r="G69" s="20">
        <v>19366644</v>
      </c>
      <c r="H69" s="20">
        <v>16818527</v>
      </c>
      <c r="I69" s="20">
        <v>52837629</v>
      </c>
      <c r="J69" s="20">
        <v>21844399</v>
      </c>
      <c r="K69" s="20">
        <v>20635695</v>
      </c>
      <c r="L69" s="20">
        <v>21162019</v>
      </c>
      <c r="M69" s="20">
        <v>63642113</v>
      </c>
      <c r="N69" s="20">
        <v>21459117</v>
      </c>
      <c r="O69" s="20">
        <v>24674624</v>
      </c>
      <c r="P69" s="20"/>
      <c r="Q69" s="20">
        <v>46133741</v>
      </c>
      <c r="R69" s="20"/>
      <c r="S69" s="20"/>
      <c r="T69" s="20"/>
      <c r="U69" s="20"/>
      <c r="V69" s="20">
        <v>162613483</v>
      </c>
      <c r="W69" s="20">
        <v>186567886</v>
      </c>
      <c r="X69" s="20"/>
      <c r="Y69" s="19"/>
      <c r="Z69" s="22">
        <v>238002000</v>
      </c>
    </row>
    <row r="70" spans="1:26" ht="13.5" hidden="1">
      <c r="A70" s="38" t="s">
        <v>110</v>
      </c>
      <c r="B70" s="18"/>
      <c r="C70" s="18"/>
      <c r="D70" s="19">
        <v>175724875</v>
      </c>
      <c r="E70" s="20">
        <v>168024000</v>
      </c>
      <c r="F70" s="20">
        <v>10919867</v>
      </c>
      <c r="G70" s="20">
        <v>13874902</v>
      </c>
      <c r="H70" s="20">
        <v>11185644</v>
      </c>
      <c r="I70" s="20">
        <v>35980413</v>
      </c>
      <c r="J70" s="20">
        <v>15701244</v>
      </c>
      <c r="K70" s="20">
        <v>14689075</v>
      </c>
      <c r="L70" s="20">
        <v>15147514</v>
      </c>
      <c r="M70" s="20">
        <v>45537833</v>
      </c>
      <c r="N70" s="20">
        <v>15048070</v>
      </c>
      <c r="O70" s="20">
        <v>19162935</v>
      </c>
      <c r="P70" s="20"/>
      <c r="Q70" s="20">
        <v>34211005</v>
      </c>
      <c r="R70" s="20"/>
      <c r="S70" s="20"/>
      <c r="T70" s="20"/>
      <c r="U70" s="20"/>
      <c r="V70" s="20">
        <v>115729251</v>
      </c>
      <c r="W70" s="20">
        <v>135835330</v>
      </c>
      <c r="X70" s="20"/>
      <c r="Y70" s="19"/>
      <c r="Z70" s="22">
        <v>168024000</v>
      </c>
    </row>
    <row r="71" spans="1:26" ht="13.5" hidden="1">
      <c r="A71" s="38" t="s">
        <v>111</v>
      </c>
      <c r="B71" s="18">
        <v>36033601</v>
      </c>
      <c r="C71" s="18"/>
      <c r="D71" s="19">
        <v>36727182</v>
      </c>
      <c r="E71" s="20">
        <v>39007000</v>
      </c>
      <c r="F71" s="20">
        <v>3190241</v>
      </c>
      <c r="G71" s="20">
        <v>2925861</v>
      </c>
      <c r="H71" s="20">
        <v>3068577</v>
      </c>
      <c r="I71" s="20">
        <v>9184679</v>
      </c>
      <c r="J71" s="20">
        <v>3577670</v>
      </c>
      <c r="K71" s="20">
        <v>3382491</v>
      </c>
      <c r="L71" s="20">
        <v>3460389</v>
      </c>
      <c r="M71" s="20">
        <v>10420550</v>
      </c>
      <c r="N71" s="20">
        <v>3454757</v>
      </c>
      <c r="O71" s="20">
        <v>2955067</v>
      </c>
      <c r="P71" s="20"/>
      <c r="Q71" s="20">
        <v>6409824</v>
      </c>
      <c r="R71" s="20"/>
      <c r="S71" s="20"/>
      <c r="T71" s="20"/>
      <c r="U71" s="20"/>
      <c r="V71" s="20">
        <v>26015053</v>
      </c>
      <c r="W71" s="20">
        <v>28390108</v>
      </c>
      <c r="X71" s="20"/>
      <c r="Y71" s="19"/>
      <c r="Z71" s="22">
        <v>39007000</v>
      </c>
    </row>
    <row r="72" spans="1:26" ht="13.5" hidden="1">
      <c r="A72" s="38" t="s">
        <v>112</v>
      </c>
      <c r="B72" s="18">
        <v>15826431</v>
      </c>
      <c r="C72" s="18"/>
      <c r="D72" s="19">
        <v>16693952</v>
      </c>
      <c r="E72" s="20">
        <v>17643000</v>
      </c>
      <c r="F72" s="20">
        <v>1430444</v>
      </c>
      <c r="G72" s="20">
        <v>1445269</v>
      </c>
      <c r="H72" s="20">
        <v>1440613</v>
      </c>
      <c r="I72" s="20">
        <v>4316326</v>
      </c>
      <c r="J72" s="20">
        <v>1441566</v>
      </c>
      <c r="K72" s="20">
        <v>1441870</v>
      </c>
      <c r="L72" s="20">
        <v>1431177</v>
      </c>
      <c r="M72" s="20">
        <v>4314613</v>
      </c>
      <c r="N72" s="20">
        <v>1443622</v>
      </c>
      <c r="O72" s="20">
        <v>1431657</v>
      </c>
      <c r="P72" s="20"/>
      <c r="Q72" s="20">
        <v>2875279</v>
      </c>
      <c r="R72" s="20"/>
      <c r="S72" s="20"/>
      <c r="T72" s="20"/>
      <c r="U72" s="20"/>
      <c r="V72" s="20">
        <v>11506218</v>
      </c>
      <c r="W72" s="20">
        <v>12904426</v>
      </c>
      <c r="X72" s="20"/>
      <c r="Y72" s="19"/>
      <c r="Z72" s="22">
        <v>17643000</v>
      </c>
    </row>
    <row r="73" spans="1:26" ht="13.5" hidden="1">
      <c r="A73" s="38" t="s">
        <v>113</v>
      </c>
      <c r="B73" s="18">
        <v>12134420</v>
      </c>
      <c r="C73" s="18"/>
      <c r="D73" s="19">
        <v>12028583</v>
      </c>
      <c r="E73" s="20">
        <v>13328000</v>
      </c>
      <c r="F73" s="20">
        <v>1111906</v>
      </c>
      <c r="G73" s="20">
        <v>1120612</v>
      </c>
      <c r="H73" s="20">
        <v>1123693</v>
      </c>
      <c r="I73" s="20">
        <v>3356211</v>
      </c>
      <c r="J73" s="20">
        <v>1123919</v>
      </c>
      <c r="K73" s="20">
        <v>1122259</v>
      </c>
      <c r="L73" s="20">
        <v>1122939</v>
      </c>
      <c r="M73" s="20">
        <v>3369117</v>
      </c>
      <c r="N73" s="20">
        <v>1512668</v>
      </c>
      <c r="O73" s="20">
        <v>1124965</v>
      </c>
      <c r="P73" s="20"/>
      <c r="Q73" s="20">
        <v>2637633</v>
      </c>
      <c r="R73" s="20"/>
      <c r="S73" s="20"/>
      <c r="T73" s="20"/>
      <c r="U73" s="20"/>
      <c r="V73" s="20">
        <v>9362961</v>
      </c>
      <c r="W73" s="20">
        <v>9438022</v>
      </c>
      <c r="X73" s="20"/>
      <c r="Y73" s="19"/>
      <c r="Z73" s="22">
        <v>13328000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20703494</v>
      </c>
      <c r="C75" s="27"/>
      <c r="D75" s="28">
        <v>22909584</v>
      </c>
      <c r="E75" s="29">
        <v>24309000</v>
      </c>
      <c r="F75" s="29">
        <v>1874974</v>
      </c>
      <c r="G75" s="29">
        <v>1919990</v>
      </c>
      <c r="H75" s="29">
        <v>1911474</v>
      </c>
      <c r="I75" s="29">
        <v>5706438</v>
      </c>
      <c r="J75" s="29">
        <v>2020231</v>
      </c>
      <c r="K75" s="29">
        <v>2065128</v>
      </c>
      <c r="L75" s="29">
        <v>2129079</v>
      </c>
      <c r="M75" s="29">
        <v>6214438</v>
      </c>
      <c r="N75" s="29">
        <v>2190382</v>
      </c>
      <c r="O75" s="29">
        <v>2187739</v>
      </c>
      <c r="P75" s="29"/>
      <c r="Q75" s="29">
        <v>4378121</v>
      </c>
      <c r="R75" s="29"/>
      <c r="S75" s="29"/>
      <c r="T75" s="29"/>
      <c r="U75" s="29"/>
      <c r="V75" s="29">
        <v>16298997</v>
      </c>
      <c r="W75" s="29">
        <v>17709107</v>
      </c>
      <c r="X75" s="29"/>
      <c r="Y75" s="28"/>
      <c r="Z75" s="30">
        <v>24309000</v>
      </c>
    </row>
    <row r="76" spans="1:26" ht="13.5" hidden="1">
      <c r="A76" s="41" t="s">
        <v>117</v>
      </c>
      <c r="B76" s="31">
        <v>316035080</v>
      </c>
      <c r="C76" s="31"/>
      <c r="D76" s="32">
        <v>276028748</v>
      </c>
      <c r="E76" s="33">
        <v>130773529</v>
      </c>
      <c r="F76" s="33">
        <v>22289221</v>
      </c>
      <c r="G76" s="33">
        <v>21623677</v>
      </c>
      <c r="H76" s="33">
        <v>9292291</v>
      </c>
      <c r="I76" s="33">
        <v>53205189</v>
      </c>
      <c r="J76" s="33">
        <v>9957534</v>
      </c>
      <c r="K76" s="33">
        <v>8463837</v>
      </c>
      <c r="L76" s="33">
        <v>8535210</v>
      </c>
      <c r="M76" s="33">
        <v>26956581</v>
      </c>
      <c r="N76" s="33">
        <v>6874799</v>
      </c>
      <c r="O76" s="33">
        <v>29995642</v>
      </c>
      <c r="P76" s="33">
        <v>25986970</v>
      </c>
      <c r="Q76" s="33">
        <v>62857411</v>
      </c>
      <c r="R76" s="33"/>
      <c r="S76" s="33"/>
      <c r="T76" s="33"/>
      <c r="U76" s="33"/>
      <c r="V76" s="33">
        <v>143019181</v>
      </c>
      <c r="W76" s="33">
        <v>96751262</v>
      </c>
      <c r="X76" s="33"/>
      <c r="Y76" s="32"/>
      <c r="Z76" s="34">
        <v>130773529</v>
      </c>
    </row>
    <row r="77" spans="1:26" ht="13.5" hidden="1">
      <c r="A77" s="36" t="s">
        <v>31</v>
      </c>
      <c r="B77" s="18">
        <v>49248429</v>
      </c>
      <c r="C77" s="18"/>
      <c r="D77" s="19">
        <v>46740914</v>
      </c>
      <c r="E77" s="20">
        <v>46740915</v>
      </c>
      <c r="F77" s="20">
        <v>3501580</v>
      </c>
      <c r="G77" s="20">
        <v>3697883</v>
      </c>
      <c r="H77" s="20">
        <v>3873725</v>
      </c>
      <c r="I77" s="20">
        <v>11073188</v>
      </c>
      <c r="J77" s="20">
        <v>4248253</v>
      </c>
      <c r="K77" s="20">
        <v>3751281</v>
      </c>
      <c r="L77" s="20">
        <v>3778682</v>
      </c>
      <c r="M77" s="20">
        <v>11778216</v>
      </c>
      <c r="N77" s="20">
        <v>2885244</v>
      </c>
      <c r="O77" s="20">
        <v>4923596</v>
      </c>
      <c r="P77" s="20">
        <v>3822746</v>
      </c>
      <c r="Q77" s="20">
        <v>11631586</v>
      </c>
      <c r="R77" s="20"/>
      <c r="S77" s="20"/>
      <c r="T77" s="20"/>
      <c r="U77" s="20"/>
      <c r="V77" s="20">
        <v>34482990</v>
      </c>
      <c r="W77" s="20">
        <v>34278404</v>
      </c>
      <c r="X77" s="20"/>
      <c r="Y77" s="19"/>
      <c r="Z77" s="22">
        <v>46740915</v>
      </c>
    </row>
    <row r="78" spans="1:26" ht="13.5" hidden="1">
      <c r="A78" s="37" t="s">
        <v>32</v>
      </c>
      <c r="B78" s="18">
        <v>266786651</v>
      </c>
      <c r="C78" s="18"/>
      <c r="D78" s="19">
        <v>229287834</v>
      </c>
      <c r="E78" s="20">
        <v>62177231</v>
      </c>
      <c r="F78" s="20">
        <v>16912664</v>
      </c>
      <c r="G78" s="20">
        <v>16006258</v>
      </c>
      <c r="H78" s="20">
        <v>5418566</v>
      </c>
      <c r="I78" s="20">
        <v>38337488</v>
      </c>
      <c r="J78" s="20">
        <v>5709281</v>
      </c>
      <c r="K78" s="20">
        <v>4712556</v>
      </c>
      <c r="L78" s="20">
        <v>4756528</v>
      </c>
      <c r="M78" s="20">
        <v>15178365</v>
      </c>
      <c r="N78" s="20">
        <v>3989555</v>
      </c>
      <c r="O78" s="20">
        <v>22884305</v>
      </c>
      <c r="P78" s="20">
        <v>19887224</v>
      </c>
      <c r="Q78" s="20">
        <v>46761084</v>
      </c>
      <c r="R78" s="20"/>
      <c r="S78" s="20"/>
      <c r="T78" s="20"/>
      <c r="U78" s="20"/>
      <c r="V78" s="20">
        <v>100276937</v>
      </c>
      <c r="W78" s="20">
        <v>44591475</v>
      </c>
      <c r="X78" s="20"/>
      <c r="Y78" s="19"/>
      <c r="Z78" s="22">
        <v>62177231</v>
      </c>
    </row>
    <row r="79" spans="1:26" ht="13.5" hidden="1">
      <c r="A79" s="38" t="s">
        <v>110</v>
      </c>
      <c r="B79" s="18"/>
      <c r="C79" s="18"/>
      <c r="D79" s="19">
        <v>166938634</v>
      </c>
      <c r="E79" s="20">
        <v>34890823</v>
      </c>
      <c r="F79" s="20">
        <v>12502059</v>
      </c>
      <c r="G79" s="20">
        <v>11202018</v>
      </c>
      <c r="H79" s="20">
        <v>2600355</v>
      </c>
      <c r="I79" s="20">
        <v>26304432</v>
      </c>
      <c r="J79" s="20">
        <v>3252540</v>
      </c>
      <c r="K79" s="20">
        <v>2441041</v>
      </c>
      <c r="L79" s="20">
        <v>2454816</v>
      </c>
      <c r="M79" s="20">
        <v>8148397</v>
      </c>
      <c r="N79" s="20">
        <v>2234275</v>
      </c>
      <c r="O79" s="20">
        <v>15288293</v>
      </c>
      <c r="P79" s="20">
        <v>13875195</v>
      </c>
      <c r="Q79" s="20">
        <v>31397763</v>
      </c>
      <c r="R79" s="20"/>
      <c r="S79" s="20"/>
      <c r="T79" s="20"/>
      <c r="U79" s="20"/>
      <c r="V79" s="20">
        <v>65850592</v>
      </c>
      <c r="W79" s="20">
        <v>23698518</v>
      </c>
      <c r="X79" s="20"/>
      <c r="Y79" s="19"/>
      <c r="Z79" s="22">
        <v>34890823</v>
      </c>
    </row>
    <row r="80" spans="1:26" ht="13.5" hidden="1">
      <c r="A80" s="38" t="s">
        <v>111</v>
      </c>
      <c r="B80" s="18"/>
      <c r="C80" s="18"/>
      <c r="D80" s="19">
        <v>34890823</v>
      </c>
      <c r="E80" s="20">
        <v>15859255</v>
      </c>
      <c r="F80" s="20">
        <v>2383368</v>
      </c>
      <c r="G80" s="20">
        <v>2667398</v>
      </c>
      <c r="H80" s="20">
        <v>1875862</v>
      </c>
      <c r="I80" s="20">
        <v>6926628</v>
      </c>
      <c r="J80" s="20">
        <v>1372461</v>
      </c>
      <c r="K80" s="20">
        <v>1347759</v>
      </c>
      <c r="L80" s="20">
        <v>1357397</v>
      </c>
      <c r="M80" s="20">
        <v>4077617</v>
      </c>
      <c r="N80" s="20">
        <v>902047</v>
      </c>
      <c r="O80" s="20">
        <v>4514945</v>
      </c>
      <c r="P80" s="20">
        <v>3638949</v>
      </c>
      <c r="Q80" s="20">
        <v>9055941</v>
      </c>
      <c r="R80" s="20"/>
      <c r="S80" s="20"/>
      <c r="T80" s="20"/>
      <c r="U80" s="20"/>
      <c r="V80" s="20">
        <v>20060186</v>
      </c>
      <c r="W80" s="20">
        <v>12048325</v>
      </c>
      <c r="X80" s="20"/>
      <c r="Y80" s="19"/>
      <c r="Z80" s="22">
        <v>15859255</v>
      </c>
    </row>
    <row r="81" spans="1:26" ht="13.5" hidden="1">
      <c r="A81" s="38" t="s">
        <v>112</v>
      </c>
      <c r="B81" s="18"/>
      <c r="C81" s="18"/>
      <c r="D81" s="19">
        <v>15859256</v>
      </c>
      <c r="E81" s="20">
        <v>11427153</v>
      </c>
      <c r="F81" s="20">
        <v>1226119</v>
      </c>
      <c r="G81" s="20">
        <v>851727</v>
      </c>
      <c r="H81" s="20">
        <v>925229</v>
      </c>
      <c r="I81" s="20">
        <v>3003075</v>
      </c>
      <c r="J81" s="20">
        <v>1064549</v>
      </c>
      <c r="K81" s="20">
        <v>907074</v>
      </c>
      <c r="L81" s="20">
        <v>912547</v>
      </c>
      <c r="M81" s="20">
        <v>2884170</v>
      </c>
      <c r="N81" s="20">
        <v>843069</v>
      </c>
      <c r="O81" s="20">
        <v>1960286</v>
      </c>
      <c r="P81" s="20">
        <v>1400951</v>
      </c>
      <c r="Q81" s="20">
        <v>4204306</v>
      </c>
      <c r="R81" s="20"/>
      <c r="S81" s="20"/>
      <c r="T81" s="20"/>
      <c r="U81" s="20"/>
      <c r="V81" s="20">
        <v>10091551</v>
      </c>
      <c r="W81" s="20">
        <v>8844632</v>
      </c>
      <c r="X81" s="20"/>
      <c r="Y81" s="19"/>
      <c r="Z81" s="22">
        <v>11427153</v>
      </c>
    </row>
    <row r="82" spans="1:26" ht="13.5" hidden="1">
      <c r="A82" s="38" t="s">
        <v>113</v>
      </c>
      <c r="B82" s="18"/>
      <c r="C82" s="18"/>
      <c r="D82" s="19">
        <v>11427152</v>
      </c>
      <c r="E82" s="20"/>
      <c r="F82" s="20">
        <v>801118</v>
      </c>
      <c r="G82" s="20">
        <v>1285115</v>
      </c>
      <c r="H82" s="20"/>
      <c r="I82" s="20">
        <v>2086233</v>
      </c>
      <c r="J82" s="20"/>
      <c r="K82" s="20"/>
      <c r="L82" s="20"/>
      <c r="M82" s="20"/>
      <c r="N82" s="20"/>
      <c r="O82" s="20">
        <v>1120781</v>
      </c>
      <c r="P82" s="20">
        <v>972129</v>
      </c>
      <c r="Q82" s="20">
        <v>2092910</v>
      </c>
      <c r="R82" s="20"/>
      <c r="S82" s="20"/>
      <c r="T82" s="20"/>
      <c r="U82" s="20"/>
      <c r="V82" s="20">
        <v>4179143</v>
      </c>
      <c r="W82" s="20"/>
      <c r="X82" s="20"/>
      <c r="Y82" s="19"/>
      <c r="Z82" s="22"/>
    </row>
    <row r="83" spans="1:26" ht="13.5" hidden="1">
      <c r="A83" s="38" t="s">
        <v>114</v>
      </c>
      <c r="B83" s="18">
        <v>266786651</v>
      </c>
      <c r="C83" s="18"/>
      <c r="D83" s="19">
        <v>171969</v>
      </c>
      <c r="E83" s="20"/>
      <c r="F83" s="20"/>
      <c r="G83" s="20"/>
      <c r="H83" s="20">
        <v>17120</v>
      </c>
      <c r="I83" s="20">
        <v>17120</v>
      </c>
      <c r="J83" s="20">
        <v>19731</v>
      </c>
      <c r="K83" s="20">
        <v>16682</v>
      </c>
      <c r="L83" s="20">
        <v>31768</v>
      </c>
      <c r="M83" s="20">
        <v>68181</v>
      </c>
      <c r="N83" s="20">
        <v>10164</v>
      </c>
      <c r="O83" s="20"/>
      <c r="P83" s="20"/>
      <c r="Q83" s="20">
        <v>10164</v>
      </c>
      <c r="R83" s="20"/>
      <c r="S83" s="20"/>
      <c r="T83" s="20"/>
      <c r="U83" s="20"/>
      <c r="V83" s="20">
        <v>95465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>
        <v>21855383</v>
      </c>
      <c r="F84" s="29">
        <v>1874977</v>
      </c>
      <c r="G84" s="29">
        <v>1919536</v>
      </c>
      <c r="H84" s="29"/>
      <c r="I84" s="29">
        <v>3794513</v>
      </c>
      <c r="J84" s="29"/>
      <c r="K84" s="29"/>
      <c r="L84" s="29"/>
      <c r="M84" s="29"/>
      <c r="N84" s="29"/>
      <c r="O84" s="29">
        <v>2187741</v>
      </c>
      <c r="P84" s="29">
        <v>2277000</v>
      </c>
      <c r="Q84" s="29">
        <v>4464741</v>
      </c>
      <c r="R84" s="29"/>
      <c r="S84" s="29"/>
      <c r="T84" s="29"/>
      <c r="U84" s="29"/>
      <c r="V84" s="29">
        <v>8259254</v>
      </c>
      <c r="W84" s="29">
        <v>17881383</v>
      </c>
      <c r="X84" s="29"/>
      <c r="Y84" s="28"/>
      <c r="Z84" s="30">
        <v>21855383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33865255</v>
      </c>
      <c r="C5" s="18">
        <v>0</v>
      </c>
      <c r="D5" s="58">
        <v>30000000</v>
      </c>
      <c r="E5" s="59">
        <v>30000000</v>
      </c>
      <c r="F5" s="59">
        <v>2387008</v>
      </c>
      <c r="G5" s="59">
        <v>2386957</v>
      </c>
      <c r="H5" s="59">
        <v>2385677</v>
      </c>
      <c r="I5" s="59">
        <v>7159642</v>
      </c>
      <c r="J5" s="59">
        <v>2949623</v>
      </c>
      <c r="K5" s="59">
        <v>2949573</v>
      </c>
      <c r="L5" s="59">
        <v>2949494</v>
      </c>
      <c r="M5" s="59">
        <v>8848690</v>
      </c>
      <c r="N5" s="59">
        <v>2940817</v>
      </c>
      <c r="O5" s="59">
        <v>2957343</v>
      </c>
      <c r="P5" s="59">
        <v>2950876</v>
      </c>
      <c r="Q5" s="59">
        <v>8849036</v>
      </c>
      <c r="R5" s="59">
        <v>0</v>
      </c>
      <c r="S5" s="59">
        <v>0</v>
      </c>
      <c r="T5" s="59">
        <v>0</v>
      </c>
      <c r="U5" s="59">
        <v>0</v>
      </c>
      <c r="V5" s="59">
        <v>24857368</v>
      </c>
      <c r="W5" s="59">
        <v>21633000</v>
      </c>
      <c r="X5" s="59">
        <v>3224368</v>
      </c>
      <c r="Y5" s="60">
        <v>14.9</v>
      </c>
      <c r="Z5" s="61">
        <v>30000000</v>
      </c>
    </row>
    <row r="6" spans="1:26" ht="13.5">
      <c r="A6" s="57" t="s">
        <v>32</v>
      </c>
      <c r="B6" s="18">
        <v>4472543</v>
      </c>
      <c r="C6" s="18">
        <v>0</v>
      </c>
      <c r="D6" s="58">
        <v>4300000</v>
      </c>
      <c r="E6" s="59">
        <v>4300000</v>
      </c>
      <c r="F6" s="59">
        <v>389563</v>
      </c>
      <c r="G6" s="59">
        <v>364896</v>
      </c>
      <c r="H6" s="59">
        <v>366654</v>
      </c>
      <c r="I6" s="59">
        <v>1121113</v>
      </c>
      <c r="J6" s="59">
        <v>366825</v>
      </c>
      <c r="K6" s="59">
        <v>366892</v>
      </c>
      <c r="L6" s="59">
        <v>366926</v>
      </c>
      <c r="M6" s="59">
        <v>1100643</v>
      </c>
      <c r="N6" s="59">
        <v>364639</v>
      </c>
      <c r="O6" s="59">
        <v>366615</v>
      </c>
      <c r="P6" s="59">
        <v>366615</v>
      </c>
      <c r="Q6" s="59">
        <v>1097869</v>
      </c>
      <c r="R6" s="59">
        <v>0</v>
      </c>
      <c r="S6" s="59">
        <v>0</v>
      </c>
      <c r="T6" s="59">
        <v>0</v>
      </c>
      <c r="U6" s="59">
        <v>0</v>
      </c>
      <c r="V6" s="59">
        <v>3319625</v>
      </c>
      <c r="W6" s="59">
        <v>2967000</v>
      </c>
      <c r="X6" s="59">
        <v>352625</v>
      </c>
      <c r="Y6" s="60">
        <v>11.88</v>
      </c>
      <c r="Z6" s="61">
        <v>4300000</v>
      </c>
    </row>
    <row r="7" spans="1:26" ht="13.5">
      <c r="A7" s="57" t="s">
        <v>33</v>
      </c>
      <c r="B7" s="18">
        <v>15174630</v>
      </c>
      <c r="C7" s="18">
        <v>0</v>
      </c>
      <c r="D7" s="58">
        <v>11776000</v>
      </c>
      <c r="E7" s="59">
        <v>11776000</v>
      </c>
      <c r="F7" s="59">
        <v>1196256</v>
      </c>
      <c r="G7" s="59">
        <v>1273746</v>
      </c>
      <c r="H7" s="59">
        <v>1123860</v>
      </c>
      <c r="I7" s="59">
        <v>3593862</v>
      </c>
      <c r="J7" s="59">
        <v>1655199</v>
      </c>
      <c r="K7" s="59">
        <v>1454571</v>
      </c>
      <c r="L7" s="59">
        <v>1285691</v>
      </c>
      <c r="M7" s="59">
        <v>4395461</v>
      </c>
      <c r="N7" s="59">
        <v>1394253</v>
      </c>
      <c r="O7" s="59">
        <v>1272454</v>
      </c>
      <c r="P7" s="59">
        <v>123869</v>
      </c>
      <c r="Q7" s="59">
        <v>2790576</v>
      </c>
      <c r="R7" s="59">
        <v>0</v>
      </c>
      <c r="S7" s="59">
        <v>0</v>
      </c>
      <c r="T7" s="59">
        <v>0</v>
      </c>
      <c r="U7" s="59">
        <v>0</v>
      </c>
      <c r="V7" s="59">
        <v>10779899</v>
      </c>
      <c r="W7" s="59">
        <v>7748208</v>
      </c>
      <c r="X7" s="59">
        <v>3031691</v>
      </c>
      <c r="Y7" s="60">
        <v>39.13</v>
      </c>
      <c r="Z7" s="61">
        <v>11776000</v>
      </c>
    </row>
    <row r="8" spans="1:26" ht="13.5">
      <c r="A8" s="57" t="s">
        <v>34</v>
      </c>
      <c r="B8" s="18">
        <v>222487633</v>
      </c>
      <c r="C8" s="18">
        <v>0</v>
      </c>
      <c r="D8" s="58">
        <v>241457000</v>
      </c>
      <c r="E8" s="59">
        <v>241457000</v>
      </c>
      <c r="F8" s="59">
        <v>99887000</v>
      </c>
      <c r="G8" s="59">
        <v>1091000</v>
      </c>
      <c r="H8" s="59">
        <v>93083</v>
      </c>
      <c r="I8" s="59">
        <v>101071083</v>
      </c>
      <c r="J8" s="59">
        <v>0</v>
      </c>
      <c r="K8" s="59">
        <v>1981708</v>
      </c>
      <c r="L8" s="59">
        <v>78192000</v>
      </c>
      <c r="M8" s="59">
        <v>80173708</v>
      </c>
      <c r="N8" s="59">
        <v>0</v>
      </c>
      <c r="O8" s="59">
        <v>0</v>
      </c>
      <c r="P8" s="59">
        <v>59954000</v>
      </c>
      <c r="Q8" s="59">
        <v>59954000</v>
      </c>
      <c r="R8" s="59">
        <v>0</v>
      </c>
      <c r="S8" s="59">
        <v>0</v>
      </c>
      <c r="T8" s="59">
        <v>0</v>
      </c>
      <c r="U8" s="59">
        <v>0</v>
      </c>
      <c r="V8" s="59">
        <v>241198791</v>
      </c>
      <c r="W8" s="59">
        <v>241456998</v>
      </c>
      <c r="X8" s="59">
        <v>-258207</v>
      </c>
      <c r="Y8" s="60">
        <v>-0.11</v>
      </c>
      <c r="Z8" s="61">
        <v>241457000</v>
      </c>
    </row>
    <row r="9" spans="1:26" ht="13.5">
      <c r="A9" s="57" t="s">
        <v>35</v>
      </c>
      <c r="B9" s="18">
        <v>13644126</v>
      </c>
      <c r="C9" s="18">
        <v>0</v>
      </c>
      <c r="D9" s="58">
        <v>15067970</v>
      </c>
      <c r="E9" s="59">
        <v>15067970</v>
      </c>
      <c r="F9" s="59">
        <v>693642</v>
      </c>
      <c r="G9" s="59">
        <v>961483</v>
      </c>
      <c r="H9" s="59">
        <v>725040</v>
      </c>
      <c r="I9" s="59">
        <v>2380165</v>
      </c>
      <c r="J9" s="59">
        <v>485741</v>
      </c>
      <c r="K9" s="59">
        <v>1359951</v>
      </c>
      <c r="L9" s="59">
        <v>525667</v>
      </c>
      <c r="M9" s="59">
        <v>2371359</v>
      </c>
      <c r="N9" s="59">
        <v>652319</v>
      </c>
      <c r="O9" s="59">
        <v>2746132</v>
      </c>
      <c r="P9" s="59">
        <v>46824</v>
      </c>
      <c r="Q9" s="59">
        <v>3445275</v>
      </c>
      <c r="R9" s="59">
        <v>0</v>
      </c>
      <c r="S9" s="59">
        <v>0</v>
      </c>
      <c r="T9" s="59">
        <v>0</v>
      </c>
      <c r="U9" s="59">
        <v>0</v>
      </c>
      <c r="V9" s="59">
        <v>8196799</v>
      </c>
      <c r="W9" s="59">
        <v>11336744</v>
      </c>
      <c r="X9" s="59">
        <v>-3139945</v>
      </c>
      <c r="Y9" s="60">
        <v>-27.7</v>
      </c>
      <c r="Z9" s="61">
        <v>15067970</v>
      </c>
    </row>
    <row r="10" spans="1:26" ht="25.5">
      <c r="A10" s="62" t="s">
        <v>102</v>
      </c>
      <c r="B10" s="63">
        <f>SUM(B5:B9)</f>
        <v>289644187</v>
      </c>
      <c r="C10" s="63">
        <f>SUM(C5:C9)</f>
        <v>0</v>
      </c>
      <c r="D10" s="64">
        <f aca="true" t="shared" si="0" ref="D10:Z10">SUM(D5:D9)</f>
        <v>302600970</v>
      </c>
      <c r="E10" s="65">
        <f t="shared" si="0"/>
        <v>302600970</v>
      </c>
      <c r="F10" s="65">
        <f t="shared" si="0"/>
        <v>104553469</v>
      </c>
      <c r="G10" s="65">
        <f t="shared" si="0"/>
        <v>6078082</v>
      </c>
      <c r="H10" s="65">
        <f t="shared" si="0"/>
        <v>4694314</v>
      </c>
      <c r="I10" s="65">
        <f t="shared" si="0"/>
        <v>115325865</v>
      </c>
      <c r="J10" s="65">
        <f t="shared" si="0"/>
        <v>5457388</v>
      </c>
      <c r="K10" s="65">
        <f t="shared" si="0"/>
        <v>8112695</v>
      </c>
      <c r="L10" s="65">
        <f t="shared" si="0"/>
        <v>83319778</v>
      </c>
      <c r="M10" s="65">
        <f t="shared" si="0"/>
        <v>96889861</v>
      </c>
      <c r="N10" s="65">
        <f t="shared" si="0"/>
        <v>5352028</v>
      </c>
      <c r="O10" s="65">
        <f t="shared" si="0"/>
        <v>7342544</v>
      </c>
      <c r="P10" s="65">
        <f t="shared" si="0"/>
        <v>63442184</v>
      </c>
      <c r="Q10" s="65">
        <f t="shared" si="0"/>
        <v>76136756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288352482</v>
      </c>
      <c r="W10" s="65">
        <f t="shared" si="0"/>
        <v>285141950</v>
      </c>
      <c r="X10" s="65">
        <f t="shared" si="0"/>
        <v>3210532</v>
      </c>
      <c r="Y10" s="66">
        <f>+IF(W10&lt;&gt;0,(X10/W10)*100,0)</f>
        <v>1.125941658181127</v>
      </c>
      <c r="Z10" s="67">
        <f t="shared" si="0"/>
        <v>302600970</v>
      </c>
    </row>
    <row r="11" spans="1:26" ht="13.5">
      <c r="A11" s="57" t="s">
        <v>36</v>
      </c>
      <c r="B11" s="18">
        <v>119525379</v>
      </c>
      <c r="C11" s="18">
        <v>0</v>
      </c>
      <c r="D11" s="58">
        <v>133872944</v>
      </c>
      <c r="E11" s="59">
        <v>133872944</v>
      </c>
      <c r="F11" s="59">
        <v>9796861</v>
      </c>
      <c r="G11" s="59">
        <v>9973719</v>
      </c>
      <c r="H11" s="59">
        <v>9835086</v>
      </c>
      <c r="I11" s="59">
        <v>29605666</v>
      </c>
      <c r="J11" s="59">
        <v>10028107</v>
      </c>
      <c r="K11" s="59">
        <v>9697641</v>
      </c>
      <c r="L11" s="59">
        <v>9753601</v>
      </c>
      <c r="M11" s="59">
        <v>29479349</v>
      </c>
      <c r="N11" s="59">
        <v>9944476</v>
      </c>
      <c r="O11" s="59">
        <v>9834513</v>
      </c>
      <c r="P11" s="59">
        <v>10068092</v>
      </c>
      <c r="Q11" s="59">
        <v>29847081</v>
      </c>
      <c r="R11" s="59">
        <v>0</v>
      </c>
      <c r="S11" s="59">
        <v>0</v>
      </c>
      <c r="T11" s="59">
        <v>0</v>
      </c>
      <c r="U11" s="59">
        <v>0</v>
      </c>
      <c r="V11" s="59">
        <v>88932096</v>
      </c>
      <c r="W11" s="59">
        <v>95820000</v>
      </c>
      <c r="X11" s="59">
        <v>-6887904</v>
      </c>
      <c r="Y11" s="60">
        <v>-7.19</v>
      </c>
      <c r="Z11" s="61">
        <v>133872944</v>
      </c>
    </row>
    <row r="12" spans="1:26" ht="13.5">
      <c r="A12" s="57" t="s">
        <v>37</v>
      </c>
      <c r="B12" s="18">
        <v>19431700</v>
      </c>
      <c r="C12" s="18">
        <v>0</v>
      </c>
      <c r="D12" s="58">
        <v>20646484</v>
      </c>
      <c r="E12" s="59">
        <v>20646484</v>
      </c>
      <c r="F12" s="59">
        <v>1664446</v>
      </c>
      <c r="G12" s="59">
        <v>1664446</v>
      </c>
      <c r="H12" s="59">
        <v>1664446</v>
      </c>
      <c r="I12" s="59">
        <v>4993338</v>
      </c>
      <c r="J12" s="59">
        <v>1664446</v>
      </c>
      <c r="K12" s="59">
        <v>1664446</v>
      </c>
      <c r="L12" s="59">
        <v>1664446</v>
      </c>
      <c r="M12" s="59">
        <v>4993338</v>
      </c>
      <c r="N12" s="59">
        <v>1664446</v>
      </c>
      <c r="O12" s="59">
        <v>3140754</v>
      </c>
      <c r="P12" s="59">
        <v>1860608</v>
      </c>
      <c r="Q12" s="59">
        <v>6665808</v>
      </c>
      <c r="R12" s="59">
        <v>0</v>
      </c>
      <c r="S12" s="59">
        <v>0</v>
      </c>
      <c r="T12" s="59">
        <v>0</v>
      </c>
      <c r="U12" s="59">
        <v>0</v>
      </c>
      <c r="V12" s="59">
        <v>16652484</v>
      </c>
      <c r="W12" s="59">
        <v>15295000</v>
      </c>
      <c r="X12" s="59">
        <v>1357484</v>
      </c>
      <c r="Y12" s="60">
        <v>8.88</v>
      </c>
      <c r="Z12" s="61">
        <v>20646484</v>
      </c>
    </row>
    <row r="13" spans="1:26" ht="13.5">
      <c r="A13" s="57" t="s">
        <v>103</v>
      </c>
      <c r="B13" s="18">
        <v>38553790</v>
      </c>
      <c r="C13" s="18">
        <v>0</v>
      </c>
      <c r="D13" s="58">
        <v>30000000</v>
      </c>
      <c r="E13" s="59">
        <v>30000000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30000000</v>
      </c>
    </row>
    <row r="14" spans="1:26" ht="13.5">
      <c r="A14" s="57" t="s">
        <v>38</v>
      </c>
      <c r="B14" s="18">
        <v>0</v>
      </c>
      <c r="C14" s="18">
        <v>0</v>
      </c>
      <c r="D14" s="58">
        <v>770000</v>
      </c>
      <c r="E14" s="59">
        <v>770000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176360</v>
      </c>
      <c r="X14" s="59">
        <v>-176360</v>
      </c>
      <c r="Y14" s="60">
        <v>-100</v>
      </c>
      <c r="Z14" s="61">
        <v>770000</v>
      </c>
    </row>
    <row r="15" spans="1:26" ht="13.5">
      <c r="A15" s="57" t="s">
        <v>39</v>
      </c>
      <c r="B15" s="18">
        <v>16265310</v>
      </c>
      <c r="C15" s="18">
        <v>0</v>
      </c>
      <c r="D15" s="58">
        <v>8800000</v>
      </c>
      <c r="E15" s="59">
        <v>8800000</v>
      </c>
      <c r="F15" s="59">
        <v>308160</v>
      </c>
      <c r="G15" s="59">
        <v>395029</v>
      </c>
      <c r="H15" s="59">
        <v>1289360</v>
      </c>
      <c r="I15" s="59">
        <v>1992549</v>
      </c>
      <c r="J15" s="59">
        <v>757303</v>
      </c>
      <c r="K15" s="59">
        <v>211179</v>
      </c>
      <c r="L15" s="59">
        <v>286857</v>
      </c>
      <c r="M15" s="59">
        <v>1255339</v>
      </c>
      <c r="N15" s="59">
        <v>128582</v>
      </c>
      <c r="O15" s="59">
        <v>461988</v>
      </c>
      <c r="P15" s="59">
        <v>1823564</v>
      </c>
      <c r="Q15" s="59">
        <v>2414134</v>
      </c>
      <c r="R15" s="59">
        <v>0</v>
      </c>
      <c r="S15" s="59">
        <v>0</v>
      </c>
      <c r="T15" s="59">
        <v>0</v>
      </c>
      <c r="U15" s="59">
        <v>0</v>
      </c>
      <c r="V15" s="59">
        <v>5662022</v>
      </c>
      <c r="W15" s="59">
        <v>5425428</v>
      </c>
      <c r="X15" s="59">
        <v>236594</v>
      </c>
      <c r="Y15" s="60">
        <v>4.36</v>
      </c>
      <c r="Z15" s="61">
        <v>8800000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128918050</v>
      </c>
      <c r="C17" s="18">
        <v>0</v>
      </c>
      <c r="D17" s="58">
        <v>107222982</v>
      </c>
      <c r="E17" s="59">
        <v>107222982</v>
      </c>
      <c r="F17" s="59">
        <v>2573225</v>
      </c>
      <c r="G17" s="59">
        <v>5594051</v>
      </c>
      <c r="H17" s="59">
        <v>8864115</v>
      </c>
      <c r="I17" s="59">
        <v>17031391</v>
      </c>
      <c r="J17" s="59">
        <v>9975437</v>
      </c>
      <c r="K17" s="59">
        <v>7494412</v>
      </c>
      <c r="L17" s="59">
        <v>11188805</v>
      </c>
      <c r="M17" s="59">
        <v>28658654</v>
      </c>
      <c r="N17" s="59">
        <v>4006980</v>
      </c>
      <c r="O17" s="59">
        <v>4363434</v>
      </c>
      <c r="P17" s="59">
        <v>7055739</v>
      </c>
      <c r="Q17" s="59">
        <v>15426153</v>
      </c>
      <c r="R17" s="59">
        <v>0</v>
      </c>
      <c r="S17" s="59">
        <v>0</v>
      </c>
      <c r="T17" s="59">
        <v>0</v>
      </c>
      <c r="U17" s="59">
        <v>0</v>
      </c>
      <c r="V17" s="59">
        <v>61116198</v>
      </c>
      <c r="W17" s="59">
        <v>61410006</v>
      </c>
      <c r="X17" s="59">
        <v>-293808</v>
      </c>
      <c r="Y17" s="60">
        <v>-0.48</v>
      </c>
      <c r="Z17" s="61">
        <v>107222982</v>
      </c>
    </row>
    <row r="18" spans="1:26" ht="13.5">
      <c r="A18" s="69" t="s">
        <v>42</v>
      </c>
      <c r="B18" s="70">
        <f>SUM(B11:B17)</f>
        <v>322694229</v>
      </c>
      <c r="C18" s="70">
        <f>SUM(C11:C17)</f>
        <v>0</v>
      </c>
      <c r="D18" s="71">
        <f aca="true" t="shared" si="1" ref="D18:Z18">SUM(D11:D17)</f>
        <v>301312410</v>
      </c>
      <c r="E18" s="72">
        <f t="shared" si="1"/>
        <v>301312410</v>
      </c>
      <c r="F18" s="72">
        <f t="shared" si="1"/>
        <v>14342692</v>
      </c>
      <c r="G18" s="72">
        <f t="shared" si="1"/>
        <v>17627245</v>
      </c>
      <c r="H18" s="72">
        <f t="shared" si="1"/>
        <v>21653007</v>
      </c>
      <c r="I18" s="72">
        <f t="shared" si="1"/>
        <v>53622944</v>
      </c>
      <c r="J18" s="72">
        <f t="shared" si="1"/>
        <v>22425293</v>
      </c>
      <c r="K18" s="72">
        <f t="shared" si="1"/>
        <v>19067678</v>
      </c>
      <c r="L18" s="72">
        <f t="shared" si="1"/>
        <v>22893709</v>
      </c>
      <c r="M18" s="72">
        <f t="shared" si="1"/>
        <v>64386680</v>
      </c>
      <c r="N18" s="72">
        <f t="shared" si="1"/>
        <v>15744484</v>
      </c>
      <c r="O18" s="72">
        <f t="shared" si="1"/>
        <v>17800689</v>
      </c>
      <c r="P18" s="72">
        <f t="shared" si="1"/>
        <v>20808003</v>
      </c>
      <c r="Q18" s="72">
        <f t="shared" si="1"/>
        <v>54353176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172362800</v>
      </c>
      <c r="W18" s="72">
        <f t="shared" si="1"/>
        <v>178126794</v>
      </c>
      <c r="X18" s="72">
        <f t="shared" si="1"/>
        <v>-5763994</v>
      </c>
      <c r="Y18" s="66">
        <f>+IF(W18&lt;&gt;0,(X18/W18)*100,0)</f>
        <v>-3.2358938655798184</v>
      </c>
      <c r="Z18" s="73">
        <f t="shared" si="1"/>
        <v>301312410</v>
      </c>
    </row>
    <row r="19" spans="1:26" ht="13.5">
      <c r="A19" s="69" t="s">
        <v>43</v>
      </c>
      <c r="B19" s="74">
        <f>+B10-B18</f>
        <v>-33050042</v>
      </c>
      <c r="C19" s="74">
        <f>+C10-C18</f>
        <v>0</v>
      </c>
      <c r="D19" s="75">
        <f aca="true" t="shared" si="2" ref="D19:Z19">+D10-D18</f>
        <v>1288560</v>
      </c>
      <c r="E19" s="76">
        <f t="shared" si="2"/>
        <v>1288560</v>
      </c>
      <c r="F19" s="76">
        <f t="shared" si="2"/>
        <v>90210777</v>
      </c>
      <c r="G19" s="76">
        <f t="shared" si="2"/>
        <v>-11549163</v>
      </c>
      <c r="H19" s="76">
        <f t="shared" si="2"/>
        <v>-16958693</v>
      </c>
      <c r="I19" s="76">
        <f t="shared" si="2"/>
        <v>61702921</v>
      </c>
      <c r="J19" s="76">
        <f t="shared" si="2"/>
        <v>-16967905</v>
      </c>
      <c r="K19" s="76">
        <f t="shared" si="2"/>
        <v>-10954983</v>
      </c>
      <c r="L19" s="76">
        <f t="shared" si="2"/>
        <v>60426069</v>
      </c>
      <c r="M19" s="76">
        <f t="shared" si="2"/>
        <v>32503181</v>
      </c>
      <c r="N19" s="76">
        <f t="shared" si="2"/>
        <v>-10392456</v>
      </c>
      <c r="O19" s="76">
        <f t="shared" si="2"/>
        <v>-10458145</v>
      </c>
      <c r="P19" s="76">
        <f t="shared" si="2"/>
        <v>42634181</v>
      </c>
      <c r="Q19" s="76">
        <f t="shared" si="2"/>
        <v>21783580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115989682</v>
      </c>
      <c r="W19" s="76">
        <f>IF(E10=E18,0,W10-W18)</f>
        <v>107015156</v>
      </c>
      <c r="X19" s="76">
        <f t="shared" si="2"/>
        <v>8974526</v>
      </c>
      <c r="Y19" s="77">
        <f>+IF(W19&lt;&gt;0,(X19/W19)*100,0)</f>
        <v>8.386219611734248</v>
      </c>
      <c r="Z19" s="78">
        <f t="shared" si="2"/>
        <v>1288560</v>
      </c>
    </row>
    <row r="20" spans="1:26" ht="13.5">
      <c r="A20" s="57" t="s">
        <v>44</v>
      </c>
      <c r="B20" s="18">
        <v>92999654</v>
      </c>
      <c r="C20" s="18">
        <v>0</v>
      </c>
      <c r="D20" s="58">
        <v>81736000</v>
      </c>
      <c r="E20" s="59">
        <v>81736000</v>
      </c>
      <c r="F20" s="59">
        <v>38952000</v>
      </c>
      <c r="G20" s="59">
        <v>0</v>
      </c>
      <c r="H20" s="59">
        <v>0</v>
      </c>
      <c r="I20" s="59">
        <v>38952000</v>
      </c>
      <c r="J20" s="59">
        <v>7000000</v>
      </c>
      <c r="K20" s="59">
        <v>0</v>
      </c>
      <c r="L20" s="59">
        <v>19597000</v>
      </c>
      <c r="M20" s="59">
        <v>26597000</v>
      </c>
      <c r="N20" s="59">
        <v>0</v>
      </c>
      <c r="O20" s="59">
        <v>0</v>
      </c>
      <c r="P20" s="59">
        <v>33187000</v>
      </c>
      <c r="Q20" s="59">
        <v>33187000</v>
      </c>
      <c r="R20" s="59">
        <v>0</v>
      </c>
      <c r="S20" s="59">
        <v>0</v>
      </c>
      <c r="T20" s="59">
        <v>0</v>
      </c>
      <c r="U20" s="59">
        <v>0</v>
      </c>
      <c r="V20" s="59">
        <v>98736000</v>
      </c>
      <c r="W20" s="59">
        <v>81735999</v>
      </c>
      <c r="X20" s="59">
        <v>17000001</v>
      </c>
      <c r="Y20" s="60">
        <v>20.8</v>
      </c>
      <c r="Z20" s="61">
        <v>81736000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59949612</v>
      </c>
      <c r="C22" s="85">
        <f>SUM(C19:C21)</f>
        <v>0</v>
      </c>
      <c r="D22" s="86">
        <f aca="true" t="shared" si="3" ref="D22:Z22">SUM(D19:D21)</f>
        <v>83024560</v>
      </c>
      <c r="E22" s="87">
        <f t="shared" si="3"/>
        <v>83024560</v>
      </c>
      <c r="F22" s="87">
        <f t="shared" si="3"/>
        <v>129162777</v>
      </c>
      <c r="G22" s="87">
        <f t="shared" si="3"/>
        <v>-11549163</v>
      </c>
      <c r="H22" s="87">
        <f t="shared" si="3"/>
        <v>-16958693</v>
      </c>
      <c r="I22" s="87">
        <f t="shared" si="3"/>
        <v>100654921</v>
      </c>
      <c r="J22" s="87">
        <f t="shared" si="3"/>
        <v>-9967905</v>
      </c>
      <c r="K22" s="87">
        <f t="shared" si="3"/>
        <v>-10954983</v>
      </c>
      <c r="L22" s="87">
        <f t="shared" si="3"/>
        <v>80023069</v>
      </c>
      <c r="M22" s="87">
        <f t="shared" si="3"/>
        <v>59100181</v>
      </c>
      <c r="N22" s="87">
        <f t="shared" si="3"/>
        <v>-10392456</v>
      </c>
      <c r="O22" s="87">
        <f t="shared" si="3"/>
        <v>-10458145</v>
      </c>
      <c r="P22" s="87">
        <f t="shared" si="3"/>
        <v>75821181</v>
      </c>
      <c r="Q22" s="87">
        <f t="shared" si="3"/>
        <v>54970580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214725682</v>
      </c>
      <c r="W22" s="87">
        <f t="shared" si="3"/>
        <v>188751155</v>
      </c>
      <c r="X22" s="87">
        <f t="shared" si="3"/>
        <v>25974527</v>
      </c>
      <c r="Y22" s="88">
        <f>+IF(W22&lt;&gt;0,(X22/W22)*100,0)</f>
        <v>13.761254600004962</v>
      </c>
      <c r="Z22" s="89">
        <f t="shared" si="3"/>
        <v>83024560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59949612</v>
      </c>
      <c r="C24" s="74">
        <f>SUM(C22:C23)</f>
        <v>0</v>
      </c>
      <c r="D24" s="75">
        <f aca="true" t="shared" si="4" ref="D24:Z24">SUM(D22:D23)</f>
        <v>83024560</v>
      </c>
      <c r="E24" s="76">
        <f t="shared" si="4"/>
        <v>83024560</v>
      </c>
      <c r="F24" s="76">
        <f t="shared" si="4"/>
        <v>129162777</v>
      </c>
      <c r="G24" s="76">
        <f t="shared" si="4"/>
        <v>-11549163</v>
      </c>
      <c r="H24" s="76">
        <f t="shared" si="4"/>
        <v>-16958693</v>
      </c>
      <c r="I24" s="76">
        <f t="shared" si="4"/>
        <v>100654921</v>
      </c>
      <c r="J24" s="76">
        <f t="shared" si="4"/>
        <v>-9967905</v>
      </c>
      <c r="K24" s="76">
        <f t="shared" si="4"/>
        <v>-10954983</v>
      </c>
      <c r="L24" s="76">
        <f t="shared" si="4"/>
        <v>80023069</v>
      </c>
      <c r="M24" s="76">
        <f t="shared" si="4"/>
        <v>59100181</v>
      </c>
      <c r="N24" s="76">
        <f t="shared" si="4"/>
        <v>-10392456</v>
      </c>
      <c r="O24" s="76">
        <f t="shared" si="4"/>
        <v>-10458145</v>
      </c>
      <c r="P24" s="76">
        <f t="shared" si="4"/>
        <v>75821181</v>
      </c>
      <c r="Q24" s="76">
        <f t="shared" si="4"/>
        <v>54970580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214725682</v>
      </c>
      <c r="W24" s="76">
        <f t="shared" si="4"/>
        <v>188751155</v>
      </c>
      <c r="X24" s="76">
        <f t="shared" si="4"/>
        <v>25974527</v>
      </c>
      <c r="Y24" s="77">
        <f>+IF(W24&lt;&gt;0,(X24/W24)*100,0)</f>
        <v>13.761254600004962</v>
      </c>
      <c r="Z24" s="78">
        <f t="shared" si="4"/>
        <v>83024560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30523586</v>
      </c>
      <c r="C27" s="21">
        <v>0</v>
      </c>
      <c r="D27" s="98">
        <v>113023557</v>
      </c>
      <c r="E27" s="99">
        <v>113023557</v>
      </c>
      <c r="F27" s="99">
        <v>12759834</v>
      </c>
      <c r="G27" s="99">
        <v>9783825</v>
      </c>
      <c r="H27" s="99">
        <v>27098193</v>
      </c>
      <c r="I27" s="99">
        <v>49641852</v>
      </c>
      <c r="J27" s="99">
        <v>8866290</v>
      </c>
      <c r="K27" s="99">
        <v>15429501</v>
      </c>
      <c r="L27" s="99">
        <v>40650093</v>
      </c>
      <c r="M27" s="99">
        <v>64945884</v>
      </c>
      <c r="N27" s="99">
        <v>668610</v>
      </c>
      <c r="O27" s="99">
        <v>0</v>
      </c>
      <c r="P27" s="99">
        <v>11680804</v>
      </c>
      <c r="Q27" s="99">
        <v>12349414</v>
      </c>
      <c r="R27" s="99">
        <v>0</v>
      </c>
      <c r="S27" s="99">
        <v>0</v>
      </c>
      <c r="T27" s="99">
        <v>0</v>
      </c>
      <c r="U27" s="99">
        <v>0</v>
      </c>
      <c r="V27" s="99">
        <v>126937150</v>
      </c>
      <c r="W27" s="99">
        <v>84767668</v>
      </c>
      <c r="X27" s="99">
        <v>42169482</v>
      </c>
      <c r="Y27" s="100">
        <v>49.75</v>
      </c>
      <c r="Z27" s="101">
        <v>113023557</v>
      </c>
    </row>
    <row r="28" spans="1:26" ht="13.5">
      <c r="A28" s="102" t="s">
        <v>44</v>
      </c>
      <c r="B28" s="18">
        <v>22981656</v>
      </c>
      <c r="C28" s="18">
        <v>0</v>
      </c>
      <c r="D28" s="58">
        <v>81736000</v>
      </c>
      <c r="E28" s="59">
        <v>81736000</v>
      </c>
      <c r="F28" s="59">
        <v>2210018</v>
      </c>
      <c r="G28" s="59">
        <v>3945682</v>
      </c>
      <c r="H28" s="59">
        <v>15549605</v>
      </c>
      <c r="I28" s="59">
        <v>21705305</v>
      </c>
      <c r="J28" s="59">
        <v>0</v>
      </c>
      <c r="K28" s="59">
        <v>1842730</v>
      </c>
      <c r="L28" s="59">
        <v>22957910</v>
      </c>
      <c r="M28" s="59">
        <v>24800640</v>
      </c>
      <c r="N28" s="59">
        <v>0</v>
      </c>
      <c r="O28" s="59">
        <v>0</v>
      </c>
      <c r="P28" s="59">
        <v>7424952</v>
      </c>
      <c r="Q28" s="59">
        <v>7424952</v>
      </c>
      <c r="R28" s="59">
        <v>0</v>
      </c>
      <c r="S28" s="59">
        <v>0</v>
      </c>
      <c r="T28" s="59">
        <v>0</v>
      </c>
      <c r="U28" s="59">
        <v>0</v>
      </c>
      <c r="V28" s="59">
        <v>53930897</v>
      </c>
      <c r="W28" s="59">
        <v>61302000</v>
      </c>
      <c r="X28" s="59">
        <v>-7371103</v>
      </c>
      <c r="Y28" s="60">
        <v>-12.02</v>
      </c>
      <c r="Z28" s="61">
        <v>81736000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7541930</v>
      </c>
      <c r="C31" s="18">
        <v>0</v>
      </c>
      <c r="D31" s="58">
        <v>31287557</v>
      </c>
      <c r="E31" s="59">
        <v>31287557</v>
      </c>
      <c r="F31" s="59">
        <v>10549816</v>
      </c>
      <c r="G31" s="59">
        <v>5838143</v>
      </c>
      <c r="H31" s="59">
        <v>11548588</v>
      </c>
      <c r="I31" s="59">
        <v>27936547</v>
      </c>
      <c r="J31" s="59">
        <v>8866290</v>
      </c>
      <c r="K31" s="59">
        <v>13586771</v>
      </c>
      <c r="L31" s="59">
        <v>17692183</v>
      </c>
      <c r="M31" s="59">
        <v>40145244</v>
      </c>
      <c r="N31" s="59">
        <v>668610</v>
      </c>
      <c r="O31" s="59">
        <v>0</v>
      </c>
      <c r="P31" s="59">
        <v>4255851</v>
      </c>
      <c r="Q31" s="59">
        <v>4924461</v>
      </c>
      <c r="R31" s="59">
        <v>0</v>
      </c>
      <c r="S31" s="59">
        <v>0</v>
      </c>
      <c r="T31" s="59">
        <v>0</v>
      </c>
      <c r="U31" s="59">
        <v>0</v>
      </c>
      <c r="V31" s="59">
        <v>73006252</v>
      </c>
      <c r="W31" s="59">
        <v>23465668</v>
      </c>
      <c r="X31" s="59">
        <v>49540584</v>
      </c>
      <c r="Y31" s="60">
        <v>211.12</v>
      </c>
      <c r="Z31" s="61">
        <v>31287557</v>
      </c>
    </row>
    <row r="32" spans="1:26" ht="13.5">
      <c r="A32" s="69" t="s">
        <v>50</v>
      </c>
      <c r="B32" s="21">
        <f>SUM(B28:B31)</f>
        <v>30523586</v>
      </c>
      <c r="C32" s="21">
        <f>SUM(C28:C31)</f>
        <v>0</v>
      </c>
      <c r="D32" s="98">
        <f aca="true" t="shared" si="5" ref="D32:Z32">SUM(D28:D31)</f>
        <v>113023557</v>
      </c>
      <c r="E32" s="99">
        <f t="shared" si="5"/>
        <v>113023557</v>
      </c>
      <c r="F32" s="99">
        <f t="shared" si="5"/>
        <v>12759834</v>
      </c>
      <c r="G32" s="99">
        <f t="shared" si="5"/>
        <v>9783825</v>
      </c>
      <c r="H32" s="99">
        <f t="shared" si="5"/>
        <v>27098193</v>
      </c>
      <c r="I32" s="99">
        <f t="shared" si="5"/>
        <v>49641852</v>
      </c>
      <c r="J32" s="99">
        <f t="shared" si="5"/>
        <v>8866290</v>
      </c>
      <c r="K32" s="99">
        <f t="shared" si="5"/>
        <v>15429501</v>
      </c>
      <c r="L32" s="99">
        <f t="shared" si="5"/>
        <v>40650093</v>
      </c>
      <c r="M32" s="99">
        <f t="shared" si="5"/>
        <v>64945884</v>
      </c>
      <c r="N32" s="99">
        <f t="shared" si="5"/>
        <v>668610</v>
      </c>
      <c r="O32" s="99">
        <f t="shared" si="5"/>
        <v>0</v>
      </c>
      <c r="P32" s="99">
        <f t="shared" si="5"/>
        <v>11680803</v>
      </c>
      <c r="Q32" s="99">
        <f t="shared" si="5"/>
        <v>12349413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126937149</v>
      </c>
      <c r="W32" s="99">
        <f t="shared" si="5"/>
        <v>84767668</v>
      </c>
      <c r="X32" s="99">
        <f t="shared" si="5"/>
        <v>42169481</v>
      </c>
      <c r="Y32" s="100">
        <f>+IF(W32&lt;&gt;0,(X32/W32)*100,0)</f>
        <v>49.747128822748785</v>
      </c>
      <c r="Z32" s="101">
        <f t="shared" si="5"/>
        <v>113023557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235120770</v>
      </c>
      <c r="C35" s="18">
        <v>0</v>
      </c>
      <c r="D35" s="58">
        <v>213378800</v>
      </c>
      <c r="E35" s="59">
        <v>213378800</v>
      </c>
      <c r="F35" s="59">
        <v>-24571023</v>
      </c>
      <c r="G35" s="59">
        <v>-38091057</v>
      </c>
      <c r="H35" s="59">
        <v>44245627</v>
      </c>
      <c r="I35" s="59">
        <v>44245627</v>
      </c>
      <c r="J35" s="59">
        <v>5460524</v>
      </c>
      <c r="K35" s="59">
        <v>-24145277</v>
      </c>
      <c r="L35" s="59">
        <v>-69022869</v>
      </c>
      <c r="M35" s="59">
        <v>-69022869</v>
      </c>
      <c r="N35" s="59">
        <v>-103158389</v>
      </c>
      <c r="O35" s="59">
        <v>-95683057</v>
      </c>
      <c r="P35" s="59">
        <v>38231394</v>
      </c>
      <c r="Q35" s="59">
        <v>38231394</v>
      </c>
      <c r="R35" s="59">
        <v>0</v>
      </c>
      <c r="S35" s="59">
        <v>0</v>
      </c>
      <c r="T35" s="59">
        <v>0</v>
      </c>
      <c r="U35" s="59">
        <v>0</v>
      </c>
      <c r="V35" s="59">
        <v>38231394</v>
      </c>
      <c r="W35" s="59">
        <v>160034100</v>
      </c>
      <c r="X35" s="59">
        <v>-121802706</v>
      </c>
      <c r="Y35" s="60">
        <v>-76.11</v>
      </c>
      <c r="Z35" s="61">
        <v>213378800</v>
      </c>
    </row>
    <row r="36" spans="1:26" ht="13.5">
      <c r="A36" s="57" t="s">
        <v>53</v>
      </c>
      <c r="B36" s="18">
        <v>585026191</v>
      </c>
      <c r="C36" s="18">
        <v>0</v>
      </c>
      <c r="D36" s="58">
        <v>393893050</v>
      </c>
      <c r="E36" s="59">
        <v>393893050</v>
      </c>
      <c r="F36" s="59">
        <v>6705438</v>
      </c>
      <c r="G36" s="59">
        <v>19714044</v>
      </c>
      <c r="H36" s="59">
        <v>39738938</v>
      </c>
      <c r="I36" s="59">
        <v>39738938</v>
      </c>
      <c r="J36" s="59">
        <v>40844475</v>
      </c>
      <c r="K36" s="59">
        <v>54379126</v>
      </c>
      <c r="L36" s="59">
        <v>81081453</v>
      </c>
      <c r="M36" s="59">
        <v>81081453</v>
      </c>
      <c r="N36" s="59">
        <v>78421155</v>
      </c>
      <c r="O36" s="59">
        <v>79762769</v>
      </c>
      <c r="P36" s="59">
        <v>91899439</v>
      </c>
      <c r="Q36" s="59">
        <v>91899439</v>
      </c>
      <c r="R36" s="59">
        <v>0</v>
      </c>
      <c r="S36" s="59">
        <v>0</v>
      </c>
      <c r="T36" s="59">
        <v>0</v>
      </c>
      <c r="U36" s="59">
        <v>0</v>
      </c>
      <c r="V36" s="59">
        <v>91899439</v>
      </c>
      <c r="W36" s="59">
        <v>295419788</v>
      </c>
      <c r="X36" s="59">
        <v>-203520349</v>
      </c>
      <c r="Y36" s="60">
        <v>-68.89</v>
      </c>
      <c r="Z36" s="61">
        <v>393893050</v>
      </c>
    </row>
    <row r="37" spans="1:26" ht="13.5">
      <c r="A37" s="57" t="s">
        <v>54</v>
      </c>
      <c r="B37" s="18">
        <v>77173636</v>
      </c>
      <c r="C37" s="18">
        <v>0</v>
      </c>
      <c r="D37" s="58">
        <v>141270950</v>
      </c>
      <c r="E37" s="59">
        <v>141270950</v>
      </c>
      <c r="F37" s="59">
        <v>555985</v>
      </c>
      <c r="G37" s="59">
        <v>9907431</v>
      </c>
      <c r="H37" s="59">
        <v>18212695</v>
      </c>
      <c r="I37" s="59">
        <v>18212695</v>
      </c>
      <c r="J37" s="59">
        <v>12757293</v>
      </c>
      <c r="K37" s="59">
        <v>10942674</v>
      </c>
      <c r="L37" s="59">
        <v>11879565</v>
      </c>
      <c r="M37" s="59">
        <v>11879565</v>
      </c>
      <c r="N37" s="59">
        <v>4821430</v>
      </c>
      <c r="O37" s="59">
        <v>3537238</v>
      </c>
      <c r="P37" s="59">
        <v>19773749</v>
      </c>
      <c r="Q37" s="59">
        <v>19773749</v>
      </c>
      <c r="R37" s="59">
        <v>0</v>
      </c>
      <c r="S37" s="59">
        <v>0</v>
      </c>
      <c r="T37" s="59">
        <v>0</v>
      </c>
      <c r="U37" s="59">
        <v>0</v>
      </c>
      <c r="V37" s="59">
        <v>19773749</v>
      </c>
      <c r="W37" s="59">
        <v>105953213</v>
      </c>
      <c r="X37" s="59">
        <v>-86179464</v>
      </c>
      <c r="Y37" s="60">
        <v>-81.34</v>
      </c>
      <c r="Z37" s="61">
        <v>141270950</v>
      </c>
    </row>
    <row r="38" spans="1:26" ht="13.5">
      <c r="A38" s="57" t="s">
        <v>55</v>
      </c>
      <c r="B38" s="18">
        <v>38545962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704427363</v>
      </c>
      <c r="C39" s="18">
        <v>0</v>
      </c>
      <c r="D39" s="58">
        <v>466000900</v>
      </c>
      <c r="E39" s="59">
        <v>466000900</v>
      </c>
      <c r="F39" s="59">
        <v>-18421570</v>
      </c>
      <c r="G39" s="59">
        <v>-28284444</v>
      </c>
      <c r="H39" s="59">
        <v>65771870</v>
      </c>
      <c r="I39" s="59">
        <v>65771870</v>
      </c>
      <c r="J39" s="59">
        <v>33547706</v>
      </c>
      <c r="K39" s="59">
        <v>19291175</v>
      </c>
      <c r="L39" s="59">
        <v>179019</v>
      </c>
      <c r="M39" s="59">
        <v>179019</v>
      </c>
      <c r="N39" s="59">
        <v>-29558664</v>
      </c>
      <c r="O39" s="59">
        <v>-19457526</v>
      </c>
      <c r="P39" s="59">
        <v>110357084</v>
      </c>
      <c r="Q39" s="59">
        <v>110357084</v>
      </c>
      <c r="R39" s="59">
        <v>0</v>
      </c>
      <c r="S39" s="59">
        <v>0</v>
      </c>
      <c r="T39" s="59">
        <v>0</v>
      </c>
      <c r="U39" s="59">
        <v>0</v>
      </c>
      <c r="V39" s="59">
        <v>110357084</v>
      </c>
      <c r="W39" s="59">
        <v>349500675</v>
      </c>
      <c r="X39" s="59">
        <v>-239143591</v>
      </c>
      <c r="Y39" s="60">
        <v>-68.42</v>
      </c>
      <c r="Z39" s="61">
        <v>466000900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16609612</v>
      </c>
      <c r="C42" s="18">
        <v>0</v>
      </c>
      <c r="D42" s="58">
        <v>115229102</v>
      </c>
      <c r="E42" s="59">
        <v>115229102</v>
      </c>
      <c r="F42" s="59">
        <v>126502481</v>
      </c>
      <c r="G42" s="59">
        <v>-17109273</v>
      </c>
      <c r="H42" s="59">
        <v>-21461829</v>
      </c>
      <c r="I42" s="59">
        <v>87931379</v>
      </c>
      <c r="J42" s="59">
        <v>-4618904</v>
      </c>
      <c r="K42" s="59">
        <v>-6782705</v>
      </c>
      <c r="L42" s="59">
        <v>72482436</v>
      </c>
      <c r="M42" s="59">
        <v>61080827</v>
      </c>
      <c r="N42" s="59">
        <v>-12222387</v>
      </c>
      <c r="O42" s="59">
        <v>-12065814</v>
      </c>
      <c r="P42" s="59">
        <v>73000632</v>
      </c>
      <c r="Q42" s="59">
        <v>48712431</v>
      </c>
      <c r="R42" s="59">
        <v>0</v>
      </c>
      <c r="S42" s="59">
        <v>0</v>
      </c>
      <c r="T42" s="59">
        <v>0</v>
      </c>
      <c r="U42" s="59">
        <v>0</v>
      </c>
      <c r="V42" s="59">
        <v>197724637</v>
      </c>
      <c r="W42" s="59">
        <v>168171454</v>
      </c>
      <c r="X42" s="59">
        <v>29553183</v>
      </c>
      <c r="Y42" s="60">
        <v>17.57</v>
      </c>
      <c r="Z42" s="61">
        <v>115229102</v>
      </c>
    </row>
    <row r="43" spans="1:26" ht="13.5">
      <c r="A43" s="57" t="s">
        <v>59</v>
      </c>
      <c r="B43" s="18">
        <v>-30525586</v>
      </c>
      <c r="C43" s="18">
        <v>0</v>
      </c>
      <c r="D43" s="58">
        <v>-113023557</v>
      </c>
      <c r="E43" s="59">
        <v>-113023557</v>
      </c>
      <c r="F43" s="59">
        <v>-12759834</v>
      </c>
      <c r="G43" s="59">
        <v>-9783825</v>
      </c>
      <c r="H43" s="59">
        <v>-27098194</v>
      </c>
      <c r="I43" s="59">
        <v>-49641853</v>
      </c>
      <c r="J43" s="59">
        <v>-8866290</v>
      </c>
      <c r="K43" s="59">
        <v>-15429501</v>
      </c>
      <c r="L43" s="59">
        <v>-40650093</v>
      </c>
      <c r="M43" s="59">
        <v>-64945884</v>
      </c>
      <c r="N43" s="59">
        <v>-668610</v>
      </c>
      <c r="O43" s="59">
        <v>-369708</v>
      </c>
      <c r="P43" s="59">
        <v>-11680803</v>
      </c>
      <c r="Q43" s="59">
        <v>-12719121</v>
      </c>
      <c r="R43" s="59">
        <v>0</v>
      </c>
      <c r="S43" s="59">
        <v>0</v>
      </c>
      <c r="T43" s="59">
        <v>0</v>
      </c>
      <c r="U43" s="59">
        <v>0</v>
      </c>
      <c r="V43" s="59">
        <v>-127306858</v>
      </c>
      <c r="W43" s="59">
        <v>-81839810</v>
      </c>
      <c r="X43" s="59">
        <v>-45467048</v>
      </c>
      <c r="Y43" s="60">
        <v>55.56</v>
      </c>
      <c r="Z43" s="61">
        <v>-113023557</v>
      </c>
    </row>
    <row r="44" spans="1:26" ht="13.5">
      <c r="A44" s="57" t="s">
        <v>60</v>
      </c>
      <c r="B44" s="18">
        <v>-439450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165649577</v>
      </c>
      <c r="C45" s="21">
        <v>0</v>
      </c>
      <c r="D45" s="98">
        <v>122205545</v>
      </c>
      <c r="E45" s="99">
        <v>122205545</v>
      </c>
      <c r="F45" s="99">
        <v>280958051</v>
      </c>
      <c r="G45" s="99">
        <v>254064953</v>
      </c>
      <c r="H45" s="99">
        <v>205504930</v>
      </c>
      <c r="I45" s="99">
        <v>205504930</v>
      </c>
      <c r="J45" s="99">
        <v>192019736</v>
      </c>
      <c r="K45" s="99">
        <v>169807530</v>
      </c>
      <c r="L45" s="99">
        <v>201639873</v>
      </c>
      <c r="M45" s="99">
        <v>201639873</v>
      </c>
      <c r="N45" s="99">
        <v>188748876</v>
      </c>
      <c r="O45" s="99">
        <v>176313354</v>
      </c>
      <c r="P45" s="99">
        <v>237633183</v>
      </c>
      <c r="Q45" s="99">
        <v>237633183</v>
      </c>
      <c r="R45" s="99">
        <v>0</v>
      </c>
      <c r="S45" s="99">
        <v>0</v>
      </c>
      <c r="T45" s="99">
        <v>0</v>
      </c>
      <c r="U45" s="99">
        <v>0</v>
      </c>
      <c r="V45" s="99">
        <v>237633183</v>
      </c>
      <c r="W45" s="99">
        <v>206331644</v>
      </c>
      <c r="X45" s="99">
        <v>31301539</v>
      </c>
      <c r="Y45" s="100">
        <v>15.17</v>
      </c>
      <c r="Z45" s="101">
        <v>122205545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4316451</v>
      </c>
      <c r="C49" s="51">
        <v>0</v>
      </c>
      <c r="D49" s="128">
        <v>7964274</v>
      </c>
      <c r="E49" s="53">
        <v>3881592</v>
      </c>
      <c r="F49" s="53">
        <v>0</v>
      </c>
      <c r="G49" s="53">
        <v>0</v>
      </c>
      <c r="H49" s="53">
        <v>0</v>
      </c>
      <c r="I49" s="53">
        <v>-5745</v>
      </c>
      <c r="J49" s="53">
        <v>0</v>
      </c>
      <c r="K49" s="53">
        <v>0</v>
      </c>
      <c r="L49" s="53">
        <v>0</v>
      </c>
      <c r="M49" s="53">
        <v>3268054</v>
      </c>
      <c r="N49" s="53">
        <v>0</v>
      </c>
      <c r="O49" s="53">
        <v>0</v>
      </c>
      <c r="P49" s="53">
        <v>0</v>
      </c>
      <c r="Q49" s="53">
        <v>3815980</v>
      </c>
      <c r="R49" s="53">
        <v>0</v>
      </c>
      <c r="S49" s="53">
        <v>0</v>
      </c>
      <c r="T49" s="53">
        <v>0</v>
      </c>
      <c r="U49" s="53">
        <v>0</v>
      </c>
      <c r="V49" s="53">
        <v>24533532</v>
      </c>
      <c r="W49" s="53">
        <v>128263989</v>
      </c>
      <c r="X49" s="53">
        <v>176038127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63.27778410713538</v>
      </c>
      <c r="C58" s="5">
        <f>IF(C67=0,0,+(C76/C67)*100)</f>
        <v>0</v>
      </c>
      <c r="D58" s="6">
        <f aca="true" t="shared" si="6" ref="D58:Z58">IF(D67=0,0,+(D76/D67)*100)</f>
        <v>52.36641221374045</v>
      </c>
      <c r="E58" s="7">
        <f t="shared" si="6"/>
        <v>52.36641221374045</v>
      </c>
      <c r="F58" s="7">
        <f t="shared" si="6"/>
        <v>6.488110694810254</v>
      </c>
      <c r="G58" s="7">
        <f t="shared" si="6"/>
        <v>8.2552011317465</v>
      </c>
      <c r="H58" s="7">
        <f t="shared" si="6"/>
        <v>4.120870636562245</v>
      </c>
      <c r="I58" s="7">
        <f t="shared" si="6"/>
        <v>6.288532869285469</v>
      </c>
      <c r="J58" s="7">
        <f t="shared" si="6"/>
        <v>71.64918611719526</v>
      </c>
      <c r="K58" s="7">
        <f t="shared" si="6"/>
        <v>106.63135792640122</v>
      </c>
      <c r="L58" s="7">
        <f t="shared" si="6"/>
        <v>8.564385693006313</v>
      </c>
      <c r="M58" s="7">
        <f t="shared" si="6"/>
        <v>65.44136289381564</v>
      </c>
      <c r="N58" s="7">
        <f t="shared" si="6"/>
        <v>16.271824522849496</v>
      </c>
      <c r="O58" s="7">
        <f t="shared" si="6"/>
        <v>17.82998382145779</v>
      </c>
      <c r="P58" s="7">
        <f t="shared" si="6"/>
        <v>19.58788307851043</v>
      </c>
      <c r="Q58" s="7">
        <f t="shared" si="6"/>
        <v>18.088078789306877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30.879859372617524</v>
      </c>
      <c r="W58" s="7">
        <f t="shared" si="6"/>
        <v>51.42095914742452</v>
      </c>
      <c r="X58" s="7">
        <f t="shared" si="6"/>
        <v>0</v>
      </c>
      <c r="Y58" s="7">
        <f t="shared" si="6"/>
        <v>0</v>
      </c>
      <c r="Z58" s="8">
        <f t="shared" si="6"/>
        <v>52.36641221374045</v>
      </c>
    </row>
    <row r="59" spans="1:26" ht="13.5">
      <c r="A59" s="36" t="s">
        <v>31</v>
      </c>
      <c r="B59" s="9">
        <f aca="true" t="shared" si="7" ref="B59:Z66">IF(B68=0,0,+(B77/B68)*100)</f>
        <v>82.18435975160972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0.11344746226238035</v>
      </c>
      <c r="G59" s="10">
        <f t="shared" si="7"/>
        <v>4.564849722889855</v>
      </c>
      <c r="H59" s="10">
        <f t="shared" si="7"/>
        <v>3.1864749502971272</v>
      </c>
      <c r="I59" s="10">
        <f t="shared" si="7"/>
        <v>2.621471855715691</v>
      </c>
      <c r="J59" s="10">
        <f t="shared" si="7"/>
        <v>74.35255285166951</v>
      </c>
      <c r="K59" s="10">
        <f t="shared" si="7"/>
        <v>138.18556109647056</v>
      </c>
      <c r="L59" s="10">
        <f t="shared" si="7"/>
        <v>7.780351477236434</v>
      </c>
      <c r="M59" s="10">
        <f t="shared" si="7"/>
        <v>73.44007983102584</v>
      </c>
      <c r="N59" s="10">
        <f t="shared" si="7"/>
        <v>6.459769513029882</v>
      </c>
      <c r="O59" s="10">
        <f t="shared" si="7"/>
        <v>16.73796377356296</v>
      </c>
      <c r="P59" s="10">
        <f t="shared" si="7"/>
        <v>23.785750400897903</v>
      </c>
      <c r="Q59" s="10">
        <f t="shared" si="7"/>
        <v>15.672407706330949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32.47741273331915</v>
      </c>
      <c r="W59" s="10">
        <f t="shared" si="7"/>
        <v>58.64188970554246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60</v>
      </c>
      <c r="E60" s="13">
        <f t="shared" si="7"/>
        <v>60</v>
      </c>
      <c r="F60" s="13">
        <f t="shared" si="7"/>
        <v>45.54821684810929</v>
      </c>
      <c r="G60" s="13">
        <f t="shared" si="7"/>
        <v>32.395531877576076</v>
      </c>
      <c r="H60" s="13">
        <f t="shared" si="7"/>
        <v>10.200625112503886</v>
      </c>
      <c r="I60" s="13">
        <f t="shared" si="7"/>
        <v>29.707085726416516</v>
      </c>
      <c r="J60" s="13">
        <f t="shared" si="7"/>
        <v>49.91153819941389</v>
      </c>
      <c r="K60" s="13">
        <f t="shared" si="7"/>
        <v>74.75851204169074</v>
      </c>
      <c r="L60" s="13">
        <f t="shared" si="7"/>
        <v>14.866757874884854</v>
      </c>
      <c r="M60" s="13">
        <f t="shared" si="7"/>
        <v>46.5110848840178</v>
      </c>
      <c r="N60" s="13">
        <f t="shared" si="7"/>
        <v>95.40614141657913</v>
      </c>
      <c r="O60" s="13">
        <f t="shared" si="7"/>
        <v>102.16139546936158</v>
      </c>
      <c r="P60" s="13">
        <f t="shared" si="7"/>
        <v>67.25884101850716</v>
      </c>
      <c r="Q60" s="13">
        <f t="shared" si="7"/>
        <v>88.2626251401579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54.644093835900144</v>
      </c>
      <c r="W60" s="13">
        <f t="shared" si="7"/>
        <v>60.29659588810246</v>
      </c>
      <c r="X60" s="13">
        <f t="shared" si="7"/>
        <v>0</v>
      </c>
      <c r="Y60" s="13">
        <f t="shared" si="7"/>
        <v>0</v>
      </c>
      <c r="Z60" s="14">
        <f t="shared" si="7"/>
        <v>60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60</v>
      </c>
      <c r="E64" s="13">
        <f t="shared" si="7"/>
        <v>60</v>
      </c>
      <c r="F64" s="13">
        <f t="shared" si="7"/>
        <v>45.54821684810929</v>
      </c>
      <c r="G64" s="13">
        <f t="shared" si="7"/>
        <v>32.395531877576076</v>
      </c>
      <c r="H64" s="13">
        <f t="shared" si="7"/>
        <v>10.200625112503886</v>
      </c>
      <c r="I64" s="13">
        <f t="shared" si="7"/>
        <v>29.707085726416516</v>
      </c>
      <c r="J64" s="13">
        <f t="shared" si="7"/>
        <v>49.91153819941389</v>
      </c>
      <c r="K64" s="13">
        <f t="shared" si="7"/>
        <v>74.75851204169074</v>
      </c>
      <c r="L64" s="13">
        <f t="shared" si="7"/>
        <v>14.866757874884854</v>
      </c>
      <c r="M64" s="13">
        <f t="shared" si="7"/>
        <v>46.5110848840178</v>
      </c>
      <c r="N64" s="13">
        <f t="shared" si="7"/>
        <v>95.40614141657913</v>
      </c>
      <c r="O64" s="13">
        <f t="shared" si="7"/>
        <v>102.16139546936158</v>
      </c>
      <c r="P64" s="13">
        <f t="shared" si="7"/>
        <v>67.25884101850716</v>
      </c>
      <c r="Q64" s="13">
        <f t="shared" si="7"/>
        <v>88.2626251401579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54.644093835900144</v>
      </c>
      <c r="W64" s="13">
        <f t="shared" si="7"/>
        <v>60.29659588810246</v>
      </c>
      <c r="X64" s="13">
        <f t="shared" si="7"/>
        <v>0</v>
      </c>
      <c r="Y64" s="13">
        <f t="shared" si="7"/>
        <v>0</v>
      </c>
      <c r="Z64" s="14">
        <f t="shared" si="7"/>
        <v>60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43983751</v>
      </c>
      <c r="C67" s="23"/>
      <c r="D67" s="24">
        <v>39300000</v>
      </c>
      <c r="E67" s="25">
        <v>39300000</v>
      </c>
      <c r="F67" s="25">
        <v>2776571</v>
      </c>
      <c r="G67" s="25">
        <v>2751853</v>
      </c>
      <c r="H67" s="25">
        <v>2752331</v>
      </c>
      <c r="I67" s="25">
        <v>8280755</v>
      </c>
      <c r="J67" s="25">
        <v>3316448</v>
      </c>
      <c r="K67" s="25">
        <v>4079632</v>
      </c>
      <c r="L67" s="25">
        <v>3316420</v>
      </c>
      <c r="M67" s="25">
        <v>10712500</v>
      </c>
      <c r="N67" s="25">
        <v>3305456</v>
      </c>
      <c r="O67" s="25">
        <v>4876830</v>
      </c>
      <c r="P67" s="25">
        <v>4842121</v>
      </c>
      <c r="Q67" s="25">
        <v>13024407</v>
      </c>
      <c r="R67" s="25"/>
      <c r="S67" s="25"/>
      <c r="T67" s="25"/>
      <c r="U67" s="25"/>
      <c r="V67" s="25">
        <v>32017662</v>
      </c>
      <c r="W67" s="25">
        <v>28150000</v>
      </c>
      <c r="X67" s="25"/>
      <c r="Y67" s="24"/>
      <c r="Z67" s="26">
        <v>39300000</v>
      </c>
    </row>
    <row r="68" spans="1:26" ht="13.5" hidden="1">
      <c r="A68" s="36" t="s">
        <v>31</v>
      </c>
      <c r="B68" s="18">
        <v>33865255</v>
      </c>
      <c r="C68" s="18"/>
      <c r="D68" s="19">
        <v>30000000</v>
      </c>
      <c r="E68" s="20">
        <v>30000000</v>
      </c>
      <c r="F68" s="20">
        <v>2387008</v>
      </c>
      <c r="G68" s="20">
        <v>2386957</v>
      </c>
      <c r="H68" s="20">
        <v>2385677</v>
      </c>
      <c r="I68" s="20">
        <v>7159642</v>
      </c>
      <c r="J68" s="20">
        <v>2949623</v>
      </c>
      <c r="K68" s="20">
        <v>2949573</v>
      </c>
      <c r="L68" s="20">
        <v>2949494</v>
      </c>
      <c r="M68" s="20">
        <v>8848690</v>
      </c>
      <c r="N68" s="20">
        <v>2940817</v>
      </c>
      <c r="O68" s="20">
        <v>2957343</v>
      </c>
      <c r="P68" s="20">
        <v>2950876</v>
      </c>
      <c r="Q68" s="20">
        <v>8849036</v>
      </c>
      <c r="R68" s="20"/>
      <c r="S68" s="20"/>
      <c r="T68" s="20"/>
      <c r="U68" s="20"/>
      <c r="V68" s="20">
        <v>24857368</v>
      </c>
      <c r="W68" s="20">
        <v>21633000</v>
      </c>
      <c r="X68" s="20"/>
      <c r="Y68" s="19"/>
      <c r="Z68" s="22">
        <v>30000000</v>
      </c>
    </row>
    <row r="69" spans="1:26" ht="13.5" hidden="1">
      <c r="A69" s="37" t="s">
        <v>32</v>
      </c>
      <c r="B69" s="18">
        <v>4472543</v>
      </c>
      <c r="C69" s="18"/>
      <c r="D69" s="19">
        <v>4300000</v>
      </c>
      <c r="E69" s="20">
        <v>4300000</v>
      </c>
      <c r="F69" s="20">
        <v>389563</v>
      </c>
      <c r="G69" s="20">
        <v>364896</v>
      </c>
      <c r="H69" s="20">
        <v>366654</v>
      </c>
      <c r="I69" s="20">
        <v>1121113</v>
      </c>
      <c r="J69" s="20">
        <v>366825</v>
      </c>
      <c r="K69" s="20">
        <v>366892</v>
      </c>
      <c r="L69" s="20">
        <v>366926</v>
      </c>
      <c r="M69" s="20">
        <v>1100643</v>
      </c>
      <c r="N69" s="20">
        <v>364639</v>
      </c>
      <c r="O69" s="20">
        <v>366615</v>
      </c>
      <c r="P69" s="20">
        <v>366615</v>
      </c>
      <c r="Q69" s="20">
        <v>1097869</v>
      </c>
      <c r="R69" s="20"/>
      <c r="S69" s="20"/>
      <c r="T69" s="20"/>
      <c r="U69" s="20"/>
      <c r="V69" s="20">
        <v>3319625</v>
      </c>
      <c r="W69" s="20">
        <v>2967000</v>
      </c>
      <c r="X69" s="20"/>
      <c r="Y69" s="19"/>
      <c r="Z69" s="22">
        <v>4300000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4287739</v>
      </c>
      <c r="C73" s="18"/>
      <c r="D73" s="19">
        <v>4300000</v>
      </c>
      <c r="E73" s="20">
        <v>4300000</v>
      </c>
      <c r="F73" s="20">
        <v>389563</v>
      </c>
      <c r="G73" s="20">
        <v>364896</v>
      </c>
      <c r="H73" s="20">
        <v>366654</v>
      </c>
      <c r="I73" s="20">
        <v>1121113</v>
      </c>
      <c r="J73" s="20">
        <v>366825</v>
      </c>
      <c r="K73" s="20">
        <v>366892</v>
      </c>
      <c r="L73" s="20">
        <v>366926</v>
      </c>
      <c r="M73" s="20">
        <v>1100643</v>
      </c>
      <c r="N73" s="20">
        <v>364639</v>
      </c>
      <c r="O73" s="20">
        <v>366615</v>
      </c>
      <c r="P73" s="20">
        <v>366615</v>
      </c>
      <c r="Q73" s="20">
        <v>1097869</v>
      </c>
      <c r="R73" s="20"/>
      <c r="S73" s="20"/>
      <c r="T73" s="20"/>
      <c r="U73" s="20"/>
      <c r="V73" s="20">
        <v>3319625</v>
      </c>
      <c r="W73" s="20">
        <v>2967000</v>
      </c>
      <c r="X73" s="20"/>
      <c r="Y73" s="19"/>
      <c r="Z73" s="22">
        <v>4300000</v>
      </c>
    </row>
    <row r="74" spans="1:26" ht="13.5" hidden="1">
      <c r="A74" s="38" t="s">
        <v>114</v>
      </c>
      <c r="B74" s="18">
        <v>184804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5645953</v>
      </c>
      <c r="C75" s="27"/>
      <c r="D75" s="28">
        <v>5000000</v>
      </c>
      <c r="E75" s="29">
        <v>5000000</v>
      </c>
      <c r="F75" s="29"/>
      <c r="G75" s="29"/>
      <c r="H75" s="29"/>
      <c r="I75" s="29"/>
      <c r="J75" s="29"/>
      <c r="K75" s="29">
        <v>763167</v>
      </c>
      <c r="L75" s="29"/>
      <c r="M75" s="29">
        <v>763167</v>
      </c>
      <c r="N75" s="29"/>
      <c r="O75" s="29">
        <v>1552872</v>
      </c>
      <c r="P75" s="29">
        <v>1524630</v>
      </c>
      <c r="Q75" s="29">
        <v>3077502</v>
      </c>
      <c r="R75" s="29"/>
      <c r="S75" s="29"/>
      <c r="T75" s="29"/>
      <c r="U75" s="29"/>
      <c r="V75" s="29">
        <v>3840669</v>
      </c>
      <c r="W75" s="29">
        <v>3550000</v>
      </c>
      <c r="X75" s="29"/>
      <c r="Y75" s="28"/>
      <c r="Z75" s="30">
        <v>5000000</v>
      </c>
    </row>
    <row r="76" spans="1:26" ht="13.5" hidden="1">
      <c r="A76" s="41" t="s">
        <v>117</v>
      </c>
      <c r="B76" s="31">
        <v>27831943</v>
      </c>
      <c r="C76" s="31"/>
      <c r="D76" s="32">
        <v>20580000</v>
      </c>
      <c r="E76" s="33">
        <v>20580000</v>
      </c>
      <c r="F76" s="33">
        <v>180147</v>
      </c>
      <c r="G76" s="33">
        <v>227171</v>
      </c>
      <c r="H76" s="33">
        <v>113420</v>
      </c>
      <c r="I76" s="33">
        <v>520738</v>
      </c>
      <c r="J76" s="33">
        <v>2376208</v>
      </c>
      <c r="K76" s="33">
        <v>4350167</v>
      </c>
      <c r="L76" s="33">
        <v>284031</v>
      </c>
      <c r="M76" s="33">
        <v>7010406</v>
      </c>
      <c r="N76" s="33">
        <v>537858</v>
      </c>
      <c r="O76" s="33">
        <v>869538</v>
      </c>
      <c r="P76" s="33">
        <v>948469</v>
      </c>
      <c r="Q76" s="33">
        <v>2355865</v>
      </c>
      <c r="R76" s="33"/>
      <c r="S76" s="33"/>
      <c r="T76" s="33"/>
      <c r="U76" s="33"/>
      <c r="V76" s="33">
        <v>9887009</v>
      </c>
      <c r="W76" s="33">
        <v>14475000</v>
      </c>
      <c r="X76" s="33"/>
      <c r="Y76" s="32"/>
      <c r="Z76" s="34">
        <v>20580000</v>
      </c>
    </row>
    <row r="77" spans="1:26" ht="13.5" hidden="1">
      <c r="A77" s="36" t="s">
        <v>31</v>
      </c>
      <c r="B77" s="18">
        <v>27831943</v>
      </c>
      <c r="C77" s="18"/>
      <c r="D77" s="19">
        <v>18000000</v>
      </c>
      <c r="E77" s="20">
        <v>18000000</v>
      </c>
      <c r="F77" s="20">
        <v>2708</v>
      </c>
      <c r="G77" s="20">
        <v>108961</v>
      </c>
      <c r="H77" s="20">
        <v>76019</v>
      </c>
      <c r="I77" s="20">
        <v>187688</v>
      </c>
      <c r="J77" s="20">
        <v>2193120</v>
      </c>
      <c r="K77" s="20">
        <v>4075884</v>
      </c>
      <c r="L77" s="20">
        <v>229481</v>
      </c>
      <c r="M77" s="20">
        <v>6498485</v>
      </c>
      <c r="N77" s="20">
        <v>189970</v>
      </c>
      <c r="O77" s="20">
        <v>494999</v>
      </c>
      <c r="P77" s="20">
        <v>701888</v>
      </c>
      <c r="Q77" s="20">
        <v>1386857</v>
      </c>
      <c r="R77" s="20"/>
      <c r="S77" s="20"/>
      <c r="T77" s="20"/>
      <c r="U77" s="20"/>
      <c r="V77" s="20">
        <v>8073030</v>
      </c>
      <c r="W77" s="20">
        <v>12686000</v>
      </c>
      <c r="X77" s="20"/>
      <c r="Y77" s="19"/>
      <c r="Z77" s="22">
        <v>18000000</v>
      </c>
    </row>
    <row r="78" spans="1:26" ht="13.5" hidden="1">
      <c r="A78" s="37" t="s">
        <v>32</v>
      </c>
      <c r="B78" s="18"/>
      <c r="C78" s="18"/>
      <c r="D78" s="19">
        <v>2580000</v>
      </c>
      <c r="E78" s="20">
        <v>2580000</v>
      </c>
      <c r="F78" s="20">
        <v>177439</v>
      </c>
      <c r="G78" s="20">
        <v>118210</v>
      </c>
      <c r="H78" s="20">
        <v>37401</v>
      </c>
      <c r="I78" s="20">
        <v>333050</v>
      </c>
      <c r="J78" s="20">
        <v>183088</v>
      </c>
      <c r="K78" s="20">
        <v>274283</v>
      </c>
      <c r="L78" s="20">
        <v>54550</v>
      </c>
      <c r="M78" s="20">
        <v>511921</v>
      </c>
      <c r="N78" s="20">
        <v>347888</v>
      </c>
      <c r="O78" s="20">
        <v>374539</v>
      </c>
      <c r="P78" s="20">
        <v>246581</v>
      </c>
      <c r="Q78" s="20">
        <v>969008</v>
      </c>
      <c r="R78" s="20"/>
      <c r="S78" s="20"/>
      <c r="T78" s="20"/>
      <c r="U78" s="20"/>
      <c r="V78" s="20">
        <v>1813979</v>
      </c>
      <c r="W78" s="20">
        <v>1789000</v>
      </c>
      <c r="X78" s="20"/>
      <c r="Y78" s="19"/>
      <c r="Z78" s="22">
        <v>2580000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2580000</v>
      </c>
      <c r="E82" s="20">
        <v>2580000</v>
      </c>
      <c r="F82" s="20">
        <v>177439</v>
      </c>
      <c r="G82" s="20">
        <v>118210</v>
      </c>
      <c r="H82" s="20">
        <v>37401</v>
      </c>
      <c r="I82" s="20">
        <v>333050</v>
      </c>
      <c r="J82" s="20">
        <v>183088</v>
      </c>
      <c r="K82" s="20">
        <v>274283</v>
      </c>
      <c r="L82" s="20">
        <v>54550</v>
      </c>
      <c r="M82" s="20">
        <v>511921</v>
      </c>
      <c r="N82" s="20">
        <v>347888</v>
      </c>
      <c r="O82" s="20">
        <v>374539</v>
      </c>
      <c r="P82" s="20">
        <v>246581</v>
      </c>
      <c r="Q82" s="20">
        <v>969008</v>
      </c>
      <c r="R82" s="20"/>
      <c r="S82" s="20"/>
      <c r="T82" s="20"/>
      <c r="U82" s="20"/>
      <c r="V82" s="20">
        <v>1813979</v>
      </c>
      <c r="W82" s="20">
        <v>1789000</v>
      </c>
      <c r="X82" s="20"/>
      <c r="Y82" s="19"/>
      <c r="Z82" s="22">
        <v>2580000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42554109</v>
      </c>
      <c r="C5" s="18">
        <v>0</v>
      </c>
      <c r="D5" s="58">
        <v>80198694</v>
      </c>
      <c r="E5" s="59">
        <v>69666280</v>
      </c>
      <c r="F5" s="59">
        <v>5262681</v>
      </c>
      <c r="G5" s="59">
        <v>6379902</v>
      </c>
      <c r="H5" s="59">
        <v>5705286</v>
      </c>
      <c r="I5" s="59">
        <v>17347869</v>
      </c>
      <c r="J5" s="59">
        <v>5813152</v>
      </c>
      <c r="K5" s="59">
        <v>0</v>
      </c>
      <c r="L5" s="59">
        <v>6225176</v>
      </c>
      <c r="M5" s="59">
        <v>12038328</v>
      </c>
      <c r="N5" s="59">
        <v>-6591557</v>
      </c>
      <c r="O5" s="59">
        <v>0</v>
      </c>
      <c r="P5" s="59">
        <v>0</v>
      </c>
      <c r="Q5" s="59">
        <v>-6591557</v>
      </c>
      <c r="R5" s="59">
        <v>0</v>
      </c>
      <c r="S5" s="59">
        <v>0</v>
      </c>
      <c r="T5" s="59">
        <v>0</v>
      </c>
      <c r="U5" s="59">
        <v>0</v>
      </c>
      <c r="V5" s="59">
        <v>22794640</v>
      </c>
      <c r="W5" s="59">
        <v>60864367</v>
      </c>
      <c r="X5" s="59">
        <v>-38069727</v>
      </c>
      <c r="Y5" s="60">
        <v>-62.55</v>
      </c>
      <c r="Z5" s="61">
        <v>69666280</v>
      </c>
    </row>
    <row r="6" spans="1:26" ht="13.5">
      <c r="A6" s="57" t="s">
        <v>32</v>
      </c>
      <c r="B6" s="18">
        <v>167218084</v>
      </c>
      <c r="C6" s="18">
        <v>0</v>
      </c>
      <c r="D6" s="58">
        <v>178780354</v>
      </c>
      <c r="E6" s="59">
        <v>188239824</v>
      </c>
      <c r="F6" s="59">
        <v>12543077</v>
      </c>
      <c r="G6" s="59">
        <v>12394723</v>
      </c>
      <c r="H6" s="59">
        <v>12389539</v>
      </c>
      <c r="I6" s="59">
        <v>37327339</v>
      </c>
      <c r="J6" s="59">
        <v>11968707</v>
      </c>
      <c r="K6" s="59">
        <v>12653352</v>
      </c>
      <c r="L6" s="59">
        <v>12571007</v>
      </c>
      <c r="M6" s="59">
        <v>37193066</v>
      </c>
      <c r="N6" s="59">
        <v>12216169</v>
      </c>
      <c r="O6" s="59">
        <v>12592622</v>
      </c>
      <c r="P6" s="59">
        <v>0</v>
      </c>
      <c r="Q6" s="59">
        <v>24808791</v>
      </c>
      <c r="R6" s="59">
        <v>0</v>
      </c>
      <c r="S6" s="59">
        <v>0</v>
      </c>
      <c r="T6" s="59">
        <v>0</v>
      </c>
      <c r="U6" s="59">
        <v>0</v>
      </c>
      <c r="V6" s="59">
        <v>99329196</v>
      </c>
      <c r="W6" s="59">
        <v>132768519</v>
      </c>
      <c r="X6" s="59">
        <v>-33439323</v>
      </c>
      <c r="Y6" s="60">
        <v>-25.19</v>
      </c>
      <c r="Z6" s="61">
        <v>188239824</v>
      </c>
    </row>
    <row r="7" spans="1:26" ht="13.5">
      <c r="A7" s="57" t="s">
        <v>33</v>
      </c>
      <c r="B7" s="18">
        <v>2583439</v>
      </c>
      <c r="C7" s="18">
        <v>0</v>
      </c>
      <c r="D7" s="58">
        <v>1510000</v>
      </c>
      <c r="E7" s="59">
        <v>1509996</v>
      </c>
      <c r="F7" s="59">
        <v>14942</v>
      </c>
      <c r="G7" s="59">
        <v>14942</v>
      </c>
      <c r="H7" s="59">
        <v>7007</v>
      </c>
      <c r="I7" s="59">
        <v>36891</v>
      </c>
      <c r="J7" s="59">
        <v>11932</v>
      </c>
      <c r="K7" s="59">
        <v>8340</v>
      </c>
      <c r="L7" s="59">
        <v>19950</v>
      </c>
      <c r="M7" s="59">
        <v>40222</v>
      </c>
      <c r="N7" s="59">
        <v>15027</v>
      </c>
      <c r="O7" s="59">
        <v>13841</v>
      </c>
      <c r="P7" s="59">
        <v>0</v>
      </c>
      <c r="Q7" s="59">
        <v>28868</v>
      </c>
      <c r="R7" s="59">
        <v>0</v>
      </c>
      <c r="S7" s="59">
        <v>0</v>
      </c>
      <c r="T7" s="59">
        <v>0</v>
      </c>
      <c r="U7" s="59">
        <v>0</v>
      </c>
      <c r="V7" s="59">
        <v>105981</v>
      </c>
      <c r="W7" s="59">
        <v>230974</v>
      </c>
      <c r="X7" s="59">
        <v>-124993</v>
      </c>
      <c r="Y7" s="60">
        <v>-54.12</v>
      </c>
      <c r="Z7" s="61">
        <v>1509996</v>
      </c>
    </row>
    <row r="8" spans="1:26" ht="13.5">
      <c r="A8" s="57" t="s">
        <v>34</v>
      </c>
      <c r="B8" s="18">
        <v>71425956</v>
      </c>
      <c r="C8" s="18">
        <v>0</v>
      </c>
      <c r="D8" s="58">
        <v>77639000</v>
      </c>
      <c r="E8" s="59">
        <v>77639004</v>
      </c>
      <c r="F8" s="59">
        <v>31226000</v>
      </c>
      <c r="G8" s="59">
        <v>0</v>
      </c>
      <c r="H8" s="59">
        <v>0</v>
      </c>
      <c r="I8" s="59">
        <v>31226000</v>
      </c>
      <c r="J8" s="59">
        <v>0</v>
      </c>
      <c r="K8" s="59">
        <v>-1296365</v>
      </c>
      <c r="L8" s="59">
        <v>6461960</v>
      </c>
      <c r="M8" s="59">
        <v>5165595</v>
      </c>
      <c r="N8" s="59">
        <v>12156575</v>
      </c>
      <c r="O8" s="59">
        <v>0</v>
      </c>
      <c r="P8" s="59">
        <v>0</v>
      </c>
      <c r="Q8" s="59">
        <v>12156575</v>
      </c>
      <c r="R8" s="59">
        <v>0</v>
      </c>
      <c r="S8" s="59">
        <v>0</v>
      </c>
      <c r="T8" s="59">
        <v>0</v>
      </c>
      <c r="U8" s="59">
        <v>0</v>
      </c>
      <c r="V8" s="59">
        <v>48548170</v>
      </c>
      <c r="W8" s="59">
        <v>77639000</v>
      </c>
      <c r="X8" s="59">
        <v>-29090830</v>
      </c>
      <c r="Y8" s="60">
        <v>-37.47</v>
      </c>
      <c r="Z8" s="61">
        <v>77639004</v>
      </c>
    </row>
    <row r="9" spans="1:26" ht="13.5">
      <c r="A9" s="57" t="s">
        <v>35</v>
      </c>
      <c r="B9" s="18">
        <v>29260092</v>
      </c>
      <c r="C9" s="18">
        <v>0</v>
      </c>
      <c r="D9" s="58">
        <v>57221529</v>
      </c>
      <c r="E9" s="59">
        <v>57221532</v>
      </c>
      <c r="F9" s="59">
        <v>464639</v>
      </c>
      <c r="G9" s="59">
        <v>464638</v>
      </c>
      <c r="H9" s="59">
        <v>846290</v>
      </c>
      <c r="I9" s="59">
        <v>1775567</v>
      </c>
      <c r="J9" s="59">
        <v>361507</v>
      </c>
      <c r="K9" s="59">
        <v>720024</v>
      </c>
      <c r="L9" s="59">
        <v>148550</v>
      </c>
      <c r="M9" s="59">
        <v>1230081</v>
      </c>
      <c r="N9" s="59">
        <v>1098880</v>
      </c>
      <c r="O9" s="59">
        <v>947850</v>
      </c>
      <c r="P9" s="59">
        <v>0</v>
      </c>
      <c r="Q9" s="59">
        <v>2046730</v>
      </c>
      <c r="R9" s="59">
        <v>0</v>
      </c>
      <c r="S9" s="59">
        <v>0</v>
      </c>
      <c r="T9" s="59">
        <v>0</v>
      </c>
      <c r="U9" s="59">
        <v>0</v>
      </c>
      <c r="V9" s="59">
        <v>5052378</v>
      </c>
      <c r="W9" s="59">
        <v>42219127</v>
      </c>
      <c r="X9" s="59">
        <v>-37166749</v>
      </c>
      <c r="Y9" s="60">
        <v>-88.03</v>
      </c>
      <c r="Z9" s="61">
        <v>57221532</v>
      </c>
    </row>
    <row r="10" spans="1:26" ht="25.5">
      <c r="A10" s="62" t="s">
        <v>102</v>
      </c>
      <c r="B10" s="63">
        <f>SUM(B5:B9)</f>
        <v>313041680</v>
      </c>
      <c r="C10" s="63">
        <f>SUM(C5:C9)</f>
        <v>0</v>
      </c>
      <c r="D10" s="64">
        <f aca="true" t="shared" si="0" ref="D10:Z10">SUM(D5:D9)</f>
        <v>395349577</v>
      </c>
      <c r="E10" s="65">
        <f t="shared" si="0"/>
        <v>394276636</v>
      </c>
      <c r="F10" s="65">
        <f t="shared" si="0"/>
        <v>49511339</v>
      </c>
      <c r="G10" s="65">
        <f t="shared" si="0"/>
        <v>19254205</v>
      </c>
      <c r="H10" s="65">
        <f t="shared" si="0"/>
        <v>18948122</v>
      </c>
      <c r="I10" s="65">
        <f t="shared" si="0"/>
        <v>87713666</v>
      </c>
      <c r="J10" s="65">
        <f t="shared" si="0"/>
        <v>18155298</v>
      </c>
      <c r="K10" s="65">
        <f t="shared" si="0"/>
        <v>12085351</v>
      </c>
      <c r="L10" s="65">
        <f t="shared" si="0"/>
        <v>25426643</v>
      </c>
      <c r="M10" s="65">
        <f t="shared" si="0"/>
        <v>55667292</v>
      </c>
      <c r="N10" s="65">
        <f t="shared" si="0"/>
        <v>18895094</v>
      </c>
      <c r="O10" s="65">
        <f t="shared" si="0"/>
        <v>13554313</v>
      </c>
      <c r="P10" s="65">
        <f t="shared" si="0"/>
        <v>0</v>
      </c>
      <c r="Q10" s="65">
        <f t="shared" si="0"/>
        <v>32449407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175830365</v>
      </c>
      <c r="W10" s="65">
        <f t="shared" si="0"/>
        <v>313721987</v>
      </c>
      <c r="X10" s="65">
        <f t="shared" si="0"/>
        <v>-137891622</v>
      </c>
      <c r="Y10" s="66">
        <f>+IF(W10&lt;&gt;0,(X10/W10)*100,0)</f>
        <v>-43.953445315900034</v>
      </c>
      <c r="Z10" s="67">
        <f t="shared" si="0"/>
        <v>394276636</v>
      </c>
    </row>
    <row r="11" spans="1:26" ht="13.5">
      <c r="A11" s="57" t="s">
        <v>36</v>
      </c>
      <c r="B11" s="18">
        <v>109988987</v>
      </c>
      <c r="C11" s="18">
        <v>0</v>
      </c>
      <c r="D11" s="58">
        <v>119752339</v>
      </c>
      <c r="E11" s="59">
        <v>119752452</v>
      </c>
      <c r="F11" s="59">
        <v>14833738</v>
      </c>
      <c r="G11" s="59">
        <v>14610865</v>
      </c>
      <c r="H11" s="59">
        <v>10684628</v>
      </c>
      <c r="I11" s="59">
        <v>40129231</v>
      </c>
      <c r="J11" s="59">
        <v>4559428</v>
      </c>
      <c r="K11" s="59">
        <v>4922428</v>
      </c>
      <c r="L11" s="59">
        <v>4764282</v>
      </c>
      <c r="M11" s="59">
        <v>14246138</v>
      </c>
      <c r="N11" s="59">
        <v>5264898</v>
      </c>
      <c r="O11" s="59">
        <v>5167284</v>
      </c>
      <c r="P11" s="59">
        <v>0</v>
      </c>
      <c r="Q11" s="59">
        <v>10432182</v>
      </c>
      <c r="R11" s="59">
        <v>0</v>
      </c>
      <c r="S11" s="59">
        <v>0</v>
      </c>
      <c r="T11" s="59">
        <v>0</v>
      </c>
      <c r="U11" s="59">
        <v>0</v>
      </c>
      <c r="V11" s="59">
        <v>64807551</v>
      </c>
      <c r="W11" s="59">
        <v>88679326</v>
      </c>
      <c r="X11" s="59">
        <v>-23871775</v>
      </c>
      <c r="Y11" s="60">
        <v>-26.92</v>
      </c>
      <c r="Z11" s="61">
        <v>119752452</v>
      </c>
    </row>
    <row r="12" spans="1:26" ht="13.5">
      <c r="A12" s="57" t="s">
        <v>37</v>
      </c>
      <c r="B12" s="18">
        <v>6618101</v>
      </c>
      <c r="C12" s="18">
        <v>0</v>
      </c>
      <c r="D12" s="58">
        <v>6947332</v>
      </c>
      <c r="E12" s="59">
        <v>6947328</v>
      </c>
      <c r="F12" s="59">
        <v>562828</v>
      </c>
      <c r="G12" s="59">
        <v>546221</v>
      </c>
      <c r="H12" s="59">
        <v>547454</v>
      </c>
      <c r="I12" s="59">
        <v>1656503</v>
      </c>
      <c r="J12" s="59">
        <v>18750</v>
      </c>
      <c r="K12" s="59">
        <v>0</v>
      </c>
      <c r="L12" s="59">
        <v>26600</v>
      </c>
      <c r="M12" s="59">
        <v>45350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1701853</v>
      </c>
      <c r="W12" s="59">
        <v>4389682</v>
      </c>
      <c r="X12" s="59">
        <v>-2687829</v>
      </c>
      <c r="Y12" s="60">
        <v>-61.23</v>
      </c>
      <c r="Z12" s="61">
        <v>6947328</v>
      </c>
    </row>
    <row r="13" spans="1:26" ht="13.5">
      <c r="A13" s="57" t="s">
        <v>103</v>
      </c>
      <c r="B13" s="18">
        <v>49274285</v>
      </c>
      <c r="C13" s="18">
        <v>0</v>
      </c>
      <c r="D13" s="58">
        <v>32000000</v>
      </c>
      <c r="E13" s="59">
        <v>32000004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537003</v>
      </c>
      <c r="L13" s="59">
        <v>0</v>
      </c>
      <c r="M13" s="59">
        <v>537003</v>
      </c>
      <c r="N13" s="59">
        <v>0</v>
      </c>
      <c r="O13" s="59">
        <v>24400</v>
      </c>
      <c r="P13" s="59">
        <v>0</v>
      </c>
      <c r="Q13" s="59">
        <v>24400</v>
      </c>
      <c r="R13" s="59">
        <v>0</v>
      </c>
      <c r="S13" s="59">
        <v>0</v>
      </c>
      <c r="T13" s="59">
        <v>0</v>
      </c>
      <c r="U13" s="59">
        <v>0</v>
      </c>
      <c r="V13" s="59">
        <v>561403</v>
      </c>
      <c r="W13" s="59">
        <v>18999997</v>
      </c>
      <c r="X13" s="59">
        <v>-18438594</v>
      </c>
      <c r="Y13" s="60">
        <v>-97.05</v>
      </c>
      <c r="Z13" s="61">
        <v>32000004</v>
      </c>
    </row>
    <row r="14" spans="1:26" ht="13.5">
      <c r="A14" s="57" t="s">
        <v>38</v>
      </c>
      <c r="B14" s="18">
        <v>10317130</v>
      </c>
      <c r="C14" s="18">
        <v>0</v>
      </c>
      <c r="D14" s="58">
        <v>4000000</v>
      </c>
      <c r="E14" s="59">
        <v>3999996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1984311</v>
      </c>
      <c r="X14" s="59">
        <v>-1984311</v>
      </c>
      <c r="Y14" s="60">
        <v>-100</v>
      </c>
      <c r="Z14" s="61">
        <v>3999996</v>
      </c>
    </row>
    <row r="15" spans="1:26" ht="13.5">
      <c r="A15" s="57" t="s">
        <v>39</v>
      </c>
      <c r="B15" s="18">
        <v>94072081</v>
      </c>
      <c r="C15" s="18">
        <v>0</v>
      </c>
      <c r="D15" s="58">
        <v>125197509</v>
      </c>
      <c r="E15" s="59">
        <v>125567980</v>
      </c>
      <c r="F15" s="59">
        <v>10136816</v>
      </c>
      <c r="G15" s="59">
        <v>2325405</v>
      </c>
      <c r="H15" s="59">
        <v>12115861</v>
      </c>
      <c r="I15" s="59">
        <v>24578082</v>
      </c>
      <c r="J15" s="59">
        <v>10027570</v>
      </c>
      <c r="K15" s="59">
        <v>12932320</v>
      </c>
      <c r="L15" s="59">
        <v>5921057</v>
      </c>
      <c r="M15" s="59">
        <v>28880947</v>
      </c>
      <c r="N15" s="59">
        <v>8015791</v>
      </c>
      <c r="O15" s="59">
        <v>279423</v>
      </c>
      <c r="P15" s="59">
        <v>0</v>
      </c>
      <c r="Q15" s="59">
        <v>8295214</v>
      </c>
      <c r="R15" s="59">
        <v>0</v>
      </c>
      <c r="S15" s="59">
        <v>0</v>
      </c>
      <c r="T15" s="59">
        <v>0</v>
      </c>
      <c r="U15" s="59">
        <v>0</v>
      </c>
      <c r="V15" s="59">
        <v>61754243</v>
      </c>
      <c r="W15" s="59">
        <v>90651990</v>
      </c>
      <c r="X15" s="59">
        <v>-28897747</v>
      </c>
      <c r="Y15" s="60">
        <v>-31.88</v>
      </c>
      <c r="Z15" s="61">
        <v>125567980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70294063</v>
      </c>
      <c r="C17" s="18">
        <v>0</v>
      </c>
      <c r="D17" s="58">
        <v>105756001</v>
      </c>
      <c r="E17" s="59">
        <v>106654680</v>
      </c>
      <c r="F17" s="59">
        <v>20150150</v>
      </c>
      <c r="G17" s="59">
        <v>5009326</v>
      </c>
      <c r="H17" s="59">
        <v>9275011</v>
      </c>
      <c r="I17" s="59">
        <v>34434487</v>
      </c>
      <c r="J17" s="59">
        <v>7329113</v>
      </c>
      <c r="K17" s="59">
        <v>10545199</v>
      </c>
      <c r="L17" s="59">
        <v>4616452</v>
      </c>
      <c r="M17" s="59">
        <v>22490764</v>
      </c>
      <c r="N17" s="59">
        <v>7083971</v>
      </c>
      <c r="O17" s="59">
        <v>10544473</v>
      </c>
      <c r="P17" s="59">
        <v>0</v>
      </c>
      <c r="Q17" s="59">
        <v>17628444</v>
      </c>
      <c r="R17" s="59">
        <v>0</v>
      </c>
      <c r="S17" s="59">
        <v>0</v>
      </c>
      <c r="T17" s="59">
        <v>0</v>
      </c>
      <c r="U17" s="59">
        <v>0</v>
      </c>
      <c r="V17" s="59">
        <v>74553695</v>
      </c>
      <c r="W17" s="59">
        <v>73316240</v>
      </c>
      <c r="X17" s="59">
        <v>1237455</v>
      </c>
      <c r="Y17" s="60">
        <v>1.69</v>
      </c>
      <c r="Z17" s="61">
        <v>106654680</v>
      </c>
    </row>
    <row r="18" spans="1:26" ht="13.5">
      <c r="A18" s="69" t="s">
        <v>42</v>
      </c>
      <c r="B18" s="70">
        <f>SUM(B11:B17)</f>
        <v>340564647</v>
      </c>
      <c r="C18" s="70">
        <f>SUM(C11:C17)</f>
        <v>0</v>
      </c>
      <c r="D18" s="71">
        <f aca="true" t="shared" si="1" ref="D18:Z18">SUM(D11:D17)</f>
        <v>393653181</v>
      </c>
      <c r="E18" s="72">
        <f t="shared" si="1"/>
        <v>394922440</v>
      </c>
      <c r="F18" s="72">
        <f t="shared" si="1"/>
        <v>45683532</v>
      </c>
      <c r="G18" s="72">
        <f t="shared" si="1"/>
        <v>22491817</v>
      </c>
      <c r="H18" s="72">
        <f t="shared" si="1"/>
        <v>32622954</v>
      </c>
      <c r="I18" s="72">
        <f t="shared" si="1"/>
        <v>100798303</v>
      </c>
      <c r="J18" s="72">
        <f t="shared" si="1"/>
        <v>21934861</v>
      </c>
      <c r="K18" s="72">
        <f t="shared" si="1"/>
        <v>28936950</v>
      </c>
      <c r="L18" s="72">
        <f t="shared" si="1"/>
        <v>15328391</v>
      </c>
      <c r="M18" s="72">
        <f t="shared" si="1"/>
        <v>66200202</v>
      </c>
      <c r="N18" s="72">
        <f t="shared" si="1"/>
        <v>20364660</v>
      </c>
      <c r="O18" s="72">
        <f t="shared" si="1"/>
        <v>16015580</v>
      </c>
      <c r="P18" s="72">
        <f t="shared" si="1"/>
        <v>0</v>
      </c>
      <c r="Q18" s="72">
        <f t="shared" si="1"/>
        <v>36380240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203378745</v>
      </c>
      <c r="W18" s="72">
        <f t="shared" si="1"/>
        <v>278021546</v>
      </c>
      <c r="X18" s="72">
        <f t="shared" si="1"/>
        <v>-74642801</v>
      </c>
      <c r="Y18" s="66">
        <f>+IF(W18&lt;&gt;0,(X18/W18)*100,0)</f>
        <v>-26.847847612501223</v>
      </c>
      <c r="Z18" s="73">
        <f t="shared" si="1"/>
        <v>394922440</v>
      </c>
    </row>
    <row r="19" spans="1:26" ht="13.5">
      <c r="A19" s="69" t="s">
        <v>43</v>
      </c>
      <c r="B19" s="74">
        <f>+B10-B18</f>
        <v>-27522967</v>
      </c>
      <c r="C19" s="74">
        <f>+C10-C18</f>
        <v>0</v>
      </c>
      <c r="D19" s="75">
        <f aca="true" t="shared" si="2" ref="D19:Z19">+D10-D18</f>
        <v>1696396</v>
      </c>
      <c r="E19" s="76">
        <f t="shared" si="2"/>
        <v>-645804</v>
      </c>
      <c r="F19" s="76">
        <f t="shared" si="2"/>
        <v>3827807</v>
      </c>
      <c r="G19" s="76">
        <f t="shared" si="2"/>
        <v>-3237612</v>
      </c>
      <c r="H19" s="76">
        <f t="shared" si="2"/>
        <v>-13674832</v>
      </c>
      <c r="I19" s="76">
        <f t="shared" si="2"/>
        <v>-13084637</v>
      </c>
      <c r="J19" s="76">
        <f t="shared" si="2"/>
        <v>-3779563</v>
      </c>
      <c r="K19" s="76">
        <f t="shared" si="2"/>
        <v>-16851599</v>
      </c>
      <c r="L19" s="76">
        <f t="shared" si="2"/>
        <v>10098252</v>
      </c>
      <c r="M19" s="76">
        <f t="shared" si="2"/>
        <v>-10532910</v>
      </c>
      <c r="N19" s="76">
        <f t="shared" si="2"/>
        <v>-1469566</v>
      </c>
      <c r="O19" s="76">
        <f t="shared" si="2"/>
        <v>-2461267</v>
      </c>
      <c r="P19" s="76">
        <f t="shared" si="2"/>
        <v>0</v>
      </c>
      <c r="Q19" s="76">
        <f t="shared" si="2"/>
        <v>-3930833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-27548380</v>
      </c>
      <c r="W19" s="76">
        <f>IF(E10=E18,0,W10-W18)</f>
        <v>35700441</v>
      </c>
      <c r="X19" s="76">
        <f t="shared" si="2"/>
        <v>-63248821</v>
      </c>
      <c r="Y19" s="77">
        <f>+IF(W19&lt;&gt;0,(X19/W19)*100,0)</f>
        <v>-177.16537731284606</v>
      </c>
      <c r="Z19" s="78">
        <f t="shared" si="2"/>
        <v>-645804</v>
      </c>
    </row>
    <row r="20" spans="1:26" ht="13.5">
      <c r="A20" s="57" t="s">
        <v>44</v>
      </c>
      <c r="B20" s="18">
        <v>104502239</v>
      </c>
      <c r="C20" s="18">
        <v>0</v>
      </c>
      <c r="D20" s="58">
        <v>86304000</v>
      </c>
      <c r="E20" s="59">
        <v>86304000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70560397</v>
      </c>
      <c r="X20" s="59">
        <v>-70560397</v>
      </c>
      <c r="Y20" s="60">
        <v>-100</v>
      </c>
      <c r="Z20" s="61">
        <v>86304000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76979272</v>
      </c>
      <c r="C22" s="85">
        <f>SUM(C19:C21)</f>
        <v>0</v>
      </c>
      <c r="D22" s="86">
        <f aca="true" t="shared" si="3" ref="D22:Z22">SUM(D19:D21)</f>
        <v>88000396</v>
      </c>
      <c r="E22" s="87">
        <f t="shared" si="3"/>
        <v>85658196</v>
      </c>
      <c r="F22" s="87">
        <f t="shared" si="3"/>
        <v>3827807</v>
      </c>
      <c r="G22" s="87">
        <f t="shared" si="3"/>
        <v>-3237612</v>
      </c>
      <c r="H22" s="87">
        <f t="shared" si="3"/>
        <v>-13674832</v>
      </c>
      <c r="I22" s="87">
        <f t="shared" si="3"/>
        <v>-13084637</v>
      </c>
      <c r="J22" s="87">
        <f t="shared" si="3"/>
        <v>-3779563</v>
      </c>
      <c r="K22" s="87">
        <f t="shared" si="3"/>
        <v>-16851599</v>
      </c>
      <c r="L22" s="87">
        <f t="shared" si="3"/>
        <v>10098252</v>
      </c>
      <c r="M22" s="87">
        <f t="shared" si="3"/>
        <v>-10532910</v>
      </c>
      <c r="N22" s="87">
        <f t="shared" si="3"/>
        <v>-1469566</v>
      </c>
      <c r="O22" s="87">
        <f t="shared" si="3"/>
        <v>-2461267</v>
      </c>
      <c r="P22" s="87">
        <f t="shared" si="3"/>
        <v>0</v>
      </c>
      <c r="Q22" s="87">
        <f t="shared" si="3"/>
        <v>-3930833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-27548380</v>
      </c>
      <c r="W22" s="87">
        <f t="shared" si="3"/>
        <v>106260838</v>
      </c>
      <c r="X22" s="87">
        <f t="shared" si="3"/>
        <v>-133809218</v>
      </c>
      <c r="Y22" s="88">
        <f>+IF(W22&lt;&gt;0,(X22/W22)*100,0)</f>
        <v>-125.92524256208107</v>
      </c>
      <c r="Z22" s="89">
        <f t="shared" si="3"/>
        <v>85658196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76979272</v>
      </c>
      <c r="C24" s="74">
        <f>SUM(C22:C23)</f>
        <v>0</v>
      </c>
      <c r="D24" s="75">
        <f aca="true" t="shared" si="4" ref="D24:Z24">SUM(D22:D23)</f>
        <v>88000396</v>
      </c>
      <c r="E24" s="76">
        <f t="shared" si="4"/>
        <v>85658196</v>
      </c>
      <c r="F24" s="76">
        <f t="shared" si="4"/>
        <v>3827807</v>
      </c>
      <c r="G24" s="76">
        <f t="shared" si="4"/>
        <v>-3237612</v>
      </c>
      <c r="H24" s="76">
        <f t="shared" si="4"/>
        <v>-13674832</v>
      </c>
      <c r="I24" s="76">
        <f t="shared" si="4"/>
        <v>-13084637</v>
      </c>
      <c r="J24" s="76">
        <f t="shared" si="4"/>
        <v>-3779563</v>
      </c>
      <c r="K24" s="76">
        <f t="shared" si="4"/>
        <v>-16851599</v>
      </c>
      <c r="L24" s="76">
        <f t="shared" si="4"/>
        <v>10098252</v>
      </c>
      <c r="M24" s="76">
        <f t="shared" si="4"/>
        <v>-10532910</v>
      </c>
      <c r="N24" s="76">
        <f t="shared" si="4"/>
        <v>-1469566</v>
      </c>
      <c r="O24" s="76">
        <f t="shared" si="4"/>
        <v>-2461267</v>
      </c>
      <c r="P24" s="76">
        <f t="shared" si="4"/>
        <v>0</v>
      </c>
      <c r="Q24" s="76">
        <f t="shared" si="4"/>
        <v>-3930833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-27548380</v>
      </c>
      <c r="W24" s="76">
        <f t="shared" si="4"/>
        <v>106260838</v>
      </c>
      <c r="X24" s="76">
        <f t="shared" si="4"/>
        <v>-133809218</v>
      </c>
      <c r="Y24" s="77">
        <f>+IF(W24&lt;&gt;0,(X24/W24)*100,0)</f>
        <v>-125.92524256208107</v>
      </c>
      <c r="Z24" s="78">
        <f t="shared" si="4"/>
        <v>85658196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85238800</v>
      </c>
      <c r="E27" s="99">
        <v>84988799</v>
      </c>
      <c r="F27" s="99">
        <v>1320122</v>
      </c>
      <c r="G27" s="99">
        <v>1789269</v>
      </c>
      <c r="H27" s="99">
        <v>0</v>
      </c>
      <c r="I27" s="99">
        <v>3109391</v>
      </c>
      <c r="J27" s="99">
        <v>1687422</v>
      </c>
      <c r="K27" s="99">
        <v>1156217</v>
      </c>
      <c r="L27" s="99">
        <v>0</v>
      </c>
      <c r="M27" s="99">
        <v>2843639</v>
      </c>
      <c r="N27" s="99">
        <v>9142355</v>
      </c>
      <c r="O27" s="99">
        <v>4819750</v>
      </c>
      <c r="P27" s="99">
        <v>7837162</v>
      </c>
      <c r="Q27" s="99">
        <v>21799267</v>
      </c>
      <c r="R27" s="99">
        <v>0</v>
      </c>
      <c r="S27" s="99">
        <v>0</v>
      </c>
      <c r="T27" s="99">
        <v>0</v>
      </c>
      <c r="U27" s="99">
        <v>0</v>
      </c>
      <c r="V27" s="99">
        <v>27752297</v>
      </c>
      <c r="W27" s="99">
        <v>63741599</v>
      </c>
      <c r="X27" s="99">
        <v>-35989302</v>
      </c>
      <c r="Y27" s="100">
        <v>-56.46</v>
      </c>
      <c r="Z27" s="101">
        <v>84988799</v>
      </c>
    </row>
    <row r="28" spans="1:26" ht="13.5">
      <c r="A28" s="102" t="s">
        <v>44</v>
      </c>
      <c r="B28" s="18">
        <v>0</v>
      </c>
      <c r="C28" s="18">
        <v>0</v>
      </c>
      <c r="D28" s="58">
        <v>84988800</v>
      </c>
      <c r="E28" s="59">
        <v>84988799</v>
      </c>
      <c r="F28" s="59">
        <v>1320122</v>
      </c>
      <c r="G28" s="59">
        <v>1789269</v>
      </c>
      <c r="H28" s="59">
        <v>0</v>
      </c>
      <c r="I28" s="59">
        <v>3109391</v>
      </c>
      <c r="J28" s="59">
        <v>1687422</v>
      </c>
      <c r="K28" s="59">
        <v>1156217</v>
      </c>
      <c r="L28" s="59">
        <v>0</v>
      </c>
      <c r="M28" s="59">
        <v>2843639</v>
      </c>
      <c r="N28" s="59">
        <v>9142355</v>
      </c>
      <c r="O28" s="59">
        <v>4819750</v>
      </c>
      <c r="P28" s="59">
        <v>7837162</v>
      </c>
      <c r="Q28" s="59">
        <v>21799267</v>
      </c>
      <c r="R28" s="59">
        <v>0</v>
      </c>
      <c r="S28" s="59">
        <v>0</v>
      </c>
      <c r="T28" s="59">
        <v>0</v>
      </c>
      <c r="U28" s="59">
        <v>0</v>
      </c>
      <c r="V28" s="59">
        <v>27752297</v>
      </c>
      <c r="W28" s="59">
        <v>63741599</v>
      </c>
      <c r="X28" s="59">
        <v>-35989302</v>
      </c>
      <c r="Y28" s="60">
        <v>-56.46</v>
      </c>
      <c r="Z28" s="61">
        <v>84988799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250000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85238800</v>
      </c>
      <c r="E32" s="99">
        <f t="shared" si="5"/>
        <v>84988799</v>
      </c>
      <c r="F32" s="99">
        <f t="shared" si="5"/>
        <v>1320122</v>
      </c>
      <c r="G32" s="99">
        <f t="shared" si="5"/>
        <v>1789269</v>
      </c>
      <c r="H32" s="99">
        <f t="shared" si="5"/>
        <v>0</v>
      </c>
      <c r="I32" s="99">
        <f t="shared" si="5"/>
        <v>3109391</v>
      </c>
      <c r="J32" s="99">
        <f t="shared" si="5"/>
        <v>1687422</v>
      </c>
      <c r="K32" s="99">
        <f t="shared" si="5"/>
        <v>1156217</v>
      </c>
      <c r="L32" s="99">
        <f t="shared" si="5"/>
        <v>0</v>
      </c>
      <c r="M32" s="99">
        <f t="shared" si="5"/>
        <v>2843639</v>
      </c>
      <c r="N32" s="99">
        <f t="shared" si="5"/>
        <v>9142355</v>
      </c>
      <c r="O32" s="99">
        <f t="shared" si="5"/>
        <v>4819750</v>
      </c>
      <c r="P32" s="99">
        <f t="shared" si="5"/>
        <v>7837162</v>
      </c>
      <c r="Q32" s="99">
        <f t="shared" si="5"/>
        <v>21799267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27752297</v>
      </c>
      <c r="W32" s="99">
        <f t="shared" si="5"/>
        <v>63741599</v>
      </c>
      <c r="X32" s="99">
        <f t="shared" si="5"/>
        <v>-35989302</v>
      </c>
      <c r="Y32" s="100">
        <f>+IF(W32&lt;&gt;0,(X32/W32)*100,0)</f>
        <v>-56.46124754416657</v>
      </c>
      <c r="Z32" s="101">
        <f t="shared" si="5"/>
        <v>84988799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51504842</v>
      </c>
      <c r="C35" s="18">
        <v>0</v>
      </c>
      <c r="D35" s="58">
        <v>69802721</v>
      </c>
      <c r="E35" s="59">
        <v>129031792</v>
      </c>
      <c r="F35" s="59">
        <v>180307139</v>
      </c>
      <c r="G35" s="59">
        <v>51011172</v>
      </c>
      <c r="H35" s="59">
        <v>187871678</v>
      </c>
      <c r="I35" s="59">
        <v>187871678</v>
      </c>
      <c r="J35" s="59">
        <v>205638185</v>
      </c>
      <c r="K35" s="59">
        <v>189437388</v>
      </c>
      <c r="L35" s="59">
        <v>141716863</v>
      </c>
      <c r="M35" s="59">
        <v>141716863</v>
      </c>
      <c r="N35" s="59">
        <v>204066687</v>
      </c>
      <c r="O35" s="59">
        <v>206262099</v>
      </c>
      <c r="P35" s="59">
        <v>44938125</v>
      </c>
      <c r="Q35" s="59">
        <v>44938125</v>
      </c>
      <c r="R35" s="59">
        <v>0</v>
      </c>
      <c r="S35" s="59">
        <v>0</v>
      </c>
      <c r="T35" s="59">
        <v>0</v>
      </c>
      <c r="U35" s="59">
        <v>0</v>
      </c>
      <c r="V35" s="59">
        <v>44938125</v>
      </c>
      <c r="W35" s="59">
        <v>96773844</v>
      </c>
      <c r="X35" s="59">
        <v>-51835719</v>
      </c>
      <c r="Y35" s="60">
        <v>-53.56</v>
      </c>
      <c r="Z35" s="61">
        <v>129031792</v>
      </c>
    </row>
    <row r="36" spans="1:26" ht="13.5">
      <c r="A36" s="57" t="s">
        <v>53</v>
      </c>
      <c r="B36" s="18">
        <v>1015661937</v>
      </c>
      <c r="C36" s="18">
        <v>0</v>
      </c>
      <c r="D36" s="58">
        <v>816653857</v>
      </c>
      <c r="E36" s="59">
        <v>861158358</v>
      </c>
      <c r="F36" s="59">
        <v>825071515</v>
      </c>
      <c r="G36" s="59">
        <v>827638704</v>
      </c>
      <c r="H36" s="59">
        <v>834182097</v>
      </c>
      <c r="I36" s="59">
        <v>834182097</v>
      </c>
      <c r="J36" s="59">
        <v>839899637</v>
      </c>
      <c r="K36" s="59">
        <v>847343306</v>
      </c>
      <c r="L36" s="59">
        <v>849008937</v>
      </c>
      <c r="M36" s="59">
        <v>849008937</v>
      </c>
      <c r="N36" s="59">
        <v>873689041</v>
      </c>
      <c r="O36" s="59">
        <v>865693907</v>
      </c>
      <c r="P36" s="59">
        <v>1232205926</v>
      </c>
      <c r="Q36" s="59">
        <v>1232205926</v>
      </c>
      <c r="R36" s="59">
        <v>0</v>
      </c>
      <c r="S36" s="59">
        <v>0</v>
      </c>
      <c r="T36" s="59">
        <v>0</v>
      </c>
      <c r="U36" s="59">
        <v>0</v>
      </c>
      <c r="V36" s="59">
        <v>1232205926</v>
      </c>
      <c r="W36" s="59">
        <v>645868769</v>
      </c>
      <c r="X36" s="59">
        <v>586337157</v>
      </c>
      <c r="Y36" s="60">
        <v>90.78</v>
      </c>
      <c r="Z36" s="61">
        <v>861158358</v>
      </c>
    </row>
    <row r="37" spans="1:26" ht="13.5">
      <c r="A37" s="57" t="s">
        <v>54</v>
      </c>
      <c r="B37" s="18">
        <v>159376940</v>
      </c>
      <c r="C37" s="18">
        <v>0</v>
      </c>
      <c r="D37" s="58">
        <v>54684341</v>
      </c>
      <c r="E37" s="59">
        <v>57995069</v>
      </c>
      <c r="F37" s="59">
        <v>94188948</v>
      </c>
      <c r="G37" s="59">
        <v>101581138</v>
      </c>
      <c r="H37" s="59">
        <v>180791236</v>
      </c>
      <c r="I37" s="59">
        <v>180791236</v>
      </c>
      <c r="J37" s="59">
        <v>108355622</v>
      </c>
      <c r="K37" s="59">
        <v>105231664</v>
      </c>
      <c r="L37" s="59">
        <v>165078686</v>
      </c>
      <c r="M37" s="59">
        <v>165078686</v>
      </c>
      <c r="N37" s="59">
        <v>223688385</v>
      </c>
      <c r="O37" s="59">
        <v>226004201</v>
      </c>
      <c r="P37" s="59">
        <v>238332989</v>
      </c>
      <c r="Q37" s="59">
        <v>238332989</v>
      </c>
      <c r="R37" s="59">
        <v>0</v>
      </c>
      <c r="S37" s="59">
        <v>0</v>
      </c>
      <c r="T37" s="59">
        <v>0</v>
      </c>
      <c r="U37" s="59">
        <v>0</v>
      </c>
      <c r="V37" s="59">
        <v>238332989</v>
      </c>
      <c r="W37" s="59">
        <v>43496302</v>
      </c>
      <c r="X37" s="59">
        <v>194836687</v>
      </c>
      <c r="Y37" s="60">
        <v>447.94</v>
      </c>
      <c r="Z37" s="61">
        <v>57995069</v>
      </c>
    </row>
    <row r="38" spans="1:26" ht="13.5">
      <c r="A38" s="57" t="s">
        <v>55</v>
      </c>
      <c r="B38" s="18">
        <v>85540403</v>
      </c>
      <c r="C38" s="18">
        <v>0</v>
      </c>
      <c r="D38" s="58">
        <v>37088998</v>
      </c>
      <c r="E38" s="59">
        <v>39314338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5816012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29485754</v>
      </c>
      <c r="X38" s="59">
        <v>-29485754</v>
      </c>
      <c r="Y38" s="60">
        <v>-100</v>
      </c>
      <c r="Z38" s="61">
        <v>39314338</v>
      </c>
    </row>
    <row r="39" spans="1:26" ht="13.5">
      <c r="A39" s="57" t="s">
        <v>56</v>
      </c>
      <c r="B39" s="18">
        <v>822249436</v>
      </c>
      <c r="C39" s="18">
        <v>0</v>
      </c>
      <c r="D39" s="58">
        <v>794683240</v>
      </c>
      <c r="E39" s="59">
        <v>892880744</v>
      </c>
      <c r="F39" s="59">
        <v>911189706</v>
      </c>
      <c r="G39" s="59">
        <v>777068738</v>
      </c>
      <c r="H39" s="59">
        <v>841262539</v>
      </c>
      <c r="I39" s="59">
        <v>841262539</v>
      </c>
      <c r="J39" s="59">
        <v>937182200</v>
      </c>
      <c r="K39" s="59">
        <v>925733018</v>
      </c>
      <c r="L39" s="59">
        <v>825647114</v>
      </c>
      <c r="M39" s="59">
        <v>825647114</v>
      </c>
      <c r="N39" s="59">
        <v>854067343</v>
      </c>
      <c r="O39" s="59">
        <v>845951805</v>
      </c>
      <c r="P39" s="59">
        <v>1038811062</v>
      </c>
      <c r="Q39" s="59">
        <v>1038811062</v>
      </c>
      <c r="R39" s="59">
        <v>0</v>
      </c>
      <c r="S39" s="59">
        <v>0</v>
      </c>
      <c r="T39" s="59">
        <v>0</v>
      </c>
      <c r="U39" s="59">
        <v>0</v>
      </c>
      <c r="V39" s="59">
        <v>1038811062</v>
      </c>
      <c r="W39" s="59">
        <v>669660558</v>
      </c>
      <c r="X39" s="59">
        <v>369150504</v>
      </c>
      <c r="Y39" s="60">
        <v>55.13</v>
      </c>
      <c r="Z39" s="61">
        <v>892880744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207435249</v>
      </c>
      <c r="C42" s="18">
        <v>0</v>
      </c>
      <c r="D42" s="58">
        <v>122560443</v>
      </c>
      <c r="E42" s="59">
        <v>203544880</v>
      </c>
      <c r="F42" s="59">
        <v>44223807</v>
      </c>
      <c r="G42" s="59">
        <v>-2836045</v>
      </c>
      <c r="H42" s="59">
        <v>-13674832</v>
      </c>
      <c r="I42" s="59">
        <v>27712930</v>
      </c>
      <c r="J42" s="59">
        <v>-3779563</v>
      </c>
      <c r="K42" s="59">
        <v>-10057227</v>
      </c>
      <c r="L42" s="59">
        <v>10098252</v>
      </c>
      <c r="M42" s="59">
        <v>-3738538</v>
      </c>
      <c r="N42" s="59">
        <v>11713549</v>
      </c>
      <c r="O42" s="59">
        <v>2938243</v>
      </c>
      <c r="P42" s="59">
        <v>6533467</v>
      </c>
      <c r="Q42" s="59">
        <v>21185259</v>
      </c>
      <c r="R42" s="59">
        <v>0</v>
      </c>
      <c r="S42" s="59">
        <v>0</v>
      </c>
      <c r="T42" s="59">
        <v>0</v>
      </c>
      <c r="U42" s="59">
        <v>0</v>
      </c>
      <c r="V42" s="59">
        <v>45159651</v>
      </c>
      <c r="W42" s="59"/>
      <c r="X42" s="59">
        <v>45159651</v>
      </c>
      <c r="Y42" s="60">
        <v>0</v>
      </c>
      <c r="Z42" s="61">
        <v>203544880</v>
      </c>
    </row>
    <row r="43" spans="1:26" ht="13.5">
      <c r="A43" s="57" t="s">
        <v>59</v>
      </c>
      <c r="B43" s="18">
        <v>-91717194</v>
      </c>
      <c r="C43" s="18">
        <v>0</v>
      </c>
      <c r="D43" s="58">
        <v>-84888800</v>
      </c>
      <c r="E43" s="59">
        <v>99996</v>
      </c>
      <c r="F43" s="59">
        <v>326971</v>
      </c>
      <c r="G43" s="59">
        <v>-1789269</v>
      </c>
      <c r="H43" s="59">
        <v>-1171116</v>
      </c>
      <c r="I43" s="59">
        <v>-2633414</v>
      </c>
      <c r="J43" s="59">
        <v>0</v>
      </c>
      <c r="K43" s="59">
        <v>-144725</v>
      </c>
      <c r="L43" s="59">
        <v>-98083</v>
      </c>
      <c r="M43" s="59">
        <v>-242808</v>
      </c>
      <c r="N43" s="59">
        <v>-1716000</v>
      </c>
      <c r="O43" s="59">
        <v>0</v>
      </c>
      <c r="P43" s="59">
        <v>-8284048</v>
      </c>
      <c r="Q43" s="59">
        <v>-10000048</v>
      </c>
      <c r="R43" s="59">
        <v>0</v>
      </c>
      <c r="S43" s="59">
        <v>0</v>
      </c>
      <c r="T43" s="59">
        <v>0</v>
      </c>
      <c r="U43" s="59">
        <v>0</v>
      </c>
      <c r="V43" s="59">
        <v>-12876270</v>
      </c>
      <c r="W43" s="59"/>
      <c r="X43" s="59">
        <v>-12876270</v>
      </c>
      <c r="Y43" s="60">
        <v>0</v>
      </c>
      <c r="Z43" s="61">
        <v>99996</v>
      </c>
    </row>
    <row r="44" spans="1:26" ht="13.5">
      <c r="A44" s="57" t="s">
        <v>60</v>
      </c>
      <c r="B44" s="18">
        <v>23971513</v>
      </c>
      <c r="C44" s="18">
        <v>0</v>
      </c>
      <c r="D44" s="58">
        <v>-5116350</v>
      </c>
      <c r="E44" s="59">
        <v>0</v>
      </c>
      <c r="F44" s="59">
        <v>-1806352</v>
      </c>
      <c r="G44" s="59">
        <v>-11713</v>
      </c>
      <c r="H44" s="59">
        <v>34812</v>
      </c>
      <c r="I44" s="59">
        <v>-1783253</v>
      </c>
      <c r="J44" s="59">
        <v>3148</v>
      </c>
      <c r="K44" s="59">
        <v>6890</v>
      </c>
      <c r="L44" s="59">
        <v>-2329</v>
      </c>
      <c r="M44" s="59">
        <v>7709</v>
      </c>
      <c r="N44" s="59">
        <v>-8872</v>
      </c>
      <c r="O44" s="59">
        <v>63412</v>
      </c>
      <c r="P44" s="59">
        <v>28964</v>
      </c>
      <c r="Q44" s="59">
        <v>83504</v>
      </c>
      <c r="R44" s="59">
        <v>0</v>
      </c>
      <c r="S44" s="59">
        <v>0</v>
      </c>
      <c r="T44" s="59">
        <v>0</v>
      </c>
      <c r="U44" s="59">
        <v>0</v>
      </c>
      <c r="V44" s="59">
        <v>-1692040</v>
      </c>
      <c r="W44" s="59"/>
      <c r="X44" s="59">
        <v>-1692040</v>
      </c>
      <c r="Y44" s="60">
        <v>0</v>
      </c>
      <c r="Z44" s="61">
        <v>0</v>
      </c>
    </row>
    <row r="45" spans="1:26" ht="13.5">
      <c r="A45" s="69" t="s">
        <v>61</v>
      </c>
      <c r="B45" s="21">
        <v>139689568</v>
      </c>
      <c r="C45" s="21">
        <v>0</v>
      </c>
      <c r="D45" s="98">
        <v>33943057</v>
      </c>
      <c r="E45" s="99">
        <v>203644876</v>
      </c>
      <c r="F45" s="99">
        <v>42744426</v>
      </c>
      <c r="G45" s="99">
        <v>38107399</v>
      </c>
      <c r="H45" s="99">
        <v>23296263</v>
      </c>
      <c r="I45" s="99">
        <v>23296263</v>
      </c>
      <c r="J45" s="99">
        <v>19519848</v>
      </c>
      <c r="K45" s="99">
        <v>9324786</v>
      </c>
      <c r="L45" s="99">
        <v>19322626</v>
      </c>
      <c r="M45" s="99">
        <v>19322626</v>
      </c>
      <c r="N45" s="99">
        <v>29311303</v>
      </c>
      <c r="O45" s="99">
        <v>32312958</v>
      </c>
      <c r="P45" s="99">
        <v>30591341</v>
      </c>
      <c r="Q45" s="99">
        <v>30591341</v>
      </c>
      <c r="R45" s="99">
        <v>0</v>
      </c>
      <c r="S45" s="99">
        <v>0</v>
      </c>
      <c r="T45" s="99">
        <v>0</v>
      </c>
      <c r="U45" s="99">
        <v>0</v>
      </c>
      <c r="V45" s="99">
        <v>30591341</v>
      </c>
      <c r="W45" s="99"/>
      <c r="X45" s="99">
        <v>30591341</v>
      </c>
      <c r="Y45" s="100">
        <v>0</v>
      </c>
      <c r="Z45" s="101">
        <v>203644876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14805687</v>
      </c>
      <c r="C49" s="51">
        <v>0</v>
      </c>
      <c r="D49" s="128">
        <v>7817705</v>
      </c>
      <c r="E49" s="53">
        <v>5508294</v>
      </c>
      <c r="F49" s="53">
        <v>0</v>
      </c>
      <c r="G49" s="53">
        <v>0</v>
      </c>
      <c r="H49" s="53">
        <v>0</v>
      </c>
      <c r="I49" s="53">
        <v>4068792</v>
      </c>
      <c r="J49" s="53">
        <v>0</v>
      </c>
      <c r="K49" s="53">
        <v>0</v>
      </c>
      <c r="L49" s="53">
        <v>0</v>
      </c>
      <c r="M49" s="53">
        <v>3619993</v>
      </c>
      <c r="N49" s="53">
        <v>0</v>
      </c>
      <c r="O49" s="53">
        <v>0</v>
      </c>
      <c r="P49" s="53">
        <v>0</v>
      </c>
      <c r="Q49" s="53">
        <v>3345777</v>
      </c>
      <c r="R49" s="53">
        <v>0</v>
      </c>
      <c r="S49" s="53">
        <v>0</v>
      </c>
      <c r="T49" s="53">
        <v>0</v>
      </c>
      <c r="U49" s="53">
        <v>0</v>
      </c>
      <c r="V49" s="53">
        <v>16285905</v>
      </c>
      <c r="W49" s="53">
        <v>100406386</v>
      </c>
      <c r="X49" s="53">
        <v>155858539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8551388</v>
      </c>
      <c r="C51" s="51">
        <v>0</v>
      </c>
      <c r="D51" s="128">
        <v>1601227</v>
      </c>
      <c r="E51" s="53">
        <v>3583936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17394592</v>
      </c>
      <c r="X51" s="53">
        <v>31131143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95.18320282114752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148.16847425713536</v>
      </c>
      <c r="L58" s="7">
        <f t="shared" si="6"/>
        <v>100</v>
      </c>
      <c r="M58" s="7">
        <f t="shared" si="6"/>
        <v>112.64036732434113</v>
      </c>
      <c r="N58" s="7">
        <f t="shared" si="6"/>
        <v>308.02670318319286</v>
      </c>
      <c r="O58" s="7">
        <f t="shared" si="6"/>
        <v>141.59238712979817</v>
      </c>
      <c r="P58" s="7">
        <f t="shared" si="6"/>
        <v>0</v>
      </c>
      <c r="Q58" s="7">
        <f t="shared" si="6"/>
        <v>279.6172480813712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132.8343743136226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146.79659254526985</v>
      </c>
      <c r="C59" s="9">
        <f t="shared" si="7"/>
        <v>0</v>
      </c>
      <c r="D59" s="2">
        <f t="shared" si="7"/>
        <v>95.00000087283217</v>
      </c>
      <c r="E59" s="10">
        <f t="shared" si="7"/>
        <v>113.57817296976384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0</v>
      </c>
      <c r="L59" s="10">
        <f t="shared" si="7"/>
        <v>100</v>
      </c>
      <c r="M59" s="10">
        <f t="shared" si="7"/>
        <v>151.47660040497317</v>
      </c>
      <c r="N59" s="10">
        <f t="shared" si="7"/>
        <v>-100</v>
      </c>
      <c r="O59" s="10">
        <f t="shared" si="7"/>
        <v>0</v>
      </c>
      <c r="P59" s="10">
        <f t="shared" si="7"/>
        <v>0</v>
      </c>
      <c r="Q59" s="10">
        <f t="shared" si="7"/>
        <v>-255.12623193579302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229.8782082103512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113.57817296976384</v>
      </c>
    </row>
    <row r="60" spans="1:26" ht="13.5">
      <c r="A60" s="37" t="s">
        <v>32</v>
      </c>
      <c r="B60" s="12">
        <f t="shared" si="7"/>
        <v>88.09107691964704</v>
      </c>
      <c r="C60" s="12">
        <f t="shared" si="7"/>
        <v>0</v>
      </c>
      <c r="D60" s="3">
        <f t="shared" si="7"/>
        <v>95.00000095088748</v>
      </c>
      <c r="E60" s="13">
        <f t="shared" si="7"/>
        <v>94.97481043118697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100.47771531211652</v>
      </c>
      <c r="L60" s="13">
        <f t="shared" si="7"/>
        <v>100</v>
      </c>
      <c r="M60" s="13">
        <f t="shared" si="7"/>
        <v>100.16252222927791</v>
      </c>
      <c r="N60" s="13">
        <f t="shared" si="7"/>
        <v>100</v>
      </c>
      <c r="O60" s="13">
        <f t="shared" si="7"/>
        <v>100.65764699361262</v>
      </c>
      <c r="P60" s="13">
        <f t="shared" si="7"/>
        <v>0</v>
      </c>
      <c r="Q60" s="13">
        <f t="shared" si="7"/>
        <v>142.02588106772313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110.55737932279246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94.97481043118697</v>
      </c>
    </row>
    <row r="61" spans="1:26" ht="13.5">
      <c r="A61" s="38" t="s">
        <v>110</v>
      </c>
      <c r="B61" s="12">
        <f t="shared" si="7"/>
        <v>96.46469790882321</v>
      </c>
      <c r="C61" s="12">
        <f t="shared" si="7"/>
        <v>0</v>
      </c>
      <c r="D61" s="3">
        <f t="shared" si="7"/>
        <v>95.00000036125267</v>
      </c>
      <c r="E61" s="13">
        <f t="shared" si="7"/>
        <v>99.14582453834679</v>
      </c>
      <c r="F61" s="13">
        <f t="shared" si="7"/>
        <v>100</v>
      </c>
      <c r="G61" s="13">
        <f t="shared" si="7"/>
        <v>100.50443376238773</v>
      </c>
      <c r="H61" s="13">
        <f t="shared" si="7"/>
        <v>100</v>
      </c>
      <c r="I61" s="13">
        <f t="shared" si="7"/>
        <v>100.16929035666035</v>
      </c>
      <c r="J61" s="13">
        <f t="shared" si="7"/>
        <v>100</v>
      </c>
      <c r="K61" s="13">
        <f t="shared" si="7"/>
        <v>100.70117093818311</v>
      </c>
      <c r="L61" s="13">
        <f t="shared" si="7"/>
        <v>100</v>
      </c>
      <c r="M61" s="13">
        <f t="shared" si="7"/>
        <v>100.23900499713278</v>
      </c>
      <c r="N61" s="13">
        <f t="shared" si="7"/>
        <v>101.29548165553011</v>
      </c>
      <c r="O61" s="13">
        <f t="shared" si="7"/>
        <v>100.76545714987333</v>
      </c>
      <c r="P61" s="13">
        <f t="shared" si="7"/>
        <v>0</v>
      </c>
      <c r="Q61" s="13">
        <f t="shared" si="7"/>
        <v>141.74882212914096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110.72237441062585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99.14582453834679</v>
      </c>
    </row>
    <row r="62" spans="1:26" ht="13.5">
      <c r="A62" s="38" t="s">
        <v>111</v>
      </c>
      <c r="B62" s="12">
        <f t="shared" si="7"/>
        <v>44.78198906590397</v>
      </c>
      <c r="C62" s="12">
        <f t="shared" si="7"/>
        <v>0</v>
      </c>
      <c r="D62" s="3">
        <f t="shared" si="7"/>
        <v>95.00000203859611</v>
      </c>
      <c r="E62" s="13">
        <f t="shared" si="7"/>
        <v>100</v>
      </c>
      <c r="F62" s="13">
        <f t="shared" si="7"/>
        <v>100</v>
      </c>
      <c r="G62" s="13">
        <f t="shared" si="7"/>
        <v>95.24263494701243</v>
      </c>
      <c r="H62" s="13">
        <f t="shared" si="7"/>
        <v>100</v>
      </c>
      <c r="I62" s="13">
        <f t="shared" si="7"/>
        <v>98.50712222910064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93.68009836661713</v>
      </c>
      <c r="O62" s="13">
        <f t="shared" si="7"/>
        <v>100</v>
      </c>
      <c r="P62" s="13">
        <f t="shared" si="7"/>
        <v>0</v>
      </c>
      <c r="Q62" s="13">
        <f t="shared" si="7"/>
        <v>137.42292611421897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108.94585170508711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95.00000247789286</v>
      </c>
      <c r="E63" s="13">
        <f t="shared" si="7"/>
        <v>161.12869185677428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66.8346813278845</v>
      </c>
      <c r="O63" s="13">
        <f t="shared" si="7"/>
        <v>100</v>
      </c>
      <c r="P63" s="13">
        <f t="shared" si="7"/>
        <v>0</v>
      </c>
      <c r="Q63" s="13">
        <f t="shared" si="7"/>
        <v>117.94724440177772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104.9105329833173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161.12869185677428</v>
      </c>
    </row>
    <row r="64" spans="1:26" ht="13.5">
      <c r="A64" s="38" t="s">
        <v>113</v>
      </c>
      <c r="B64" s="12">
        <f t="shared" si="7"/>
        <v>70.11891037725721</v>
      </c>
      <c r="C64" s="12">
        <f t="shared" si="7"/>
        <v>0</v>
      </c>
      <c r="D64" s="3">
        <f t="shared" si="7"/>
        <v>95.00000401262855</v>
      </c>
      <c r="E64" s="13">
        <f t="shared" si="7"/>
        <v>0</v>
      </c>
      <c r="F64" s="13">
        <f t="shared" si="7"/>
        <v>100</v>
      </c>
      <c r="G64" s="13">
        <f t="shared" si="7"/>
        <v>98.8638268842754</v>
      </c>
      <c r="H64" s="13">
        <f t="shared" si="7"/>
        <v>100</v>
      </c>
      <c r="I64" s="13">
        <f t="shared" si="7"/>
        <v>99.61285550216991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100</v>
      </c>
      <c r="P64" s="13">
        <f t="shared" si="7"/>
        <v>0</v>
      </c>
      <c r="Q64" s="13">
        <f t="shared" si="7"/>
        <v>304.35712162638987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125.7607431833718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94.9999910966917</v>
      </c>
      <c r="E65" s="13">
        <f t="shared" si="7"/>
        <v>4.3870857065720745</v>
      </c>
      <c r="F65" s="13">
        <f t="shared" si="7"/>
        <v>100</v>
      </c>
      <c r="G65" s="13">
        <f t="shared" si="7"/>
        <v>0</v>
      </c>
      <c r="H65" s="13">
        <f t="shared" si="7"/>
        <v>100</v>
      </c>
      <c r="I65" s="13">
        <f t="shared" si="7"/>
        <v>404.7125130245335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292.39251065048506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4.3870857065720745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174.28523575983354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133.11987735175646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217668233</v>
      </c>
      <c r="C67" s="23"/>
      <c r="D67" s="24">
        <v>268829048</v>
      </c>
      <c r="E67" s="25">
        <v>267756100</v>
      </c>
      <c r="F67" s="25">
        <v>18150675</v>
      </c>
      <c r="G67" s="25">
        <v>19119542</v>
      </c>
      <c r="H67" s="25">
        <v>18446861</v>
      </c>
      <c r="I67" s="25">
        <v>55717078</v>
      </c>
      <c r="J67" s="25">
        <v>17738783</v>
      </c>
      <c r="K67" s="25">
        <v>12990590</v>
      </c>
      <c r="L67" s="25">
        <v>18773690</v>
      </c>
      <c r="M67" s="25">
        <v>49503063</v>
      </c>
      <c r="N67" s="25">
        <v>6337222</v>
      </c>
      <c r="O67" s="25">
        <v>12936829</v>
      </c>
      <c r="P67" s="25"/>
      <c r="Q67" s="25">
        <v>19274051</v>
      </c>
      <c r="R67" s="25"/>
      <c r="S67" s="25"/>
      <c r="T67" s="25"/>
      <c r="U67" s="25"/>
      <c r="V67" s="25">
        <v>124494192</v>
      </c>
      <c r="W67" s="25">
        <v>201597646</v>
      </c>
      <c r="X67" s="25"/>
      <c r="Y67" s="24"/>
      <c r="Z67" s="26">
        <v>267756100</v>
      </c>
    </row>
    <row r="68" spans="1:26" ht="13.5" hidden="1">
      <c r="A68" s="36" t="s">
        <v>31</v>
      </c>
      <c r="B68" s="18">
        <v>42554109</v>
      </c>
      <c r="C68" s="18"/>
      <c r="D68" s="19">
        <v>80198694</v>
      </c>
      <c r="E68" s="20">
        <v>69666280</v>
      </c>
      <c r="F68" s="20">
        <v>5262681</v>
      </c>
      <c r="G68" s="20">
        <v>6379902</v>
      </c>
      <c r="H68" s="20">
        <v>5705286</v>
      </c>
      <c r="I68" s="20">
        <v>17347869</v>
      </c>
      <c r="J68" s="20">
        <v>5813152</v>
      </c>
      <c r="K68" s="20"/>
      <c r="L68" s="20">
        <v>6225176</v>
      </c>
      <c r="M68" s="20">
        <v>12038328</v>
      </c>
      <c r="N68" s="20">
        <v>-6591557</v>
      </c>
      <c r="O68" s="20"/>
      <c r="P68" s="20"/>
      <c r="Q68" s="20">
        <v>-6591557</v>
      </c>
      <c r="R68" s="20"/>
      <c r="S68" s="20"/>
      <c r="T68" s="20"/>
      <c r="U68" s="20"/>
      <c r="V68" s="20">
        <v>22794640</v>
      </c>
      <c r="W68" s="20">
        <v>60864367</v>
      </c>
      <c r="X68" s="20"/>
      <c r="Y68" s="19"/>
      <c r="Z68" s="22">
        <v>69666280</v>
      </c>
    </row>
    <row r="69" spans="1:26" ht="13.5" hidden="1">
      <c r="A69" s="37" t="s">
        <v>32</v>
      </c>
      <c r="B69" s="18">
        <v>167218084</v>
      </c>
      <c r="C69" s="18"/>
      <c r="D69" s="19">
        <v>178780354</v>
      </c>
      <c r="E69" s="20">
        <v>188239824</v>
      </c>
      <c r="F69" s="20">
        <v>12543077</v>
      </c>
      <c r="G69" s="20">
        <v>12394723</v>
      </c>
      <c r="H69" s="20">
        <v>12389539</v>
      </c>
      <c r="I69" s="20">
        <v>37327339</v>
      </c>
      <c r="J69" s="20">
        <v>11968707</v>
      </c>
      <c r="K69" s="20">
        <v>12653352</v>
      </c>
      <c r="L69" s="20">
        <v>12571007</v>
      </c>
      <c r="M69" s="20">
        <v>37193066</v>
      </c>
      <c r="N69" s="20">
        <v>12216169</v>
      </c>
      <c r="O69" s="20">
        <v>12592622</v>
      </c>
      <c r="P69" s="20"/>
      <c r="Q69" s="20">
        <v>24808791</v>
      </c>
      <c r="R69" s="20"/>
      <c r="S69" s="20"/>
      <c r="T69" s="20"/>
      <c r="U69" s="20"/>
      <c r="V69" s="20">
        <v>99329196</v>
      </c>
      <c r="W69" s="20">
        <v>132768519</v>
      </c>
      <c r="X69" s="20"/>
      <c r="Y69" s="19"/>
      <c r="Z69" s="22">
        <v>188239824</v>
      </c>
    </row>
    <row r="70" spans="1:26" ht="13.5" hidden="1">
      <c r="A70" s="38" t="s">
        <v>110</v>
      </c>
      <c r="B70" s="18">
        <v>106617480</v>
      </c>
      <c r="C70" s="18"/>
      <c r="D70" s="19">
        <v>124566549</v>
      </c>
      <c r="E70" s="20">
        <v>125639760</v>
      </c>
      <c r="F70" s="20">
        <v>8194288</v>
      </c>
      <c r="G70" s="20">
        <v>8213566</v>
      </c>
      <c r="H70" s="20">
        <v>8066074</v>
      </c>
      <c r="I70" s="20">
        <v>24473928</v>
      </c>
      <c r="J70" s="20">
        <v>8126049</v>
      </c>
      <c r="K70" s="20">
        <v>8620865</v>
      </c>
      <c r="L70" s="20">
        <v>8544189</v>
      </c>
      <c r="M70" s="20">
        <v>25291103</v>
      </c>
      <c r="N70" s="20">
        <v>8326324</v>
      </c>
      <c r="O70" s="20">
        <v>8543522</v>
      </c>
      <c r="P70" s="20"/>
      <c r="Q70" s="20">
        <v>16869846</v>
      </c>
      <c r="R70" s="20"/>
      <c r="S70" s="20"/>
      <c r="T70" s="20"/>
      <c r="U70" s="20"/>
      <c r="V70" s="20">
        <v>66634877</v>
      </c>
      <c r="W70" s="20">
        <v>93682884</v>
      </c>
      <c r="X70" s="20"/>
      <c r="Y70" s="19"/>
      <c r="Z70" s="22">
        <v>125639760</v>
      </c>
    </row>
    <row r="71" spans="1:26" ht="13.5" hidden="1">
      <c r="A71" s="38" t="s">
        <v>111</v>
      </c>
      <c r="B71" s="18">
        <v>51938450</v>
      </c>
      <c r="C71" s="18"/>
      <c r="D71" s="19">
        <v>26979351</v>
      </c>
      <c r="E71" s="20">
        <v>26979384</v>
      </c>
      <c r="F71" s="20">
        <v>2194279</v>
      </c>
      <c r="G71" s="20">
        <v>2058030</v>
      </c>
      <c r="H71" s="20">
        <v>2306031</v>
      </c>
      <c r="I71" s="20">
        <v>6558340</v>
      </c>
      <c r="J71" s="20">
        <v>1940630</v>
      </c>
      <c r="K71" s="20">
        <v>2050674</v>
      </c>
      <c r="L71" s="20">
        <v>2130490</v>
      </c>
      <c r="M71" s="20">
        <v>6121794</v>
      </c>
      <c r="N71" s="20">
        <v>2084447</v>
      </c>
      <c r="O71" s="20">
        <v>2242732</v>
      </c>
      <c r="P71" s="20"/>
      <c r="Q71" s="20">
        <v>4327179</v>
      </c>
      <c r="R71" s="20"/>
      <c r="S71" s="20"/>
      <c r="T71" s="20"/>
      <c r="U71" s="20"/>
      <c r="V71" s="20">
        <v>17007313</v>
      </c>
      <c r="W71" s="20">
        <v>19003715</v>
      </c>
      <c r="X71" s="20"/>
      <c r="Y71" s="19"/>
      <c r="Z71" s="22">
        <v>26979384</v>
      </c>
    </row>
    <row r="72" spans="1:26" ht="13.5" hidden="1">
      <c r="A72" s="38" t="s">
        <v>112</v>
      </c>
      <c r="B72" s="18"/>
      <c r="C72" s="18"/>
      <c r="D72" s="19">
        <v>16142748</v>
      </c>
      <c r="E72" s="20">
        <v>10018536</v>
      </c>
      <c r="F72" s="20">
        <v>1448550</v>
      </c>
      <c r="G72" s="20">
        <v>1431243</v>
      </c>
      <c r="H72" s="20">
        <v>1363656</v>
      </c>
      <c r="I72" s="20">
        <v>4243449</v>
      </c>
      <c r="J72" s="20">
        <v>1231952</v>
      </c>
      <c r="K72" s="20">
        <v>1323486</v>
      </c>
      <c r="L72" s="20">
        <v>1262435</v>
      </c>
      <c r="M72" s="20">
        <v>3817873</v>
      </c>
      <c r="N72" s="20">
        <v>1805398</v>
      </c>
      <c r="O72" s="20">
        <v>1231057</v>
      </c>
      <c r="P72" s="20"/>
      <c r="Q72" s="20">
        <v>3036455</v>
      </c>
      <c r="R72" s="20"/>
      <c r="S72" s="20"/>
      <c r="T72" s="20"/>
      <c r="U72" s="20"/>
      <c r="V72" s="20">
        <v>11097777</v>
      </c>
      <c r="W72" s="20">
        <v>12104836</v>
      </c>
      <c r="X72" s="20"/>
      <c r="Y72" s="19"/>
      <c r="Z72" s="22">
        <v>10018536</v>
      </c>
    </row>
    <row r="73" spans="1:26" ht="13.5" hidden="1">
      <c r="A73" s="38" t="s">
        <v>113</v>
      </c>
      <c r="B73" s="18">
        <v>8662154</v>
      </c>
      <c r="C73" s="18"/>
      <c r="D73" s="19">
        <v>9968528</v>
      </c>
      <c r="E73" s="20"/>
      <c r="F73" s="20">
        <v>700514</v>
      </c>
      <c r="G73" s="20">
        <v>691884</v>
      </c>
      <c r="H73" s="20">
        <v>638110</v>
      </c>
      <c r="I73" s="20">
        <v>2030508</v>
      </c>
      <c r="J73" s="20">
        <v>659104</v>
      </c>
      <c r="K73" s="20">
        <v>649209</v>
      </c>
      <c r="L73" s="20">
        <v>619231</v>
      </c>
      <c r="M73" s="20">
        <v>1927544</v>
      </c>
      <c r="N73" s="20"/>
      <c r="O73" s="20">
        <v>575311</v>
      </c>
      <c r="P73" s="20"/>
      <c r="Q73" s="20">
        <v>575311</v>
      </c>
      <c r="R73" s="20"/>
      <c r="S73" s="20"/>
      <c r="T73" s="20"/>
      <c r="U73" s="20"/>
      <c r="V73" s="20">
        <v>4533363</v>
      </c>
      <c r="W73" s="20">
        <v>7122037</v>
      </c>
      <c r="X73" s="20"/>
      <c r="Y73" s="19"/>
      <c r="Z73" s="22"/>
    </row>
    <row r="74" spans="1:26" ht="13.5" hidden="1">
      <c r="A74" s="38" t="s">
        <v>114</v>
      </c>
      <c r="B74" s="18"/>
      <c r="C74" s="18"/>
      <c r="D74" s="19">
        <v>1123178</v>
      </c>
      <c r="E74" s="20">
        <v>25602144</v>
      </c>
      <c r="F74" s="20">
        <v>5446</v>
      </c>
      <c r="G74" s="20"/>
      <c r="H74" s="20">
        <v>15668</v>
      </c>
      <c r="I74" s="20">
        <v>21114</v>
      </c>
      <c r="J74" s="20">
        <v>10972</v>
      </c>
      <c r="K74" s="20">
        <v>9118</v>
      </c>
      <c r="L74" s="20">
        <v>14662</v>
      </c>
      <c r="M74" s="20">
        <v>34752</v>
      </c>
      <c r="N74" s="20"/>
      <c r="O74" s="20"/>
      <c r="P74" s="20"/>
      <c r="Q74" s="20"/>
      <c r="R74" s="20"/>
      <c r="S74" s="20"/>
      <c r="T74" s="20"/>
      <c r="U74" s="20"/>
      <c r="V74" s="20">
        <v>55866</v>
      </c>
      <c r="W74" s="20">
        <v>855047</v>
      </c>
      <c r="X74" s="20"/>
      <c r="Y74" s="19"/>
      <c r="Z74" s="22">
        <v>25602144</v>
      </c>
    </row>
    <row r="75" spans="1:26" ht="13.5" hidden="1">
      <c r="A75" s="39" t="s">
        <v>115</v>
      </c>
      <c r="B75" s="27">
        <v>7896040</v>
      </c>
      <c r="C75" s="27"/>
      <c r="D75" s="28">
        <v>9850000</v>
      </c>
      <c r="E75" s="29">
        <v>9849996</v>
      </c>
      <c r="F75" s="29">
        <v>344917</v>
      </c>
      <c r="G75" s="29">
        <v>344917</v>
      </c>
      <c r="H75" s="29">
        <v>352036</v>
      </c>
      <c r="I75" s="29">
        <v>1041870</v>
      </c>
      <c r="J75" s="29">
        <v>-43076</v>
      </c>
      <c r="K75" s="29">
        <v>337238</v>
      </c>
      <c r="L75" s="29">
        <v>-22493</v>
      </c>
      <c r="M75" s="29">
        <v>271669</v>
      </c>
      <c r="N75" s="29">
        <v>712610</v>
      </c>
      <c r="O75" s="29">
        <v>344207</v>
      </c>
      <c r="P75" s="29"/>
      <c r="Q75" s="29">
        <v>1056817</v>
      </c>
      <c r="R75" s="29"/>
      <c r="S75" s="29"/>
      <c r="T75" s="29"/>
      <c r="U75" s="29"/>
      <c r="V75" s="29">
        <v>2370356</v>
      </c>
      <c r="W75" s="29">
        <v>7964760</v>
      </c>
      <c r="X75" s="29"/>
      <c r="Y75" s="28"/>
      <c r="Z75" s="30">
        <v>9849996</v>
      </c>
    </row>
    <row r="76" spans="1:26" ht="13.5" hidden="1">
      <c r="A76" s="41" t="s">
        <v>117</v>
      </c>
      <c r="B76" s="31">
        <v>217668233</v>
      </c>
      <c r="C76" s="31"/>
      <c r="D76" s="32">
        <v>255880098</v>
      </c>
      <c r="E76" s="33">
        <v>267756100</v>
      </c>
      <c r="F76" s="33">
        <v>18150675</v>
      </c>
      <c r="G76" s="33">
        <v>19119542</v>
      </c>
      <c r="H76" s="33">
        <v>18446861</v>
      </c>
      <c r="I76" s="33">
        <v>55717078</v>
      </c>
      <c r="J76" s="33">
        <v>17738783</v>
      </c>
      <c r="K76" s="33">
        <v>19247959</v>
      </c>
      <c r="L76" s="33">
        <v>18773690</v>
      </c>
      <c r="M76" s="33">
        <v>55760432</v>
      </c>
      <c r="N76" s="33">
        <v>19520336</v>
      </c>
      <c r="O76" s="33">
        <v>18317565</v>
      </c>
      <c r="P76" s="33">
        <v>16055670</v>
      </c>
      <c r="Q76" s="33">
        <v>53893571</v>
      </c>
      <c r="R76" s="33"/>
      <c r="S76" s="33"/>
      <c r="T76" s="33"/>
      <c r="U76" s="33"/>
      <c r="V76" s="33">
        <v>165371081</v>
      </c>
      <c r="W76" s="33"/>
      <c r="X76" s="33"/>
      <c r="Y76" s="32"/>
      <c r="Z76" s="34">
        <v>267756100</v>
      </c>
    </row>
    <row r="77" spans="1:26" ht="13.5" hidden="1">
      <c r="A77" s="36" t="s">
        <v>31</v>
      </c>
      <c r="B77" s="18">
        <v>62467982</v>
      </c>
      <c r="C77" s="18"/>
      <c r="D77" s="19">
        <v>76188760</v>
      </c>
      <c r="E77" s="20">
        <v>79125688</v>
      </c>
      <c r="F77" s="20">
        <v>5262681</v>
      </c>
      <c r="G77" s="20">
        <v>6379902</v>
      </c>
      <c r="H77" s="20">
        <v>5705286</v>
      </c>
      <c r="I77" s="20">
        <v>17347869</v>
      </c>
      <c r="J77" s="20">
        <v>5813152</v>
      </c>
      <c r="K77" s="20">
        <v>6196922</v>
      </c>
      <c r="L77" s="20">
        <v>6225176</v>
      </c>
      <c r="M77" s="20">
        <v>18235250</v>
      </c>
      <c r="N77" s="20">
        <v>6591557</v>
      </c>
      <c r="O77" s="20">
        <v>5297921</v>
      </c>
      <c r="P77" s="20">
        <v>4927313</v>
      </c>
      <c r="Q77" s="20">
        <v>16816791</v>
      </c>
      <c r="R77" s="20"/>
      <c r="S77" s="20"/>
      <c r="T77" s="20"/>
      <c r="U77" s="20"/>
      <c r="V77" s="20">
        <v>52399910</v>
      </c>
      <c r="W77" s="20"/>
      <c r="X77" s="20"/>
      <c r="Y77" s="19"/>
      <c r="Z77" s="22">
        <v>79125688</v>
      </c>
    </row>
    <row r="78" spans="1:26" ht="13.5" hidden="1">
      <c r="A78" s="37" t="s">
        <v>32</v>
      </c>
      <c r="B78" s="18">
        <v>147304211</v>
      </c>
      <c r="C78" s="18"/>
      <c r="D78" s="19">
        <v>169841338</v>
      </c>
      <c r="E78" s="20">
        <v>178780416</v>
      </c>
      <c r="F78" s="20">
        <v>12543077</v>
      </c>
      <c r="G78" s="20">
        <v>12394723</v>
      </c>
      <c r="H78" s="20">
        <v>12389539</v>
      </c>
      <c r="I78" s="20">
        <v>37327339</v>
      </c>
      <c r="J78" s="20">
        <v>11968707</v>
      </c>
      <c r="K78" s="20">
        <v>12713799</v>
      </c>
      <c r="L78" s="20">
        <v>12571007</v>
      </c>
      <c r="M78" s="20">
        <v>37253513</v>
      </c>
      <c r="N78" s="20">
        <v>12216169</v>
      </c>
      <c r="O78" s="20">
        <v>12675437</v>
      </c>
      <c r="P78" s="20">
        <v>10343298</v>
      </c>
      <c r="Q78" s="20">
        <v>35234904</v>
      </c>
      <c r="R78" s="20"/>
      <c r="S78" s="20"/>
      <c r="T78" s="20"/>
      <c r="U78" s="20"/>
      <c r="V78" s="20">
        <v>109815756</v>
      </c>
      <c r="W78" s="20"/>
      <c r="X78" s="20"/>
      <c r="Y78" s="19"/>
      <c r="Z78" s="22">
        <v>178780416</v>
      </c>
    </row>
    <row r="79" spans="1:26" ht="13.5" hidden="1">
      <c r="A79" s="38" t="s">
        <v>110</v>
      </c>
      <c r="B79" s="18">
        <v>102848230</v>
      </c>
      <c r="C79" s="18"/>
      <c r="D79" s="19">
        <v>118338222</v>
      </c>
      <c r="E79" s="20">
        <v>124566576</v>
      </c>
      <c r="F79" s="20">
        <v>8194288</v>
      </c>
      <c r="G79" s="20">
        <v>8254998</v>
      </c>
      <c r="H79" s="20">
        <v>8066074</v>
      </c>
      <c r="I79" s="20">
        <v>24515360</v>
      </c>
      <c r="J79" s="20">
        <v>8126049</v>
      </c>
      <c r="K79" s="20">
        <v>8681312</v>
      </c>
      <c r="L79" s="20">
        <v>8544189</v>
      </c>
      <c r="M79" s="20">
        <v>25351550</v>
      </c>
      <c r="N79" s="20">
        <v>8434190</v>
      </c>
      <c r="O79" s="20">
        <v>8608919</v>
      </c>
      <c r="P79" s="20">
        <v>6869699</v>
      </c>
      <c r="Q79" s="20">
        <v>23912808</v>
      </c>
      <c r="R79" s="20"/>
      <c r="S79" s="20"/>
      <c r="T79" s="20"/>
      <c r="U79" s="20"/>
      <c r="V79" s="20">
        <v>73779718</v>
      </c>
      <c r="W79" s="20"/>
      <c r="X79" s="20"/>
      <c r="Y79" s="19"/>
      <c r="Z79" s="22">
        <v>124566576</v>
      </c>
    </row>
    <row r="80" spans="1:26" ht="13.5" hidden="1">
      <c r="A80" s="38" t="s">
        <v>111</v>
      </c>
      <c r="B80" s="18">
        <v>23259071</v>
      </c>
      <c r="C80" s="18"/>
      <c r="D80" s="19">
        <v>25630384</v>
      </c>
      <c r="E80" s="20">
        <v>26979384</v>
      </c>
      <c r="F80" s="20">
        <v>2194279</v>
      </c>
      <c r="G80" s="20">
        <v>1960122</v>
      </c>
      <c r="H80" s="20">
        <v>2306031</v>
      </c>
      <c r="I80" s="20">
        <v>6460432</v>
      </c>
      <c r="J80" s="20">
        <v>1940630</v>
      </c>
      <c r="K80" s="20">
        <v>2050674</v>
      </c>
      <c r="L80" s="20">
        <v>2130490</v>
      </c>
      <c r="M80" s="20">
        <v>6121794</v>
      </c>
      <c r="N80" s="20">
        <v>1952712</v>
      </c>
      <c r="O80" s="20">
        <v>2242732</v>
      </c>
      <c r="P80" s="20">
        <v>1751092</v>
      </c>
      <c r="Q80" s="20">
        <v>5946536</v>
      </c>
      <c r="R80" s="20"/>
      <c r="S80" s="20"/>
      <c r="T80" s="20"/>
      <c r="U80" s="20"/>
      <c r="V80" s="20">
        <v>18528762</v>
      </c>
      <c r="W80" s="20"/>
      <c r="X80" s="20"/>
      <c r="Y80" s="19"/>
      <c r="Z80" s="22">
        <v>26979384</v>
      </c>
    </row>
    <row r="81" spans="1:26" ht="13.5" hidden="1">
      <c r="A81" s="38" t="s">
        <v>112</v>
      </c>
      <c r="B81" s="18">
        <v>14862227</v>
      </c>
      <c r="C81" s="18"/>
      <c r="D81" s="19">
        <v>15335611</v>
      </c>
      <c r="E81" s="20">
        <v>16142736</v>
      </c>
      <c r="F81" s="20">
        <v>1448550</v>
      </c>
      <c r="G81" s="20">
        <v>1431243</v>
      </c>
      <c r="H81" s="20">
        <v>1363656</v>
      </c>
      <c r="I81" s="20">
        <v>4243449</v>
      </c>
      <c r="J81" s="20">
        <v>1231952</v>
      </c>
      <c r="K81" s="20">
        <v>1323486</v>
      </c>
      <c r="L81" s="20">
        <v>1262435</v>
      </c>
      <c r="M81" s="20">
        <v>3817873</v>
      </c>
      <c r="N81" s="20">
        <v>1206632</v>
      </c>
      <c r="O81" s="20">
        <v>1231057</v>
      </c>
      <c r="P81" s="20">
        <v>1143726</v>
      </c>
      <c r="Q81" s="20">
        <v>3581415</v>
      </c>
      <c r="R81" s="20"/>
      <c r="S81" s="20"/>
      <c r="T81" s="20"/>
      <c r="U81" s="20"/>
      <c r="V81" s="20">
        <v>11642737</v>
      </c>
      <c r="W81" s="20"/>
      <c r="X81" s="20"/>
      <c r="Y81" s="19"/>
      <c r="Z81" s="22">
        <v>16142736</v>
      </c>
    </row>
    <row r="82" spans="1:26" ht="13.5" hidden="1">
      <c r="A82" s="38" t="s">
        <v>113</v>
      </c>
      <c r="B82" s="18">
        <v>6073808</v>
      </c>
      <c r="C82" s="18"/>
      <c r="D82" s="19">
        <v>9470102</v>
      </c>
      <c r="E82" s="20">
        <v>9968532</v>
      </c>
      <c r="F82" s="20">
        <v>700514</v>
      </c>
      <c r="G82" s="20">
        <v>684023</v>
      </c>
      <c r="H82" s="20">
        <v>638110</v>
      </c>
      <c r="I82" s="20">
        <v>2022647</v>
      </c>
      <c r="J82" s="20">
        <v>659104</v>
      </c>
      <c r="K82" s="20">
        <v>649209</v>
      </c>
      <c r="L82" s="20">
        <v>619231</v>
      </c>
      <c r="M82" s="20">
        <v>1927544</v>
      </c>
      <c r="N82" s="20">
        <v>596908</v>
      </c>
      <c r="O82" s="20">
        <v>575311</v>
      </c>
      <c r="P82" s="20">
        <v>578781</v>
      </c>
      <c r="Q82" s="20">
        <v>1751000</v>
      </c>
      <c r="R82" s="20"/>
      <c r="S82" s="20"/>
      <c r="T82" s="20"/>
      <c r="U82" s="20"/>
      <c r="V82" s="20">
        <v>5701191</v>
      </c>
      <c r="W82" s="20"/>
      <c r="X82" s="20"/>
      <c r="Y82" s="19"/>
      <c r="Z82" s="22">
        <v>9968532</v>
      </c>
    </row>
    <row r="83" spans="1:26" ht="13.5" hidden="1">
      <c r="A83" s="38" t="s">
        <v>114</v>
      </c>
      <c r="B83" s="18">
        <v>260875</v>
      </c>
      <c r="C83" s="18"/>
      <c r="D83" s="19">
        <v>1067019</v>
      </c>
      <c r="E83" s="20">
        <v>1123188</v>
      </c>
      <c r="F83" s="20">
        <v>5446</v>
      </c>
      <c r="G83" s="20">
        <v>64337</v>
      </c>
      <c r="H83" s="20">
        <v>15668</v>
      </c>
      <c r="I83" s="20">
        <v>85451</v>
      </c>
      <c r="J83" s="20">
        <v>10972</v>
      </c>
      <c r="K83" s="20">
        <v>9118</v>
      </c>
      <c r="L83" s="20">
        <v>14662</v>
      </c>
      <c r="M83" s="20">
        <v>34752</v>
      </c>
      <c r="N83" s="20">
        <v>25727</v>
      </c>
      <c r="O83" s="20">
        <v>17418</v>
      </c>
      <c r="P83" s="20"/>
      <c r="Q83" s="20">
        <v>43145</v>
      </c>
      <c r="R83" s="20"/>
      <c r="S83" s="20"/>
      <c r="T83" s="20"/>
      <c r="U83" s="20"/>
      <c r="V83" s="20">
        <v>163348</v>
      </c>
      <c r="W83" s="20"/>
      <c r="X83" s="20"/>
      <c r="Y83" s="19"/>
      <c r="Z83" s="22">
        <v>1123188</v>
      </c>
    </row>
    <row r="84" spans="1:26" ht="13.5" hidden="1">
      <c r="A84" s="39" t="s">
        <v>115</v>
      </c>
      <c r="B84" s="27">
        <v>7896040</v>
      </c>
      <c r="C84" s="27"/>
      <c r="D84" s="28">
        <v>9850000</v>
      </c>
      <c r="E84" s="29">
        <v>9849996</v>
      </c>
      <c r="F84" s="29">
        <v>344917</v>
      </c>
      <c r="G84" s="29">
        <v>344917</v>
      </c>
      <c r="H84" s="29">
        <v>352036</v>
      </c>
      <c r="I84" s="29">
        <v>1041870</v>
      </c>
      <c r="J84" s="29">
        <v>-43076</v>
      </c>
      <c r="K84" s="29">
        <v>337238</v>
      </c>
      <c r="L84" s="29">
        <v>-22493</v>
      </c>
      <c r="M84" s="29">
        <v>271669</v>
      </c>
      <c r="N84" s="29">
        <v>712610</v>
      </c>
      <c r="O84" s="29">
        <v>344207</v>
      </c>
      <c r="P84" s="29">
        <v>785059</v>
      </c>
      <c r="Q84" s="29">
        <v>1841876</v>
      </c>
      <c r="R84" s="29"/>
      <c r="S84" s="29"/>
      <c r="T84" s="29"/>
      <c r="U84" s="29"/>
      <c r="V84" s="29">
        <v>3155415</v>
      </c>
      <c r="W84" s="29"/>
      <c r="X84" s="29"/>
      <c r="Y84" s="28"/>
      <c r="Z84" s="30">
        <v>9849996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59618321</v>
      </c>
      <c r="C5" s="18">
        <v>0</v>
      </c>
      <c r="D5" s="58">
        <v>73200641</v>
      </c>
      <c r="E5" s="59">
        <v>73200641</v>
      </c>
      <c r="F5" s="59">
        <v>0</v>
      </c>
      <c r="G5" s="59">
        <v>5780141</v>
      </c>
      <c r="H5" s="59">
        <v>0</v>
      </c>
      <c r="I5" s="59">
        <v>5780141</v>
      </c>
      <c r="J5" s="59">
        <v>0</v>
      </c>
      <c r="K5" s="59">
        <v>5381308</v>
      </c>
      <c r="L5" s="59">
        <v>5406810</v>
      </c>
      <c r="M5" s="59">
        <v>10788118</v>
      </c>
      <c r="N5" s="59">
        <v>5374921</v>
      </c>
      <c r="O5" s="59">
        <v>5579879</v>
      </c>
      <c r="P5" s="59">
        <v>5420437</v>
      </c>
      <c r="Q5" s="59">
        <v>16375237</v>
      </c>
      <c r="R5" s="59">
        <v>0</v>
      </c>
      <c r="S5" s="59">
        <v>0</v>
      </c>
      <c r="T5" s="59">
        <v>0</v>
      </c>
      <c r="U5" s="59">
        <v>0</v>
      </c>
      <c r="V5" s="59">
        <v>32943496</v>
      </c>
      <c r="W5" s="59">
        <v>54900477</v>
      </c>
      <c r="X5" s="59">
        <v>-21956981</v>
      </c>
      <c r="Y5" s="60">
        <v>-39.99</v>
      </c>
      <c r="Z5" s="61">
        <v>73200641</v>
      </c>
    </row>
    <row r="6" spans="1:26" ht="13.5">
      <c r="A6" s="57" t="s">
        <v>32</v>
      </c>
      <c r="B6" s="18">
        <v>304626117</v>
      </c>
      <c r="C6" s="18">
        <v>0</v>
      </c>
      <c r="D6" s="58">
        <v>354001165</v>
      </c>
      <c r="E6" s="59">
        <v>354001165</v>
      </c>
      <c r="F6" s="59">
        <v>0</v>
      </c>
      <c r="G6" s="59">
        <v>25277524</v>
      </c>
      <c r="H6" s="59">
        <v>0</v>
      </c>
      <c r="I6" s="59">
        <v>25277524</v>
      </c>
      <c r="J6" s="59">
        <v>3591974</v>
      </c>
      <c r="K6" s="59">
        <v>26602740</v>
      </c>
      <c r="L6" s="59">
        <v>26307296</v>
      </c>
      <c r="M6" s="59">
        <v>56502010</v>
      </c>
      <c r="N6" s="59">
        <v>26370283</v>
      </c>
      <c r="O6" s="59">
        <v>26508963</v>
      </c>
      <c r="P6" s="59">
        <v>23343337</v>
      </c>
      <c r="Q6" s="59">
        <v>76222583</v>
      </c>
      <c r="R6" s="59">
        <v>0</v>
      </c>
      <c r="S6" s="59">
        <v>0</v>
      </c>
      <c r="T6" s="59">
        <v>0</v>
      </c>
      <c r="U6" s="59">
        <v>0</v>
      </c>
      <c r="V6" s="59">
        <v>158002117</v>
      </c>
      <c r="W6" s="59">
        <v>265500873</v>
      </c>
      <c r="X6" s="59">
        <v>-107498756</v>
      </c>
      <c r="Y6" s="60">
        <v>-40.49</v>
      </c>
      <c r="Z6" s="61">
        <v>354001165</v>
      </c>
    </row>
    <row r="7" spans="1:26" ht="13.5">
      <c r="A7" s="57" t="s">
        <v>33</v>
      </c>
      <c r="B7" s="18">
        <v>31114322</v>
      </c>
      <c r="C7" s="18">
        <v>0</v>
      </c>
      <c r="D7" s="58">
        <v>39017305</v>
      </c>
      <c r="E7" s="59">
        <v>39017305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3106075</v>
      </c>
      <c r="L7" s="59">
        <v>1188282</v>
      </c>
      <c r="M7" s="59">
        <v>4294357</v>
      </c>
      <c r="N7" s="59">
        <v>3658266</v>
      </c>
      <c r="O7" s="59">
        <v>839516</v>
      </c>
      <c r="P7" s="59">
        <v>819905</v>
      </c>
      <c r="Q7" s="59">
        <v>5317687</v>
      </c>
      <c r="R7" s="59">
        <v>0</v>
      </c>
      <c r="S7" s="59">
        <v>0</v>
      </c>
      <c r="T7" s="59">
        <v>0</v>
      </c>
      <c r="U7" s="59">
        <v>0</v>
      </c>
      <c r="V7" s="59">
        <v>9612044</v>
      </c>
      <c r="W7" s="59">
        <v>29262978</v>
      </c>
      <c r="X7" s="59">
        <v>-19650934</v>
      </c>
      <c r="Y7" s="60">
        <v>-67.15</v>
      </c>
      <c r="Z7" s="61">
        <v>39017305</v>
      </c>
    </row>
    <row r="8" spans="1:26" ht="13.5">
      <c r="A8" s="57" t="s">
        <v>34</v>
      </c>
      <c r="B8" s="18">
        <v>361957940</v>
      </c>
      <c r="C8" s="18">
        <v>0</v>
      </c>
      <c r="D8" s="58">
        <v>385151881</v>
      </c>
      <c r="E8" s="59">
        <v>385151881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117262000</v>
      </c>
      <c r="M8" s="59">
        <v>117262000</v>
      </c>
      <c r="N8" s="59">
        <v>67882034</v>
      </c>
      <c r="O8" s="59">
        <v>0</v>
      </c>
      <c r="P8" s="59">
        <v>122141000</v>
      </c>
      <c r="Q8" s="59">
        <v>190023034</v>
      </c>
      <c r="R8" s="59">
        <v>0</v>
      </c>
      <c r="S8" s="59">
        <v>0</v>
      </c>
      <c r="T8" s="59">
        <v>0</v>
      </c>
      <c r="U8" s="59">
        <v>0</v>
      </c>
      <c r="V8" s="59">
        <v>307285034</v>
      </c>
      <c r="W8" s="59">
        <v>288863910</v>
      </c>
      <c r="X8" s="59">
        <v>18421124</v>
      </c>
      <c r="Y8" s="60">
        <v>6.38</v>
      </c>
      <c r="Z8" s="61">
        <v>385151881</v>
      </c>
    </row>
    <row r="9" spans="1:26" ht="13.5">
      <c r="A9" s="57" t="s">
        <v>35</v>
      </c>
      <c r="B9" s="18">
        <v>37198324</v>
      </c>
      <c r="C9" s="18">
        <v>0</v>
      </c>
      <c r="D9" s="58">
        <v>33693361</v>
      </c>
      <c r="E9" s="59">
        <v>33693361</v>
      </c>
      <c r="F9" s="59">
        <v>0</v>
      </c>
      <c r="G9" s="59">
        <v>3270409</v>
      </c>
      <c r="H9" s="59">
        <v>0</v>
      </c>
      <c r="I9" s="59">
        <v>3270409</v>
      </c>
      <c r="J9" s="59">
        <v>-1298764</v>
      </c>
      <c r="K9" s="59">
        <v>-414369</v>
      </c>
      <c r="L9" s="59">
        <v>609715</v>
      </c>
      <c r="M9" s="59">
        <v>-1103418</v>
      </c>
      <c r="N9" s="59">
        <v>2277400</v>
      </c>
      <c r="O9" s="59">
        <v>2365221</v>
      </c>
      <c r="P9" s="59">
        <v>4377120</v>
      </c>
      <c r="Q9" s="59">
        <v>9019741</v>
      </c>
      <c r="R9" s="59">
        <v>0</v>
      </c>
      <c r="S9" s="59">
        <v>0</v>
      </c>
      <c r="T9" s="59">
        <v>0</v>
      </c>
      <c r="U9" s="59">
        <v>0</v>
      </c>
      <c r="V9" s="59">
        <v>11186732</v>
      </c>
      <c r="W9" s="59">
        <v>25270029</v>
      </c>
      <c r="X9" s="59">
        <v>-14083297</v>
      </c>
      <c r="Y9" s="60">
        <v>-55.73</v>
      </c>
      <c r="Z9" s="61">
        <v>33693361</v>
      </c>
    </row>
    <row r="10" spans="1:26" ht="25.5">
      <c r="A10" s="62" t="s">
        <v>102</v>
      </c>
      <c r="B10" s="63">
        <f>SUM(B5:B9)</f>
        <v>794515024</v>
      </c>
      <c r="C10" s="63">
        <f>SUM(C5:C9)</f>
        <v>0</v>
      </c>
      <c r="D10" s="64">
        <f aca="true" t="shared" si="0" ref="D10:Z10">SUM(D5:D9)</f>
        <v>885064353</v>
      </c>
      <c r="E10" s="65">
        <f t="shared" si="0"/>
        <v>885064353</v>
      </c>
      <c r="F10" s="65">
        <f t="shared" si="0"/>
        <v>0</v>
      </c>
      <c r="G10" s="65">
        <f t="shared" si="0"/>
        <v>34328074</v>
      </c>
      <c r="H10" s="65">
        <f t="shared" si="0"/>
        <v>0</v>
      </c>
      <c r="I10" s="65">
        <f t="shared" si="0"/>
        <v>34328074</v>
      </c>
      <c r="J10" s="65">
        <f t="shared" si="0"/>
        <v>2293210</v>
      </c>
      <c r="K10" s="65">
        <f t="shared" si="0"/>
        <v>34675754</v>
      </c>
      <c r="L10" s="65">
        <f t="shared" si="0"/>
        <v>150774103</v>
      </c>
      <c r="M10" s="65">
        <f t="shared" si="0"/>
        <v>187743067</v>
      </c>
      <c r="N10" s="65">
        <f t="shared" si="0"/>
        <v>105562904</v>
      </c>
      <c r="O10" s="65">
        <f t="shared" si="0"/>
        <v>35293579</v>
      </c>
      <c r="P10" s="65">
        <f t="shared" si="0"/>
        <v>156101799</v>
      </c>
      <c r="Q10" s="65">
        <f t="shared" si="0"/>
        <v>296958282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519029423</v>
      </c>
      <c r="W10" s="65">
        <f t="shared" si="0"/>
        <v>663798267</v>
      </c>
      <c r="X10" s="65">
        <f t="shared" si="0"/>
        <v>-144768844</v>
      </c>
      <c r="Y10" s="66">
        <f>+IF(W10&lt;&gt;0,(X10/W10)*100,0)</f>
        <v>-21.80916269249615</v>
      </c>
      <c r="Z10" s="67">
        <f t="shared" si="0"/>
        <v>885064353</v>
      </c>
    </row>
    <row r="11" spans="1:26" ht="13.5">
      <c r="A11" s="57" t="s">
        <v>36</v>
      </c>
      <c r="B11" s="18">
        <v>213836631</v>
      </c>
      <c r="C11" s="18">
        <v>0</v>
      </c>
      <c r="D11" s="58">
        <v>287993861</v>
      </c>
      <c r="E11" s="59">
        <v>287993861</v>
      </c>
      <c r="F11" s="59">
        <v>0</v>
      </c>
      <c r="G11" s="59">
        <v>138327</v>
      </c>
      <c r="H11" s="59">
        <v>0</v>
      </c>
      <c r="I11" s="59">
        <v>138327</v>
      </c>
      <c r="J11" s="59">
        <v>-860383</v>
      </c>
      <c r="K11" s="59">
        <v>21114948</v>
      </c>
      <c r="L11" s="59">
        <v>25946</v>
      </c>
      <c r="M11" s="59">
        <v>20280511</v>
      </c>
      <c r="N11" s="59">
        <v>126173267</v>
      </c>
      <c r="O11" s="59">
        <v>19780357</v>
      </c>
      <c r="P11" s="59">
        <v>18960555</v>
      </c>
      <c r="Q11" s="59">
        <v>164914179</v>
      </c>
      <c r="R11" s="59">
        <v>0</v>
      </c>
      <c r="S11" s="59">
        <v>0</v>
      </c>
      <c r="T11" s="59">
        <v>0</v>
      </c>
      <c r="U11" s="59">
        <v>0</v>
      </c>
      <c r="V11" s="59">
        <v>185333017</v>
      </c>
      <c r="W11" s="59">
        <v>215995401</v>
      </c>
      <c r="X11" s="59">
        <v>-30662384</v>
      </c>
      <c r="Y11" s="60">
        <v>-14.2</v>
      </c>
      <c r="Z11" s="61">
        <v>287993861</v>
      </c>
    </row>
    <row r="12" spans="1:26" ht="13.5">
      <c r="A12" s="57" t="s">
        <v>37</v>
      </c>
      <c r="B12" s="18">
        <v>19928433</v>
      </c>
      <c r="C12" s="18">
        <v>0</v>
      </c>
      <c r="D12" s="58">
        <v>22035105</v>
      </c>
      <c r="E12" s="59">
        <v>22035105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95821</v>
      </c>
      <c r="L12" s="59">
        <v>0</v>
      </c>
      <c r="M12" s="59">
        <v>95821</v>
      </c>
      <c r="N12" s="59">
        <v>574655</v>
      </c>
      <c r="O12" s="59">
        <v>3172301</v>
      </c>
      <c r="P12" s="59">
        <v>1778847</v>
      </c>
      <c r="Q12" s="59">
        <v>5525803</v>
      </c>
      <c r="R12" s="59">
        <v>0</v>
      </c>
      <c r="S12" s="59">
        <v>0</v>
      </c>
      <c r="T12" s="59">
        <v>0</v>
      </c>
      <c r="U12" s="59">
        <v>0</v>
      </c>
      <c r="V12" s="59">
        <v>5621624</v>
      </c>
      <c r="W12" s="59">
        <v>16526331</v>
      </c>
      <c r="X12" s="59">
        <v>-10904707</v>
      </c>
      <c r="Y12" s="60">
        <v>-65.98</v>
      </c>
      <c r="Z12" s="61">
        <v>22035105</v>
      </c>
    </row>
    <row r="13" spans="1:26" ht="13.5">
      <c r="A13" s="57" t="s">
        <v>103</v>
      </c>
      <c r="B13" s="18">
        <v>341542966</v>
      </c>
      <c r="C13" s="18">
        <v>0</v>
      </c>
      <c r="D13" s="58">
        <v>93743909</v>
      </c>
      <c r="E13" s="59">
        <v>93743909</v>
      </c>
      <c r="F13" s="59">
        <v>0</v>
      </c>
      <c r="G13" s="59">
        <v>0</v>
      </c>
      <c r="H13" s="59">
        <v>0</v>
      </c>
      <c r="I13" s="59">
        <v>0</v>
      </c>
      <c r="J13" s="59">
        <v>2335977</v>
      </c>
      <c r="K13" s="59">
        <v>326782</v>
      </c>
      <c r="L13" s="59">
        <v>2683469</v>
      </c>
      <c r="M13" s="59">
        <v>5346228</v>
      </c>
      <c r="N13" s="59">
        <v>2500</v>
      </c>
      <c r="O13" s="59">
        <v>204686</v>
      </c>
      <c r="P13" s="59">
        <v>150515</v>
      </c>
      <c r="Q13" s="59">
        <v>357701</v>
      </c>
      <c r="R13" s="59">
        <v>0</v>
      </c>
      <c r="S13" s="59">
        <v>0</v>
      </c>
      <c r="T13" s="59">
        <v>0</v>
      </c>
      <c r="U13" s="59">
        <v>0</v>
      </c>
      <c r="V13" s="59">
        <v>5703929</v>
      </c>
      <c r="W13" s="59">
        <v>70307937</v>
      </c>
      <c r="X13" s="59">
        <v>-64604008</v>
      </c>
      <c r="Y13" s="60">
        <v>-91.89</v>
      </c>
      <c r="Z13" s="61">
        <v>93743909</v>
      </c>
    </row>
    <row r="14" spans="1:26" ht="13.5">
      <c r="A14" s="57" t="s">
        <v>38</v>
      </c>
      <c r="B14" s="18">
        <v>223917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425828734</v>
      </c>
      <c r="C15" s="18">
        <v>0</v>
      </c>
      <c r="D15" s="58">
        <v>282127180</v>
      </c>
      <c r="E15" s="59">
        <v>282127180</v>
      </c>
      <c r="F15" s="59">
        <v>0</v>
      </c>
      <c r="G15" s="59">
        <v>43753967</v>
      </c>
      <c r="H15" s="59">
        <v>0</v>
      </c>
      <c r="I15" s="59">
        <v>43753967</v>
      </c>
      <c r="J15" s="59">
        <v>16439352</v>
      </c>
      <c r="K15" s="59">
        <v>16426147</v>
      </c>
      <c r="L15" s="59">
        <v>17882927</v>
      </c>
      <c r="M15" s="59">
        <v>50748426</v>
      </c>
      <c r="N15" s="59">
        <v>31824779</v>
      </c>
      <c r="O15" s="59">
        <v>13209606</v>
      </c>
      <c r="P15" s="59">
        <v>16207827</v>
      </c>
      <c r="Q15" s="59">
        <v>61242212</v>
      </c>
      <c r="R15" s="59">
        <v>0</v>
      </c>
      <c r="S15" s="59">
        <v>0</v>
      </c>
      <c r="T15" s="59">
        <v>0</v>
      </c>
      <c r="U15" s="59">
        <v>0</v>
      </c>
      <c r="V15" s="59">
        <v>155744605</v>
      </c>
      <c r="W15" s="59">
        <v>211595382</v>
      </c>
      <c r="X15" s="59">
        <v>-55850777</v>
      </c>
      <c r="Y15" s="60">
        <v>-26.4</v>
      </c>
      <c r="Z15" s="61">
        <v>282127180</v>
      </c>
    </row>
    <row r="16" spans="1:26" ht="13.5">
      <c r="A16" s="68" t="s">
        <v>40</v>
      </c>
      <c r="B16" s="18">
        <v>31725503</v>
      </c>
      <c r="C16" s="18">
        <v>0</v>
      </c>
      <c r="D16" s="58">
        <v>30131082</v>
      </c>
      <c r="E16" s="59">
        <v>30131082</v>
      </c>
      <c r="F16" s="59">
        <v>0</v>
      </c>
      <c r="G16" s="59">
        <v>6014</v>
      </c>
      <c r="H16" s="59">
        <v>0</v>
      </c>
      <c r="I16" s="59">
        <v>6014</v>
      </c>
      <c r="J16" s="59">
        <v>157372</v>
      </c>
      <c r="K16" s="59">
        <v>0</v>
      </c>
      <c r="L16" s="59">
        <v>114036</v>
      </c>
      <c r="M16" s="59">
        <v>271408</v>
      </c>
      <c r="N16" s="59">
        <v>113729</v>
      </c>
      <c r="O16" s="59">
        <v>55894</v>
      </c>
      <c r="P16" s="59">
        <v>59497</v>
      </c>
      <c r="Q16" s="59">
        <v>229120</v>
      </c>
      <c r="R16" s="59">
        <v>0</v>
      </c>
      <c r="S16" s="59">
        <v>0</v>
      </c>
      <c r="T16" s="59">
        <v>0</v>
      </c>
      <c r="U16" s="59">
        <v>0</v>
      </c>
      <c r="V16" s="59">
        <v>506542</v>
      </c>
      <c r="W16" s="59">
        <v>22598316</v>
      </c>
      <c r="X16" s="59">
        <v>-22091774</v>
      </c>
      <c r="Y16" s="60">
        <v>-97.76</v>
      </c>
      <c r="Z16" s="61">
        <v>30131082</v>
      </c>
    </row>
    <row r="17" spans="1:26" ht="13.5">
      <c r="A17" s="57" t="s">
        <v>41</v>
      </c>
      <c r="B17" s="18">
        <v>204214510</v>
      </c>
      <c r="C17" s="18">
        <v>0</v>
      </c>
      <c r="D17" s="58">
        <v>169033216</v>
      </c>
      <c r="E17" s="59">
        <v>169033216</v>
      </c>
      <c r="F17" s="59">
        <v>0</v>
      </c>
      <c r="G17" s="59">
        <v>9976676</v>
      </c>
      <c r="H17" s="59">
        <v>0</v>
      </c>
      <c r="I17" s="59">
        <v>9976676</v>
      </c>
      <c r="J17" s="59">
        <v>33766398</v>
      </c>
      <c r="K17" s="59">
        <v>27281036</v>
      </c>
      <c r="L17" s="59">
        <v>35499437</v>
      </c>
      <c r="M17" s="59">
        <v>96546871</v>
      </c>
      <c r="N17" s="59">
        <v>6387306</v>
      </c>
      <c r="O17" s="59">
        <v>9190263</v>
      </c>
      <c r="P17" s="59">
        <v>26004871</v>
      </c>
      <c r="Q17" s="59">
        <v>41582440</v>
      </c>
      <c r="R17" s="59">
        <v>0</v>
      </c>
      <c r="S17" s="59">
        <v>0</v>
      </c>
      <c r="T17" s="59">
        <v>0</v>
      </c>
      <c r="U17" s="59">
        <v>0</v>
      </c>
      <c r="V17" s="59">
        <v>148105987</v>
      </c>
      <c r="W17" s="59">
        <v>126774918</v>
      </c>
      <c r="X17" s="59">
        <v>21331069</v>
      </c>
      <c r="Y17" s="60">
        <v>16.83</v>
      </c>
      <c r="Z17" s="61">
        <v>169033216</v>
      </c>
    </row>
    <row r="18" spans="1:26" ht="13.5">
      <c r="A18" s="69" t="s">
        <v>42</v>
      </c>
      <c r="B18" s="70">
        <f>SUM(B11:B17)</f>
        <v>1237300694</v>
      </c>
      <c r="C18" s="70">
        <f>SUM(C11:C17)</f>
        <v>0</v>
      </c>
      <c r="D18" s="71">
        <f aca="true" t="shared" si="1" ref="D18:Z18">SUM(D11:D17)</f>
        <v>885064353</v>
      </c>
      <c r="E18" s="72">
        <f t="shared" si="1"/>
        <v>885064353</v>
      </c>
      <c r="F18" s="72">
        <f t="shared" si="1"/>
        <v>0</v>
      </c>
      <c r="G18" s="72">
        <f t="shared" si="1"/>
        <v>53874984</v>
      </c>
      <c r="H18" s="72">
        <f t="shared" si="1"/>
        <v>0</v>
      </c>
      <c r="I18" s="72">
        <f t="shared" si="1"/>
        <v>53874984</v>
      </c>
      <c r="J18" s="72">
        <f t="shared" si="1"/>
        <v>51838716</v>
      </c>
      <c r="K18" s="72">
        <f t="shared" si="1"/>
        <v>65244734</v>
      </c>
      <c r="L18" s="72">
        <f t="shared" si="1"/>
        <v>56205815</v>
      </c>
      <c r="M18" s="72">
        <f t="shared" si="1"/>
        <v>173289265</v>
      </c>
      <c r="N18" s="72">
        <f t="shared" si="1"/>
        <v>165076236</v>
      </c>
      <c r="O18" s="72">
        <f t="shared" si="1"/>
        <v>45613107</v>
      </c>
      <c r="P18" s="72">
        <f t="shared" si="1"/>
        <v>63162112</v>
      </c>
      <c r="Q18" s="72">
        <f t="shared" si="1"/>
        <v>273851455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501015704</v>
      </c>
      <c r="W18" s="72">
        <f t="shared" si="1"/>
        <v>663798285</v>
      </c>
      <c r="X18" s="72">
        <f t="shared" si="1"/>
        <v>-162782581</v>
      </c>
      <c r="Y18" s="66">
        <f>+IF(W18&lt;&gt;0,(X18/W18)*100,0)</f>
        <v>-24.522898699565037</v>
      </c>
      <c r="Z18" s="73">
        <f t="shared" si="1"/>
        <v>885064353</v>
      </c>
    </row>
    <row r="19" spans="1:26" ht="13.5">
      <c r="A19" s="69" t="s">
        <v>43</v>
      </c>
      <c r="B19" s="74">
        <f>+B10-B18</f>
        <v>-442785670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0</v>
      </c>
      <c r="G19" s="76">
        <f t="shared" si="2"/>
        <v>-19546910</v>
      </c>
      <c r="H19" s="76">
        <f t="shared" si="2"/>
        <v>0</v>
      </c>
      <c r="I19" s="76">
        <f t="shared" si="2"/>
        <v>-19546910</v>
      </c>
      <c r="J19" s="76">
        <f t="shared" si="2"/>
        <v>-49545506</v>
      </c>
      <c r="K19" s="76">
        <f t="shared" si="2"/>
        <v>-30568980</v>
      </c>
      <c r="L19" s="76">
        <f t="shared" si="2"/>
        <v>94568288</v>
      </c>
      <c r="M19" s="76">
        <f t="shared" si="2"/>
        <v>14453802</v>
      </c>
      <c r="N19" s="76">
        <f t="shared" si="2"/>
        <v>-59513332</v>
      </c>
      <c r="O19" s="76">
        <f t="shared" si="2"/>
        <v>-10319528</v>
      </c>
      <c r="P19" s="76">
        <f t="shared" si="2"/>
        <v>92939687</v>
      </c>
      <c r="Q19" s="76">
        <f t="shared" si="2"/>
        <v>23106827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18013719</v>
      </c>
      <c r="W19" s="76">
        <f>IF(E10=E18,0,W10-W18)</f>
        <v>0</v>
      </c>
      <c r="X19" s="76">
        <f t="shared" si="2"/>
        <v>18013737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316697349</v>
      </c>
      <c r="C20" s="18">
        <v>0</v>
      </c>
      <c r="D20" s="58">
        <v>368454000</v>
      </c>
      <c r="E20" s="59">
        <v>368454000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7000000</v>
      </c>
      <c r="L20" s="59">
        <v>2500000</v>
      </c>
      <c r="M20" s="59">
        <v>9500000</v>
      </c>
      <c r="N20" s="59">
        <v>15000000</v>
      </c>
      <c r="O20" s="59">
        <v>0</v>
      </c>
      <c r="P20" s="59">
        <v>10000000</v>
      </c>
      <c r="Q20" s="59">
        <v>25000000</v>
      </c>
      <c r="R20" s="59">
        <v>0</v>
      </c>
      <c r="S20" s="59">
        <v>0</v>
      </c>
      <c r="T20" s="59">
        <v>0</v>
      </c>
      <c r="U20" s="59">
        <v>0</v>
      </c>
      <c r="V20" s="59">
        <v>34500000</v>
      </c>
      <c r="W20" s="59">
        <v>275749497</v>
      </c>
      <c r="X20" s="59">
        <v>-241249497</v>
      </c>
      <c r="Y20" s="60">
        <v>-87.49</v>
      </c>
      <c r="Z20" s="61">
        <v>368454000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591003</v>
      </c>
      <c r="X21" s="81">
        <v>-591003</v>
      </c>
      <c r="Y21" s="82">
        <v>-100</v>
      </c>
      <c r="Z21" s="83">
        <v>0</v>
      </c>
    </row>
    <row r="22" spans="1:26" ht="25.5">
      <c r="A22" s="84" t="s">
        <v>105</v>
      </c>
      <c r="B22" s="85">
        <f>SUM(B19:B21)</f>
        <v>-126088321</v>
      </c>
      <c r="C22" s="85">
        <f>SUM(C19:C21)</f>
        <v>0</v>
      </c>
      <c r="D22" s="86">
        <f aca="true" t="shared" si="3" ref="D22:Z22">SUM(D19:D21)</f>
        <v>368454000</v>
      </c>
      <c r="E22" s="87">
        <f t="shared" si="3"/>
        <v>368454000</v>
      </c>
      <c r="F22" s="87">
        <f t="shared" si="3"/>
        <v>0</v>
      </c>
      <c r="G22" s="87">
        <f t="shared" si="3"/>
        <v>-19546910</v>
      </c>
      <c r="H22" s="87">
        <f t="shared" si="3"/>
        <v>0</v>
      </c>
      <c r="I22" s="87">
        <f t="shared" si="3"/>
        <v>-19546910</v>
      </c>
      <c r="J22" s="87">
        <f t="shared" si="3"/>
        <v>-49545506</v>
      </c>
      <c r="K22" s="87">
        <f t="shared" si="3"/>
        <v>-23568980</v>
      </c>
      <c r="L22" s="87">
        <f t="shared" si="3"/>
        <v>97068288</v>
      </c>
      <c r="M22" s="87">
        <f t="shared" si="3"/>
        <v>23953802</v>
      </c>
      <c r="N22" s="87">
        <f t="shared" si="3"/>
        <v>-44513332</v>
      </c>
      <c r="O22" s="87">
        <f t="shared" si="3"/>
        <v>-10319528</v>
      </c>
      <c r="P22" s="87">
        <f t="shared" si="3"/>
        <v>102939687</v>
      </c>
      <c r="Q22" s="87">
        <f t="shared" si="3"/>
        <v>48106827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52513719</v>
      </c>
      <c r="W22" s="87">
        <f t="shared" si="3"/>
        <v>276340500</v>
      </c>
      <c r="X22" s="87">
        <f t="shared" si="3"/>
        <v>-223826763</v>
      </c>
      <c r="Y22" s="88">
        <f>+IF(W22&lt;&gt;0,(X22/W22)*100,0)</f>
        <v>-80.99672794975764</v>
      </c>
      <c r="Z22" s="89">
        <f t="shared" si="3"/>
        <v>368454000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-126088321</v>
      </c>
      <c r="C24" s="74">
        <f>SUM(C22:C23)</f>
        <v>0</v>
      </c>
      <c r="D24" s="75">
        <f aca="true" t="shared" si="4" ref="D24:Z24">SUM(D22:D23)</f>
        <v>368454000</v>
      </c>
      <c r="E24" s="76">
        <f t="shared" si="4"/>
        <v>368454000</v>
      </c>
      <c r="F24" s="76">
        <f t="shared" si="4"/>
        <v>0</v>
      </c>
      <c r="G24" s="76">
        <f t="shared" si="4"/>
        <v>-19546910</v>
      </c>
      <c r="H24" s="76">
        <f t="shared" si="4"/>
        <v>0</v>
      </c>
      <c r="I24" s="76">
        <f t="shared" si="4"/>
        <v>-19546910</v>
      </c>
      <c r="J24" s="76">
        <f t="shared" si="4"/>
        <v>-49545506</v>
      </c>
      <c r="K24" s="76">
        <f t="shared" si="4"/>
        <v>-23568980</v>
      </c>
      <c r="L24" s="76">
        <f t="shared" si="4"/>
        <v>97068288</v>
      </c>
      <c r="M24" s="76">
        <f t="shared" si="4"/>
        <v>23953802</v>
      </c>
      <c r="N24" s="76">
        <f t="shared" si="4"/>
        <v>-44513332</v>
      </c>
      <c r="O24" s="76">
        <f t="shared" si="4"/>
        <v>-10319528</v>
      </c>
      <c r="P24" s="76">
        <f t="shared" si="4"/>
        <v>102939687</v>
      </c>
      <c r="Q24" s="76">
        <f t="shared" si="4"/>
        <v>48106827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52513719</v>
      </c>
      <c r="W24" s="76">
        <f t="shared" si="4"/>
        <v>276340500</v>
      </c>
      <c r="X24" s="76">
        <f t="shared" si="4"/>
        <v>-223826763</v>
      </c>
      <c r="Y24" s="77">
        <f>+IF(W24&lt;&gt;0,(X24/W24)*100,0)</f>
        <v>-80.99672794975764</v>
      </c>
      <c r="Z24" s="78">
        <f t="shared" si="4"/>
        <v>368454000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450274498</v>
      </c>
      <c r="C27" s="21">
        <v>0</v>
      </c>
      <c r="D27" s="98">
        <v>486147170</v>
      </c>
      <c r="E27" s="99">
        <v>486147170</v>
      </c>
      <c r="F27" s="99">
        <v>0</v>
      </c>
      <c r="G27" s="99">
        <v>34772435</v>
      </c>
      <c r="H27" s="99">
        <v>34972495</v>
      </c>
      <c r="I27" s="99">
        <v>69744930</v>
      </c>
      <c r="J27" s="99">
        <v>8839827</v>
      </c>
      <c r="K27" s="99">
        <v>45239636</v>
      </c>
      <c r="L27" s="99">
        <v>44092950</v>
      </c>
      <c r="M27" s="99">
        <v>98172413</v>
      </c>
      <c r="N27" s="99">
        <v>8684112</v>
      </c>
      <c r="O27" s="99">
        <v>8727074</v>
      </c>
      <c r="P27" s="99">
        <v>31560511</v>
      </c>
      <c r="Q27" s="99">
        <v>48971697</v>
      </c>
      <c r="R27" s="99">
        <v>0</v>
      </c>
      <c r="S27" s="99">
        <v>0</v>
      </c>
      <c r="T27" s="99">
        <v>0</v>
      </c>
      <c r="U27" s="99">
        <v>0</v>
      </c>
      <c r="V27" s="99">
        <v>216889040</v>
      </c>
      <c r="W27" s="99">
        <v>364610378</v>
      </c>
      <c r="X27" s="99">
        <v>-147721338</v>
      </c>
      <c r="Y27" s="100">
        <v>-40.51</v>
      </c>
      <c r="Z27" s="101">
        <v>486147170</v>
      </c>
    </row>
    <row r="28" spans="1:26" ht="13.5">
      <c r="A28" s="102" t="s">
        <v>44</v>
      </c>
      <c r="B28" s="18">
        <v>326359820</v>
      </c>
      <c r="C28" s="18">
        <v>0</v>
      </c>
      <c r="D28" s="58">
        <v>367666000</v>
      </c>
      <c r="E28" s="59">
        <v>367666000</v>
      </c>
      <c r="F28" s="59">
        <v>0</v>
      </c>
      <c r="G28" s="59">
        <v>34723961</v>
      </c>
      <c r="H28" s="59">
        <v>32762169</v>
      </c>
      <c r="I28" s="59">
        <v>67486130</v>
      </c>
      <c r="J28" s="59">
        <v>6457961</v>
      </c>
      <c r="K28" s="59">
        <v>32026584</v>
      </c>
      <c r="L28" s="59">
        <v>43545292</v>
      </c>
      <c r="M28" s="59">
        <v>82029837</v>
      </c>
      <c r="N28" s="59">
        <v>8674613</v>
      </c>
      <c r="O28" s="59">
        <v>8376794</v>
      </c>
      <c r="P28" s="59">
        <v>30739771</v>
      </c>
      <c r="Q28" s="59">
        <v>47791178</v>
      </c>
      <c r="R28" s="59">
        <v>0</v>
      </c>
      <c r="S28" s="59">
        <v>0</v>
      </c>
      <c r="T28" s="59">
        <v>0</v>
      </c>
      <c r="U28" s="59">
        <v>0</v>
      </c>
      <c r="V28" s="59">
        <v>197307145</v>
      </c>
      <c r="W28" s="59">
        <v>275749500</v>
      </c>
      <c r="X28" s="59">
        <v>-78442355</v>
      </c>
      <c r="Y28" s="60">
        <v>-28.45</v>
      </c>
      <c r="Z28" s="61">
        <v>367666000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123914678</v>
      </c>
      <c r="C31" s="18">
        <v>0</v>
      </c>
      <c r="D31" s="58">
        <v>118481170</v>
      </c>
      <c r="E31" s="59">
        <v>118481170</v>
      </c>
      <c r="F31" s="59">
        <v>0</v>
      </c>
      <c r="G31" s="59">
        <v>48474</v>
      </c>
      <c r="H31" s="59">
        <v>2210326</v>
      </c>
      <c r="I31" s="59">
        <v>2258800</v>
      </c>
      <c r="J31" s="59">
        <v>2381866</v>
      </c>
      <c r="K31" s="59">
        <v>13213052</v>
      </c>
      <c r="L31" s="59">
        <v>547658</v>
      </c>
      <c r="M31" s="59">
        <v>16142576</v>
      </c>
      <c r="N31" s="59">
        <v>9500</v>
      </c>
      <c r="O31" s="59">
        <v>350280</v>
      </c>
      <c r="P31" s="59">
        <v>820740</v>
      </c>
      <c r="Q31" s="59">
        <v>1180520</v>
      </c>
      <c r="R31" s="59">
        <v>0</v>
      </c>
      <c r="S31" s="59">
        <v>0</v>
      </c>
      <c r="T31" s="59">
        <v>0</v>
      </c>
      <c r="U31" s="59">
        <v>0</v>
      </c>
      <c r="V31" s="59">
        <v>19581896</v>
      </c>
      <c r="W31" s="59">
        <v>88860878</v>
      </c>
      <c r="X31" s="59">
        <v>-69278982</v>
      </c>
      <c r="Y31" s="60">
        <v>-77.96</v>
      </c>
      <c r="Z31" s="61">
        <v>118481170</v>
      </c>
    </row>
    <row r="32" spans="1:26" ht="13.5">
      <c r="A32" s="69" t="s">
        <v>50</v>
      </c>
      <c r="B32" s="21">
        <f>SUM(B28:B31)</f>
        <v>450274498</v>
      </c>
      <c r="C32" s="21">
        <f>SUM(C28:C31)</f>
        <v>0</v>
      </c>
      <c r="D32" s="98">
        <f aca="true" t="shared" si="5" ref="D32:Z32">SUM(D28:D31)</f>
        <v>486147170</v>
      </c>
      <c r="E32" s="99">
        <f t="shared" si="5"/>
        <v>486147170</v>
      </c>
      <c r="F32" s="99">
        <f t="shared" si="5"/>
        <v>0</v>
      </c>
      <c r="G32" s="99">
        <f t="shared" si="5"/>
        <v>34772435</v>
      </c>
      <c r="H32" s="99">
        <f t="shared" si="5"/>
        <v>34972495</v>
      </c>
      <c r="I32" s="99">
        <f t="shared" si="5"/>
        <v>69744930</v>
      </c>
      <c r="J32" s="99">
        <f t="shared" si="5"/>
        <v>8839827</v>
      </c>
      <c r="K32" s="99">
        <f t="shared" si="5"/>
        <v>45239636</v>
      </c>
      <c r="L32" s="99">
        <f t="shared" si="5"/>
        <v>44092950</v>
      </c>
      <c r="M32" s="99">
        <f t="shared" si="5"/>
        <v>98172413</v>
      </c>
      <c r="N32" s="99">
        <f t="shared" si="5"/>
        <v>8684113</v>
      </c>
      <c r="O32" s="99">
        <f t="shared" si="5"/>
        <v>8727074</v>
      </c>
      <c r="P32" s="99">
        <f t="shared" si="5"/>
        <v>31560511</v>
      </c>
      <c r="Q32" s="99">
        <f t="shared" si="5"/>
        <v>48971698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216889041</v>
      </c>
      <c r="W32" s="99">
        <f t="shared" si="5"/>
        <v>364610378</v>
      </c>
      <c r="X32" s="99">
        <f t="shared" si="5"/>
        <v>-147721337</v>
      </c>
      <c r="Y32" s="100">
        <f>+IF(W32&lt;&gt;0,(X32/W32)*100,0)</f>
        <v>-40.51484705682184</v>
      </c>
      <c r="Z32" s="101">
        <f t="shared" si="5"/>
        <v>486147170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503143491</v>
      </c>
      <c r="C35" s="18">
        <v>0</v>
      </c>
      <c r="D35" s="58">
        <v>788036225</v>
      </c>
      <c r="E35" s="59">
        <v>788036225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591027169</v>
      </c>
      <c r="X35" s="59">
        <v>-591027169</v>
      </c>
      <c r="Y35" s="60">
        <v>-100</v>
      </c>
      <c r="Z35" s="61">
        <v>788036225</v>
      </c>
    </row>
    <row r="36" spans="1:26" ht="13.5">
      <c r="A36" s="57" t="s">
        <v>53</v>
      </c>
      <c r="B36" s="18">
        <v>6312652270</v>
      </c>
      <c r="C36" s="18">
        <v>0</v>
      </c>
      <c r="D36" s="58">
        <v>1984360510</v>
      </c>
      <c r="E36" s="59">
        <v>1984360510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1488270383</v>
      </c>
      <c r="X36" s="59">
        <v>-1488270383</v>
      </c>
      <c r="Y36" s="60">
        <v>-100</v>
      </c>
      <c r="Z36" s="61">
        <v>1984360510</v>
      </c>
    </row>
    <row r="37" spans="1:26" ht="13.5">
      <c r="A37" s="57" t="s">
        <v>54</v>
      </c>
      <c r="B37" s="18">
        <v>368378303</v>
      </c>
      <c r="C37" s="18">
        <v>0</v>
      </c>
      <c r="D37" s="58">
        <v>299114508</v>
      </c>
      <c r="E37" s="59">
        <v>299114508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224335881</v>
      </c>
      <c r="X37" s="59">
        <v>-224335881</v>
      </c>
      <c r="Y37" s="60">
        <v>-100</v>
      </c>
      <c r="Z37" s="61">
        <v>299114508</v>
      </c>
    </row>
    <row r="38" spans="1:26" ht="13.5">
      <c r="A38" s="57" t="s">
        <v>55</v>
      </c>
      <c r="B38" s="18">
        <v>88882074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6358535384</v>
      </c>
      <c r="C39" s="18">
        <v>0</v>
      </c>
      <c r="D39" s="58">
        <v>2473282227</v>
      </c>
      <c r="E39" s="59">
        <v>2473282227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1854961670</v>
      </c>
      <c r="X39" s="59">
        <v>-1854961670</v>
      </c>
      <c r="Y39" s="60">
        <v>-100</v>
      </c>
      <c r="Z39" s="61">
        <v>2473282227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132298695</v>
      </c>
      <c r="C42" s="18">
        <v>0</v>
      </c>
      <c r="D42" s="58">
        <v>358912884</v>
      </c>
      <c r="E42" s="59">
        <v>358912884</v>
      </c>
      <c r="F42" s="59">
        <v>36779149</v>
      </c>
      <c r="G42" s="59">
        <v>-22275947</v>
      </c>
      <c r="H42" s="59">
        <v>231016543</v>
      </c>
      <c r="I42" s="59">
        <v>245519745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245519745</v>
      </c>
      <c r="W42" s="59">
        <v>269184663</v>
      </c>
      <c r="X42" s="59">
        <v>-23664918</v>
      </c>
      <c r="Y42" s="60">
        <v>-8.79</v>
      </c>
      <c r="Z42" s="61">
        <v>358912884</v>
      </c>
    </row>
    <row r="43" spans="1:26" ht="13.5">
      <c r="A43" s="57" t="s">
        <v>59</v>
      </c>
      <c r="B43" s="18">
        <v>-440315673</v>
      </c>
      <c r="C43" s="18">
        <v>0</v>
      </c>
      <c r="D43" s="58">
        <v>-358912896</v>
      </c>
      <c r="E43" s="59">
        <v>-358912896</v>
      </c>
      <c r="F43" s="59">
        <v>3345710</v>
      </c>
      <c r="G43" s="59">
        <v>2614088</v>
      </c>
      <c r="H43" s="59">
        <v>1637976</v>
      </c>
      <c r="I43" s="59">
        <v>7597774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7597774</v>
      </c>
      <c r="W43" s="59">
        <v>-269184672</v>
      </c>
      <c r="X43" s="59">
        <v>276782446</v>
      </c>
      <c r="Y43" s="60">
        <v>-102.82</v>
      </c>
      <c r="Z43" s="61">
        <v>-358912896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217425666</v>
      </c>
      <c r="C45" s="21">
        <v>0</v>
      </c>
      <c r="D45" s="98">
        <v>-11</v>
      </c>
      <c r="E45" s="99">
        <v>-11</v>
      </c>
      <c r="F45" s="99">
        <v>40124859</v>
      </c>
      <c r="G45" s="99">
        <v>20463000</v>
      </c>
      <c r="H45" s="99">
        <v>253117519</v>
      </c>
      <c r="I45" s="99">
        <v>253117519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-8</v>
      </c>
      <c r="X45" s="99">
        <v>8</v>
      </c>
      <c r="Y45" s="100">
        <v>-100</v>
      </c>
      <c r="Z45" s="101">
        <v>-11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34071521</v>
      </c>
      <c r="C49" s="51">
        <v>0</v>
      </c>
      <c r="D49" s="128">
        <v>24919257</v>
      </c>
      <c r="E49" s="53">
        <v>17571231</v>
      </c>
      <c r="F49" s="53">
        <v>0</v>
      </c>
      <c r="G49" s="53">
        <v>0</v>
      </c>
      <c r="H49" s="53">
        <v>0</v>
      </c>
      <c r="I49" s="53">
        <v>14139035</v>
      </c>
      <c r="J49" s="53">
        <v>0</v>
      </c>
      <c r="K49" s="53">
        <v>0</v>
      </c>
      <c r="L49" s="53">
        <v>0</v>
      </c>
      <c r="M49" s="53">
        <v>547913588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638614632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13207795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13207795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86.76061723280904</v>
      </c>
      <c r="C58" s="5">
        <f>IF(C67=0,0,+(C76/C67)*100)</f>
        <v>0</v>
      </c>
      <c r="D58" s="6">
        <f aca="true" t="shared" si="6" ref="D58:Z58">IF(D67=0,0,+(D76/D67)*100)</f>
        <v>99.99999814105217</v>
      </c>
      <c r="E58" s="7">
        <f t="shared" si="6"/>
        <v>99.99999814105217</v>
      </c>
      <c r="F58" s="7">
        <f t="shared" si="6"/>
        <v>0</v>
      </c>
      <c r="G58" s="7">
        <f t="shared" si="6"/>
        <v>100</v>
      </c>
      <c r="H58" s="7">
        <f t="shared" si="6"/>
        <v>0</v>
      </c>
      <c r="I58" s="7">
        <f t="shared" si="6"/>
        <v>303.67370700336056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49.34143452396845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99.99999814105217</v>
      </c>
    </row>
    <row r="59" spans="1:26" ht="13.5">
      <c r="A59" s="36" t="s">
        <v>31</v>
      </c>
      <c r="B59" s="9">
        <f aca="true" t="shared" si="7" ref="B59:Z66">IF(B68=0,0,+(B77/B68)*100)</f>
        <v>81.61194442225235</v>
      </c>
      <c r="C59" s="9">
        <f t="shared" si="7"/>
        <v>0</v>
      </c>
      <c r="D59" s="2">
        <f t="shared" si="7"/>
        <v>99.99999316945872</v>
      </c>
      <c r="E59" s="10">
        <f t="shared" si="7"/>
        <v>99.99999316945872</v>
      </c>
      <c r="F59" s="10">
        <f t="shared" si="7"/>
        <v>0</v>
      </c>
      <c r="G59" s="10">
        <f t="shared" si="7"/>
        <v>100</v>
      </c>
      <c r="H59" s="10">
        <f t="shared" si="7"/>
        <v>0</v>
      </c>
      <c r="I59" s="10">
        <f t="shared" si="7"/>
        <v>286.90976569602714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50.34010051635078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99.99999316945872</v>
      </c>
    </row>
    <row r="60" spans="1:26" ht="13.5">
      <c r="A60" s="37" t="s">
        <v>32</v>
      </c>
      <c r="B60" s="12">
        <f t="shared" si="7"/>
        <v>90.04431783503316</v>
      </c>
      <c r="C60" s="12">
        <f t="shared" si="7"/>
        <v>0</v>
      </c>
      <c r="D60" s="3">
        <f t="shared" si="7"/>
        <v>99.99999971751505</v>
      </c>
      <c r="E60" s="13">
        <f t="shared" si="7"/>
        <v>99.99999971751505</v>
      </c>
      <c r="F60" s="13">
        <f t="shared" si="7"/>
        <v>0</v>
      </c>
      <c r="G60" s="13">
        <f t="shared" si="7"/>
        <v>100</v>
      </c>
      <c r="H60" s="13">
        <f t="shared" si="7"/>
        <v>0</v>
      </c>
      <c r="I60" s="13">
        <f t="shared" si="7"/>
        <v>307.4572612412513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49.18768461817508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99.99999971751505</v>
      </c>
    </row>
    <row r="61" spans="1:26" ht="13.5">
      <c r="A61" s="38" t="s">
        <v>110</v>
      </c>
      <c r="B61" s="12">
        <f t="shared" si="7"/>
        <v>96.5857912167952</v>
      </c>
      <c r="C61" s="12">
        <f t="shared" si="7"/>
        <v>0</v>
      </c>
      <c r="D61" s="3">
        <f t="shared" si="7"/>
        <v>99.99999794296386</v>
      </c>
      <c r="E61" s="13">
        <f t="shared" si="7"/>
        <v>99.99999794296386</v>
      </c>
      <c r="F61" s="13">
        <f t="shared" si="7"/>
        <v>0</v>
      </c>
      <c r="G61" s="13">
        <f t="shared" si="7"/>
        <v>134.98605630473867</v>
      </c>
      <c r="H61" s="13">
        <f t="shared" si="7"/>
        <v>0</v>
      </c>
      <c r="I61" s="13">
        <f t="shared" si="7"/>
        <v>415.02443177212297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68.02259705328709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99.99999794296386</v>
      </c>
    </row>
    <row r="62" spans="1:26" ht="13.5">
      <c r="A62" s="38" t="s">
        <v>111</v>
      </c>
      <c r="B62" s="12">
        <f t="shared" si="7"/>
        <v>85.57682900375481</v>
      </c>
      <c r="C62" s="12">
        <f t="shared" si="7"/>
        <v>0</v>
      </c>
      <c r="D62" s="3">
        <f t="shared" si="7"/>
        <v>100.00000142681166</v>
      </c>
      <c r="E62" s="13">
        <f t="shared" si="7"/>
        <v>100.00000142681166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100.00000142681166</v>
      </c>
    </row>
    <row r="63" spans="1:26" ht="13.5">
      <c r="A63" s="38" t="s">
        <v>112</v>
      </c>
      <c r="B63" s="12">
        <f t="shared" si="7"/>
        <v>33.152384960873356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113</v>
      </c>
      <c r="B64" s="12">
        <f t="shared" si="7"/>
        <v>70.25815726348438</v>
      </c>
      <c r="C64" s="12">
        <f t="shared" si="7"/>
        <v>0</v>
      </c>
      <c r="D64" s="3">
        <f t="shared" si="7"/>
        <v>100.00001992553031</v>
      </c>
      <c r="E64" s="13">
        <f t="shared" si="7"/>
        <v>100.00001992553031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100.00001992553031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21.88091743744243</v>
      </c>
      <c r="C66" s="15">
        <f t="shared" si="7"/>
        <v>0</v>
      </c>
      <c r="D66" s="4">
        <f t="shared" si="7"/>
        <v>99.99993649104111</v>
      </c>
      <c r="E66" s="16">
        <f t="shared" si="7"/>
        <v>99.99993649104111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304.1657921735307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48.80172906640159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99.99993649104111</v>
      </c>
    </row>
    <row r="67" spans="1:26" ht="13.5" hidden="1">
      <c r="A67" s="40" t="s">
        <v>116</v>
      </c>
      <c r="B67" s="23">
        <v>374931074</v>
      </c>
      <c r="C67" s="23"/>
      <c r="D67" s="24">
        <v>430350968</v>
      </c>
      <c r="E67" s="25">
        <v>430350968</v>
      </c>
      <c r="F67" s="25"/>
      <c r="G67" s="25">
        <v>33616290</v>
      </c>
      <c r="H67" s="25"/>
      <c r="I67" s="25">
        <v>33616290</v>
      </c>
      <c r="J67" s="25">
        <v>3591974</v>
      </c>
      <c r="K67" s="25">
        <v>34658635</v>
      </c>
      <c r="L67" s="25">
        <v>34418397</v>
      </c>
      <c r="M67" s="25">
        <v>72669006</v>
      </c>
      <c r="N67" s="25">
        <v>34487919</v>
      </c>
      <c r="O67" s="25">
        <v>34825597</v>
      </c>
      <c r="P67" s="25">
        <v>31293904</v>
      </c>
      <c r="Q67" s="25">
        <v>100607420</v>
      </c>
      <c r="R67" s="25"/>
      <c r="S67" s="25"/>
      <c r="T67" s="25"/>
      <c r="U67" s="25"/>
      <c r="V67" s="25">
        <v>206892716</v>
      </c>
      <c r="W67" s="25">
        <v>322763220</v>
      </c>
      <c r="X67" s="25"/>
      <c r="Y67" s="24"/>
      <c r="Z67" s="26">
        <v>430350968</v>
      </c>
    </row>
    <row r="68" spans="1:26" ht="13.5" hidden="1">
      <c r="A68" s="36" t="s">
        <v>31</v>
      </c>
      <c r="B68" s="18">
        <v>59618321</v>
      </c>
      <c r="C68" s="18"/>
      <c r="D68" s="19">
        <v>73200641</v>
      </c>
      <c r="E68" s="20">
        <v>73200641</v>
      </c>
      <c r="F68" s="20"/>
      <c r="G68" s="20">
        <v>5780141</v>
      </c>
      <c r="H68" s="20"/>
      <c r="I68" s="20">
        <v>5780141</v>
      </c>
      <c r="J68" s="20"/>
      <c r="K68" s="20">
        <v>5381308</v>
      </c>
      <c r="L68" s="20">
        <v>5406810</v>
      </c>
      <c r="M68" s="20">
        <v>10788118</v>
      </c>
      <c r="N68" s="20">
        <v>5374921</v>
      </c>
      <c r="O68" s="20">
        <v>5579879</v>
      </c>
      <c r="P68" s="20">
        <v>5420437</v>
      </c>
      <c r="Q68" s="20">
        <v>16375237</v>
      </c>
      <c r="R68" s="20"/>
      <c r="S68" s="20"/>
      <c r="T68" s="20"/>
      <c r="U68" s="20"/>
      <c r="V68" s="20">
        <v>32943496</v>
      </c>
      <c r="W68" s="20">
        <v>54900477</v>
      </c>
      <c r="X68" s="20"/>
      <c r="Y68" s="19"/>
      <c r="Z68" s="22">
        <v>73200641</v>
      </c>
    </row>
    <row r="69" spans="1:26" ht="13.5" hidden="1">
      <c r="A69" s="37" t="s">
        <v>32</v>
      </c>
      <c r="B69" s="18">
        <v>304626117</v>
      </c>
      <c r="C69" s="18"/>
      <c r="D69" s="19">
        <v>354001165</v>
      </c>
      <c r="E69" s="20">
        <v>354001165</v>
      </c>
      <c r="F69" s="20"/>
      <c r="G69" s="20">
        <v>25277524</v>
      </c>
      <c r="H69" s="20"/>
      <c r="I69" s="20">
        <v>25277524</v>
      </c>
      <c r="J69" s="20">
        <v>3591974</v>
      </c>
      <c r="K69" s="20">
        <v>26602740</v>
      </c>
      <c r="L69" s="20">
        <v>26307296</v>
      </c>
      <c r="M69" s="20">
        <v>56502010</v>
      </c>
      <c r="N69" s="20">
        <v>26370283</v>
      </c>
      <c r="O69" s="20">
        <v>26508963</v>
      </c>
      <c r="P69" s="20">
        <v>23343337</v>
      </c>
      <c r="Q69" s="20">
        <v>76222583</v>
      </c>
      <c r="R69" s="20"/>
      <c r="S69" s="20"/>
      <c r="T69" s="20"/>
      <c r="U69" s="20"/>
      <c r="V69" s="20">
        <v>158002117</v>
      </c>
      <c r="W69" s="20">
        <v>265500873</v>
      </c>
      <c r="X69" s="20"/>
      <c r="Y69" s="19"/>
      <c r="Z69" s="22">
        <v>354001165</v>
      </c>
    </row>
    <row r="70" spans="1:26" ht="13.5" hidden="1">
      <c r="A70" s="38" t="s">
        <v>110</v>
      </c>
      <c r="B70" s="18">
        <v>222069079</v>
      </c>
      <c r="C70" s="18"/>
      <c r="D70" s="19">
        <v>243068165</v>
      </c>
      <c r="E70" s="20">
        <v>243068165</v>
      </c>
      <c r="F70" s="20"/>
      <c r="G70" s="20">
        <v>18726026</v>
      </c>
      <c r="H70" s="20"/>
      <c r="I70" s="20">
        <v>18726026</v>
      </c>
      <c r="J70" s="20">
        <v>3517501</v>
      </c>
      <c r="K70" s="20">
        <v>19270945</v>
      </c>
      <c r="L70" s="20">
        <v>18201673</v>
      </c>
      <c r="M70" s="20">
        <v>40990119</v>
      </c>
      <c r="N70" s="20">
        <v>17872498</v>
      </c>
      <c r="O70" s="20">
        <v>19689286</v>
      </c>
      <c r="P70" s="20">
        <v>16974667</v>
      </c>
      <c r="Q70" s="20">
        <v>54536451</v>
      </c>
      <c r="R70" s="20"/>
      <c r="S70" s="20"/>
      <c r="T70" s="20"/>
      <c r="U70" s="20"/>
      <c r="V70" s="20">
        <v>114252596</v>
      </c>
      <c r="W70" s="20">
        <v>182301120</v>
      </c>
      <c r="X70" s="20"/>
      <c r="Y70" s="19"/>
      <c r="Z70" s="22">
        <v>243068165</v>
      </c>
    </row>
    <row r="71" spans="1:26" ht="13.5" hidden="1">
      <c r="A71" s="38" t="s">
        <v>111</v>
      </c>
      <c r="B71" s="18">
        <v>52567511</v>
      </c>
      <c r="C71" s="18"/>
      <c r="D71" s="19">
        <v>70086335</v>
      </c>
      <c r="E71" s="20">
        <v>70086335</v>
      </c>
      <c r="F71" s="20"/>
      <c r="G71" s="20">
        <v>4399992</v>
      </c>
      <c r="H71" s="20"/>
      <c r="I71" s="20">
        <v>4399992</v>
      </c>
      <c r="J71" s="20">
        <v>56986</v>
      </c>
      <c r="K71" s="20">
        <v>4813118</v>
      </c>
      <c r="L71" s="20">
        <v>5757223</v>
      </c>
      <c r="M71" s="20">
        <v>10627327</v>
      </c>
      <c r="N71" s="20">
        <v>6091618</v>
      </c>
      <c r="O71" s="20">
        <v>4422668</v>
      </c>
      <c r="P71" s="20">
        <v>3925687</v>
      </c>
      <c r="Q71" s="20">
        <v>14439973</v>
      </c>
      <c r="R71" s="20"/>
      <c r="S71" s="20"/>
      <c r="T71" s="20"/>
      <c r="U71" s="20"/>
      <c r="V71" s="20">
        <v>29467292</v>
      </c>
      <c r="W71" s="20">
        <v>52564752</v>
      </c>
      <c r="X71" s="20"/>
      <c r="Y71" s="19"/>
      <c r="Z71" s="22">
        <v>70086335</v>
      </c>
    </row>
    <row r="72" spans="1:26" ht="13.5" hidden="1">
      <c r="A72" s="38" t="s">
        <v>112</v>
      </c>
      <c r="B72" s="18">
        <v>16828557</v>
      </c>
      <c r="C72" s="18"/>
      <c r="D72" s="19">
        <v>25790604</v>
      </c>
      <c r="E72" s="20">
        <v>25790604</v>
      </c>
      <c r="F72" s="20"/>
      <c r="G72" s="20">
        <v>1269704</v>
      </c>
      <c r="H72" s="20"/>
      <c r="I72" s="20">
        <v>1269704</v>
      </c>
      <c r="J72" s="20">
        <v>17285</v>
      </c>
      <c r="K72" s="20">
        <v>1369602</v>
      </c>
      <c r="L72" s="20">
        <v>1202052</v>
      </c>
      <c r="M72" s="20">
        <v>2588939</v>
      </c>
      <c r="N72" s="20">
        <v>1254994</v>
      </c>
      <c r="O72" s="20">
        <v>1265073</v>
      </c>
      <c r="P72" s="20">
        <v>1304679</v>
      </c>
      <c r="Q72" s="20">
        <v>3824746</v>
      </c>
      <c r="R72" s="20"/>
      <c r="S72" s="20"/>
      <c r="T72" s="20"/>
      <c r="U72" s="20"/>
      <c r="V72" s="20">
        <v>7683389</v>
      </c>
      <c r="W72" s="20">
        <v>19342953</v>
      </c>
      <c r="X72" s="20"/>
      <c r="Y72" s="19"/>
      <c r="Z72" s="22">
        <v>25790604</v>
      </c>
    </row>
    <row r="73" spans="1:26" ht="13.5" hidden="1">
      <c r="A73" s="38" t="s">
        <v>113</v>
      </c>
      <c r="B73" s="18">
        <v>13160970</v>
      </c>
      <c r="C73" s="18"/>
      <c r="D73" s="19">
        <v>15056061</v>
      </c>
      <c r="E73" s="20">
        <v>15056061</v>
      </c>
      <c r="F73" s="20"/>
      <c r="G73" s="20">
        <v>1145708</v>
      </c>
      <c r="H73" s="20"/>
      <c r="I73" s="20">
        <v>1145708</v>
      </c>
      <c r="J73" s="20">
        <v>202</v>
      </c>
      <c r="K73" s="20">
        <v>1149075</v>
      </c>
      <c r="L73" s="20">
        <v>1146348</v>
      </c>
      <c r="M73" s="20">
        <v>2295625</v>
      </c>
      <c r="N73" s="20">
        <v>1151173</v>
      </c>
      <c r="O73" s="20">
        <v>1131936</v>
      </c>
      <c r="P73" s="20">
        <v>1138304</v>
      </c>
      <c r="Q73" s="20">
        <v>3421413</v>
      </c>
      <c r="R73" s="20"/>
      <c r="S73" s="20"/>
      <c r="T73" s="20"/>
      <c r="U73" s="20"/>
      <c r="V73" s="20">
        <v>6862746</v>
      </c>
      <c r="W73" s="20">
        <v>11292048</v>
      </c>
      <c r="X73" s="20"/>
      <c r="Y73" s="19"/>
      <c r="Z73" s="22">
        <v>15056061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>
        <v>-263906</v>
      </c>
      <c r="H74" s="20"/>
      <c r="I74" s="20">
        <v>-263906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-263906</v>
      </c>
      <c r="W74" s="20"/>
      <c r="X74" s="20"/>
      <c r="Y74" s="19"/>
      <c r="Z74" s="22"/>
    </row>
    <row r="75" spans="1:26" ht="13.5" hidden="1">
      <c r="A75" s="39" t="s">
        <v>115</v>
      </c>
      <c r="B75" s="27">
        <v>10686636</v>
      </c>
      <c r="C75" s="27"/>
      <c r="D75" s="28">
        <v>3149162</v>
      </c>
      <c r="E75" s="29">
        <v>3149162</v>
      </c>
      <c r="F75" s="29"/>
      <c r="G75" s="29">
        <v>2558625</v>
      </c>
      <c r="H75" s="29"/>
      <c r="I75" s="29">
        <v>2558625</v>
      </c>
      <c r="J75" s="29"/>
      <c r="K75" s="29">
        <v>2674587</v>
      </c>
      <c r="L75" s="29">
        <v>2704291</v>
      </c>
      <c r="M75" s="29">
        <v>5378878</v>
      </c>
      <c r="N75" s="29">
        <v>2742715</v>
      </c>
      <c r="O75" s="29">
        <v>2736755</v>
      </c>
      <c r="P75" s="29">
        <v>2530130</v>
      </c>
      <c r="Q75" s="29">
        <v>8009600</v>
      </c>
      <c r="R75" s="29"/>
      <c r="S75" s="29"/>
      <c r="T75" s="29"/>
      <c r="U75" s="29"/>
      <c r="V75" s="29">
        <v>15947103</v>
      </c>
      <c r="W75" s="29">
        <v>2361870</v>
      </c>
      <c r="X75" s="29"/>
      <c r="Y75" s="28"/>
      <c r="Z75" s="30">
        <v>3149162</v>
      </c>
    </row>
    <row r="76" spans="1:26" ht="13.5" hidden="1">
      <c r="A76" s="41" t="s">
        <v>117</v>
      </c>
      <c r="B76" s="31">
        <v>325292514</v>
      </c>
      <c r="C76" s="31"/>
      <c r="D76" s="32">
        <v>430350960</v>
      </c>
      <c r="E76" s="33">
        <v>430350960</v>
      </c>
      <c r="F76" s="33">
        <v>35086280</v>
      </c>
      <c r="G76" s="33">
        <v>33616290</v>
      </c>
      <c r="H76" s="33">
        <v>33381264</v>
      </c>
      <c r="I76" s="33">
        <v>102083834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102083834</v>
      </c>
      <c r="W76" s="33">
        <v>322763220</v>
      </c>
      <c r="X76" s="33"/>
      <c r="Y76" s="32"/>
      <c r="Z76" s="34">
        <v>430350960</v>
      </c>
    </row>
    <row r="77" spans="1:26" ht="13.5" hidden="1">
      <c r="A77" s="36" t="s">
        <v>31</v>
      </c>
      <c r="B77" s="18">
        <v>48655671</v>
      </c>
      <c r="C77" s="18"/>
      <c r="D77" s="19">
        <v>73200636</v>
      </c>
      <c r="E77" s="20">
        <v>73200636</v>
      </c>
      <c r="F77" s="20">
        <v>5336450</v>
      </c>
      <c r="G77" s="20">
        <v>5780141</v>
      </c>
      <c r="H77" s="20">
        <v>5467198</v>
      </c>
      <c r="I77" s="20">
        <v>16583789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16583789</v>
      </c>
      <c r="W77" s="20">
        <v>54900477</v>
      </c>
      <c r="X77" s="20"/>
      <c r="Y77" s="19"/>
      <c r="Z77" s="22">
        <v>73200636</v>
      </c>
    </row>
    <row r="78" spans="1:26" ht="13.5" hidden="1">
      <c r="A78" s="37" t="s">
        <v>32</v>
      </c>
      <c r="B78" s="18">
        <v>274298509</v>
      </c>
      <c r="C78" s="18"/>
      <c r="D78" s="19">
        <v>354001164</v>
      </c>
      <c r="E78" s="20">
        <v>354001164</v>
      </c>
      <c r="F78" s="20">
        <v>27182042</v>
      </c>
      <c r="G78" s="20">
        <v>25277524</v>
      </c>
      <c r="H78" s="20">
        <v>25258017</v>
      </c>
      <c r="I78" s="20">
        <v>77717583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77717583</v>
      </c>
      <c r="W78" s="20">
        <v>265500873</v>
      </c>
      <c r="X78" s="20"/>
      <c r="Y78" s="19"/>
      <c r="Z78" s="22">
        <v>354001164</v>
      </c>
    </row>
    <row r="79" spans="1:26" ht="13.5" hidden="1">
      <c r="A79" s="38" t="s">
        <v>110</v>
      </c>
      <c r="B79" s="18">
        <v>214487177</v>
      </c>
      <c r="C79" s="18"/>
      <c r="D79" s="19">
        <v>243068160</v>
      </c>
      <c r="E79" s="20">
        <v>243068160</v>
      </c>
      <c r="F79" s="20">
        <v>27182042</v>
      </c>
      <c r="G79" s="20">
        <v>25277524</v>
      </c>
      <c r="H79" s="20">
        <v>25258017</v>
      </c>
      <c r="I79" s="20">
        <v>77717583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77717583</v>
      </c>
      <c r="W79" s="20">
        <v>182301120</v>
      </c>
      <c r="X79" s="20"/>
      <c r="Y79" s="19"/>
      <c r="Z79" s="22">
        <v>243068160</v>
      </c>
    </row>
    <row r="80" spans="1:26" ht="13.5" hidden="1">
      <c r="A80" s="38" t="s">
        <v>111</v>
      </c>
      <c r="B80" s="18">
        <v>44985609</v>
      </c>
      <c r="C80" s="18"/>
      <c r="D80" s="19">
        <v>70086336</v>
      </c>
      <c r="E80" s="20">
        <v>70086336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52564752</v>
      </c>
      <c r="X80" s="20"/>
      <c r="Y80" s="19"/>
      <c r="Z80" s="22">
        <v>70086336</v>
      </c>
    </row>
    <row r="81" spans="1:26" ht="13.5" hidden="1">
      <c r="A81" s="38" t="s">
        <v>112</v>
      </c>
      <c r="B81" s="18">
        <v>5579068</v>
      </c>
      <c r="C81" s="18"/>
      <c r="D81" s="19">
        <v>25790604</v>
      </c>
      <c r="E81" s="20">
        <v>25790604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19342953</v>
      </c>
      <c r="X81" s="20"/>
      <c r="Y81" s="19"/>
      <c r="Z81" s="22">
        <v>25790604</v>
      </c>
    </row>
    <row r="82" spans="1:26" ht="13.5" hidden="1">
      <c r="A82" s="38" t="s">
        <v>113</v>
      </c>
      <c r="B82" s="18">
        <v>9246655</v>
      </c>
      <c r="C82" s="18"/>
      <c r="D82" s="19">
        <v>15056064</v>
      </c>
      <c r="E82" s="20">
        <v>15056064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11292048</v>
      </c>
      <c r="X82" s="20"/>
      <c r="Y82" s="19"/>
      <c r="Z82" s="22">
        <v>15056064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2338334</v>
      </c>
      <c r="C84" s="27"/>
      <c r="D84" s="28">
        <v>3149160</v>
      </c>
      <c r="E84" s="29">
        <v>3149160</v>
      </c>
      <c r="F84" s="29">
        <v>2567788</v>
      </c>
      <c r="G84" s="29">
        <v>2558625</v>
      </c>
      <c r="H84" s="29">
        <v>2656049</v>
      </c>
      <c r="I84" s="29">
        <v>7782462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7782462</v>
      </c>
      <c r="W84" s="29">
        <v>2361870</v>
      </c>
      <c r="X84" s="29"/>
      <c r="Y84" s="28"/>
      <c r="Z84" s="30">
        <v>3149160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55978716</v>
      </c>
      <c r="C5" s="18">
        <v>0</v>
      </c>
      <c r="D5" s="58">
        <v>65377940</v>
      </c>
      <c r="E5" s="59">
        <v>65377940</v>
      </c>
      <c r="F5" s="59">
        <v>5776833</v>
      </c>
      <c r="G5" s="59">
        <v>7669801</v>
      </c>
      <c r="H5" s="59">
        <v>6200764</v>
      </c>
      <c r="I5" s="59">
        <v>19647398</v>
      </c>
      <c r="J5" s="59">
        <v>7002735</v>
      </c>
      <c r="K5" s="59">
        <v>5968317</v>
      </c>
      <c r="L5" s="59">
        <v>2894510</v>
      </c>
      <c r="M5" s="59">
        <v>15865562</v>
      </c>
      <c r="N5" s="59">
        <v>5939143</v>
      </c>
      <c r="O5" s="59">
        <v>5972877</v>
      </c>
      <c r="P5" s="59">
        <v>6005260</v>
      </c>
      <c r="Q5" s="59">
        <v>17917280</v>
      </c>
      <c r="R5" s="59">
        <v>0</v>
      </c>
      <c r="S5" s="59">
        <v>0</v>
      </c>
      <c r="T5" s="59">
        <v>0</v>
      </c>
      <c r="U5" s="59">
        <v>0</v>
      </c>
      <c r="V5" s="59">
        <v>53430240</v>
      </c>
      <c r="W5" s="59">
        <v>49033458</v>
      </c>
      <c r="X5" s="59">
        <v>4396782</v>
      </c>
      <c r="Y5" s="60">
        <v>8.97</v>
      </c>
      <c r="Z5" s="61">
        <v>65377940</v>
      </c>
    </row>
    <row r="6" spans="1:26" ht="13.5">
      <c r="A6" s="57" t="s">
        <v>32</v>
      </c>
      <c r="B6" s="18">
        <v>193671247</v>
      </c>
      <c r="C6" s="18">
        <v>0</v>
      </c>
      <c r="D6" s="58">
        <v>243399287</v>
      </c>
      <c r="E6" s="59">
        <v>243399287</v>
      </c>
      <c r="F6" s="59">
        <v>17969843</v>
      </c>
      <c r="G6" s="59">
        <v>17764654</v>
      </c>
      <c r="H6" s="59">
        <v>17217458</v>
      </c>
      <c r="I6" s="59">
        <v>52951955</v>
      </c>
      <c r="J6" s="59">
        <v>19148408</v>
      </c>
      <c r="K6" s="59">
        <v>17655496</v>
      </c>
      <c r="L6" s="59">
        <v>18783957</v>
      </c>
      <c r="M6" s="59">
        <v>55587861</v>
      </c>
      <c r="N6" s="59">
        <v>17523229</v>
      </c>
      <c r="O6" s="59">
        <v>19485992</v>
      </c>
      <c r="P6" s="59">
        <v>18445411</v>
      </c>
      <c r="Q6" s="59">
        <v>55454632</v>
      </c>
      <c r="R6" s="59">
        <v>0</v>
      </c>
      <c r="S6" s="59">
        <v>0</v>
      </c>
      <c r="T6" s="59">
        <v>0</v>
      </c>
      <c r="U6" s="59">
        <v>0</v>
      </c>
      <c r="V6" s="59">
        <v>163994448</v>
      </c>
      <c r="W6" s="59">
        <v>178320948</v>
      </c>
      <c r="X6" s="59">
        <v>-14326500</v>
      </c>
      <c r="Y6" s="60">
        <v>-8.03</v>
      </c>
      <c r="Z6" s="61">
        <v>243399287</v>
      </c>
    </row>
    <row r="7" spans="1:26" ht="13.5">
      <c r="A7" s="57" t="s">
        <v>33</v>
      </c>
      <c r="B7" s="18">
        <v>2695989</v>
      </c>
      <c r="C7" s="18">
        <v>0</v>
      </c>
      <c r="D7" s="58">
        <v>3050000</v>
      </c>
      <c r="E7" s="59">
        <v>3050000</v>
      </c>
      <c r="F7" s="59">
        <v>21087</v>
      </c>
      <c r="G7" s="59">
        <v>-136586</v>
      </c>
      <c r="H7" s="59">
        <v>362974</v>
      </c>
      <c r="I7" s="59">
        <v>247475</v>
      </c>
      <c r="J7" s="59">
        <v>-27784</v>
      </c>
      <c r="K7" s="59">
        <v>0</v>
      </c>
      <c r="L7" s="59">
        <v>273172</v>
      </c>
      <c r="M7" s="59">
        <v>245388</v>
      </c>
      <c r="N7" s="59">
        <v>101603</v>
      </c>
      <c r="O7" s="59">
        <v>42412</v>
      </c>
      <c r="P7" s="59">
        <v>-18275</v>
      </c>
      <c r="Q7" s="59">
        <v>125740</v>
      </c>
      <c r="R7" s="59">
        <v>0</v>
      </c>
      <c r="S7" s="59">
        <v>0</v>
      </c>
      <c r="T7" s="59">
        <v>0</v>
      </c>
      <c r="U7" s="59">
        <v>0</v>
      </c>
      <c r="V7" s="59">
        <v>618603</v>
      </c>
      <c r="W7" s="59">
        <v>2287503</v>
      </c>
      <c r="X7" s="59">
        <v>-1668900</v>
      </c>
      <c r="Y7" s="60">
        <v>-72.96</v>
      </c>
      <c r="Z7" s="61">
        <v>3050000</v>
      </c>
    </row>
    <row r="8" spans="1:26" ht="13.5">
      <c r="A8" s="57" t="s">
        <v>34</v>
      </c>
      <c r="B8" s="18">
        <v>89412201</v>
      </c>
      <c r="C8" s="18">
        <v>0</v>
      </c>
      <c r="D8" s="58">
        <v>105114500</v>
      </c>
      <c r="E8" s="59">
        <v>105114500</v>
      </c>
      <c r="F8" s="59">
        <v>43793332</v>
      </c>
      <c r="G8" s="59">
        <v>254386</v>
      </c>
      <c r="H8" s="59">
        <v>1335088</v>
      </c>
      <c r="I8" s="59">
        <v>45382806</v>
      </c>
      <c r="J8" s="59">
        <v>0</v>
      </c>
      <c r="K8" s="59">
        <v>0</v>
      </c>
      <c r="L8" s="59">
        <v>15895895</v>
      </c>
      <c r="M8" s="59">
        <v>15895895</v>
      </c>
      <c r="N8" s="59">
        <v>0</v>
      </c>
      <c r="O8" s="59">
        <v>-5257027</v>
      </c>
      <c r="P8" s="59">
        <v>24408962</v>
      </c>
      <c r="Q8" s="59">
        <v>19151935</v>
      </c>
      <c r="R8" s="59">
        <v>0</v>
      </c>
      <c r="S8" s="59">
        <v>0</v>
      </c>
      <c r="T8" s="59">
        <v>0</v>
      </c>
      <c r="U8" s="59">
        <v>0</v>
      </c>
      <c r="V8" s="59">
        <v>80430636</v>
      </c>
      <c r="W8" s="59">
        <v>78835878</v>
      </c>
      <c r="X8" s="59">
        <v>1594758</v>
      </c>
      <c r="Y8" s="60">
        <v>2.02</v>
      </c>
      <c r="Z8" s="61">
        <v>105114500</v>
      </c>
    </row>
    <row r="9" spans="1:26" ht="13.5">
      <c r="A9" s="57" t="s">
        <v>35</v>
      </c>
      <c r="B9" s="18">
        <v>32566000</v>
      </c>
      <c r="C9" s="18">
        <v>0</v>
      </c>
      <c r="D9" s="58">
        <v>45094786</v>
      </c>
      <c r="E9" s="59">
        <v>45094786</v>
      </c>
      <c r="F9" s="59">
        <v>2668237</v>
      </c>
      <c r="G9" s="59">
        <v>1727615</v>
      </c>
      <c r="H9" s="59">
        <v>2096307</v>
      </c>
      <c r="I9" s="59">
        <v>6492159</v>
      </c>
      <c r="J9" s="59">
        <v>2313611</v>
      </c>
      <c r="K9" s="59">
        <v>3241952</v>
      </c>
      <c r="L9" s="59">
        <v>7827628</v>
      </c>
      <c r="M9" s="59">
        <v>13383191</v>
      </c>
      <c r="N9" s="59">
        <v>3430528</v>
      </c>
      <c r="O9" s="59">
        <v>2832715</v>
      </c>
      <c r="P9" s="59">
        <v>3699893</v>
      </c>
      <c r="Q9" s="59">
        <v>9963136</v>
      </c>
      <c r="R9" s="59">
        <v>0</v>
      </c>
      <c r="S9" s="59">
        <v>0</v>
      </c>
      <c r="T9" s="59">
        <v>0</v>
      </c>
      <c r="U9" s="59">
        <v>0</v>
      </c>
      <c r="V9" s="59">
        <v>29838486</v>
      </c>
      <c r="W9" s="59">
        <v>33552342</v>
      </c>
      <c r="X9" s="59">
        <v>-3713856</v>
      </c>
      <c r="Y9" s="60">
        <v>-11.07</v>
      </c>
      <c r="Z9" s="61">
        <v>45094786</v>
      </c>
    </row>
    <row r="10" spans="1:26" ht="25.5">
      <c r="A10" s="62" t="s">
        <v>102</v>
      </c>
      <c r="B10" s="63">
        <f>SUM(B5:B9)</f>
        <v>374324153</v>
      </c>
      <c r="C10" s="63">
        <f>SUM(C5:C9)</f>
        <v>0</v>
      </c>
      <c r="D10" s="64">
        <f aca="true" t="shared" si="0" ref="D10:Z10">SUM(D5:D9)</f>
        <v>462036513</v>
      </c>
      <c r="E10" s="65">
        <f t="shared" si="0"/>
        <v>462036513</v>
      </c>
      <c r="F10" s="65">
        <f t="shared" si="0"/>
        <v>70229332</v>
      </c>
      <c r="G10" s="65">
        <f t="shared" si="0"/>
        <v>27279870</v>
      </c>
      <c r="H10" s="65">
        <f t="shared" si="0"/>
        <v>27212591</v>
      </c>
      <c r="I10" s="65">
        <f t="shared" si="0"/>
        <v>124721793</v>
      </c>
      <c r="J10" s="65">
        <f t="shared" si="0"/>
        <v>28436970</v>
      </c>
      <c r="K10" s="65">
        <f t="shared" si="0"/>
        <v>26865765</v>
      </c>
      <c r="L10" s="65">
        <f t="shared" si="0"/>
        <v>45675162</v>
      </c>
      <c r="M10" s="65">
        <f t="shared" si="0"/>
        <v>100977897</v>
      </c>
      <c r="N10" s="65">
        <f t="shared" si="0"/>
        <v>26994503</v>
      </c>
      <c r="O10" s="65">
        <f t="shared" si="0"/>
        <v>23076969</v>
      </c>
      <c r="P10" s="65">
        <f t="shared" si="0"/>
        <v>52541251</v>
      </c>
      <c r="Q10" s="65">
        <f t="shared" si="0"/>
        <v>102612723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328312413</v>
      </c>
      <c r="W10" s="65">
        <f t="shared" si="0"/>
        <v>342030129</v>
      </c>
      <c r="X10" s="65">
        <f t="shared" si="0"/>
        <v>-13717716</v>
      </c>
      <c r="Y10" s="66">
        <f>+IF(W10&lt;&gt;0,(X10/W10)*100,0)</f>
        <v>-4.010674743803053</v>
      </c>
      <c r="Z10" s="67">
        <f t="shared" si="0"/>
        <v>462036513</v>
      </c>
    </row>
    <row r="11" spans="1:26" ht="13.5">
      <c r="A11" s="57" t="s">
        <v>36</v>
      </c>
      <c r="B11" s="18">
        <v>159053099</v>
      </c>
      <c r="C11" s="18">
        <v>0</v>
      </c>
      <c r="D11" s="58">
        <v>190673412</v>
      </c>
      <c r="E11" s="59">
        <v>190673412</v>
      </c>
      <c r="F11" s="59">
        <v>0</v>
      </c>
      <c r="G11" s="59">
        <v>214968</v>
      </c>
      <c r="H11" s="59">
        <v>0</v>
      </c>
      <c r="I11" s="59">
        <v>214968</v>
      </c>
      <c r="J11" s="59">
        <v>6299</v>
      </c>
      <c r="K11" s="59">
        <v>131714</v>
      </c>
      <c r="L11" s="59">
        <v>662262</v>
      </c>
      <c r="M11" s="59">
        <v>800275</v>
      </c>
      <c r="N11" s="59">
        <v>73725353</v>
      </c>
      <c r="O11" s="59">
        <v>-508991</v>
      </c>
      <c r="P11" s="59">
        <v>0</v>
      </c>
      <c r="Q11" s="59">
        <v>73216362</v>
      </c>
      <c r="R11" s="59">
        <v>0</v>
      </c>
      <c r="S11" s="59">
        <v>0</v>
      </c>
      <c r="T11" s="59">
        <v>0</v>
      </c>
      <c r="U11" s="59">
        <v>0</v>
      </c>
      <c r="V11" s="59">
        <v>74231605</v>
      </c>
      <c r="W11" s="59">
        <v>137363250</v>
      </c>
      <c r="X11" s="59">
        <v>-63131645</v>
      </c>
      <c r="Y11" s="60">
        <v>-45.96</v>
      </c>
      <c r="Z11" s="61">
        <v>190673412</v>
      </c>
    </row>
    <row r="12" spans="1:26" ht="13.5">
      <c r="A12" s="57" t="s">
        <v>37</v>
      </c>
      <c r="B12" s="18">
        <v>11979527</v>
      </c>
      <c r="C12" s="18">
        <v>0</v>
      </c>
      <c r="D12" s="58">
        <v>9718223</v>
      </c>
      <c r="E12" s="59">
        <v>9718223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3938786</v>
      </c>
      <c r="O12" s="59">
        <v>-30954</v>
      </c>
      <c r="P12" s="59">
        <v>0</v>
      </c>
      <c r="Q12" s="59">
        <v>3907832</v>
      </c>
      <c r="R12" s="59">
        <v>0</v>
      </c>
      <c r="S12" s="59">
        <v>0</v>
      </c>
      <c r="T12" s="59">
        <v>0</v>
      </c>
      <c r="U12" s="59">
        <v>0</v>
      </c>
      <c r="V12" s="59">
        <v>3907832</v>
      </c>
      <c r="W12" s="59">
        <v>7288668</v>
      </c>
      <c r="X12" s="59">
        <v>-3380836</v>
      </c>
      <c r="Y12" s="60">
        <v>-46.38</v>
      </c>
      <c r="Z12" s="61">
        <v>9718223</v>
      </c>
    </row>
    <row r="13" spans="1:26" ht="13.5">
      <c r="A13" s="57" t="s">
        <v>103</v>
      </c>
      <c r="B13" s="18">
        <v>53236882</v>
      </c>
      <c r="C13" s="18">
        <v>0</v>
      </c>
      <c r="D13" s="58">
        <v>76947104</v>
      </c>
      <c r="E13" s="59">
        <v>76947104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114000</v>
      </c>
      <c r="Q13" s="59">
        <v>114000</v>
      </c>
      <c r="R13" s="59">
        <v>0</v>
      </c>
      <c r="S13" s="59">
        <v>0</v>
      </c>
      <c r="T13" s="59">
        <v>0</v>
      </c>
      <c r="U13" s="59">
        <v>0</v>
      </c>
      <c r="V13" s="59">
        <v>114000</v>
      </c>
      <c r="W13" s="59">
        <v>24131016</v>
      </c>
      <c r="X13" s="59">
        <v>-24017016</v>
      </c>
      <c r="Y13" s="60">
        <v>-99.53</v>
      </c>
      <c r="Z13" s="61">
        <v>76947104</v>
      </c>
    </row>
    <row r="14" spans="1:26" ht="13.5">
      <c r="A14" s="57" t="s">
        <v>38</v>
      </c>
      <c r="B14" s="18">
        <v>5373153</v>
      </c>
      <c r="C14" s="18">
        <v>0</v>
      </c>
      <c r="D14" s="58">
        <v>13575160</v>
      </c>
      <c r="E14" s="59">
        <v>13575160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28057</v>
      </c>
      <c r="L14" s="59">
        <v>0</v>
      </c>
      <c r="M14" s="59">
        <v>28057</v>
      </c>
      <c r="N14" s="59">
        <v>0</v>
      </c>
      <c r="O14" s="59">
        <v>0</v>
      </c>
      <c r="P14" s="59">
        <v>-28057</v>
      </c>
      <c r="Q14" s="59">
        <v>-28057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7916697</v>
      </c>
      <c r="X14" s="59">
        <v>-7916697</v>
      </c>
      <c r="Y14" s="60">
        <v>-100</v>
      </c>
      <c r="Z14" s="61">
        <v>13575160</v>
      </c>
    </row>
    <row r="15" spans="1:26" ht="13.5">
      <c r="A15" s="57" t="s">
        <v>39</v>
      </c>
      <c r="B15" s="18">
        <v>163317624</v>
      </c>
      <c r="C15" s="18">
        <v>0</v>
      </c>
      <c r="D15" s="58">
        <v>174355391</v>
      </c>
      <c r="E15" s="59">
        <v>174355391</v>
      </c>
      <c r="F15" s="59">
        <v>0</v>
      </c>
      <c r="G15" s="59">
        <v>849323</v>
      </c>
      <c r="H15" s="59">
        <v>3779758</v>
      </c>
      <c r="I15" s="59">
        <v>4629081</v>
      </c>
      <c r="J15" s="59">
        <v>2210241</v>
      </c>
      <c r="K15" s="59">
        <v>21352527</v>
      </c>
      <c r="L15" s="59">
        <v>6711798</v>
      </c>
      <c r="M15" s="59">
        <v>30274566</v>
      </c>
      <c r="N15" s="59">
        <v>4420710</v>
      </c>
      <c r="O15" s="59">
        <v>-282017</v>
      </c>
      <c r="P15" s="59">
        <v>23969002</v>
      </c>
      <c r="Q15" s="59">
        <v>28107695</v>
      </c>
      <c r="R15" s="59">
        <v>0</v>
      </c>
      <c r="S15" s="59">
        <v>0</v>
      </c>
      <c r="T15" s="59">
        <v>0</v>
      </c>
      <c r="U15" s="59">
        <v>0</v>
      </c>
      <c r="V15" s="59">
        <v>63011342</v>
      </c>
      <c r="W15" s="59">
        <v>126566963</v>
      </c>
      <c r="X15" s="59">
        <v>-63555621</v>
      </c>
      <c r="Y15" s="60">
        <v>-50.22</v>
      </c>
      <c r="Z15" s="61">
        <v>174355391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18239</v>
      </c>
      <c r="K16" s="59">
        <v>0</v>
      </c>
      <c r="L16" s="59">
        <v>0</v>
      </c>
      <c r="M16" s="59">
        <v>18239</v>
      </c>
      <c r="N16" s="59">
        <v>0</v>
      </c>
      <c r="O16" s="59">
        <v>-18239</v>
      </c>
      <c r="P16" s="59">
        <v>0</v>
      </c>
      <c r="Q16" s="59">
        <v>-18239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86361754</v>
      </c>
      <c r="C17" s="18">
        <v>0</v>
      </c>
      <c r="D17" s="58">
        <v>108501386</v>
      </c>
      <c r="E17" s="59">
        <v>108501386</v>
      </c>
      <c r="F17" s="59">
        <v>59652</v>
      </c>
      <c r="G17" s="59">
        <v>3139625</v>
      </c>
      <c r="H17" s="59">
        <v>1500431</v>
      </c>
      <c r="I17" s="59">
        <v>4699708</v>
      </c>
      <c r="J17" s="59">
        <v>9991749</v>
      </c>
      <c r="K17" s="59">
        <v>9017997</v>
      </c>
      <c r="L17" s="59">
        <v>-4603072</v>
      </c>
      <c r="M17" s="59">
        <v>14406674</v>
      </c>
      <c r="N17" s="59">
        <v>6223473</v>
      </c>
      <c r="O17" s="59">
        <v>19952144</v>
      </c>
      <c r="P17" s="59">
        <v>11392981</v>
      </c>
      <c r="Q17" s="59">
        <v>37568598</v>
      </c>
      <c r="R17" s="59">
        <v>0</v>
      </c>
      <c r="S17" s="59">
        <v>0</v>
      </c>
      <c r="T17" s="59">
        <v>0</v>
      </c>
      <c r="U17" s="59">
        <v>0</v>
      </c>
      <c r="V17" s="59">
        <v>56674980</v>
      </c>
      <c r="W17" s="59">
        <v>61377638</v>
      </c>
      <c r="X17" s="59">
        <v>-4702658</v>
      </c>
      <c r="Y17" s="60">
        <v>-7.66</v>
      </c>
      <c r="Z17" s="61">
        <v>108501386</v>
      </c>
    </row>
    <row r="18" spans="1:26" ht="13.5">
      <c r="A18" s="69" t="s">
        <v>42</v>
      </c>
      <c r="B18" s="70">
        <f>SUM(B11:B17)</f>
        <v>479322039</v>
      </c>
      <c r="C18" s="70">
        <f>SUM(C11:C17)</f>
        <v>0</v>
      </c>
      <c r="D18" s="71">
        <f aca="true" t="shared" si="1" ref="D18:Z18">SUM(D11:D17)</f>
        <v>573770676</v>
      </c>
      <c r="E18" s="72">
        <f t="shared" si="1"/>
        <v>573770676</v>
      </c>
      <c r="F18" s="72">
        <f t="shared" si="1"/>
        <v>59652</v>
      </c>
      <c r="G18" s="72">
        <f t="shared" si="1"/>
        <v>4203916</v>
      </c>
      <c r="H18" s="72">
        <f t="shared" si="1"/>
        <v>5280189</v>
      </c>
      <c r="I18" s="72">
        <f t="shared" si="1"/>
        <v>9543757</v>
      </c>
      <c r="J18" s="72">
        <f t="shared" si="1"/>
        <v>12226528</v>
      </c>
      <c r="K18" s="72">
        <f t="shared" si="1"/>
        <v>30530295</v>
      </c>
      <c r="L18" s="72">
        <f t="shared" si="1"/>
        <v>2770988</v>
      </c>
      <c r="M18" s="72">
        <f t="shared" si="1"/>
        <v>45527811</v>
      </c>
      <c r="N18" s="72">
        <f t="shared" si="1"/>
        <v>88308322</v>
      </c>
      <c r="O18" s="72">
        <f t="shared" si="1"/>
        <v>19111943</v>
      </c>
      <c r="P18" s="72">
        <f t="shared" si="1"/>
        <v>35447926</v>
      </c>
      <c r="Q18" s="72">
        <f t="shared" si="1"/>
        <v>142868191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197939759</v>
      </c>
      <c r="W18" s="72">
        <f t="shared" si="1"/>
        <v>364644232</v>
      </c>
      <c r="X18" s="72">
        <f t="shared" si="1"/>
        <v>-166704473</v>
      </c>
      <c r="Y18" s="66">
        <f>+IF(W18&lt;&gt;0,(X18/W18)*100,0)</f>
        <v>-45.7170190477605</v>
      </c>
      <c r="Z18" s="73">
        <f t="shared" si="1"/>
        <v>573770676</v>
      </c>
    </row>
    <row r="19" spans="1:26" ht="13.5">
      <c r="A19" s="69" t="s">
        <v>43</v>
      </c>
      <c r="B19" s="74">
        <f>+B10-B18</f>
        <v>-104997886</v>
      </c>
      <c r="C19" s="74">
        <f>+C10-C18</f>
        <v>0</v>
      </c>
      <c r="D19" s="75">
        <f aca="true" t="shared" si="2" ref="D19:Z19">+D10-D18</f>
        <v>-111734163</v>
      </c>
      <c r="E19" s="76">
        <f t="shared" si="2"/>
        <v>-111734163</v>
      </c>
      <c r="F19" s="76">
        <f t="shared" si="2"/>
        <v>70169680</v>
      </c>
      <c r="G19" s="76">
        <f t="shared" si="2"/>
        <v>23075954</v>
      </c>
      <c r="H19" s="76">
        <f t="shared" si="2"/>
        <v>21932402</v>
      </c>
      <c r="I19" s="76">
        <f t="shared" si="2"/>
        <v>115178036</v>
      </c>
      <c r="J19" s="76">
        <f t="shared" si="2"/>
        <v>16210442</v>
      </c>
      <c r="K19" s="76">
        <f t="shared" si="2"/>
        <v>-3664530</v>
      </c>
      <c r="L19" s="76">
        <f t="shared" si="2"/>
        <v>42904174</v>
      </c>
      <c r="M19" s="76">
        <f t="shared" si="2"/>
        <v>55450086</v>
      </c>
      <c r="N19" s="76">
        <f t="shared" si="2"/>
        <v>-61313819</v>
      </c>
      <c r="O19" s="76">
        <f t="shared" si="2"/>
        <v>3965026</v>
      </c>
      <c r="P19" s="76">
        <f t="shared" si="2"/>
        <v>17093325</v>
      </c>
      <c r="Q19" s="76">
        <f t="shared" si="2"/>
        <v>-40255468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130372654</v>
      </c>
      <c r="W19" s="76">
        <f>IF(E10=E18,0,W10-W18)</f>
        <v>-22614103</v>
      </c>
      <c r="X19" s="76">
        <f t="shared" si="2"/>
        <v>152986757</v>
      </c>
      <c r="Y19" s="77">
        <f>+IF(W19&lt;&gt;0,(X19/W19)*100,0)</f>
        <v>-676.5103926518774</v>
      </c>
      <c r="Z19" s="78">
        <f t="shared" si="2"/>
        <v>-111734163</v>
      </c>
    </row>
    <row r="20" spans="1:26" ht="13.5">
      <c r="A20" s="57" t="s">
        <v>44</v>
      </c>
      <c r="B20" s="18">
        <v>84289153</v>
      </c>
      <c r="C20" s="18">
        <v>0</v>
      </c>
      <c r="D20" s="58">
        <v>125230500</v>
      </c>
      <c r="E20" s="59">
        <v>125230500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85486842</v>
      </c>
      <c r="M20" s="59">
        <v>85486842</v>
      </c>
      <c r="N20" s="59">
        <v>0</v>
      </c>
      <c r="O20" s="59">
        <v>-65802105</v>
      </c>
      <c r="P20" s="59">
        <v>5261606</v>
      </c>
      <c r="Q20" s="59">
        <v>-60540499</v>
      </c>
      <c r="R20" s="59">
        <v>0</v>
      </c>
      <c r="S20" s="59">
        <v>0</v>
      </c>
      <c r="T20" s="59">
        <v>0</v>
      </c>
      <c r="U20" s="59">
        <v>0</v>
      </c>
      <c r="V20" s="59">
        <v>24946343</v>
      </c>
      <c r="W20" s="59">
        <v>93922875</v>
      </c>
      <c r="X20" s="59">
        <v>-68976532</v>
      </c>
      <c r="Y20" s="60">
        <v>-73.44</v>
      </c>
      <c r="Z20" s="61">
        <v>125230500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-20708733</v>
      </c>
      <c r="C22" s="85">
        <f>SUM(C19:C21)</f>
        <v>0</v>
      </c>
      <c r="D22" s="86">
        <f aca="true" t="shared" si="3" ref="D22:Z22">SUM(D19:D21)</f>
        <v>13496337</v>
      </c>
      <c r="E22" s="87">
        <f t="shared" si="3"/>
        <v>13496337</v>
      </c>
      <c r="F22" s="87">
        <f t="shared" si="3"/>
        <v>70169680</v>
      </c>
      <c r="G22" s="87">
        <f t="shared" si="3"/>
        <v>23075954</v>
      </c>
      <c r="H22" s="87">
        <f t="shared" si="3"/>
        <v>21932402</v>
      </c>
      <c r="I22" s="87">
        <f t="shared" si="3"/>
        <v>115178036</v>
      </c>
      <c r="J22" s="87">
        <f t="shared" si="3"/>
        <v>16210442</v>
      </c>
      <c r="K22" s="87">
        <f t="shared" si="3"/>
        <v>-3664530</v>
      </c>
      <c r="L22" s="87">
        <f t="shared" si="3"/>
        <v>128391016</v>
      </c>
      <c r="M22" s="87">
        <f t="shared" si="3"/>
        <v>140936928</v>
      </c>
      <c r="N22" s="87">
        <f t="shared" si="3"/>
        <v>-61313819</v>
      </c>
      <c r="O22" s="87">
        <f t="shared" si="3"/>
        <v>-61837079</v>
      </c>
      <c r="P22" s="87">
        <f t="shared" si="3"/>
        <v>22354931</v>
      </c>
      <c r="Q22" s="87">
        <f t="shared" si="3"/>
        <v>-100795967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155318997</v>
      </c>
      <c r="W22" s="87">
        <f t="shared" si="3"/>
        <v>71308772</v>
      </c>
      <c r="X22" s="87">
        <f t="shared" si="3"/>
        <v>84010225</v>
      </c>
      <c r="Y22" s="88">
        <f>+IF(W22&lt;&gt;0,(X22/W22)*100,0)</f>
        <v>117.81190818992087</v>
      </c>
      <c r="Z22" s="89">
        <f t="shared" si="3"/>
        <v>13496337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-20708733</v>
      </c>
      <c r="C24" s="74">
        <f>SUM(C22:C23)</f>
        <v>0</v>
      </c>
      <c r="D24" s="75">
        <f aca="true" t="shared" si="4" ref="D24:Z24">SUM(D22:D23)</f>
        <v>13496337</v>
      </c>
      <c r="E24" s="76">
        <f t="shared" si="4"/>
        <v>13496337</v>
      </c>
      <c r="F24" s="76">
        <f t="shared" si="4"/>
        <v>70169680</v>
      </c>
      <c r="G24" s="76">
        <f t="shared" si="4"/>
        <v>23075954</v>
      </c>
      <c r="H24" s="76">
        <f t="shared" si="4"/>
        <v>21932402</v>
      </c>
      <c r="I24" s="76">
        <f t="shared" si="4"/>
        <v>115178036</v>
      </c>
      <c r="J24" s="76">
        <f t="shared" si="4"/>
        <v>16210442</v>
      </c>
      <c r="K24" s="76">
        <f t="shared" si="4"/>
        <v>-3664530</v>
      </c>
      <c r="L24" s="76">
        <f t="shared" si="4"/>
        <v>128391016</v>
      </c>
      <c r="M24" s="76">
        <f t="shared" si="4"/>
        <v>140936928</v>
      </c>
      <c r="N24" s="76">
        <f t="shared" si="4"/>
        <v>-61313819</v>
      </c>
      <c r="O24" s="76">
        <f t="shared" si="4"/>
        <v>-61837079</v>
      </c>
      <c r="P24" s="76">
        <f t="shared" si="4"/>
        <v>22354931</v>
      </c>
      <c r="Q24" s="76">
        <f t="shared" si="4"/>
        <v>-100795967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155318997</v>
      </c>
      <c r="W24" s="76">
        <f t="shared" si="4"/>
        <v>71308772</v>
      </c>
      <c r="X24" s="76">
        <f t="shared" si="4"/>
        <v>84010225</v>
      </c>
      <c r="Y24" s="77">
        <f>+IF(W24&lt;&gt;0,(X24/W24)*100,0)</f>
        <v>117.81190818992087</v>
      </c>
      <c r="Z24" s="78">
        <f t="shared" si="4"/>
        <v>13496337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87189810</v>
      </c>
      <c r="C27" s="21">
        <v>0</v>
      </c>
      <c r="D27" s="98">
        <v>125230500</v>
      </c>
      <c r="E27" s="99">
        <v>125230500</v>
      </c>
      <c r="F27" s="99">
        <v>0</v>
      </c>
      <c r="G27" s="99">
        <v>6911006</v>
      </c>
      <c r="H27" s="99">
        <v>843100</v>
      </c>
      <c r="I27" s="99">
        <v>7754106</v>
      </c>
      <c r="J27" s="99">
        <v>2014913</v>
      </c>
      <c r="K27" s="99">
        <v>145191</v>
      </c>
      <c r="L27" s="99">
        <v>3822505</v>
      </c>
      <c r="M27" s="99">
        <v>5982609</v>
      </c>
      <c r="N27" s="99">
        <v>1427704</v>
      </c>
      <c r="O27" s="99">
        <v>4638729</v>
      </c>
      <c r="P27" s="99">
        <v>6948353</v>
      </c>
      <c r="Q27" s="99">
        <v>13014786</v>
      </c>
      <c r="R27" s="99">
        <v>0</v>
      </c>
      <c r="S27" s="99">
        <v>0</v>
      </c>
      <c r="T27" s="99">
        <v>0</v>
      </c>
      <c r="U27" s="99">
        <v>0</v>
      </c>
      <c r="V27" s="99">
        <v>26751501</v>
      </c>
      <c r="W27" s="99">
        <v>93922875</v>
      </c>
      <c r="X27" s="99">
        <v>-67171374</v>
      </c>
      <c r="Y27" s="100">
        <v>-71.52</v>
      </c>
      <c r="Z27" s="101">
        <v>125230500</v>
      </c>
    </row>
    <row r="28" spans="1:26" ht="13.5">
      <c r="A28" s="102" t="s">
        <v>44</v>
      </c>
      <c r="B28" s="18">
        <v>87189810</v>
      </c>
      <c r="C28" s="18">
        <v>0</v>
      </c>
      <c r="D28" s="58">
        <v>125230500</v>
      </c>
      <c r="E28" s="59">
        <v>125230500</v>
      </c>
      <c r="F28" s="59">
        <v>0</v>
      </c>
      <c r="G28" s="59">
        <v>6911006</v>
      </c>
      <c r="H28" s="59">
        <v>843100</v>
      </c>
      <c r="I28" s="59">
        <v>7754106</v>
      </c>
      <c r="J28" s="59">
        <v>2014913</v>
      </c>
      <c r="K28" s="59">
        <v>145191</v>
      </c>
      <c r="L28" s="59">
        <v>3822505</v>
      </c>
      <c r="M28" s="59">
        <v>5982609</v>
      </c>
      <c r="N28" s="59">
        <v>1427704</v>
      </c>
      <c r="O28" s="59">
        <v>4638729</v>
      </c>
      <c r="P28" s="59">
        <v>6948353</v>
      </c>
      <c r="Q28" s="59">
        <v>13014786</v>
      </c>
      <c r="R28" s="59">
        <v>0</v>
      </c>
      <c r="S28" s="59">
        <v>0</v>
      </c>
      <c r="T28" s="59">
        <v>0</v>
      </c>
      <c r="U28" s="59">
        <v>0</v>
      </c>
      <c r="V28" s="59">
        <v>26751501</v>
      </c>
      <c r="W28" s="59">
        <v>93922875</v>
      </c>
      <c r="X28" s="59">
        <v>-67171374</v>
      </c>
      <c r="Y28" s="60">
        <v>-71.52</v>
      </c>
      <c r="Z28" s="61">
        <v>125230500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87189810</v>
      </c>
      <c r="C32" s="21">
        <f>SUM(C28:C31)</f>
        <v>0</v>
      </c>
      <c r="D32" s="98">
        <f aca="true" t="shared" si="5" ref="D32:Z32">SUM(D28:D31)</f>
        <v>125230500</v>
      </c>
      <c r="E32" s="99">
        <f t="shared" si="5"/>
        <v>125230500</v>
      </c>
      <c r="F32" s="99">
        <f t="shared" si="5"/>
        <v>0</v>
      </c>
      <c r="G32" s="99">
        <f t="shared" si="5"/>
        <v>6911006</v>
      </c>
      <c r="H32" s="99">
        <f t="shared" si="5"/>
        <v>843100</v>
      </c>
      <c r="I32" s="99">
        <f t="shared" si="5"/>
        <v>7754106</v>
      </c>
      <c r="J32" s="99">
        <f t="shared" si="5"/>
        <v>2014913</v>
      </c>
      <c r="K32" s="99">
        <f t="shared" si="5"/>
        <v>145191</v>
      </c>
      <c r="L32" s="99">
        <f t="shared" si="5"/>
        <v>3822505</v>
      </c>
      <c r="M32" s="99">
        <f t="shared" si="5"/>
        <v>5982609</v>
      </c>
      <c r="N32" s="99">
        <f t="shared" si="5"/>
        <v>1427704</v>
      </c>
      <c r="O32" s="99">
        <f t="shared" si="5"/>
        <v>4638729</v>
      </c>
      <c r="P32" s="99">
        <f t="shared" si="5"/>
        <v>6948353</v>
      </c>
      <c r="Q32" s="99">
        <f t="shared" si="5"/>
        <v>13014786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26751501</v>
      </c>
      <c r="W32" s="99">
        <f t="shared" si="5"/>
        <v>93922875</v>
      </c>
      <c r="X32" s="99">
        <f t="shared" si="5"/>
        <v>-67171374</v>
      </c>
      <c r="Y32" s="100">
        <f>+IF(W32&lt;&gt;0,(X32/W32)*100,0)</f>
        <v>-71.51758716925988</v>
      </c>
      <c r="Z32" s="101">
        <f t="shared" si="5"/>
        <v>125230500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253277392</v>
      </c>
      <c r="C35" s="18">
        <v>0</v>
      </c>
      <c r="D35" s="58">
        <v>218711053</v>
      </c>
      <c r="E35" s="59">
        <v>218711053</v>
      </c>
      <c r="F35" s="59">
        <v>360419431</v>
      </c>
      <c r="G35" s="59">
        <v>389592555</v>
      </c>
      <c r="H35" s="59">
        <v>403071944</v>
      </c>
      <c r="I35" s="59">
        <v>403071944</v>
      </c>
      <c r="J35" s="59">
        <v>392353829</v>
      </c>
      <c r="K35" s="59">
        <v>404634632</v>
      </c>
      <c r="L35" s="59">
        <v>431974908</v>
      </c>
      <c r="M35" s="59">
        <v>431974908</v>
      </c>
      <c r="N35" s="59">
        <v>426718116</v>
      </c>
      <c r="O35" s="59">
        <v>377195531</v>
      </c>
      <c r="P35" s="59">
        <v>391670219</v>
      </c>
      <c r="Q35" s="59">
        <v>391670219</v>
      </c>
      <c r="R35" s="59">
        <v>0</v>
      </c>
      <c r="S35" s="59">
        <v>0</v>
      </c>
      <c r="T35" s="59">
        <v>0</v>
      </c>
      <c r="U35" s="59">
        <v>0</v>
      </c>
      <c r="V35" s="59">
        <v>391670219</v>
      </c>
      <c r="W35" s="59">
        <v>164033290</v>
      </c>
      <c r="X35" s="59">
        <v>227636929</v>
      </c>
      <c r="Y35" s="60">
        <v>138.77</v>
      </c>
      <c r="Z35" s="61">
        <v>218711053</v>
      </c>
    </row>
    <row r="36" spans="1:26" ht="13.5">
      <c r="A36" s="57" t="s">
        <v>53</v>
      </c>
      <c r="B36" s="18">
        <v>1365367901</v>
      </c>
      <c r="C36" s="18">
        <v>0</v>
      </c>
      <c r="D36" s="58">
        <v>1295213786</v>
      </c>
      <c r="E36" s="59">
        <v>1295213786</v>
      </c>
      <c r="F36" s="59">
        <v>1097384176</v>
      </c>
      <c r="G36" s="59">
        <v>1379844661</v>
      </c>
      <c r="H36" s="59">
        <v>1380687761</v>
      </c>
      <c r="I36" s="59">
        <v>1380687761</v>
      </c>
      <c r="J36" s="59">
        <v>1382702674</v>
      </c>
      <c r="K36" s="59">
        <v>1382847865</v>
      </c>
      <c r="L36" s="59">
        <v>1386670370</v>
      </c>
      <c r="M36" s="59">
        <v>1386670370</v>
      </c>
      <c r="N36" s="59">
        <v>1388098074</v>
      </c>
      <c r="O36" s="59">
        <v>1392622029</v>
      </c>
      <c r="P36" s="59">
        <v>1399570381</v>
      </c>
      <c r="Q36" s="59">
        <v>1399570381</v>
      </c>
      <c r="R36" s="59">
        <v>0</v>
      </c>
      <c r="S36" s="59">
        <v>0</v>
      </c>
      <c r="T36" s="59">
        <v>0</v>
      </c>
      <c r="U36" s="59">
        <v>0</v>
      </c>
      <c r="V36" s="59">
        <v>1399570381</v>
      </c>
      <c r="W36" s="59">
        <v>971410340</v>
      </c>
      <c r="X36" s="59">
        <v>428160041</v>
      </c>
      <c r="Y36" s="60">
        <v>44.08</v>
      </c>
      <c r="Z36" s="61">
        <v>1295213786</v>
      </c>
    </row>
    <row r="37" spans="1:26" ht="13.5">
      <c r="A37" s="57" t="s">
        <v>54</v>
      </c>
      <c r="B37" s="18">
        <v>391812766</v>
      </c>
      <c r="C37" s="18">
        <v>0</v>
      </c>
      <c r="D37" s="58">
        <v>183719000</v>
      </c>
      <c r="E37" s="59">
        <v>183719000</v>
      </c>
      <c r="F37" s="59">
        <v>200527347</v>
      </c>
      <c r="G37" s="59">
        <v>431185013</v>
      </c>
      <c r="H37" s="59">
        <v>417738903</v>
      </c>
      <c r="I37" s="59">
        <v>417738903</v>
      </c>
      <c r="J37" s="59">
        <v>465392241</v>
      </c>
      <c r="K37" s="59">
        <v>464456071</v>
      </c>
      <c r="L37" s="59">
        <v>462882147</v>
      </c>
      <c r="M37" s="59">
        <v>462882147</v>
      </c>
      <c r="N37" s="59">
        <v>379272770</v>
      </c>
      <c r="O37" s="59">
        <v>363450057</v>
      </c>
      <c r="P37" s="59">
        <v>373119256</v>
      </c>
      <c r="Q37" s="59">
        <v>373119256</v>
      </c>
      <c r="R37" s="59">
        <v>0</v>
      </c>
      <c r="S37" s="59">
        <v>0</v>
      </c>
      <c r="T37" s="59">
        <v>0</v>
      </c>
      <c r="U37" s="59">
        <v>0</v>
      </c>
      <c r="V37" s="59">
        <v>373119256</v>
      </c>
      <c r="W37" s="59">
        <v>137789250</v>
      </c>
      <c r="X37" s="59">
        <v>235330006</v>
      </c>
      <c r="Y37" s="60">
        <v>170.79</v>
      </c>
      <c r="Z37" s="61">
        <v>183719000</v>
      </c>
    </row>
    <row r="38" spans="1:26" ht="13.5">
      <c r="A38" s="57" t="s">
        <v>55</v>
      </c>
      <c r="B38" s="18">
        <v>109168394</v>
      </c>
      <c r="C38" s="18">
        <v>0</v>
      </c>
      <c r="D38" s="58">
        <v>101332588</v>
      </c>
      <c r="E38" s="59">
        <v>101332588</v>
      </c>
      <c r="F38" s="59">
        <v>88743400</v>
      </c>
      <c r="G38" s="59">
        <v>104489893</v>
      </c>
      <c r="H38" s="59">
        <v>104489893</v>
      </c>
      <c r="I38" s="59">
        <v>104489893</v>
      </c>
      <c r="J38" s="59">
        <v>104489893</v>
      </c>
      <c r="K38" s="59">
        <v>104489893</v>
      </c>
      <c r="L38" s="59">
        <v>104489893</v>
      </c>
      <c r="M38" s="59">
        <v>104489893</v>
      </c>
      <c r="N38" s="59">
        <v>104489893</v>
      </c>
      <c r="O38" s="59">
        <v>104489893</v>
      </c>
      <c r="P38" s="59">
        <v>109168394</v>
      </c>
      <c r="Q38" s="59">
        <v>109168394</v>
      </c>
      <c r="R38" s="59">
        <v>0</v>
      </c>
      <c r="S38" s="59">
        <v>0</v>
      </c>
      <c r="T38" s="59">
        <v>0</v>
      </c>
      <c r="U38" s="59">
        <v>0</v>
      </c>
      <c r="V38" s="59">
        <v>109168394</v>
      </c>
      <c r="W38" s="59">
        <v>75999441</v>
      </c>
      <c r="X38" s="59">
        <v>33168953</v>
      </c>
      <c r="Y38" s="60">
        <v>43.64</v>
      </c>
      <c r="Z38" s="61">
        <v>101332588</v>
      </c>
    </row>
    <row r="39" spans="1:26" ht="13.5">
      <c r="A39" s="57" t="s">
        <v>56</v>
      </c>
      <c r="B39" s="18">
        <v>1117664133</v>
      </c>
      <c r="C39" s="18">
        <v>0</v>
      </c>
      <c r="D39" s="58">
        <v>1228873251</v>
      </c>
      <c r="E39" s="59">
        <v>1228873251</v>
      </c>
      <c r="F39" s="59">
        <v>1168532860</v>
      </c>
      <c r="G39" s="59">
        <v>1233762310</v>
      </c>
      <c r="H39" s="59">
        <v>1261530909</v>
      </c>
      <c r="I39" s="59">
        <v>1261530909</v>
      </c>
      <c r="J39" s="59">
        <v>1205174369</v>
      </c>
      <c r="K39" s="59">
        <v>1218536533</v>
      </c>
      <c r="L39" s="59">
        <v>1251273238</v>
      </c>
      <c r="M39" s="59">
        <v>1251273238</v>
      </c>
      <c r="N39" s="59">
        <v>1331053527</v>
      </c>
      <c r="O39" s="59">
        <v>1301877610</v>
      </c>
      <c r="P39" s="59">
        <v>1308952950</v>
      </c>
      <c r="Q39" s="59">
        <v>1308952950</v>
      </c>
      <c r="R39" s="59">
        <v>0</v>
      </c>
      <c r="S39" s="59">
        <v>0</v>
      </c>
      <c r="T39" s="59">
        <v>0</v>
      </c>
      <c r="U39" s="59">
        <v>0</v>
      </c>
      <c r="V39" s="59">
        <v>1308952950</v>
      </c>
      <c r="W39" s="59">
        <v>921654938</v>
      </c>
      <c r="X39" s="59">
        <v>387298012</v>
      </c>
      <c r="Y39" s="60">
        <v>42.02</v>
      </c>
      <c r="Z39" s="61">
        <v>1228873251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-83582790</v>
      </c>
      <c r="C42" s="18">
        <v>0</v>
      </c>
      <c r="D42" s="58">
        <v>125370452</v>
      </c>
      <c r="E42" s="59">
        <v>125370452</v>
      </c>
      <c r="F42" s="59">
        <v>122970895</v>
      </c>
      <c r="G42" s="59">
        <v>-33811946</v>
      </c>
      <c r="H42" s="59">
        <v>12296869</v>
      </c>
      <c r="I42" s="59">
        <v>101455818</v>
      </c>
      <c r="J42" s="59">
        <v>22026422</v>
      </c>
      <c r="K42" s="59">
        <v>1944725</v>
      </c>
      <c r="L42" s="59">
        <v>6403792</v>
      </c>
      <c r="M42" s="59">
        <v>30374939</v>
      </c>
      <c r="N42" s="59">
        <v>3023081</v>
      </c>
      <c r="O42" s="59">
        <v>-2400962</v>
      </c>
      <c r="P42" s="59">
        <v>7961772</v>
      </c>
      <c r="Q42" s="59">
        <v>8583891</v>
      </c>
      <c r="R42" s="59">
        <v>0</v>
      </c>
      <c r="S42" s="59">
        <v>0</v>
      </c>
      <c r="T42" s="59">
        <v>0</v>
      </c>
      <c r="U42" s="59">
        <v>0</v>
      </c>
      <c r="V42" s="59">
        <v>140414648</v>
      </c>
      <c r="W42" s="59">
        <v>111947543</v>
      </c>
      <c r="X42" s="59">
        <v>28467105</v>
      </c>
      <c r="Y42" s="60">
        <v>25.43</v>
      </c>
      <c r="Z42" s="61">
        <v>125370452</v>
      </c>
    </row>
    <row r="43" spans="1:26" ht="13.5">
      <c r="A43" s="57" t="s">
        <v>59</v>
      </c>
      <c r="B43" s="18">
        <v>-96023327</v>
      </c>
      <c r="C43" s="18">
        <v>0</v>
      </c>
      <c r="D43" s="58">
        <v>-125230500</v>
      </c>
      <c r="E43" s="59">
        <v>-125230500</v>
      </c>
      <c r="F43" s="59">
        <v>0</v>
      </c>
      <c r="G43" s="59">
        <v>-6911006</v>
      </c>
      <c r="H43" s="59">
        <v>-843100</v>
      </c>
      <c r="I43" s="59">
        <v>-7754106</v>
      </c>
      <c r="J43" s="59">
        <v>-2014913</v>
      </c>
      <c r="K43" s="59">
        <v>-145191</v>
      </c>
      <c r="L43" s="59">
        <v>-3822505</v>
      </c>
      <c r="M43" s="59">
        <v>-5982609</v>
      </c>
      <c r="N43" s="59">
        <v>-1427704</v>
      </c>
      <c r="O43" s="59">
        <v>1061271</v>
      </c>
      <c r="P43" s="59">
        <v>-1715707</v>
      </c>
      <c r="Q43" s="59">
        <v>-2082140</v>
      </c>
      <c r="R43" s="59">
        <v>0</v>
      </c>
      <c r="S43" s="59">
        <v>0</v>
      </c>
      <c r="T43" s="59">
        <v>0</v>
      </c>
      <c r="U43" s="59">
        <v>0</v>
      </c>
      <c r="V43" s="59">
        <v>-15818855</v>
      </c>
      <c r="W43" s="59">
        <v>-93922875</v>
      </c>
      <c r="X43" s="59">
        <v>78104020</v>
      </c>
      <c r="Y43" s="60">
        <v>-83.16</v>
      </c>
      <c r="Z43" s="61">
        <v>-125230500</v>
      </c>
    </row>
    <row r="44" spans="1:26" ht="13.5">
      <c r="A44" s="57" t="s">
        <v>60</v>
      </c>
      <c r="B44" s="18">
        <v>-2409764</v>
      </c>
      <c r="C44" s="18">
        <v>0</v>
      </c>
      <c r="D44" s="58">
        <v>-160000</v>
      </c>
      <c r="E44" s="59">
        <v>-160000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-160000</v>
      </c>
      <c r="X44" s="59">
        <v>160000</v>
      </c>
      <c r="Y44" s="60">
        <v>-100</v>
      </c>
      <c r="Z44" s="61">
        <v>-160000</v>
      </c>
    </row>
    <row r="45" spans="1:26" ht="13.5">
      <c r="A45" s="69" t="s">
        <v>61</v>
      </c>
      <c r="B45" s="21">
        <v>-143493264</v>
      </c>
      <c r="C45" s="21">
        <v>0</v>
      </c>
      <c r="D45" s="98">
        <v>502408</v>
      </c>
      <c r="E45" s="99">
        <v>502408</v>
      </c>
      <c r="F45" s="99">
        <v>48862140</v>
      </c>
      <c r="G45" s="99">
        <v>8139188</v>
      </c>
      <c r="H45" s="99">
        <v>19592957</v>
      </c>
      <c r="I45" s="99">
        <v>19592957</v>
      </c>
      <c r="J45" s="99">
        <v>39604466</v>
      </c>
      <c r="K45" s="99">
        <v>41404000</v>
      </c>
      <c r="L45" s="99">
        <v>43985287</v>
      </c>
      <c r="M45" s="99">
        <v>43985287</v>
      </c>
      <c r="N45" s="99">
        <v>45580664</v>
      </c>
      <c r="O45" s="99">
        <v>44240973</v>
      </c>
      <c r="P45" s="99">
        <v>50487038</v>
      </c>
      <c r="Q45" s="99">
        <v>50487038</v>
      </c>
      <c r="R45" s="99">
        <v>0</v>
      </c>
      <c r="S45" s="99">
        <v>0</v>
      </c>
      <c r="T45" s="99">
        <v>0</v>
      </c>
      <c r="U45" s="99">
        <v>0</v>
      </c>
      <c r="V45" s="99">
        <v>50487038</v>
      </c>
      <c r="W45" s="99">
        <v>18387124</v>
      </c>
      <c r="X45" s="99">
        <v>32099914</v>
      </c>
      <c r="Y45" s="100">
        <v>174.58</v>
      </c>
      <c r="Z45" s="101">
        <v>502408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23238041</v>
      </c>
      <c r="C49" s="51">
        <v>0</v>
      </c>
      <c r="D49" s="128">
        <v>14599869</v>
      </c>
      <c r="E49" s="53">
        <v>11619498</v>
      </c>
      <c r="F49" s="53">
        <v>0</v>
      </c>
      <c r="G49" s="53">
        <v>0</v>
      </c>
      <c r="H49" s="53">
        <v>0</v>
      </c>
      <c r="I49" s="53">
        <v>11853977</v>
      </c>
      <c r="J49" s="53">
        <v>0</v>
      </c>
      <c r="K49" s="53">
        <v>0</v>
      </c>
      <c r="L49" s="53">
        <v>0</v>
      </c>
      <c r="M49" s="53">
        <v>11775156</v>
      </c>
      <c r="N49" s="53">
        <v>0</v>
      </c>
      <c r="O49" s="53">
        <v>0</v>
      </c>
      <c r="P49" s="53">
        <v>0</v>
      </c>
      <c r="Q49" s="53">
        <v>11824939</v>
      </c>
      <c r="R49" s="53">
        <v>0</v>
      </c>
      <c r="S49" s="53">
        <v>0</v>
      </c>
      <c r="T49" s="53">
        <v>0</v>
      </c>
      <c r="U49" s="53">
        <v>0</v>
      </c>
      <c r="V49" s="53">
        <v>46760344</v>
      </c>
      <c r="W49" s="53">
        <v>223697297</v>
      </c>
      <c r="X49" s="53">
        <v>355369121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28176826</v>
      </c>
      <c r="C51" s="51">
        <v>0</v>
      </c>
      <c r="D51" s="128">
        <v>8525813</v>
      </c>
      <c r="E51" s="53">
        <v>4118859</v>
      </c>
      <c r="F51" s="53">
        <v>0</v>
      </c>
      <c r="G51" s="53">
        <v>0</v>
      </c>
      <c r="H51" s="53">
        <v>0</v>
      </c>
      <c r="I51" s="53">
        <v>1117671</v>
      </c>
      <c r="J51" s="53">
        <v>0</v>
      </c>
      <c r="K51" s="53">
        <v>0</v>
      </c>
      <c r="L51" s="53">
        <v>0</v>
      </c>
      <c r="M51" s="53">
        <v>33106037</v>
      </c>
      <c r="N51" s="53">
        <v>0</v>
      </c>
      <c r="O51" s="53">
        <v>0</v>
      </c>
      <c r="P51" s="53">
        <v>0</v>
      </c>
      <c r="Q51" s="53">
        <v>1161256</v>
      </c>
      <c r="R51" s="53">
        <v>0</v>
      </c>
      <c r="S51" s="53">
        <v>0</v>
      </c>
      <c r="T51" s="53">
        <v>0</v>
      </c>
      <c r="U51" s="53">
        <v>0</v>
      </c>
      <c r="V51" s="53">
        <v>9055450</v>
      </c>
      <c r="W51" s="53">
        <v>0</v>
      </c>
      <c r="X51" s="53">
        <v>85261912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78.50133680066963</v>
      </c>
      <c r="C58" s="5">
        <f>IF(C67=0,0,+(C76/C67)*100)</f>
        <v>0</v>
      </c>
      <c r="D58" s="6">
        <f aca="true" t="shared" si="6" ref="D58:Z58">IF(D67=0,0,+(D76/D67)*100)</f>
        <v>89.97973803188101</v>
      </c>
      <c r="E58" s="7">
        <f t="shared" si="6"/>
        <v>89.97973803188101</v>
      </c>
      <c r="F58" s="7">
        <f t="shared" si="6"/>
        <v>64.16917666913913</v>
      </c>
      <c r="G58" s="7">
        <f t="shared" si="6"/>
        <v>65.1400770999126</v>
      </c>
      <c r="H58" s="7">
        <f t="shared" si="6"/>
        <v>65.77191988908231</v>
      </c>
      <c r="I58" s="7">
        <f t="shared" si="6"/>
        <v>65.0317915939228</v>
      </c>
      <c r="J58" s="7">
        <f t="shared" si="6"/>
        <v>54.64261275593836</v>
      </c>
      <c r="K58" s="7">
        <f t="shared" si="6"/>
        <v>75.04173588749984</v>
      </c>
      <c r="L58" s="7">
        <f t="shared" si="6"/>
        <v>72.94110261986627</v>
      </c>
      <c r="M58" s="7">
        <f t="shared" si="6"/>
        <v>67.0216830871382</v>
      </c>
      <c r="N58" s="7">
        <f t="shared" si="6"/>
        <v>60.87900481429263</v>
      </c>
      <c r="O58" s="7">
        <f t="shared" si="6"/>
        <v>73.9512431976302</v>
      </c>
      <c r="P58" s="7">
        <f t="shared" si="6"/>
        <v>72.13084974223925</v>
      </c>
      <c r="Q58" s="7">
        <f t="shared" si="6"/>
        <v>69.12537573533182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67.07831388066087</v>
      </c>
      <c r="W58" s="7">
        <f t="shared" si="6"/>
        <v>90.10432997398972</v>
      </c>
      <c r="X58" s="7">
        <f t="shared" si="6"/>
        <v>0</v>
      </c>
      <c r="Y58" s="7">
        <f t="shared" si="6"/>
        <v>0</v>
      </c>
      <c r="Z58" s="8">
        <f t="shared" si="6"/>
        <v>89.97973803188101</v>
      </c>
    </row>
    <row r="59" spans="1:26" ht="13.5">
      <c r="A59" s="36" t="s">
        <v>31</v>
      </c>
      <c r="B59" s="9">
        <f aca="true" t="shared" si="7" ref="B59:Z66">IF(B68=0,0,+(B77/B68)*100)</f>
        <v>126.29821127015491</v>
      </c>
      <c r="C59" s="9">
        <f t="shared" si="7"/>
        <v>0</v>
      </c>
      <c r="D59" s="2">
        <f t="shared" si="7"/>
        <v>95.00000764783962</v>
      </c>
      <c r="E59" s="10">
        <f t="shared" si="7"/>
        <v>95.00000764783962</v>
      </c>
      <c r="F59" s="10">
        <f t="shared" si="7"/>
        <v>59.044531839504444</v>
      </c>
      <c r="G59" s="10">
        <f t="shared" si="7"/>
        <v>54.11703641333068</v>
      </c>
      <c r="H59" s="10">
        <f t="shared" si="7"/>
        <v>71.60993387266473</v>
      </c>
      <c r="I59" s="10">
        <f t="shared" si="7"/>
        <v>61.08664363596645</v>
      </c>
      <c r="J59" s="10">
        <f t="shared" si="7"/>
        <v>53.87035208386438</v>
      </c>
      <c r="K59" s="10">
        <f t="shared" si="7"/>
        <v>64.28098574522767</v>
      </c>
      <c r="L59" s="10">
        <f t="shared" si="7"/>
        <v>143.62600232854612</v>
      </c>
      <c r="M59" s="10">
        <f t="shared" si="7"/>
        <v>74.16163385829006</v>
      </c>
      <c r="N59" s="10">
        <f t="shared" si="7"/>
        <v>57.248832028459326</v>
      </c>
      <c r="O59" s="10">
        <f t="shared" si="7"/>
        <v>97.64862058937427</v>
      </c>
      <c r="P59" s="10">
        <f t="shared" si="7"/>
        <v>88.01022770038266</v>
      </c>
      <c r="Q59" s="10">
        <f t="shared" si="7"/>
        <v>81.02661229829528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71.65579080311075</v>
      </c>
      <c r="W59" s="10">
        <f t="shared" si="7"/>
        <v>95.0000018354814</v>
      </c>
      <c r="X59" s="10">
        <f t="shared" si="7"/>
        <v>0</v>
      </c>
      <c r="Y59" s="10">
        <f t="shared" si="7"/>
        <v>0</v>
      </c>
      <c r="Z59" s="11">
        <f t="shared" si="7"/>
        <v>95.00000764783962</v>
      </c>
    </row>
    <row r="60" spans="1:26" ht="13.5">
      <c r="A60" s="37" t="s">
        <v>32</v>
      </c>
      <c r="B60" s="12">
        <f t="shared" si="7"/>
        <v>61.9545176987475</v>
      </c>
      <c r="C60" s="12">
        <f t="shared" si="7"/>
        <v>0</v>
      </c>
      <c r="D60" s="3">
        <f t="shared" si="7"/>
        <v>95.95186817453578</v>
      </c>
      <c r="E60" s="13">
        <f t="shared" si="7"/>
        <v>95.95186817453578</v>
      </c>
      <c r="F60" s="13">
        <f t="shared" si="7"/>
        <v>71.88787904268278</v>
      </c>
      <c r="G60" s="13">
        <f t="shared" si="7"/>
        <v>76.94496048163955</v>
      </c>
      <c r="H60" s="13">
        <f t="shared" si="7"/>
        <v>72.04043128782426</v>
      </c>
      <c r="I60" s="13">
        <f t="shared" si="7"/>
        <v>73.63406318048125</v>
      </c>
      <c r="J60" s="13">
        <f t="shared" si="7"/>
        <v>61.99262622772609</v>
      </c>
      <c r="K60" s="13">
        <f t="shared" si="7"/>
        <v>89.04775600753443</v>
      </c>
      <c r="L60" s="13">
        <f t="shared" si="7"/>
        <v>72.38661161756279</v>
      </c>
      <c r="M60" s="13">
        <f t="shared" si="7"/>
        <v>74.09800136040494</v>
      </c>
      <c r="N60" s="13">
        <f t="shared" si="7"/>
        <v>71.64224127870497</v>
      </c>
      <c r="O60" s="13">
        <f t="shared" si="7"/>
        <v>74.48611802776067</v>
      </c>
      <c r="P60" s="13">
        <f t="shared" si="7"/>
        <v>72.87372994833241</v>
      </c>
      <c r="Q60" s="13">
        <f t="shared" si="7"/>
        <v>73.05116009064851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73.59421216503623</v>
      </c>
      <c r="W60" s="13">
        <f t="shared" si="7"/>
        <v>96.26790398175766</v>
      </c>
      <c r="X60" s="13">
        <f t="shared" si="7"/>
        <v>0</v>
      </c>
      <c r="Y60" s="13">
        <f t="shared" si="7"/>
        <v>0</v>
      </c>
      <c r="Z60" s="14">
        <f t="shared" si="7"/>
        <v>95.95186817453578</v>
      </c>
    </row>
    <row r="61" spans="1:26" ht="13.5">
      <c r="A61" s="38" t="s">
        <v>110</v>
      </c>
      <c r="B61" s="12">
        <f t="shared" si="7"/>
        <v>61.95451766084021</v>
      </c>
      <c r="C61" s="12">
        <f t="shared" si="7"/>
        <v>0</v>
      </c>
      <c r="D61" s="3">
        <f t="shared" si="7"/>
        <v>96.42853885911592</v>
      </c>
      <c r="E61" s="13">
        <f t="shared" si="7"/>
        <v>96.42853885911592</v>
      </c>
      <c r="F61" s="13">
        <f t="shared" si="7"/>
        <v>92.30344344987572</v>
      </c>
      <c r="G61" s="13">
        <f t="shared" si="7"/>
        <v>96.32780089198533</v>
      </c>
      <c r="H61" s="13">
        <f t="shared" si="7"/>
        <v>79.87795556383884</v>
      </c>
      <c r="I61" s="13">
        <f t="shared" si="7"/>
        <v>89.65854183993211</v>
      </c>
      <c r="J61" s="13">
        <f t="shared" si="7"/>
        <v>75.06541688475336</v>
      </c>
      <c r="K61" s="13">
        <f t="shared" si="7"/>
        <v>114.1958956977538</v>
      </c>
      <c r="L61" s="13">
        <f t="shared" si="7"/>
        <v>92.05554787272786</v>
      </c>
      <c r="M61" s="13">
        <f t="shared" si="7"/>
        <v>93.01651217565143</v>
      </c>
      <c r="N61" s="13">
        <f t="shared" si="7"/>
        <v>87.62533133598957</v>
      </c>
      <c r="O61" s="13">
        <f t="shared" si="7"/>
        <v>97.35311342187167</v>
      </c>
      <c r="P61" s="13">
        <f t="shared" si="7"/>
        <v>89.56462308147285</v>
      </c>
      <c r="Q61" s="13">
        <f t="shared" si="7"/>
        <v>91.5379169085544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91.42156562296825</v>
      </c>
      <c r="W61" s="13">
        <f t="shared" si="7"/>
        <v>96.84905090882393</v>
      </c>
      <c r="X61" s="13">
        <f t="shared" si="7"/>
        <v>0</v>
      </c>
      <c r="Y61" s="13">
        <f t="shared" si="7"/>
        <v>0</v>
      </c>
      <c r="Z61" s="14">
        <f t="shared" si="7"/>
        <v>96.42853885911592</v>
      </c>
    </row>
    <row r="62" spans="1:26" ht="13.5">
      <c r="A62" s="38" t="s">
        <v>111</v>
      </c>
      <c r="B62" s="12">
        <f t="shared" si="7"/>
        <v>61.9545166277821</v>
      </c>
      <c r="C62" s="12">
        <f t="shared" si="7"/>
        <v>0</v>
      </c>
      <c r="D62" s="3">
        <f t="shared" si="7"/>
        <v>95.00001106333838</v>
      </c>
      <c r="E62" s="13">
        <f t="shared" si="7"/>
        <v>95.00001106333838</v>
      </c>
      <c r="F62" s="13">
        <f t="shared" si="7"/>
        <v>36.0443730321233</v>
      </c>
      <c r="G62" s="13">
        <f t="shared" si="7"/>
        <v>46.91921798906956</v>
      </c>
      <c r="H62" s="13">
        <f t="shared" si="7"/>
        <v>62.0516390381973</v>
      </c>
      <c r="I62" s="13">
        <f t="shared" si="7"/>
        <v>48.17888600441184</v>
      </c>
      <c r="J62" s="13">
        <f t="shared" si="7"/>
        <v>44.889213621414</v>
      </c>
      <c r="K62" s="13">
        <f t="shared" si="7"/>
        <v>59.09431683553515</v>
      </c>
      <c r="L62" s="13">
        <f t="shared" si="7"/>
        <v>43.339413375488625</v>
      </c>
      <c r="M62" s="13">
        <f t="shared" si="7"/>
        <v>48.94553019890719</v>
      </c>
      <c r="N62" s="13">
        <f t="shared" si="7"/>
        <v>51.70166465611189</v>
      </c>
      <c r="O62" s="13">
        <f t="shared" si="7"/>
        <v>44.41594688726676</v>
      </c>
      <c r="P62" s="13">
        <f t="shared" si="7"/>
        <v>49.60419898546725</v>
      </c>
      <c r="Q62" s="13">
        <f t="shared" si="7"/>
        <v>48.14432805896672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48.43381229304439</v>
      </c>
      <c r="W62" s="13">
        <f t="shared" si="7"/>
        <v>95.34026357828577</v>
      </c>
      <c r="X62" s="13">
        <f t="shared" si="7"/>
        <v>0</v>
      </c>
      <c r="Y62" s="13">
        <f t="shared" si="7"/>
        <v>0</v>
      </c>
      <c r="Z62" s="14">
        <f t="shared" si="7"/>
        <v>95.00001106333838</v>
      </c>
    </row>
    <row r="63" spans="1:26" ht="13.5">
      <c r="A63" s="38" t="s">
        <v>112</v>
      </c>
      <c r="B63" s="12">
        <f t="shared" si="7"/>
        <v>61.95451560358208</v>
      </c>
      <c r="C63" s="12">
        <f t="shared" si="7"/>
        <v>0</v>
      </c>
      <c r="D63" s="3">
        <f t="shared" si="7"/>
        <v>95.0000428388369</v>
      </c>
      <c r="E63" s="13">
        <f t="shared" si="7"/>
        <v>95.0000428388369</v>
      </c>
      <c r="F63" s="13">
        <f t="shared" si="7"/>
        <v>88.06215438969564</v>
      </c>
      <c r="G63" s="13">
        <f t="shared" si="7"/>
        <v>51.421018414132966</v>
      </c>
      <c r="H63" s="13">
        <f t="shared" si="7"/>
        <v>62.30488410322928</v>
      </c>
      <c r="I63" s="13">
        <f t="shared" si="7"/>
        <v>66.84105629623448</v>
      </c>
      <c r="J63" s="13">
        <f t="shared" si="7"/>
        <v>41.97765259801616</v>
      </c>
      <c r="K63" s="13">
        <f t="shared" si="7"/>
        <v>53.69297172934802</v>
      </c>
      <c r="L63" s="13">
        <f t="shared" si="7"/>
        <v>54.212213507766805</v>
      </c>
      <c r="M63" s="13">
        <f t="shared" si="7"/>
        <v>49.90929539096861</v>
      </c>
      <c r="N63" s="13">
        <f t="shared" si="7"/>
        <v>39.310445538283794</v>
      </c>
      <c r="O63" s="13">
        <f t="shared" si="7"/>
        <v>53.15162448715689</v>
      </c>
      <c r="P63" s="13">
        <f t="shared" si="7"/>
        <v>55.63482456020085</v>
      </c>
      <c r="Q63" s="13">
        <f t="shared" si="7"/>
        <v>49.35792277932967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55.38674137564842</v>
      </c>
      <c r="W63" s="13">
        <f t="shared" si="7"/>
        <v>95.00006425826683</v>
      </c>
      <c r="X63" s="13">
        <f t="shared" si="7"/>
        <v>0</v>
      </c>
      <c r="Y63" s="13">
        <f t="shared" si="7"/>
        <v>0</v>
      </c>
      <c r="Z63" s="14">
        <f t="shared" si="7"/>
        <v>95.0000428388369</v>
      </c>
    </row>
    <row r="64" spans="1:26" ht="13.5">
      <c r="A64" s="38" t="s">
        <v>113</v>
      </c>
      <c r="B64" s="12">
        <f t="shared" si="7"/>
        <v>61.95452360257077</v>
      </c>
      <c r="C64" s="12">
        <f t="shared" si="7"/>
        <v>0</v>
      </c>
      <c r="D64" s="3">
        <f t="shared" si="7"/>
        <v>95.00005513130937</v>
      </c>
      <c r="E64" s="13">
        <f t="shared" si="7"/>
        <v>95.00005513130937</v>
      </c>
      <c r="F64" s="13">
        <f t="shared" si="7"/>
        <v>36.96295301849603</v>
      </c>
      <c r="G64" s="13">
        <f t="shared" si="7"/>
        <v>59.5975216263832</v>
      </c>
      <c r="H64" s="13">
        <f t="shared" si="7"/>
        <v>59.362459864747265</v>
      </c>
      <c r="I64" s="13">
        <f t="shared" si="7"/>
        <v>51.02676383207031</v>
      </c>
      <c r="J64" s="13">
        <f t="shared" si="7"/>
        <v>45.10045100451004</v>
      </c>
      <c r="K64" s="13">
        <f t="shared" si="7"/>
        <v>56.91630752291468</v>
      </c>
      <c r="L64" s="13">
        <f t="shared" si="7"/>
        <v>51.14089799974884</v>
      </c>
      <c r="M64" s="13">
        <f t="shared" si="7"/>
        <v>51.04893787236671</v>
      </c>
      <c r="N64" s="13">
        <f t="shared" si="7"/>
        <v>43.27457056662631</v>
      </c>
      <c r="O64" s="13">
        <f t="shared" si="7"/>
        <v>53.29102303943899</v>
      </c>
      <c r="P64" s="13">
        <f t="shared" si="7"/>
        <v>51.33026471141835</v>
      </c>
      <c r="Q64" s="13">
        <f t="shared" si="7"/>
        <v>49.28639153821607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50.45537559566585</v>
      </c>
      <c r="W64" s="13">
        <f t="shared" si="7"/>
        <v>95.00006079344747</v>
      </c>
      <c r="X64" s="13">
        <f t="shared" si="7"/>
        <v>0</v>
      </c>
      <c r="Y64" s="13">
        <f t="shared" si="7"/>
        <v>0</v>
      </c>
      <c r="Z64" s="14">
        <f t="shared" si="7"/>
        <v>95.00005513130937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30.000033325291504</v>
      </c>
      <c r="E66" s="16">
        <f t="shared" si="7"/>
        <v>30.000033325291504</v>
      </c>
      <c r="F66" s="16">
        <f t="shared" si="7"/>
        <v>15.188502120407543</v>
      </c>
      <c r="G66" s="16">
        <f t="shared" si="7"/>
        <v>10.74374669978292</v>
      </c>
      <c r="H66" s="16">
        <f t="shared" si="7"/>
        <v>14.233808159534739</v>
      </c>
      <c r="I66" s="16">
        <f t="shared" si="7"/>
        <v>13.427779883982335</v>
      </c>
      <c r="J66" s="16">
        <f t="shared" si="7"/>
        <v>7.278741836281506</v>
      </c>
      <c r="K66" s="16">
        <f t="shared" si="7"/>
        <v>12.488864604871589</v>
      </c>
      <c r="L66" s="16">
        <f t="shared" si="7"/>
        <v>8.506377518430412</v>
      </c>
      <c r="M66" s="16">
        <f t="shared" si="7"/>
        <v>9.432436945426835</v>
      </c>
      <c r="N66" s="16">
        <f t="shared" si="7"/>
        <v>7.010956352594879</v>
      </c>
      <c r="O66" s="16">
        <f t="shared" si="7"/>
        <v>25.611428451459332</v>
      </c>
      <c r="P66" s="16">
        <f t="shared" si="7"/>
        <v>28.622303817142274</v>
      </c>
      <c r="Q66" s="16">
        <f t="shared" si="7"/>
        <v>19.882814004225843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14.285785502573498</v>
      </c>
      <c r="W66" s="16">
        <f t="shared" si="7"/>
        <v>30.000036354867127</v>
      </c>
      <c r="X66" s="16">
        <f t="shared" si="7"/>
        <v>0</v>
      </c>
      <c r="Y66" s="16">
        <f t="shared" si="7"/>
        <v>0</v>
      </c>
      <c r="Z66" s="17">
        <f t="shared" si="7"/>
        <v>30.000033325291504</v>
      </c>
    </row>
    <row r="67" spans="1:26" ht="13.5" hidden="1">
      <c r="A67" s="40" t="s">
        <v>116</v>
      </c>
      <c r="B67" s="23">
        <v>274257792</v>
      </c>
      <c r="C67" s="23"/>
      <c r="D67" s="24">
        <v>338484394</v>
      </c>
      <c r="E67" s="25">
        <v>338484394</v>
      </c>
      <c r="F67" s="25">
        <v>25974078</v>
      </c>
      <c r="G67" s="25">
        <v>27735440</v>
      </c>
      <c r="H67" s="25">
        <v>26214754</v>
      </c>
      <c r="I67" s="25">
        <v>79924272</v>
      </c>
      <c r="J67" s="25">
        <v>29008450</v>
      </c>
      <c r="K67" s="25">
        <v>26550292</v>
      </c>
      <c r="L67" s="25">
        <v>24692100</v>
      </c>
      <c r="M67" s="25">
        <v>80250842</v>
      </c>
      <c r="N67" s="25">
        <v>26563404</v>
      </c>
      <c r="O67" s="25">
        <v>28602532</v>
      </c>
      <c r="P67" s="25">
        <v>26957363</v>
      </c>
      <c r="Q67" s="25">
        <v>82123299</v>
      </c>
      <c r="R67" s="25"/>
      <c r="S67" s="25"/>
      <c r="T67" s="25"/>
      <c r="U67" s="25"/>
      <c r="V67" s="25">
        <v>242298413</v>
      </c>
      <c r="W67" s="25">
        <v>249634779</v>
      </c>
      <c r="X67" s="25"/>
      <c r="Y67" s="24"/>
      <c r="Z67" s="26">
        <v>338484394</v>
      </c>
    </row>
    <row r="68" spans="1:26" ht="13.5" hidden="1">
      <c r="A68" s="36" t="s">
        <v>31</v>
      </c>
      <c r="B68" s="18">
        <v>55978716</v>
      </c>
      <c r="C68" s="18"/>
      <c r="D68" s="19">
        <v>65377940</v>
      </c>
      <c r="E68" s="20">
        <v>65377940</v>
      </c>
      <c r="F68" s="20">
        <v>5776833</v>
      </c>
      <c r="G68" s="20">
        <v>7669801</v>
      </c>
      <c r="H68" s="20">
        <v>6200764</v>
      </c>
      <c r="I68" s="20">
        <v>19647398</v>
      </c>
      <c r="J68" s="20">
        <v>7002735</v>
      </c>
      <c r="K68" s="20">
        <v>5968317</v>
      </c>
      <c r="L68" s="20">
        <v>2894510</v>
      </c>
      <c r="M68" s="20">
        <v>15865562</v>
      </c>
      <c r="N68" s="20">
        <v>5939143</v>
      </c>
      <c r="O68" s="20">
        <v>5972877</v>
      </c>
      <c r="P68" s="20">
        <v>6005260</v>
      </c>
      <c r="Q68" s="20">
        <v>17917280</v>
      </c>
      <c r="R68" s="20"/>
      <c r="S68" s="20"/>
      <c r="T68" s="20"/>
      <c r="U68" s="20"/>
      <c r="V68" s="20">
        <v>53430240</v>
      </c>
      <c r="W68" s="20">
        <v>49033458</v>
      </c>
      <c r="X68" s="20"/>
      <c r="Y68" s="19"/>
      <c r="Z68" s="22">
        <v>65377940</v>
      </c>
    </row>
    <row r="69" spans="1:26" ht="13.5" hidden="1">
      <c r="A69" s="37" t="s">
        <v>32</v>
      </c>
      <c r="B69" s="18">
        <v>193671247</v>
      </c>
      <c r="C69" s="18"/>
      <c r="D69" s="19">
        <v>243399287</v>
      </c>
      <c r="E69" s="20">
        <v>243399287</v>
      </c>
      <c r="F69" s="20">
        <v>17969843</v>
      </c>
      <c r="G69" s="20">
        <v>17764654</v>
      </c>
      <c r="H69" s="20">
        <v>17217458</v>
      </c>
      <c r="I69" s="20">
        <v>52951955</v>
      </c>
      <c r="J69" s="20">
        <v>19148408</v>
      </c>
      <c r="K69" s="20">
        <v>17655496</v>
      </c>
      <c r="L69" s="20">
        <v>18783957</v>
      </c>
      <c r="M69" s="20">
        <v>55587861</v>
      </c>
      <c r="N69" s="20">
        <v>17523229</v>
      </c>
      <c r="O69" s="20">
        <v>19485992</v>
      </c>
      <c r="P69" s="20">
        <v>18445411</v>
      </c>
      <c r="Q69" s="20">
        <v>55454632</v>
      </c>
      <c r="R69" s="20"/>
      <c r="S69" s="20"/>
      <c r="T69" s="20"/>
      <c r="U69" s="20"/>
      <c r="V69" s="20">
        <v>163994448</v>
      </c>
      <c r="W69" s="20">
        <v>178320948</v>
      </c>
      <c r="X69" s="20"/>
      <c r="Y69" s="19"/>
      <c r="Z69" s="22">
        <v>243399287</v>
      </c>
    </row>
    <row r="70" spans="1:26" ht="13.5" hidden="1">
      <c r="A70" s="38" t="s">
        <v>110</v>
      </c>
      <c r="B70" s="18">
        <v>124259660</v>
      </c>
      <c r="C70" s="18"/>
      <c r="D70" s="19">
        <v>162180877</v>
      </c>
      <c r="E70" s="20">
        <v>162180877</v>
      </c>
      <c r="F70" s="20">
        <v>10317705</v>
      </c>
      <c r="G70" s="20">
        <v>10355103</v>
      </c>
      <c r="H70" s="20">
        <v>9851166</v>
      </c>
      <c r="I70" s="20">
        <v>30523974</v>
      </c>
      <c r="J70" s="20">
        <v>10962766</v>
      </c>
      <c r="K70" s="20">
        <v>9777009</v>
      </c>
      <c r="L70" s="20">
        <v>10694847</v>
      </c>
      <c r="M70" s="20">
        <v>31434622</v>
      </c>
      <c r="N70" s="20">
        <v>10497275</v>
      </c>
      <c r="O70" s="20">
        <v>10622669</v>
      </c>
      <c r="P70" s="20">
        <v>10490795</v>
      </c>
      <c r="Q70" s="20">
        <v>31610739</v>
      </c>
      <c r="R70" s="20"/>
      <c r="S70" s="20"/>
      <c r="T70" s="20"/>
      <c r="U70" s="20"/>
      <c r="V70" s="20">
        <v>93569335</v>
      </c>
      <c r="W70" s="20">
        <v>116263224</v>
      </c>
      <c r="X70" s="20"/>
      <c r="Y70" s="19"/>
      <c r="Z70" s="22">
        <v>162180877</v>
      </c>
    </row>
    <row r="71" spans="1:26" ht="13.5" hidden="1">
      <c r="A71" s="38" t="s">
        <v>111</v>
      </c>
      <c r="B71" s="18">
        <v>29379264</v>
      </c>
      <c r="C71" s="18"/>
      <c r="D71" s="19">
        <v>42030713</v>
      </c>
      <c r="E71" s="20">
        <v>42030713</v>
      </c>
      <c r="F71" s="20">
        <v>4818963</v>
      </c>
      <c r="G71" s="20">
        <v>4868423</v>
      </c>
      <c r="H71" s="20">
        <v>4657213</v>
      </c>
      <c r="I71" s="20">
        <v>14344599</v>
      </c>
      <c r="J71" s="20">
        <v>5478697</v>
      </c>
      <c r="K71" s="20">
        <v>5176711</v>
      </c>
      <c r="L71" s="20">
        <v>5407309</v>
      </c>
      <c r="M71" s="20">
        <v>16062717</v>
      </c>
      <c r="N71" s="20">
        <v>4324677</v>
      </c>
      <c r="O71" s="20">
        <v>6183376</v>
      </c>
      <c r="P71" s="20">
        <v>5253650</v>
      </c>
      <c r="Q71" s="20">
        <v>15761703</v>
      </c>
      <c r="R71" s="20"/>
      <c r="S71" s="20"/>
      <c r="T71" s="20"/>
      <c r="U71" s="20"/>
      <c r="V71" s="20">
        <v>46169019</v>
      </c>
      <c r="W71" s="20">
        <v>32666955</v>
      </c>
      <c r="X71" s="20"/>
      <c r="Y71" s="19"/>
      <c r="Z71" s="22">
        <v>42030713</v>
      </c>
    </row>
    <row r="72" spans="1:26" ht="13.5" hidden="1">
      <c r="A72" s="38" t="s">
        <v>112</v>
      </c>
      <c r="B72" s="18">
        <v>25024318</v>
      </c>
      <c r="C72" s="18"/>
      <c r="D72" s="19">
        <v>22409572</v>
      </c>
      <c r="E72" s="20">
        <v>22409572</v>
      </c>
      <c r="F72" s="20">
        <v>1194445</v>
      </c>
      <c r="G72" s="20">
        <v>1278203</v>
      </c>
      <c r="H72" s="20">
        <v>1242787</v>
      </c>
      <c r="I72" s="20">
        <v>3715435</v>
      </c>
      <c r="J72" s="20">
        <v>1243545</v>
      </c>
      <c r="K72" s="20">
        <v>1241358</v>
      </c>
      <c r="L72" s="20">
        <v>1200687</v>
      </c>
      <c r="M72" s="20">
        <v>3685590</v>
      </c>
      <c r="N72" s="20">
        <v>1239467</v>
      </c>
      <c r="O72" s="20">
        <v>1231127</v>
      </c>
      <c r="P72" s="20">
        <v>1239941</v>
      </c>
      <c r="Q72" s="20">
        <v>3710535</v>
      </c>
      <c r="R72" s="20"/>
      <c r="S72" s="20"/>
      <c r="T72" s="20"/>
      <c r="U72" s="20"/>
      <c r="V72" s="20">
        <v>11111560</v>
      </c>
      <c r="W72" s="20">
        <v>16807176</v>
      </c>
      <c r="X72" s="20"/>
      <c r="Y72" s="19"/>
      <c r="Z72" s="22">
        <v>22409572</v>
      </c>
    </row>
    <row r="73" spans="1:26" ht="13.5" hidden="1">
      <c r="A73" s="38" t="s">
        <v>113</v>
      </c>
      <c r="B73" s="18">
        <v>15008005</v>
      </c>
      <c r="C73" s="18"/>
      <c r="D73" s="19">
        <v>16778125</v>
      </c>
      <c r="E73" s="20">
        <v>16778125</v>
      </c>
      <c r="F73" s="20">
        <v>1638730</v>
      </c>
      <c r="G73" s="20">
        <v>1262925</v>
      </c>
      <c r="H73" s="20">
        <v>1466292</v>
      </c>
      <c r="I73" s="20">
        <v>4367947</v>
      </c>
      <c r="J73" s="20">
        <v>1463400</v>
      </c>
      <c r="K73" s="20">
        <v>1460418</v>
      </c>
      <c r="L73" s="20">
        <v>1481114</v>
      </c>
      <c r="M73" s="20">
        <v>4404932</v>
      </c>
      <c r="N73" s="20">
        <v>1461810</v>
      </c>
      <c r="O73" s="20">
        <v>1448820</v>
      </c>
      <c r="P73" s="20">
        <v>1461025</v>
      </c>
      <c r="Q73" s="20">
        <v>4371655</v>
      </c>
      <c r="R73" s="20"/>
      <c r="S73" s="20"/>
      <c r="T73" s="20"/>
      <c r="U73" s="20"/>
      <c r="V73" s="20">
        <v>13144534</v>
      </c>
      <c r="W73" s="20">
        <v>12583593</v>
      </c>
      <c r="X73" s="20"/>
      <c r="Y73" s="19"/>
      <c r="Z73" s="22">
        <v>16778125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24607829</v>
      </c>
      <c r="C75" s="27"/>
      <c r="D75" s="28">
        <v>29707167</v>
      </c>
      <c r="E75" s="29">
        <v>29707167</v>
      </c>
      <c r="F75" s="29">
        <v>2227402</v>
      </c>
      <c r="G75" s="29">
        <v>2300985</v>
      </c>
      <c r="H75" s="29">
        <v>2796532</v>
      </c>
      <c r="I75" s="29">
        <v>7324919</v>
      </c>
      <c r="J75" s="29">
        <v>2857307</v>
      </c>
      <c r="K75" s="29">
        <v>2926479</v>
      </c>
      <c r="L75" s="29">
        <v>3013633</v>
      </c>
      <c r="M75" s="29">
        <v>8797419</v>
      </c>
      <c r="N75" s="29">
        <v>3101032</v>
      </c>
      <c r="O75" s="29">
        <v>3143663</v>
      </c>
      <c r="P75" s="29">
        <v>2506692</v>
      </c>
      <c r="Q75" s="29">
        <v>8751387</v>
      </c>
      <c r="R75" s="29"/>
      <c r="S75" s="29"/>
      <c r="T75" s="29"/>
      <c r="U75" s="29"/>
      <c r="V75" s="29">
        <v>24873725</v>
      </c>
      <c r="W75" s="29">
        <v>22280373</v>
      </c>
      <c r="X75" s="29"/>
      <c r="Y75" s="28"/>
      <c r="Z75" s="30">
        <v>29707167</v>
      </c>
    </row>
    <row r="76" spans="1:26" ht="13.5" hidden="1">
      <c r="A76" s="41" t="s">
        <v>117</v>
      </c>
      <c r="B76" s="31">
        <v>215296033</v>
      </c>
      <c r="C76" s="31"/>
      <c r="D76" s="32">
        <v>304567371</v>
      </c>
      <c r="E76" s="33">
        <v>304567371</v>
      </c>
      <c r="F76" s="33">
        <v>16667352</v>
      </c>
      <c r="G76" s="33">
        <v>18066887</v>
      </c>
      <c r="H76" s="33">
        <v>17241947</v>
      </c>
      <c r="I76" s="33">
        <v>51976186</v>
      </c>
      <c r="J76" s="33">
        <v>15850975</v>
      </c>
      <c r="K76" s="33">
        <v>19923800</v>
      </c>
      <c r="L76" s="33">
        <v>18010690</v>
      </c>
      <c r="M76" s="33">
        <v>53785465</v>
      </c>
      <c r="N76" s="33">
        <v>16171536</v>
      </c>
      <c r="O76" s="33">
        <v>21151928</v>
      </c>
      <c r="P76" s="33">
        <v>19444575</v>
      </c>
      <c r="Q76" s="33">
        <v>56768039</v>
      </c>
      <c r="R76" s="33"/>
      <c r="S76" s="33"/>
      <c r="T76" s="33"/>
      <c r="U76" s="33"/>
      <c r="V76" s="33">
        <v>162529690</v>
      </c>
      <c r="W76" s="33">
        <v>224931745</v>
      </c>
      <c r="X76" s="33"/>
      <c r="Y76" s="32"/>
      <c r="Z76" s="34">
        <v>304567371</v>
      </c>
    </row>
    <row r="77" spans="1:26" ht="13.5" hidden="1">
      <c r="A77" s="36" t="s">
        <v>31</v>
      </c>
      <c r="B77" s="18">
        <v>70700117</v>
      </c>
      <c r="C77" s="18"/>
      <c r="D77" s="19">
        <v>62109048</v>
      </c>
      <c r="E77" s="20">
        <v>62109048</v>
      </c>
      <c r="F77" s="20">
        <v>3410904</v>
      </c>
      <c r="G77" s="20">
        <v>4150669</v>
      </c>
      <c r="H77" s="20">
        <v>4440363</v>
      </c>
      <c r="I77" s="20">
        <v>12001936</v>
      </c>
      <c r="J77" s="20">
        <v>3772398</v>
      </c>
      <c r="K77" s="20">
        <v>3836493</v>
      </c>
      <c r="L77" s="20">
        <v>4157269</v>
      </c>
      <c r="M77" s="20">
        <v>11766160</v>
      </c>
      <c r="N77" s="20">
        <v>3400090</v>
      </c>
      <c r="O77" s="20">
        <v>5832432</v>
      </c>
      <c r="P77" s="20">
        <v>5285243</v>
      </c>
      <c r="Q77" s="20">
        <v>14517765</v>
      </c>
      <c r="R77" s="20"/>
      <c r="S77" s="20"/>
      <c r="T77" s="20"/>
      <c r="U77" s="20"/>
      <c r="V77" s="20">
        <v>38285861</v>
      </c>
      <c r="W77" s="20">
        <v>46581786</v>
      </c>
      <c r="X77" s="20"/>
      <c r="Y77" s="19"/>
      <c r="Z77" s="22">
        <v>62109048</v>
      </c>
    </row>
    <row r="78" spans="1:26" ht="13.5" hidden="1">
      <c r="A78" s="37" t="s">
        <v>32</v>
      </c>
      <c r="B78" s="18">
        <v>119988087</v>
      </c>
      <c r="C78" s="18"/>
      <c r="D78" s="19">
        <v>233546163</v>
      </c>
      <c r="E78" s="20">
        <v>233546163</v>
      </c>
      <c r="F78" s="20">
        <v>12918139</v>
      </c>
      <c r="G78" s="20">
        <v>13669006</v>
      </c>
      <c r="H78" s="20">
        <v>12403531</v>
      </c>
      <c r="I78" s="20">
        <v>38990676</v>
      </c>
      <c r="J78" s="20">
        <v>11870601</v>
      </c>
      <c r="K78" s="20">
        <v>15721823</v>
      </c>
      <c r="L78" s="20">
        <v>13597070</v>
      </c>
      <c r="M78" s="20">
        <v>41189494</v>
      </c>
      <c r="N78" s="20">
        <v>12554034</v>
      </c>
      <c r="O78" s="20">
        <v>14514359</v>
      </c>
      <c r="P78" s="20">
        <v>13441859</v>
      </c>
      <c r="Q78" s="20">
        <v>40510252</v>
      </c>
      <c r="R78" s="20"/>
      <c r="S78" s="20"/>
      <c r="T78" s="20"/>
      <c r="U78" s="20"/>
      <c r="V78" s="20">
        <v>120690422</v>
      </c>
      <c r="W78" s="20">
        <v>171665839</v>
      </c>
      <c r="X78" s="20"/>
      <c r="Y78" s="19"/>
      <c r="Z78" s="22">
        <v>233546163</v>
      </c>
    </row>
    <row r="79" spans="1:26" ht="13.5" hidden="1">
      <c r="A79" s="38" t="s">
        <v>110</v>
      </c>
      <c r="B79" s="18">
        <v>76984473</v>
      </c>
      <c r="C79" s="18"/>
      <c r="D79" s="19">
        <v>156388650</v>
      </c>
      <c r="E79" s="20">
        <v>156388650</v>
      </c>
      <c r="F79" s="20">
        <v>9523597</v>
      </c>
      <c r="G79" s="20">
        <v>9974843</v>
      </c>
      <c r="H79" s="20">
        <v>7868910</v>
      </c>
      <c r="I79" s="20">
        <v>27367350</v>
      </c>
      <c r="J79" s="20">
        <v>8229246</v>
      </c>
      <c r="K79" s="20">
        <v>11164943</v>
      </c>
      <c r="L79" s="20">
        <v>9845200</v>
      </c>
      <c r="M79" s="20">
        <v>29239389</v>
      </c>
      <c r="N79" s="20">
        <v>9198272</v>
      </c>
      <c r="O79" s="20">
        <v>10341499</v>
      </c>
      <c r="P79" s="20">
        <v>9396041</v>
      </c>
      <c r="Q79" s="20">
        <v>28935812</v>
      </c>
      <c r="R79" s="20"/>
      <c r="S79" s="20"/>
      <c r="T79" s="20"/>
      <c r="U79" s="20"/>
      <c r="V79" s="20">
        <v>85542551</v>
      </c>
      <c r="W79" s="20">
        <v>112599829</v>
      </c>
      <c r="X79" s="20"/>
      <c r="Y79" s="19"/>
      <c r="Z79" s="22">
        <v>156388650</v>
      </c>
    </row>
    <row r="80" spans="1:26" ht="13.5" hidden="1">
      <c r="A80" s="38" t="s">
        <v>111</v>
      </c>
      <c r="B80" s="18">
        <v>18201781</v>
      </c>
      <c r="C80" s="18"/>
      <c r="D80" s="19">
        <v>39929182</v>
      </c>
      <c r="E80" s="20">
        <v>39929182</v>
      </c>
      <c r="F80" s="20">
        <v>1736965</v>
      </c>
      <c r="G80" s="20">
        <v>2284226</v>
      </c>
      <c r="H80" s="20">
        <v>2889877</v>
      </c>
      <c r="I80" s="20">
        <v>6911068</v>
      </c>
      <c r="J80" s="20">
        <v>2459344</v>
      </c>
      <c r="K80" s="20">
        <v>3059142</v>
      </c>
      <c r="L80" s="20">
        <v>2343496</v>
      </c>
      <c r="M80" s="20">
        <v>7861982</v>
      </c>
      <c r="N80" s="20">
        <v>2235930</v>
      </c>
      <c r="O80" s="20">
        <v>2746405</v>
      </c>
      <c r="P80" s="20">
        <v>2606031</v>
      </c>
      <c r="Q80" s="20">
        <v>7588366</v>
      </c>
      <c r="R80" s="20"/>
      <c r="S80" s="20"/>
      <c r="T80" s="20"/>
      <c r="U80" s="20"/>
      <c r="V80" s="20">
        <v>22361416</v>
      </c>
      <c r="W80" s="20">
        <v>31144761</v>
      </c>
      <c r="X80" s="20"/>
      <c r="Y80" s="19"/>
      <c r="Z80" s="22">
        <v>39929182</v>
      </c>
    </row>
    <row r="81" spans="1:26" ht="13.5" hidden="1">
      <c r="A81" s="38" t="s">
        <v>112</v>
      </c>
      <c r="B81" s="18">
        <v>15503695</v>
      </c>
      <c r="C81" s="18"/>
      <c r="D81" s="19">
        <v>21289103</v>
      </c>
      <c r="E81" s="20">
        <v>21289103</v>
      </c>
      <c r="F81" s="20">
        <v>1051854</v>
      </c>
      <c r="G81" s="20">
        <v>657265</v>
      </c>
      <c r="H81" s="20">
        <v>774317</v>
      </c>
      <c r="I81" s="20">
        <v>2483436</v>
      </c>
      <c r="J81" s="20">
        <v>522011</v>
      </c>
      <c r="K81" s="20">
        <v>666522</v>
      </c>
      <c r="L81" s="20">
        <v>650919</v>
      </c>
      <c r="M81" s="20">
        <v>1839452</v>
      </c>
      <c r="N81" s="20">
        <v>487240</v>
      </c>
      <c r="O81" s="20">
        <v>654364</v>
      </c>
      <c r="P81" s="20">
        <v>689839</v>
      </c>
      <c r="Q81" s="20">
        <v>1831443</v>
      </c>
      <c r="R81" s="20"/>
      <c r="S81" s="20"/>
      <c r="T81" s="20"/>
      <c r="U81" s="20"/>
      <c r="V81" s="20">
        <v>6154331</v>
      </c>
      <c r="W81" s="20">
        <v>15966828</v>
      </c>
      <c r="X81" s="20"/>
      <c r="Y81" s="19"/>
      <c r="Z81" s="22">
        <v>21289103</v>
      </c>
    </row>
    <row r="82" spans="1:26" ht="13.5" hidden="1">
      <c r="A82" s="38" t="s">
        <v>113</v>
      </c>
      <c r="B82" s="18">
        <v>9298138</v>
      </c>
      <c r="C82" s="18"/>
      <c r="D82" s="19">
        <v>15939228</v>
      </c>
      <c r="E82" s="20">
        <v>15939228</v>
      </c>
      <c r="F82" s="20">
        <v>605723</v>
      </c>
      <c r="G82" s="20">
        <v>752672</v>
      </c>
      <c r="H82" s="20">
        <v>870427</v>
      </c>
      <c r="I82" s="20">
        <v>2228822</v>
      </c>
      <c r="J82" s="20">
        <v>660000</v>
      </c>
      <c r="K82" s="20">
        <v>831216</v>
      </c>
      <c r="L82" s="20">
        <v>757455</v>
      </c>
      <c r="M82" s="20">
        <v>2248671</v>
      </c>
      <c r="N82" s="20">
        <v>632592</v>
      </c>
      <c r="O82" s="20">
        <v>772091</v>
      </c>
      <c r="P82" s="20">
        <v>749948</v>
      </c>
      <c r="Q82" s="20">
        <v>2154631</v>
      </c>
      <c r="R82" s="20"/>
      <c r="S82" s="20"/>
      <c r="T82" s="20"/>
      <c r="U82" s="20"/>
      <c r="V82" s="20">
        <v>6632124</v>
      </c>
      <c r="W82" s="20">
        <v>11954421</v>
      </c>
      <c r="X82" s="20"/>
      <c r="Y82" s="19"/>
      <c r="Z82" s="22">
        <v>15939228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24607829</v>
      </c>
      <c r="C84" s="27"/>
      <c r="D84" s="28">
        <v>8912160</v>
      </c>
      <c r="E84" s="29">
        <v>8912160</v>
      </c>
      <c r="F84" s="29">
        <v>338309</v>
      </c>
      <c r="G84" s="29">
        <v>247212</v>
      </c>
      <c r="H84" s="29">
        <v>398053</v>
      </c>
      <c r="I84" s="29">
        <v>983574</v>
      </c>
      <c r="J84" s="29">
        <v>207976</v>
      </c>
      <c r="K84" s="29">
        <v>365484</v>
      </c>
      <c r="L84" s="29">
        <v>256351</v>
      </c>
      <c r="M84" s="29">
        <v>829811</v>
      </c>
      <c r="N84" s="29">
        <v>217412</v>
      </c>
      <c r="O84" s="29">
        <v>805137</v>
      </c>
      <c r="P84" s="29">
        <v>717473</v>
      </c>
      <c r="Q84" s="29">
        <v>1740022</v>
      </c>
      <c r="R84" s="29"/>
      <c r="S84" s="29"/>
      <c r="T84" s="29"/>
      <c r="U84" s="29"/>
      <c r="V84" s="29">
        <v>3553407</v>
      </c>
      <c r="W84" s="29">
        <v>6684120</v>
      </c>
      <c r="X84" s="29"/>
      <c r="Y84" s="28"/>
      <c r="Z84" s="30">
        <v>8912160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1255604</v>
      </c>
      <c r="C6" s="18">
        <v>0</v>
      </c>
      <c r="D6" s="58">
        <v>1966060</v>
      </c>
      <c r="E6" s="59">
        <v>1966059</v>
      </c>
      <c r="F6" s="59">
        <v>83646</v>
      </c>
      <c r="G6" s="59">
        <v>79460</v>
      </c>
      <c r="H6" s="59">
        <v>52841</v>
      </c>
      <c r="I6" s="59">
        <v>215947</v>
      </c>
      <c r="J6" s="59">
        <v>73573</v>
      </c>
      <c r="K6" s="59">
        <v>71115</v>
      </c>
      <c r="L6" s="59">
        <v>123292</v>
      </c>
      <c r="M6" s="59">
        <v>267980</v>
      </c>
      <c r="N6" s="59">
        <v>63920</v>
      </c>
      <c r="O6" s="59">
        <v>61383</v>
      </c>
      <c r="P6" s="59">
        <v>70623</v>
      </c>
      <c r="Q6" s="59">
        <v>195926</v>
      </c>
      <c r="R6" s="59">
        <v>0</v>
      </c>
      <c r="S6" s="59">
        <v>0</v>
      </c>
      <c r="T6" s="59">
        <v>0</v>
      </c>
      <c r="U6" s="59">
        <v>0</v>
      </c>
      <c r="V6" s="59">
        <v>679853</v>
      </c>
      <c r="W6" s="59">
        <v>1475969</v>
      </c>
      <c r="X6" s="59">
        <v>-796116</v>
      </c>
      <c r="Y6" s="60">
        <v>-53.94</v>
      </c>
      <c r="Z6" s="61">
        <v>1966059</v>
      </c>
    </row>
    <row r="7" spans="1:26" ht="13.5">
      <c r="A7" s="57" t="s">
        <v>33</v>
      </c>
      <c r="B7" s="18">
        <v>10413726</v>
      </c>
      <c r="C7" s="18">
        <v>0</v>
      </c>
      <c r="D7" s="58">
        <v>7794728</v>
      </c>
      <c r="E7" s="59">
        <v>9794728</v>
      </c>
      <c r="F7" s="59">
        <v>779674</v>
      </c>
      <c r="G7" s="59">
        <v>1031438</v>
      </c>
      <c r="H7" s="59">
        <v>865386</v>
      </c>
      <c r="I7" s="59">
        <v>2676498</v>
      </c>
      <c r="J7" s="59">
        <v>479974</v>
      </c>
      <c r="K7" s="59">
        <v>991720</v>
      </c>
      <c r="L7" s="59">
        <v>763247</v>
      </c>
      <c r="M7" s="59">
        <v>2234941</v>
      </c>
      <c r="N7" s="59">
        <v>928767</v>
      </c>
      <c r="O7" s="59">
        <v>751811</v>
      </c>
      <c r="P7" s="59">
        <v>722197</v>
      </c>
      <c r="Q7" s="59">
        <v>2402775</v>
      </c>
      <c r="R7" s="59">
        <v>0</v>
      </c>
      <c r="S7" s="59">
        <v>0</v>
      </c>
      <c r="T7" s="59">
        <v>0</v>
      </c>
      <c r="U7" s="59">
        <v>0</v>
      </c>
      <c r="V7" s="59">
        <v>7314214</v>
      </c>
      <c r="W7" s="59">
        <v>5851386</v>
      </c>
      <c r="X7" s="59">
        <v>1462828</v>
      </c>
      <c r="Y7" s="60">
        <v>25</v>
      </c>
      <c r="Z7" s="61">
        <v>9794728</v>
      </c>
    </row>
    <row r="8" spans="1:26" ht="13.5">
      <c r="A8" s="57" t="s">
        <v>34</v>
      </c>
      <c r="B8" s="18">
        <v>167866451</v>
      </c>
      <c r="C8" s="18">
        <v>0</v>
      </c>
      <c r="D8" s="58">
        <v>123388000</v>
      </c>
      <c r="E8" s="59">
        <v>123388000</v>
      </c>
      <c r="F8" s="59">
        <v>48906000</v>
      </c>
      <c r="G8" s="59">
        <v>52383</v>
      </c>
      <c r="H8" s="59">
        <v>245742</v>
      </c>
      <c r="I8" s="59">
        <v>49204125</v>
      </c>
      <c r="J8" s="59">
        <v>41254</v>
      </c>
      <c r="K8" s="59">
        <v>41254</v>
      </c>
      <c r="L8" s="59">
        <v>35648638</v>
      </c>
      <c r="M8" s="59">
        <v>35731146</v>
      </c>
      <c r="N8" s="59">
        <v>101255</v>
      </c>
      <c r="O8" s="59">
        <v>41254</v>
      </c>
      <c r="P8" s="59">
        <v>29343000</v>
      </c>
      <c r="Q8" s="59">
        <v>29485509</v>
      </c>
      <c r="R8" s="59">
        <v>0</v>
      </c>
      <c r="S8" s="59">
        <v>0</v>
      </c>
      <c r="T8" s="59">
        <v>0</v>
      </c>
      <c r="U8" s="59">
        <v>0</v>
      </c>
      <c r="V8" s="59">
        <v>114420780</v>
      </c>
      <c r="W8" s="59">
        <v>123388000</v>
      </c>
      <c r="X8" s="59">
        <v>-8967220</v>
      </c>
      <c r="Y8" s="60">
        <v>-7.27</v>
      </c>
      <c r="Z8" s="61">
        <v>123388000</v>
      </c>
    </row>
    <row r="9" spans="1:26" ht="13.5">
      <c r="A9" s="57" t="s">
        <v>35</v>
      </c>
      <c r="B9" s="18">
        <v>467742</v>
      </c>
      <c r="C9" s="18">
        <v>0</v>
      </c>
      <c r="D9" s="58">
        <v>32080</v>
      </c>
      <c r="E9" s="59">
        <v>32018</v>
      </c>
      <c r="F9" s="59">
        <v>0</v>
      </c>
      <c r="G9" s="59">
        <v>0</v>
      </c>
      <c r="H9" s="59">
        <v>2532</v>
      </c>
      <c r="I9" s="59">
        <v>2532</v>
      </c>
      <c r="J9" s="59">
        <v>903</v>
      </c>
      <c r="K9" s="59">
        <v>4432</v>
      </c>
      <c r="L9" s="59">
        <v>1015</v>
      </c>
      <c r="M9" s="59">
        <v>6350</v>
      </c>
      <c r="N9" s="59">
        <v>998</v>
      </c>
      <c r="O9" s="59">
        <v>7458</v>
      </c>
      <c r="P9" s="59">
        <v>1976</v>
      </c>
      <c r="Q9" s="59">
        <v>10432</v>
      </c>
      <c r="R9" s="59">
        <v>0</v>
      </c>
      <c r="S9" s="59">
        <v>0</v>
      </c>
      <c r="T9" s="59">
        <v>0</v>
      </c>
      <c r="U9" s="59">
        <v>0</v>
      </c>
      <c r="V9" s="59">
        <v>19314</v>
      </c>
      <c r="W9" s="59">
        <v>23963</v>
      </c>
      <c r="X9" s="59">
        <v>-4649</v>
      </c>
      <c r="Y9" s="60">
        <v>-19.4</v>
      </c>
      <c r="Z9" s="61">
        <v>32018</v>
      </c>
    </row>
    <row r="10" spans="1:26" ht="25.5">
      <c r="A10" s="62" t="s">
        <v>102</v>
      </c>
      <c r="B10" s="63">
        <f>SUM(B5:B9)</f>
        <v>180003523</v>
      </c>
      <c r="C10" s="63">
        <f>SUM(C5:C9)</f>
        <v>0</v>
      </c>
      <c r="D10" s="64">
        <f aca="true" t="shared" si="0" ref="D10:Z10">SUM(D5:D9)</f>
        <v>133180868</v>
      </c>
      <c r="E10" s="65">
        <f t="shared" si="0"/>
        <v>135180805</v>
      </c>
      <c r="F10" s="65">
        <f t="shared" si="0"/>
        <v>49769320</v>
      </c>
      <c r="G10" s="65">
        <f t="shared" si="0"/>
        <v>1163281</v>
      </c>
      <c r="H10" s="65">
        <f t="shared" si="0"/>
        <v>1166501</v>
      </c>
      <c r="I10" s="65">
        <f t="shared" si="0"/>
        <v>52099102</v>
      </c>
      <c r="J10" s="65">
        <f t="shared" si="0"/>
        <v>595704</v>
      </c>
      <c r="K10" s="65">
        <f t="shared" si="0"/>
        <v>1108521</v>
      </c>
      <c r="L10" s="65">
        <f t="shared" si="0"/>
        <v>36536192</v>
      </c>
      <c r="M10" s="65">
        <f t="shared" si="0"/>
        <v>38240417</v>
      </c>
      <c r="N10" s="65">
        <f t="shared" si="0"/>
        <v>1094940</v>
      </c>
      <c r="O10" s="65">
        <f t="shared" si="0"/>
        <v>861906</v>
      </c>
      <c r="P10" s="65">
        <f t="shared" si="0"/>
        <v>30137796</v>
      </c>
      <c r="Q10" s="65">
        <f t="shared" si="0"/>
        <v>32094642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122434161</v>
      </c>
      <c r="W10" s="65">
        <f t="shared" si="0"/>
        <v>130739318</v>
      </c>
      <c r="X10" s="65">
        <f t="shared" si="0"/>
        <v>-8305157</v>
      </c>
      <c r="Y10" s="66">
        <f>+IF(W10&lt;&gt;0,(X10/W10)*100,0)</f>
        <v>-6.352455502330217</v>
      </c>
      <c r="Z10" s="67">
        <f t="shared" si="0"/>
        <v>135180805</v>
      </c>
    </row>
    <row r="11" spans="1:26" ht="13.5">
      <c r="A11" s="57" t="s">
        <v>36</v>
      </c>
      <c r="B11" s="18">
        <v>67154458</v>
      </c>
      <c r="C11" s="18">
        <v>0</v>
      </c>
      <c r="D11" s="58">
        <v>90831643</v>
      </c>
      <c r="E11" s="59">
        <v>88442643</v>
      </c>
      <c r="F11" s="59">
        <v>6972069</v>
      </c>
      <c r="G11" s="59">
        <v>7124202</v>
      </c>
      <c r="H11" s="59">
        <v>6717895</v>
      </c>
      <c r="I11" s="59">
        <v>20814166</v>
      </c>
      <c r="J11" s="59">
        <v>0</v>
      </c>
      <c r="K11" s="59">
        <v>0</v>
      </c>
      <c r="L11" s="59">
        <v>3390</v>
      </c>
      <c r="M11" s="59">
        <v>3390</v>
      </c>
      <c r="N11" s="59">
        <v>6679</v>
      </c>
      <c r="O11" s="59">
        <v>16149</v>
      </c>
      <c r="P11" s="59">
        <v>0</v>
      </c>
      <c r="Q11" s="59">
        <v>22828</v>
      </c>
      <c r="R11" s="59">
        <v>0</v>
      </c>
      <c r="S11" s="59">
        <v>0</v>
      </c>
      <c r="T11" s="59">
        <v>0</v>
      </c>
      <c r="U11" s="59">
        <v>0</v>
      </c>
      <c r="V11" s="59">
        <v>20840384</v>
      </c>
      <c r="W11" s="59">
        <v>68185943</v>
      </c>
      <c r="X11" s="59">
        <v>-47345559</v>
      </c>
      <c r="Y11" s="60">
        <v>-69.44</v>
      </c>
      <c r="Z11" s="61">
        <v>88442643</v>
      </c>
    </row>
    <row r="12" spans="1:26" ht="13.5">
      <c r="A12" s="57" t="s">
        <v>37</v>
      </c>
      <c r="B12" s="18">
        <v>6824205</v>
      </c>
      <c r="C12" s="18">
        <v>0</v>
      </c>
      <c r="D12" s="58">
        <v>7840936</v>
      </c>
      <c r="E12" s="59">
        <v>8080936</v>
      </c>
      <c r="F12" s="59">
        <v>592424</v>
      </c>
      <c r="G12" s="59">
        <v>599158</v>
      </c>
      <c r="H12" s="59">
        <v>589538</v>
      </c>
      <c r="I12" s="59">
        <v>1781120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1781120</v>
      </c>
      <c r="W12" s="59">
        <v>5886074</v>
      </c>
      <c r="X12" s="59">
        <v>-4104954</v>
      </c>
      <c r="Y12" s="60">
        <v>-69.74</v>
      </c>
      <c r="Z12" s="61">
        <v>8080936</v>
      </c>
    </row>
    <row r="13" spans="1:26" ht="13.5">
      <c r="A13" s="57" t="s">
        <v>103</v>
      </c>
      <c r="B13" s="18">
        <v>6027530</v>
      </c>
      <c r="C13" s="18">
        <v>0</v>
      </c>
      <c r="D13" s="58">
        <v>8691400</v>
      </c>
      <c r="E13" s="59">
        <v>8691400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6524506</v>
      </c>
      <c r="X13" s="59">
        <v>-6524506</v>
      </c>
      <c r="Y13" s="60">
        <v>-100</v>
      </c>
      <c r="Z13" s="61">
        <v>8691400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53519555</v>
      </c>
      <c r="C16" s="18">
        <v>0</v>
      </c>
      <c r="D16" s="58">
        <v>3000000</v>
      </c>
      <c r="E16" s="59">
        <v>3200000</v>
      </c>
      <c r="F16" s="59">
        <v>0</v>
      </c>
      <c r="G16" s="59">
        <v>252084</v>
      </c>
      <c r="H16" s="59">
        <v>1307029</v>
      </c>
      <c r="I16" s="59">
        <v>1559113</v>
      </c>
      <c r="J16" s="59">
        <v>4865193</v>
      </c>
      <c r="K16" s="59">
        <v>1778355</v>
      </c>
      <c r="L16" s="59">
        <v>4646919</v>
      </c>
      <c r="M16" s="59">
        <v>11290467</v>
      </c>
      <c r="N16" s="59">
        <v>3302992</v>
      </c>
      <c r="O16" s="59">
        <v>212356</v>
      </c>
      <c r="P16" s="59">
        <v>53780</v>
      </c>
      <c r="Q16" s="59">
        <v>3569128</v>
      </c>
      <c r="R16" s="59">
        <v>0</v>
      </c>
      <c r="S16" s="59">
        <v>0</v>
      </c>
      <c r="T16" s="59">
        <v>0</v>
      </c>
      <c r="U16" s="59">
        <v>0</v>
      </c>
      <c r="V16" s="59">
        <v>16418708</v>
      </c>
      <c r="W16" s="59">
        <v>2252057</v>
      </c>
      <c r="X16" s="59">
        <v>14166651</v>
      </c>
      <c r="Y16" s="60">
        <v>629.05</v>
      </c>
      <c r="Z16" s="61">
        <v>3200000</v>
      </c>
    </row>
    <row r="17" spans="1:26" ht="13.5">
      <c r="A17" s="57" t="s">
        <v>41</v>
      </c>
      <c r="B17" s="18">
        <v>36025538</v>
      </c>
      <c r="C17" s="18">
        <v>0</v>
      </c>
      <c r="D17" s="58">
        <v>51363726</v>
      </c>
      <c r="E17" s="59">
        <v>55512685</v>
      </c>
      <c r="F17" s="59">
        <v>523113</v>
      </c>
      <c r="G17" s="59">
        <v>2069489</v>
      </c>
      <c r="H17" s="59">
        <v>2915638</v>
      </c>
      <c r="I17" s="59">
        <v>5508240</v>
      </c>
      <c r="J17" s="59">
        <v>3670001</v>
      </c>
      <c r="K17" s="59">
        <v>1199769</v>
      </c>
      <c r="L17" s="59">
        <v>2083189</v>
      </c>
      <c r="M17" s="59">
        <v>6952959</v>
      </c>
      <c r="N17" s="59">
        <v>916025</v>
      </c>
      <c r="O17" s="59">
        <v>2675741</v>
      </c>
      <c r="P17" s="59">
        <v>1740587</v>
      </c>
      <c r="Q17" s="59">
        <v>5332353</v>
      </c>
      <c r="R17" s="59">
        <v>0</v>
      </c>
      <c r="S17" s="59">
        <v>0</v>
      </c>
      <c r="T17" s="59">
        <v>0</v>
      </c>
      <c r="U17" s="59">
        <v>0</v>
      </c>
      <c r="V17" s="59">
        <v>17793552</v>
      </c>
      <c r="W17" s="59">
        <v>38557971</v>
      </c>
      <c r="X17" s="59">
        <v>-20764419</v>
      </c>
      <c r="Y17" s="60">
        <v>-53.85</v>
      </c>
      <c r="Z17" s="61">
        <v>55512685</v>
      </c>
    </row>
    <row r="18" spans="1:26" ht="13.5">
      <c r="A18" s="69" t="s">
        <v>42</v>
      </c>
      <c r="B18" s="70">
        <f>SUM(B11:B17)</f>
        <v>169551286</v>
      </c>
      <c r="C18" s="70">
        <f>SUM(C11:C17)</f>
        <v>0</v>
      </c>
      <c r="D18" s="71">
        <f aca="true" t="shared" si="1" ref="D18:Z18">SUM(D11:D17)</f>
        <v>161727705</v>
      </c>
      <c r="E18" s="72">
        <f t="shared" si="1"/>
        <v>163927664</v>
      </c>
      <c r="F18" s="72">
        <f t="shared" si="1"/>
        <v>8087606</v>
      </c>
      <c r="G18" s="72">
        <f t="shared" si="1"/>
        <v>10044933</v>
      </c>
      <c r="H18" s="72">
        <f t="shared" si="1"/>
        <v>11530100</v>
      </c>
      <c r="I18" s="72">
        <f t="shared" si="1"/>
        <v>29662639</v>
      </c>
      <c r="J18" s="72">
        <f t="shared" si="1"/>
        <v>8535194</v>
      </c>
      <c r="K18" s="72">
        <f t="shared" si="1"/>
        <v>2978124</v>
      </c>
      <c r="L18" s="72">
        <f t="shared" si="1"/>
        <v>6733498</v>
      </c>
      <c r="M18" s="72">
        <f t="shared" si="1"/>
        <v>18246816</v>
      </c>
      <c r="N18" s="72">
        <f t="shared" si="1"/>
        <v>4225696</v>
      </c>
      <c r="O18" s="72">
        <f t="shared" si="1"/>
        <v>2904246</v>
      </c>
      <c r="P18" s="72">
        <f t="shared" si="1"/>
        <v>1794367</v>
      </c>
      <c r="Q18" s="72">
        <f t="shared" si="1"/>
        <v>8924309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56833764</v>
      </c>
      <c r="W18" s="72">
        <f t="shared" si="1"/>
        <v>121406551</v>
      </c>
      <c r="X18" s="72">
        <f t="shared" si="1"/>
        <v>-64572787</v>
      </c>
      <c r="Y18" s="66">
        <f>+IF(W18&lt;&gt;0,(X18/W18)*100,0)</f>
        <v>-53.18723451751792</v>
      </c>
      <c r="Z18" s="73">
        <f t="shared" si="1"/>
        <v>163927664</v>
      </c>
    </row>
    <row r="19" spans="1:26" ht="13.5">
      <c r="A19" s="69" t="s">
        <v>43</v>
      </c>
      <c r="B19" s="74">
        <f>+B10-B18</f>
        <v>10452237</v>
      </c>
      <c r="C19" s="74">
        <f>+C10-C18</f>
        <v>0</v>
      </c>
      <c r="D19" s="75">
        <f aca="true" t="shared" si="2" ref="D19:Z19">+D10-D18</f>
        <v>-28546837</v>
      </c>
      <c r="E19" s="76">
        <f t="shared" si="2"/>
        <v>-28746859</v>
      </c>
      <c r="F19" s="76">
        <f t="shared" si="2"/>
        <v>41681714</v>
      </c>
      <c r="G19" s="76">
        <f t="shared" si="2"/>
        <v>-8881652</v>
      </c>
      <c r="H19" s="76">
        <f t="shared" si="2"/>
        <v>-10363599</v>
      </c>
      <c r="I19" s="76">
        <f t="shared" si="2"/>
        <v>22436463</v>
      </c>
      <c r="J19" s="76">
        <f t="shared" si="2"/>
        <v>-7939490</v>
      </c>
      <c r="K19" s="76">
        <f t="shared" si="2"/>
        <v>-1869603</v>
      </c>
      <c r="L19" s="76">
        <f t="shared" si="2"/>
        <v>29802694</v>
      </c>
      <c r="M19" s="76">
        <f t="shared" si="2"/>
        <v>19993601</v>
      </c>
      <c r="N19" s="76">
        <f t="shared" si="2"/>
        <v>-3130756</v>
      </c>
      <c r="O19" s="76">
        <f t="shared" si="2"/>
        <v>-2042340</v>
      </c>
      <c r="P19" s="76">
        <f t="shared" si="2"/>
        <v>28343429</v>
      </c>
      <c r="Q19" s="76">
        <f t="shared" si="2"/>
        <v>23170333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65600397</v>
      </c>
      <c r="W19" s="76">
        <f>IF(E10=E18,0,W10-W18)</f>
        <v>9332767</v>
      </c>
      <c r="X19" s="76">
        <f t="shared" si="2"/>
        <v>56267630</v>
      </c>
      <c r="Y19" s="77">
        <f>+IF(W19&lt;&gt;0,(X19/W19)*100,0)</f>
        <v>602.9040476420337</v>
      </c>
      <c r="Z19" s="78">
        <f t="shared" si="2"/>
        <v>-28746859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10452237</v>
      </c>
      <c r="C22" s="85">
        <f>SUM(C19:C21)</f>
        <v>0</v>
      </c>
      <c r="D22" s="86">
        <f aca="true" t="shared" si="3" ref="D22:Z22">SUM(D19:D21)</f>
        <v>-28546837</v>
      </c>
      <c r="E22" s="87">
        <f t="shared" si="3"/>
        <v>-28746859</v>
      </c>
      <c r="F22" s="87">
        <f t="shared" si="3"/>
        <v>41681714</v>
      </c>
      <c r="G22" s="87">
        <f t="shared" si="3"/>
        <v>-8881652</v>
      </c>
      <c r="H22" s="87">
        <f t="shared" si="3"/>
        <v>-10363599</v>
      </c>
      <c r="I22" s="87">
        <f t="shared" si="3"/>
        <v>22436463</v>
      </c>
      <c r="J22" s="87">
        <f t="shared" si="3"/>
        <v>-7939490</v>
      </c>
      <c r="K22" s="87">
        <f t="shared" si="3"/>
        <v>-1869603</v>
      </c>
      <c r="L22" s="87">
        <f t="shared" si="3"/>
        <v>29802694</v>
      </c>
      <c r="M22" s="87">
        <f t="shared" si="3"/>
        <v>19993601</v>
      </c>
      <c r="N22" s="87">
        <f t="shared" si="3"/>
        <v>-3130756</v>
      </c>
      <c r="O22" s="87">
        <f t="shared" si="3"/>
        <v>-2042340</v>
      </c>
      <c r="P22" s="87">
        <f t="shared" si="3"/>
        <v>28343429</v>
      </c>
      <c r="Q22" s="87">
        <f t="shared" si="3"/>
        <v>23170333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65600397</v>
      </c>
      <c r="W22" s="87">
        <f t="shared" si="3"/>
        <v>9332767</v>
      </c>
      <c r="X22" s="87">
        <f t="shared" si="3"/>
        <v>56267630</v>
      </c>
      <c r="Y22" s="88">
        <f>+IF(W22&lt;&gt;0,(X22/W22)*100,0)</f>
        <v>602.9040476420337</v>
      </c>
      <c r="Z22" s="89">
        <f t="shared" si="3"/>
        <v>-28746859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10452237</v>
      </c>
      <c r="C24" s="74">
        <f>SUM(C22:C23)</f>
        <v>0</v>
      </c>
      <c r="D24" s="75">
        <f aca="true" t="shared" si="4" ref="D24:Z24">SUM(D22:D23)</f>
        <v>-28546837</v>
      </c>
      <c r="E24" s="76">
        <f t="shared" si="4"/>
        <v>-28746859</v>
      </c>
      <c r="F24" s="76">
        <f t="shared" si="4"/>
        <v>41681714</v>
      </c>
      <c r="G24" s="76">
        <f t="shared" si="4"/>
        <v>-8881652</v>
      </c>
      <c r="H24" s="76">
        <f t="shared" si="4"/>
        <v>-10363599</v>
      </c>
      <c r="I24" s="76">
        <f t="shared" si="4"/>
        <v>22436463</v>
      </c>
      <c r="J24" s="76">
        <f t="shared" si="4"/>
        <v>-7939490</v>
      </c>
      <c r="K24" s="76">
        <f t="shared" si="4"/>
        <v>-1869603</v>
      </c>
      <c r="L24" s="76">
        <f t="shared" si="4"/>
        <v>29802694</v>
      </c>
      <c r="M24" s="76">
        <f t="shared" si="4"/>
        <v>19993601</v>
      </c>
      <c r="N24" s="76">
        <f t="shared" si="4"/>
        <v>-3130756</v>
      </c>
      <c r="O24" s="76">
        <f t="shared" si="4"/>
        <v>-2042340</v>
      </c>
      <c r="P24" s="76">
        <f t="shared" si="4"/>
        <v>28343429</v>
      </c>
      <c r="Q24" s="76">
        <f t="shared" si="4"/>
        <v>23170333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65600397</v>
      </c>
      <c r="W24" s="76">
        <f t="shared" si="4"/>
        <v>9332767</v>
      </c>
      <c r="X24" s="76">
        <f t="shared" si="4"/>
        <v>56267630</v>
      </c>
      <c r="Y24" s="77">
        <f>+IF(W24&lt;&gt;0,(X24/W24)*100,0)</f>
        <v>602.9040476420337</v>
      </c>
      <c r="Z24" s="78">
        <f t="shared" si="4"/>
        <v>-28746859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259820</v>
      </c>
      <c r="C27" s="21">
        <v>0</v>
      </c>
      <c r="D27" s="98">
        <v>300000</v>
      </c>
      <c r="E27" s="99">
        <v>300000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225000</v>
      </c>
      <c r="X27" s="99">
        <v>-225000</v>
      </c>
      <c r="Y27" s="100">
        <v>-100</v>
      </c>
      <c r="Z27" s="101">
        <v>300000</v>
      </c>
    </row>
    <row r="28" spans="1:26" ht="13.5">
      <c r="A28" s="102" t="s">
        <v>44</v>
      </c>
      <c r="B28" s="18">
        <v>0</v>
      </c>
      <c r="C28" s="18">
        <v>0</v>
      </c>
      <c r="D28" s="58">
        <v>300000</v>
      </c>
      <c r="E28" s="59">
        <v>300000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225000</v>
      </c>
      <c r="X28" s="59">
        <v>-225000</v>
      </c>
      <c r="Y28" s="60">
        <v>-100</v>
      </c>
      <c r="Z28" s="61">
        <v>300000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259820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259820</v>
      </c>
      <c r="C32" s="21">
        <f>SUM(C28:C31)</f>
        <v>0</v>
      </c>
      <c r="D32" s="98">
        <f aca="true" t="shared" si="5" ref="D32:Z32">SUM(D28:D31)</f>
        <v>300000</v>
      </c>
      <c r="E32" s="99">
        <f t="shared" si="5"/>
        <v>300000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225000</v>
      </c>
      <c r="X32" s="99">
        <f t="shared" si="5"/>
        <v>-225000</v>
      </c>
      <c r="Y32" s="100">
        <f>+IF(W32&lt;&gt;0,(X32/W32)*100,0)</f>
        <v>-100</v>
      </c>
      <c r="Z32" s="101">
        <f t="shared" si="5"/>
        <v>300000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136038632</v>
      </c>
      <c r="C35" s="18">
        <v>0</v>
      </c>
      <c r="D35" s="58">
        <v>66806405</v>
      </c>
      <c r="E35" s="59">
        <v>64688688</v>
      </c>
      <c r="F35" s="59">
        <v>143079594</v>
      </c>
      <c r="G35" s="59">
        <v>143079594</v>
      </c>
      <c r="H35" s="59">
        <v>165524622</v>
      </c>
      <c r="I35" s="59">
        <v>165524622</v>
      </c>
      <c r="J35" s="59">
        <v>156489549</v>
      </c>
      <c r="K35" s="59">
        <v>155230935</v>
      </c>
      <c r="L35" s="59">
        <v>184495651</v>
      </c>
      <c r="M35" s="59">
        <v>184495651</v>
      </c>
      <c r="N35" s="59">
        <v>181790511</v>
      </c>
      <c r="O35" s="59">
        <v>177786686</v>
      </c>
      <c r="P35" s="59">
        <v>207335250</v>
      </c>
      <c r="Q35" s="59">
        <v>207335250</v>
      </c>
      <c r="R35" s="59">
        <v>0</v>
      </c>
      <c r="S35" s="59">
        <v>0</v>
      </c>
      <c r="T35" s="59">
        <v>0</v>
      </c>
      <c r="U35" s="59">
        <v>0</v>
      </c>
      <c r="V35" s="59">
        <v>207335250</v>
      </c>
      <c r="W35" s="59">
        <v>48516516</v>
      </c>
      <c r="X35" s="59">
        <v>158818734</v>
      </c>
      <c r="Y35" s="60">
        <v>327.35</v>
      </c>
      <c r="Z35" s="61">
        <v>64688688</v>
      </c>
    </row>
    <row r="36" spans="1:26" ht="13.5">
      <c r="A36" s="57" t="s">
        <v>53</v>
      </c>
      <c r="B36" s="18">
        <v>55447762</v>
      </c>
      <c r="C36" s="18">
        <v>0</v>
      </c>
      <c r="D36" s="58">
        <v>44447214</v>
      </c>
      <c r="E36" s="59">
        <v>45247210</v>
      </c>
      <c r="F36" s="59">
        <v>60231026</v>
      </c>
      <c r="G36" s="59">
        <v>60231026</v>
      </c>
      <c r="H36" s="59">
        <v>55081803</v>
      </c>
      <c r="I36" s="59">
        <v>55081803</v>
      </c>
      <c r="J36" s="59">
        <v>56682341</v>
      </c>
      <c r="K36" s="59">
        <v>55536174</v>
      </c>
      <c r="L36" s="59">
        <v>55536174</v>
      </c>
      <c r="M36" s="59">
        <v>55536174</v>
      </c>
      <c r="N36" s="59">
        <v>55615272</v>
      </c>
      <c r="O36" s="59">
        <v>55449468</v>
      </c>
      <c r="P36" s="59">
        <v>55811920</v>
      </c>
      <c r="Q36" s="59">
        <v>55811920</v>
      </c>
      <c r="R36" s="59">
        <v>0</v>
      </c>
      <c r="S36" s="59">
        <v>0</v>
      </c>
      <c r="T36" s="59">
        <v>0</v>
      </c>
      <c r="U36" s="59">
        <v>0</v>
      </c>
      <c r="V36" s="59">
        <v>55811920</v>
      </c>
      <c r="W36" s="59">
        <v>33935408</v>
      </c>
      <c r="X36" s="59">
        <v>21876512</v>
      </c>
      <c r="Y36" s="60">
        <v>64.47</v>
      </c>
      <c r="Z36" s="61">
        <v>45247210</v>
      </c>
    </row>
    <row r="37" spans="1:26" ht="13.5">
      <c r="A37" s="57" t="s">
        <v>54</v>
      </c>
      <c r="B37" s="18">
        <v>26630604</v>
      </c>
      <c r="C37" s="18">
        <v>0</v>
      </c>
      <c r="D37" s="58">
        <v>13922037</v>
      </c>
      <c r="E37" s="59">
        <v>13922037</v>
      </c>
      <c r="F37" s="59">
        <v>33871091</v>
      </c>
      <c r="G37" s="59">
        <v>33871091</v>
      </c>
      <c r="H37" s="59">
        <v>32496278</v>
      </c>
      <c r="I37" s="59">
        <v>32496278</v>
      </c>
      <c r="J37" s="59">
        <v>33104659</v>
      </c>
      <c r="K37" s="59">
        <v>32936200</v>
      </c>
      <c r="L37" s="59">
        <v>32453412</v>
      </c>
      <c r="M37" s="59">
        <v>32453412</v>
      </c>
      <c r="N37" s="59">
        <v>32990724</v>
      </c>
      <c r="O37" s="59">
        <v>31571332</v>
      </c>
      <c r="P37" s="59">
        <v>30666499</v>
      </c>
      <c r="Q37" s="59">
        <v>30666499</v>
      </c>
      <c r="R37" s="59">
        <v>0</v>
      </c>
      <c r="S37" s="59">
        <v>0</v>
      </c>
      <c r="T37" s="59">
        <v>0</v>
      </c>
      <c r="U37" s="59">
        <v>0</v>
      </c>
      <c r="V37" s="59">
        <v>30666499</v>
      </c>
      <c r="W37" s="59">
        <v>10441528</v>
      </c>
      <c r="X37" s="59">
        <v>20224971</v>
      </c>
      <c r="Y37" s="60">
        <v>193.7</v>
      </c>
      <c r="Z37" s="61">
        <v>13922037</v>
      </c>
    </row>
    <row r="38" spans="1:26" ht="13.5">
      <c r="A38" s="57" t="s">
        <v>55</v>
      </c>
      <c r="B38" s="18">
        <v>25347789</v>
      </c>
      <c r="C38" s="18">
        <v>0</v>
      </c>
      <c r="D38" s="58">
        <v>25403950</v>
      </c>
      <c r="E38" s="59">
        <v>25403470</v>
      </c>
      <c r="F38" s="59">
        <v>24732633</v>
      </c>
      <c r="G38" s="59">
        <v>24732633</v>
      </c>
      <c r="H38" s="59">
        <v>26452896</v>
      </c>
      <c r="I38" s="59">
        <v>26452896</v>
      </c>
      <c r="J38" s="59">
        <v>26448696</v>
      </c>
      <c r="K38" s="59">
        <v>26044988</v>
      </c>
      <c r="L38" s="59">
        <v>25989800</v>
      </c>
      <c r="M38" s="59">
        <v>25989800</v>
      </c>
      <c r="N38" s="59">
        <v>25957208</v>
      </c>
      <c r="O38" s="59">
        <v>25728524</v>
      </c>
      <c r="P38" s="59">
        <v>25728524</v>
      </c>
      <c r="Q38" s="59">
        <v>25728524</v>
      </c>
      <c r="R38" s="59">
        <v>0</v>
      </c>
      <c r="S38" s="59">
        <v>0</v>
      </c>
      <c r="T38" s="59">
        <v>0</v>
      </c>
      <c r="U38" s="59">
        <v>0</v>
      </c>
      <c r="V38" s="59">
        <v>25728524</v>
      </c>
      <c r="W38" s="59">
        <v>19052603</v>
      </c>
      <c r="X38" s="59">
        <v>6675921</v>
      </c>
      <c r="Y38" s="60">
        <v>35.04</v>
      </c>
      <c r="Z38" s="61">
        <v>25403470</v>
      </c>
    </row>
    <row r="39" spans="1:26" ht="13.5">
      <c r="A39" s="57" t="s">
        <v>56</v>
      </c>
      <c r="B39" s="18">
        <v>139508001</v>
      </c>
      <c r="C39" s="18">
        <v>0</v>
      </c>
      <c r="D39" s="58">
        <v>71927632</v>
      </c>
      <c r="E39" s="59">
        <v>70610391</v>
      </c>
      <c r="F39" s="59">
        <v>144706896</v>
      </c>
      <c r="G39" s="59">
        <v>144706896</v>
      </c>
      <c r="H39" s="59">
        <v>161657251</v>
      </c>
      <c r="I39" s="59">
        <v>161657251</v>
      </c>
      <c r="J39" s="59">
        <v>153618535</v>
      </c>
      <c r="K39" s="59">
        <v>151785921</v>
      </c>
      <c r="L39" s="59">
        <v>181588613</v>
      </c>
      <c r="M39" s="59">
        <v>181588613</v>
      </c>
      <c r="N39" s="59">
        <v>178457851</v>
      </c>
      <c r="O39" s="59">
        <v>175936298</v>
      </c>
      <c r="P39" s="59">
        <v>206752147</v>
      </c>
      <c r="Q39" s="59">
        <v>206752147</v>
      </c>
      <c r="R39" s="59">
        <v>0</v>
      </c>
      <c r="S39" s="59">
        <v>0</v>
      </c>
      <c r="T39" s="59">
        <v>0</v>
      </c>
      <c r="U39" s="59">
        <v>0</v>
      </c>
      <c r="V39" s="59">
        <v>206752147</v>
      </c>
      <c r="W39" s="59">
        <v>52957793</v>
      </c>
      <c r="X39" s="59">
        <v>153794354</v>
      </c>
      <c r="Y39" s="60">
        <v>290.41</v>
      </c>
      <c r="Z39" s="61">
        <v>70610391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-31927085</v>
      </c>
      <c r="C42" s="18">
        <v>0</v>
      </c>
      <c r="D42" s="58">
        <v>-13484752</v>
      </c>
      <c r="E42" s="59">
        <v>-13484752</v>
      </c>
      <c r="F42" s="59">
        <v>41681714</v>
      </c>
      <c r="G42" s="59">
        <v>-8881652</v>
      </c>
      <c r="H42" s="59">
        <v>-10363599</v>
      </c>
      <c r="I42" s="59">
        <v>22436463</v>
      </c>
      <c r="J42" s="59">
        <v>-7939490</v>
      </c>
      <c r="K42" s="59">
        <v>-1869603</v>
      </c>
      <c r="L42" s="59">
        <v>29802694</v>
      </c>
      <c r="M42" s="59">
        <v>19993601</v>
      </c>
      <c r="N42" s="59">
        <v>-3130756</v>
      </c>
      <c r="O42" s="59">
        <v>-2042340</v>
      </c>
      <c r="P42" s="59">
        <v>28343427</v>
      </c>
      <c r="Q42" s="59">
        <v>23170331</v>
      </c>
      <c r="R42" s="59">
        <v>0</v>
      </c>
      <c r="S42" s="59">
        <v>0</v>
      </c>
      <c r="T42" s="59">
        <v>0</v>
      </c>
      <c r="U42" s="59">
        <v>0</v>
      </c>
      <c r="V42" s="59">
        <v>65600395</v>
      </c>
      <c r="W42" s="59">
        <v>-10115620</v>
      </c>
      <c r="X42" s="59">
        <v>75716015</v>
      </c>
      <c r="Y42" s="60">
        <v>-748.51</v>
      </c>
      <c r="Z42" s="61">
        <v>-13484752</v>
      </c>
    </row>
    <row r="43" spans="1:26" ht="13.5">
      <c r="A43" s="57" t="s">
        <v>59</v>
      </c>
      <c r="B43" s="18">
        <v>-6335417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97951502</v>
      </c>
      <c r="C45" s="21">
        <v>0</v>
      </c>
      <c r="D45" s="98">
        <v>-8479552</v>
      </c>
      <c r="E45" s="99">
        <v>-8479552</v>
      </c>
      <c r="F45" s="99">
        <v>145976654</v>
      </c>
      <c r="G45" s="99">
        <v>137095002</v>
      </c>
      <c r="H45" s="99">
        <v>126731403</v>
      </c>
      <c r="I45" s="99">
        <v>126731403</v>
      </c>
      <c r="J45" s="99">
        <v>118791913</v>
      </c>
      <c r="K45" s="99">
        <v>116922310</v>
      </c>
      <c r="L45" s="99">
        <v>146725004</v>
      </c>
      <c r="M45" s="99">
        <v>146725004</v>
      </c>
      <c r="N45" s="99">
        <v>143594248</v>
      </c>
      <c r="O45" s="99">
        <v>141551908</v>
      </c>
      <c r="P45" s="99">
        <v>169895335</v>
      </c>
      <c r="Q45" s="99">
        <v>169895335</v>
      </c>
      <c r="R45" s="99">
        <v>0</v>
      </c>
      <c r="S45" s="99">
        <v>0</v>
      </c>
      <c r="T45" s="99">
        <v>0</v>
      </c>
      <c r="U45" s="99">
        <v>0</v>
      </c>
      <c r="V45" s="99">
        <v>169895335</v>
      </c>
      <c r="W45" s="99">
        <v>-5110420</v>
      </c>
      <c r="X45" s="99">
        <v>175005755</v>
      </c>
      <c r="Y45" s="100">
        <v>-3424.49</v>
      </c>
      <c r="Z45" s="101">
        <v>-8479552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60675</v>
      </c>
      <c r="C49" s="51">
        <v>0</v>
      </c>
      <c r="D49" s="128">
        <v>1253</v>
      </c>
      <c r="E49" s="53">
        <v>181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62109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451693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451693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72.94406938651352</v>
      </c>
      <c r="C58" s="5">
        <f>IF(C67=0,0,+(C76/C67)*100)</f>
        <v>0</v>
      </c>
      <c r="D58" s="6">
        <f aca="true" t="shared" si="6" ref="D58:Z58">IF(D67=0,0,+(D76/D67)*100)</f>
        <v>498.0528119945886</v>
      </c>
      <c r="E58" s="7">
        <f t="shared" si="6"/>
        <v>498.06674414405705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99.99716814159292</v>
      </c>
      <c r="Q58" s="7">
        <f t="shared" si="6"/>
        <v>99.99897922727504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99.9997058347674</v>
      </c>
      <c r="W58" s="7">
        <f t="shared" si="6"/>
        <v>497.6127547394288</v>
      </c>
      <c r="X58" s="7">
        <f t="shared" si="6"/>
        <v>0</v>
      </c>
      <c r="Y58" s="7">
        <f t="shared" si="6"/>
        <v>0</v>
      </c>
      <c r="Z58" s="8">
        <f t="shared" si="6"/>
        <v>498.06674414405705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72.94871631501651</v>
      </c>
      <c r="C60" s="12">
        <f t="shared" si="7"/>
        <v>0</v>
      </c>
      <c r="D60" s="3">
        <f t="shared" si="7"/>
        <v>498.09334404850307</v>
      </c>
      <c r="E60" s="13">
        <f t="shared" si="7"/>
        <v>498.09359739458483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497.6127547394288</v>
      </c>
      <c r="X60" s="13">
        <f t="shared" si="7"/>
        <v>0</v>
      </c>
      <c r="Y60" s="13">
        <f t="shared" si="7"/>
        <v>0</v>
      </c>
      <c r="Z60" s="14">
        <f t="shared" si="7"/>
        <v>498.09359739458483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72.94871631501651</v>
      </c>
      <c r="C65" s="12">
        <f t="shared" si="7"/>
        <v>0</v>
      </c>
      <c r="D65" s="3">
        <f t="shared" si="7"/>
        <v>498.09334404850307</v>
      </c>
      <c r="E65" s="13">
        <f t="shared" si="7"/>
        <v>498.09359739458483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497.6127547394288</v>
      </c>
      <c r="X65" s="13">
        <f t="shared" si="7"/>
        <v>0</v>
      </c>
      <c r="Y65" s="13">
        <f t="shared" si="7"/>
        <v>0</v>
      </c>
      <c r="Z65" s="14">
        <f t="shared" si="7"/>
        <v>498.09359739458483</v>
      </c>
    </row>
    <row r="66" spans="1:26" ht="13.5">
      <c r="A66" s="39" t="s">
        <v>115</v>
      </c>
      <c r="B66" s="15">
        <f t="shared" si="7"/>
        <v>44.05940594059406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0</v>
      </c>
      <c r="Q66" s="16">
        <f t="shared" si="7"/>
        <v>50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94.5945945945946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1255806</v>
      </c>
      <c r="C67" s="23"/>
      <c r="D67" s="24">
        <v>1966220</v>
      </c>
      <c r="E67" s="25">
        <v>1966165</v>
      </c>
      <c r="F67" s="25">
        <v>83646</v>
      </c>
      <c r="G67" s="25">
        <v>79460</v>
      </c>
      <c r="H67" s="25">
        <v>52844</v>
      </c>
      <c r="I67" s="25">
        <v>215950</v>
      </c>
      <c r="J67" s="25">
        <v>73591</v>
      </c>
      <c r="K67" s="25">
        <v>71115</v>
      </c>
      <c r="L67" s="25">
        <v>123304</v>
      </c>
      <c r="M67" s="25">
        <v>268010</v>
      </c>
      <c r="N67" s="25">
        <v>63920</v>
      </c>
      <c r="O67" s="25">
        <v>61385</v>
      </c>
      <c r="P67" s="25">
        <v>70625</v>
      </c>
      <c r="Q67" s="25">
        <v>195930</v>
      </c>
      <c r="R67" s="25"/>
      <c r="S67" s="25"/>
      <c r="T67" s="25"/>
      <c r="U67" s="25"/>
      <c r="V67" s="25">
        <v>679890</v>
      </c>
      <c r="W67" s="25">
        <v>1475969</v>
      </c>
      <c r="X67" s="25"/>
      <c r="Y67" s="24"/>
      <c r="Z67" s="26">
        <v>1966165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1255604</v>
      </c>
      <c r="C69" s="18"/>
      <c r="D69" s="19">
        <v>1966060</v>
      </c>
      <c r="E69" s="20">
        <v>1966059</v>
      </c>
      <c r="F69" s="20">
        <v>83646</v>
      </c>
      <c r="G69" s="20">
        <v>79460</v>
      </c>
      <c r="H69" s="20">
        <v>52841</v>
      </c>
      <c r="I69" s="20">
        <v>215947</v>
      </c>
      <c r="J69" s="20">
        <v>73573</v>
      </c>
      <c r="K69" s="20">
        <v>71115</v>
      </c>
      <c r="L69" s="20">
        <v>123292</v>
      </c>
      <c r="M69" s="20">
        <v>267980</v>
      </c>
      <c r="N69" s="20">
        <v>63920</v>
      </c>
      <c r="O69" s="20">
        <v>61383</v>
      </c>
      <c r="P69" s="20">
        <v>70623</v>
      </c>
      <c r="Q69" s="20">
        <v>195926</v>
      </c>
      <c r="R69" s="20"/>
      <c r="S69" s="20"/>
      <c r="T69" s="20"/>
      <c r="U69" s="20"/>
      <c r="V69" s="20">
        <v>679853</v>
      </c>
      <c r="W69" s="20">
        <v>1475969</v>
      </c>
      <c r="X69" s="20"/>
      <c r="Y69" s="19"/>
      <c r="Z69" s="22">
        <v>1966059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1255604</v>
      </c>
      <c r="C74" s="18"/>
      <c r="D74" s="19">
        <v>1966060</v>
      </c>
      <c r="E74" s="20">
        <v>1966059</v>
      </c>
      <c r="F74" s="20">
        <v>83646</v>
      </c>
      <c r="G74" s="20">
        <v>79460</v>
      </c>
      <c r="H74" s="20">
        <v>52841</v>
      </c>
      <c r="I74" s="20">
        <v>215947</v>
      </c>
      <c r="J74" s="20">
        <v>73573</v>
      </c>
      <c r="K74" s="20">
        <v>71115</v>
      </c>
      <c r="L74" s="20">
        <v>123292</v>
      </c>
      <c r="M74" s="20">
        <v>267980</v>
      </c>
      <c r="N74" s="20">
        <v>63920</v>
      </c>
      <c r="O74" s="20">
        <v>61383</v>
      </c>
      <c r="P74" s="20">
        <v>70623</v>
      </c>
      <c r="Q74" s="20">
        <v>195926</v>
      </c>
      <c r="R74" s="20"/>
      <c r="S74" s="20"/>
      <c r="T74" s="20"/>
      <c r="U74" s="20"/>
      <c r="V74" s="20">
        <v>679853</v>
      </c>
      <c r="W74" s="20">
        <v>1475969</v>
      </c>
      <c r="X74" s="20"/>
      <c r="Y74" s="19"/>
      <c r="Z74" s="22">
        <v>1966059</v>
      </c>
    </row>
    <row r="75" spans="1:26" ht="13.5" hidden="1">
      <c r="A75" s="39" t="s">
        <v>115</v>
      </c>
      <c r="B75" s="27">
        <v>202</v>
      </c>
      <c r="C75" s="27"/>
      <c r="D75" s="28">
        <v>160</v>
      </c>
      <c r="E75" s="29">
        <v>106</v>
      </c>
      <c r="F75" s="29"/>
      <c r="G75" s="29"/>
      <c r="H75" s="29">
        <v>3</v>
      </c>
      <c r="I75" s="29">
        <v>3</v>
      </c>
      <c r="J75" s="29">
        <v>18</v>
      </c>
      <c r="K75" s="29"/>
      <c r="L75" s="29">
        <v>12</v>
      </c>
      <c r="M75" s="29">
        <v>30</v>
      </c>
      <c r="N75" s="29"/>
      <c r="O75" s="29">
        <v>2</v>
      </c>
      <c r="P75" s="29">
        <v>2</v>
      </c>
      <c r="Q75" s="29">
        <v>4</v>
      </c>
      <c r="R75" s="29"/>
      <c r="S75" s="29"/>
      <c r="T75" s="29"/>
      <c r="U75" s="29"/>
      <c r="V75" s="29">
        <v>37</v>
      </c>
      <c r="W75" s="29"/>
      <c r="X75" s="29"/>
      <c r="Y75" s="28"/>
      <c r="Z75" s="30">
        <v>106</v>
      </c>
    </row>
    <row r="76" spans="1:26" ht="13.5" hidden="1">
      <c r="A76" s="41" t="s">
        <v>117</v>
      </c>
      <c r="B76" s="31">
        <v>916036</v>
      </c>
      <c r="C76" s="31"/>
      <c r="D76" s="32">
        <v>9792814</v>
      </c>
      <c r="E76" s="33">
        <v>9792814</v>
      </c>
      <c r="F76" s="33">
        <v>83646</v>
      </c>
      <c r="G76" s="33">
        <v>79460</v>
      </c>
      <c r="H76" s="33">
        <v>52844</v>
      </c>
      <c r="I76" s="33">
        <v>215950</v>
      </c>
      <c r="J76" s="33">
        <v>73591</v>
      </c>
      <c r="K76" s="33">
        <v>71115</v>
      </c>
      <c r="L76" s="33">
        <v>123304</v>
      </c>
      <c r="M76" s="33">
        <v>268010</v>
      </c>
      <c r="N76" s="33">
        <v>63920</v>
      </c>
      <c r="O76" s="33">
        <v>61385</v>
      </c>
      <c r="P76" s="33">
        <v>70623</v>
      </c>
      <c r="Q76" s="33">
        <v>195928</v>
      </c>
      <c r="R76" s="33"/>
      <c r="S76" s="33"/>
      <c r="T76" s="33"/>
      <c r="U76" s="33"/>
      <c r="V76" s="33">
        <v>679888</v>
      </c>
      <c r="W76" s="33">
        <v>7344610</v>
      </c>
      <c r="X76" s="33"/>
      <c r="Y76" s="32"/>
      <c r="Z76" s="34">
        <v>9792814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915947</v>
      </c>
      <c r="C78" s="18"/>
      <c r="D78" s="19">
        <v>9792814</v>
      </c>
      <c r="E78" s="20">
        <v>9792814</v>
      </c>
      <c r="F78" s="20">
        <v>83646</v>
      </c>
      <c r="G78" s="20">
        <v>79460</v>
      </c>
      <c r="H78" s="20">
        <v>52841</v>
      </c>
      <c r="I78" s="20">
        <v>215947</v>
      </c>
      <c r="J78" s="20">
        <v>73573</v>
      </c>
      <c r="K78" s="20">
        <v>71115</v>
      </c>
      <c r="L78" s="20">
        <v>123292</v>
      </c>
      <c r="M78" s="20">
        <v>267980</v>
      </c>
      <c r="N78" s="20">
        <v>63920</v>
      </c>
      <c r="O78" s="20">
        <v>61383</v>
      </c>
      <c r="P78" s="20">
        <v>70623</v>
      </c>
      <c r="Q78" s="20">
        <v>195926</v>
      </c>
      <c r="R78" s="20"/>
      <c r="S78" s="20"/>
      <c r="T78" s="20"/>
      <c r="U78" s="20"/>
      <c r="V78" s="20">
        <v>679853</v>
      </c>
      <c r="W78" s="20">
        <v>7344610</v>
      </c>
      <c r="X78" s="20"/>
      <c r="Y78" s="19"/>
      <c r="Z78" s="22">
        <v>9792814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>
        <v>915947</v>
      </c>
      <c r="C83" s="18"/>
      <c r="D83" s="19">
        <v>9792814</v>
      </c>
      <c r="E83" s="20">
        <v>9792814</v>
      </c>
      <c r="F83" s="20">
        <v>83646</v>
      </c>
      <c r="G83" s="20">
        <v>79460</v>
      </c>
      <c r="H83" s="20">
        <v>52841</v>
      </c>
      <c r="I83" s="20">
        <v>215947</v>
      </c>
      <c r="J83" s="20">
        <v>73573</v>
      </c>
      <c r="K83" s="20">
        <v>71115</v>
      </c>
      <c r="L83" s="20">
        <v>123292</v>
      </c>
      <c r="M83" s="20">
        <v>267980</v>
      </c>
      <c r="N83" s="20">
        <v>63920</v>
      </c>
      <c r="O83" s="20">
        <v>61383</v>
      </c>
      <c r="P83" s="20">
        <v>70623</v>
      </c>
      <c r="Q83" s="20">
        <v>195926</v>
      </c>
      <c r="R83" s="20"/>
      <c r="S83" s="20"/>
      <c r="T83" s="20"/>
      <c r="U83" s="20"/>
      <c r="V83" s="20">
        <v>679853</v>
      </c>
      <c r="W83" s="20">
        <v>7344610</v>
      </c>
      <c r="X83" s="20"/>
      <c r="Y83" s="19"/>
      <c r="Z83" s="22">
        <v>9792814</v>
      </c>
    </row>
    <row r="84" spans="1:26" ht="13.5" hidden="1">
      <c r="A84" s="39" t="s">
        <v>115</v>
      </c>
      <c r="B84" s="27">
        <v>89</v>
      </c>
      <c r="C84" s="27"/>
      <c r="D84" s="28"/>
      <c r="E84" s="29"/>
      <c r="F84" s="29"/>
      <c r="G84" s="29"/>
      <c r="H84" s="29">
        <v>3</v>
      </c>
      <c r="I84" s="29">
        <v>3</v>
      </c>
      <c r="J84" s="29">
        <v>18</v>
      </c>
      <c r="K84" s="29"/>
      <c r="L84" s="29">
        <v>12</v>
      </c>
      <c r="M84" s="29">
        <v>30</v>
      </c>
      <c r="N84" s="29"/>
      <c r="O84" s="29">
        <v>2</v>
      </c>
      <c r="P84" s="29"/>
      <c r="Q84" s="29">
        <v>2</v>
      </c>
      <c r="R84" s="29"/>
      <c r="S84" s="29"/>
      <c r="T84" s="29"/>
      <c r="U84" s="29"/>
      <c r="V84" s="29">
        <v>35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31425047</v>
      </c>
      <c r="C5" s="18">
        <v>0</v>
      </c>
      <c r="D5" s="58">
        <v>35127971</v>
      </c>
      <c r="E5" s="59">
        <v>35127971</v>
      </c>
      <c r="F5" s="59">
        <v>2892761</v>
      </c>
      <c r="G5" s="59">
        <v>2912000</v>
      </c>
      <c r="H5" s="59">
        <v>2953923</v>
      </c>
      <c r="I5" s="59">
        <v>8758684</v>
      </c>
      <c r="J5" s="59">
        <v>2949842</v>
      </c>
      <c r="K5" s="59">
        <v>2885420</v>
      </c>
      <c r="L5" s="59">
        <v>2724979</v>
      </c>
      <c r="M5" s="59">
        <v>8560241</v>
      </c>
      <c r="N5" s="59">
        <v>2875078</v>
      </c>
      <c r="O5" s="59">
        <v>2820866</v>
      </c>
      <c r="P5" s="59">
        <v>2866316</v>
      </c>
      <c r="Q5" s="59">
        <v>8562260</v>
      </c>
      <c r="R5" s="59">
        <v>0</v>
      </c>
      <c r="S5" s="59">
        <v>0</v>
      </c>
      <c r="T5" s="59">
        <v>0</v>
      </c>
      <c r="U5" s="59">
        <v>0</v>
      </c>
      <c r="V5" s="59">
        <v>25881185</v>
      </c>
      <c r="W5" s="59">
        <v>26345979</v>
      </c>
      <c r="X5" s="59">
        <v>-464794</v>
      </c>
      <c r="Y5" s="60">
        <v>-1.76</v>
      </c>
      <c r="Z5" s="61">
        <v>35127971</v>
      </c>
    </row>
    <row r="6" spans="1:26" ht="13.5">
      <c r="A6" s="57" t="s">
        <v>32</v>
      </c>
      <c r="B6" s="18">
        <v>52851093</v>
      </c>
      <c r="C6" s="18">
        <v>0</v>
      </c>
      <c r="D6" s="58">
        <v>53653926</v>
      </c>
      <c r="E6" s="59">
        <v>53653926</v>
      </c>
      <c r="F6" s="59">
        <v>3419503</v>
      </c>
      <c r="G6" s="59">
        <v>4442000</v>
      </c>
      <c r="H6" s="59">
        <v>4105694</v>
      </c>
      <c r="I6" s="59">
        <v>11967197</v>
      </c>
      <c r="J6" s="59">
        <v>4526591</v>
      </c>
      <c r="K6" s="59">
        <v>4972540</v>
      </c>
      <c r="L6" s="59">
        <v>5188353</v>
      </c>
      <c r="M6" s="59">
        <v>14687484</v>
      </c>
      <c r="N6" s="59">
        <v>3512218</v>
      </c>
      <c r="O6" s="59">
        <v>4977634</v>
      </c>
      <c r="P6" s="59">
        <v>4920133</v>
      </c>
      <c r="Q6" s="59">
        <v>13409985</v>
      </c>
      <c r="R6" s="59">
        <v>0</v>
      </c>
      <c r="S6" s="59">
        <v>0</v>
      </c>
      <c r="T6" s="59">
        <v>0</v>
      </c>
      <c r="U6" s="59">
        <v>0</v>
      </c>
      <c r="V6" s="59">
        <v>40064666</v>
      </c>
      <c r="W6" s="59">
        <v>40240449</v>
      </c>
      <c r="X6" s="59">
        <v>-175783</v>
      </c>
      <c r="Y6" s="60">
        <v>-0.44</v>
      </c>
      <c r="Z6" s="61">
        <v>53653926</v>
      </c>
    </row>
    <row r="7" spans="1:26" ht="13.5">
      <c r="A7" s="57" t="s">
        <v>33</v>
      </c>
      <c r="B7" s="18">
        <v>7435467</v>
      </c>
      <c r="C7" s="18">
        <v>0</v>
      </c>
      <c r="D7" s="58">
        <v>6933293</v>
      </c>
      <c r="E7" s="59">
        <v>6933293</v>
      </c>
      <c r="F7" s="59">
        <v>0</v>
      </c>
      <c r="G7" s="59">
        <v>0</v>
      </c>
      <c r="H7" s="59">
        <v>1369091</v>
      </c>
      <c r="I7" s="59">
        <v>1369091</v>
      </c>
      <c r="J7" s="59">
        <v>0</v>
      </c>
      <c r="K7" s="59">
        <v>399014</v>
      </c>
      <c r="L7" s="59">
        <v>263294</v>
      </c>
      <c r="M7" s="59">
        <v>662308</v>
      </c>
      <c r="N7" s="59">
        <v>870149</v>
      </c>
      <c r="O7" s="59">
        <v>870149</v>
      </c>
      <c r="P7" s="59">
        <v>1220376</v>
      </c>
      <c r="Q7" s="59">
        <v>2960674</v>
      </c>
      <c r="R7" s="59">
        <v>0</v>
      </c>
      <c r="S7" s="59">
        <v>0</v>
      </c>
      <c r="T7" s="59">
        <v>0</v>
      </c>
      <c r="U7" s="59">
        <v>0</v>
      </c>
      <c r="V7" s="59">
        <v>4992073</v>
      </c>
      <c r="W7" s="59">
        <v>5199966</v>
      </c>
      <c r="X7" s="59">
        <v>-207893</v>
      </c>
      <c r="Y7" s="60">
        <v>-4</v>
      </c>
      <c r="Z7" s="61">
        <v>6933293</v>
      </c>
    </row>
    <row r="8" spans="1:26" ht="13.5">
      <c r="A8" s="57" t="s">
        <v>34</v>
      </c>
      <c r="B8" s="18">
        <v>120499305</v>
      </c>
      <c r="C8" s="18">
        <v>0</v>
      </c>
      <c r="D8" s="58">
        <v>127358000</v>
      </c>
      <c r="E8" s="59">
        <v>127358000</v>
      </c>
      <c r="F8" s="59">
        <v>51570000</v>
      </c>
      <c r="G8" s="59">
        <v>0</v>
      </c>
      <c r="H8" s="59">
        <v>0</v>
      </c>
      <c r="I8" s="59">
        <v>51570000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30941000</v>
      </c>
      <c r="Q8" s="59">
        <v>30941000</v>
      </c>
      <c r="R8" s="59">
        <v>0</v>
      </c>
      <c r="S8" s="59">
        <v>0</v>
      </c>
      <c r="T8" s="59">
        <v>0</v>
      </c>
      <c r="U8" s="59">
        <v>0</v>
      </c>
      <c r="V8" s="59">
        <v>82511000</v>
      </c>
      <c r="W8" s="59">
        <v>127358000</v>
      </c>
      <c r="X8" s="59">
        <v>-44847000</v>
      </c>
      <c r="Y8" s="60">
        <v>-35.21</v>
      </c>
      <c r="Z8" s="61">
        <v>127358000</v>
      </c>
    </row>
    <row r="9" spans="1:26" ht="13.5">
      <c r="A9" s="57" t="s">
        <v>35</v>
      </c>
      <c r="B9" s="18">
        <v>19197854</v>
      </c>
      <c r="C9" s="18">
        <v>0</v>
      </c>
      <c r="D9" s="58">
        <v>18555354</v>
      </c>
      <c r="E9" s="59">
        <v>18555354</v>
      </c>
      <c r="F9" s="59">
        <v>1932633</v>
      </c>
      <c r="G9" s="59">
        <v>2482156</v>
      </c>
      <c r="H9" s="59">
        <v>2740573</v>
      </c>
      <c r="I9" s="59">
        <v>7155362</v>
      </c>
      <c r="J9" s="59">
        <v>1434624</v>
      </c>
      <c r="K9" s="59">
        <v>792277</v>
      </c>
      <c r="L9" s="59">
        <v>1356424</v>
      </c>
      <c r="M9" s="59">
        <v>3583325</v>
      </c>
      <c r="N9" s="59">
        <v>1135119</v>
      </c>
      <c r="O9" s="59">
        <v>2002695</v>
      </c>
      <c r="P9" s="59">
        <v>2890968</v>
      </c>
      <c r="Q9" s="59">
        <v>6028782</v>
      </c>
      <c r="R9" s="59">
        <v>0</v>
      </c>
      <c r="S9" s="59">
        <v>0</v>
      </c>
      <c r="T9" s="59">
        <v>0</v>
      </c>
      <c r="U9" s="59">
        <v>0</v>
      </c>
      <c r="V9" s="59">
        <v>16767469</v>
      </c>
      <c r="W9" s="59">
        <v>13916520</v>
      </c>
      <c r="X9" s="59">
        <v>2850949</v>
      </c>
      <c r="Y9" s="60">
        <v>20.49</v>
      </c>
      <c r="Z9" s="61">
        <v>18555354</v>
      </c>
    </row>
    <row r="10" spans="1:26" ht="25.5">
      <c r="A10" s="62" t="s">
        <v>102</v>
      </c>
      <c r="B10" s="63">
        <f>SUM(B5:B9)</f>
        <v>231408766</v>
      </c>
      <c r="C10" s="63">
        <f>SUM(C5:C9)</f>
        <v>0</v>
      </c>
      <c r="D10" s="64">
        <f aca="true" t="shared" si="0" ref="D10:Z10">SUM(D5:D9)</f>
        <v>241628544</v>
      </c>
      <c r="E10" s="65">
        <f t="shared" si="0"/>
        <v>241628544</v>
      </c>
      <c r="F10" s="65">
        <f t="shared" si="0"/>
        <v>59814897</v>
      </c>
      <c r="G10" s="65">
        <f t="shared" si="0"/>
        <v>9836156</v>
      </c>
      <c r="H10" s="65">
        <f t="shared" si="0"/>
        <v>11169281</v>
      </c>
      <c r="I10" s="65">
        <f t="shared" si="0"/>
        <v>80820334</v>
      </c>
      <c r="J10" s="65">
        <f t="shared" si="0"/>
        <v>8911057</v>
      </c>
      <c r="K10" s="65">
        <f t="shared" si="0"/>
        <v>9049251</v>
      </c>
      <c r="L10" s="65">
        <f t="shared" si="0"/>
        <v>9533050</v>
      </c>
      <c r="M10" s="65">
        <f t="shared" si="0"/>
        <v>27493358</v>
      </c>
      <c r="N10" s="65">
        <f t="shared" si="0"/>
        <v>8392564</v>
      </c>
      <c r="O10" s="65">
        <f t="shared" si="0"/>
        <v>10671344</v>
      </c>
      <c r="P10" s="65">
        <f t="shared" si="0"/>
        <v>42838793</v>
      </c>
      <c r="Q10" s="65">
        <f t="shared" si="0"/>
        <v>61902701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170216393</v>
      </c>
      <c r="W10" s="65">
        <f t="shared" si="0"/>
        <v>213060914</v>
      </c>
      <c r="X10" s="65">
        <f t="shared" si="0"/>
        <v>-42844521</v>
      </c>
      <c r="Y10" s="66">
        <f>+IF(W10&lt;&gt;0,(X10/W10)*100,0)</f>
        <v>-20.109047781518484</v>
      </c>
      <c r="Z10" s="67">
        <f t="shared" si="0"/>
        <v>241628544</v>
      </c>
    </row>
    <row r="11" spans="1:26" ht="13.5">
      <c r="A11" s="57" t="s">
        <v>36</v>
      </c>
      <c r="B11" s="18">
        <v>70975660</v>
      </c>
      <c r="C11" s="18">
        <v>0</v>
      </c>
      <c r="D11" s="58">
        <v>82321696</v>
      </c>
      <c r="E11" s="59">
        <v>82321696</v>
      </c>
      <c r="F11" s="59">
        <v>5548709</v>
      </c>
      <c r="G11" s="59">
        <v>5956113</v>
      </c>
      <c r="H11" s="59">
        <v>5341809</v>
      </c>
      <c r="I11" s="59">
        <v>16846631</v>
      </c>
      <c r="J11" s="59">
        <v>6090866</v>
      </c>
      <c r="K11" s="59">
        <v>6101897</v>
      </c>
      <c r="L11" s="59">
        <v>5745981</v>
      </c>
      <c r="M11" s="59">
        <v>17938744</v>
      </c>
      <c r="N11" s="59">
        <v>6417829</v>
      </c>
      <c r="O11" s="59">
        <v>5790289</v>
      </c>
      <c r="P11" s="59">
        <v>5621836</v>
      </c>
      <c r="Q11" s="59">
        <v>17829954</v>
      </c>
      <c r="R11" s="59">
        <v>0</v>
      </c>
      <c r="S11" s="59">
        <v>0</v>
      </c>
      <c r="T11" s="59">
        <v>0</v>
      </c>
      <c r="U11" s="59">
        <v>0</v>
      </c>
      <c r="V11" s="59">
        <v>52615329</v>
      </c>
      <c r="W11" s="59">
        <v>61741269</v>
      </c>
      <c r="X11" s="59">
        <v>-9125940</v>
      </c>
      <c r="Y11" s="60">
        <v>-14.78</v>
      </c>
      <c r="Z11" s="61">
        <v>82321696</v>
      </c>
    </row>
    <row r="12" spans="1:26" ht="13.5">
      <c r="A12" s="57" t="s">
        <v>37</v>
      </c>
      <c r="B12" s="18">
        <v>11328932</v>
      </c>
      <c r="C12" s="18">
        <v>0</v>
      </c>
      <c r="D12" s="58">
        <v>12596200</v>
      </c>
      <c r="E12" s="59">
        <v>12596200</v>
      </c>
      <c r="F12" s="59">
        <v>1739358</v>
      </c>
      <c r="G12" s="59">
        <v>860000</v>
      </c>
      <c r="H12" s="59">
        <v>874000</v>
      </c>
      <c r="I12" s="59">
        <v>3473358</v>
      </c>
      <c r="J12" s="59">
        <v>873626</v>
      </c>
      <c r="K12" s="59">
        <v>965102</v>
      </c>
      <c r="L12" s="59">
        <v>1072635</v>
      </c>
      <c r="M12" s="59">
        <v>2911363</v>
      </c>
      <c r="N12" s="59">
        <v>1194967</v>
      </c>
      <c r="O12" s="59">
        <v>1002227</v>
      </c>
      <c r="P12" s="59">
        <v>1007171</v>
      </c>
      <c r="Q12" s="59">
        <v>3204365</v>
      </c>
      <c r="R12" s="59">
        <v>0</v>
      </c>
      <c r="S12" s="59">
        <v>0</v>
      </c>
      <c r="T12" s="59">
        <v>0</v>
      </c>
      <c r="U12" s="59">
        <v>0</v>
      </c>
      <c r="V12" s="59">
        <v>9589086</v>
      </c>
      <c r="W12" s="59">
        <v>9447147</v>
      </c>
      <c r="X12" s="59">
        <v>141939</v>
      </c>
      <c r="Y12" s="60">
        <v>1.5</v>
      </c>
      <c r="Z12" s="61">
        <v>12596200</v>
      </c>
    </row>
    <row r="13" spans="1:26" ht="13.5">
      <c r="A13" s="57" t="s">
        <v>103</v>
      </c>
      <c r="B13" s="18">
        <v>0</v>
      </c>
      <c r="C13" s="18">
        <v>0</v>
      </c>
      <c r="D13" s="58">
        <v>45000000</v>
      </c>
      <c r="E13" s="59">
        <v>45000000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33750000</v>
      </c>
      <c r="X13" s="59">
        <v>-33750000</v>
      </c>
      <c r="Y13" s="60">
        <v>-100</v>
      </c>
      <c r="Z13" s="61">
        <v>45000000</v>
      </c>
    </row>
    <row r="14" spans="1:26" ht="13.5">
      <c r="A14" s="57" t="s">
        <v>38</v>
      </c>
      <c r="B14" s="18">
        <v>0</v>
      </c>
      <c r="C14" s="18">
        <v>0</v>
      </c>
      <c r="D14" s="58">
        <v>422258</v>
      </c>
      <c r="E14" s="59">
        <v>422258</v>
      </c>
      <c r="F14" s="59">
        <v>30755</v>
      </c>
      <c r="G14" s="59">
        <v>30755</v>
      </c>
      <c r="H14" s="59">
        <v>29755</v>
      </c>
      <c r="I14" s="59">
        <v>91265</v>
      </c>
      <c r="J14" s="59">
        <v>12642</v>
      </c>
      <c r="K14" s="59">
        <v>11976</v>
      </c>
      <c r="L14" s="59">
        <v>10532</v>
      </c>
      <c r="M14" s="59">
        <v>35150</v>
      </c>
      <c r="N14" s="59">
        <v>9780</v>
      </c>
      <c r="O14" s="59">
        <v>8670</v>
      </c>
      <c r="P14" s="59">
        <v>6821</v>
      </c>
      <c r="Q14" s="59">
        <v>25271</v>
      </c>
      <c r="R14" s="59">
        <v>0</v>
      </c>
      <c r="S14" s="59">
        <v>0</v>
      </c>
      <c r="T14" s="59">
        <v>0</v>
      </c>
      <c r="U14" s="59">
        <v>0</v>
      </c>
      <c r="V14" s="59">
        <v>151686</v>
      </c>
      <c r="W14" s="59">
        <v>316692</v>
      </c>
      <c r="X14" s="59">
        <v>-165006</v>
      </c>
      <c r="Y14" s="60">
        <v>-52.1</v>
      </c>
      <c r="Z14" s="61">
        <v>422258</v>
      </c>
    </row>
    <row r="15" spans="1:26" ht="13.5">
      <c r="A15" s="57" t="s">
        <v>39</v>
      </c>
      <c r="B15" s="18">
        <v>36195719</v>
      </c>
      <c r="C15" s="18">
        <v>0</v>
      </c>
      <c r="D15" s="58">
        <v>42557435</v>
      </c>
      <c r="E15" s="59">
        <v>42557435</v>
      </c>
      <c r="F15" s="59">
        <v>0</v>
      </c>
      <c r="G15" s="59">
        <v>3435000</v>
      </c>
      <c r="H15" s="59">
        <v>3826593</v>
      </c>
      <c r="I15" s="59">
        <v>7261593</v>
      </c>
      <c r="J15" s="59">
        <v>2216289</v>
      </c>
      <c r="K15" s="59">
        <v>2685874</v>
      </c>
      <c r="L15" s="59">
        <v>2274365</v>
      </c>
      <c r="M15" s="59">
        <v>7176528</v>
      </c>
      <c r="N15" s="59">
        <v>2306297</v>
      </c>
      <c r="O15" s="59">
        <v>2877676</v>
      </c>
      <c r="P15" s="59">
        <v>2308695</v>
      </c>
      <c r="Q15" s="59">
        <v>7492668</v>
      </c>
      <c r="R15" s="59">
        <v>0</v>
      </c>
      <c r="S15" s="59">
        <v>0</v>
      </c>
      <c r="T15" s="59">
        <v>0</v>
      </c>
      <c r="U15" s="59">
        <v>0</v>
      </c>
      <c r="V15" s="59">
        <v>21930789</v>
      </c>
      <c r="W15" s="59">
        <v>31918077</v>
      </c>
      <c r="X15" s="59">
        <v>-9987288</v>
      </c>
      <c r="Y15" s="60">
        <v>-31.29</v>
      </c>
      <c r="Z15" s="61">
        <v>42557435</v>
      </c>
    </row>
    <row r="16" spans="1:26" ht="13.5">
      <c r="A16" s="68" t="s">
        <v>40</v>
      </c>
      <c r="B16" s="18">
        <v>0</v>
      </c>
      <c r="C16" s="18">
        <v>0</v>
      </c>
      <c r="D16" s="58">
        <v>2910422</v>
      </c>
      <c r="E16" s="59">
        <v>2910422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99743</v>
      </c>
      <c r="Q16" s="59">
        <v>99743</v>
      </c>
      <c r="R16" s="59">
        <v>0</v>
      </c>
      <c r="S16" s="59">
        <v>0</v>
      </c>
      <c r="T16" s="59">
        <v>0</v>
      </c>
      <c r="U16" s="59">
        <v>0</v>
      </c>
      <c r="V16" s="59">
        <v>99743</v>
      </c>
      <c r="W16" s="59">
        <v>2182815</v>
      </c>
      <c r="X16" s="59">
        <v>-2083072</v>
      </c>
      <c r="Y16" s="60">
        <v>-95.43</v>
      </c>
      <c r="Z16" s="61">
        <v>2910422</v>
      </c>
    </row>
    <row r="17" spans="1:26" ht="13.5">
      <c r="A17" s="57" t="s">
        <v>41</v>
      </c>
      <c r="B17" s="18">
        <v>99929920</v>
      </c>
      <c r="C17" s="18">
        <v>0</v>
      </c>
      <c r="D17" s="58">
        <v>84345535</v>
      </c>
      <c r="E17" s="59">
        <v>84345535</v>
      </c>
      <c r="F17" s="59">
        <v>31372</v>
      </c>
      <c r="G17" s="59">
        <v>22465</v>
      </c>
      <c r="H17" s="59">
        <v>60036181</v>
      </c>
      <c r="I17" s="59">
        <v>60090018</v>
      </c>
      <c r="J17" s="59">
        <v>19353154</v>
      </c>
      <c r="K17" s="59">
        <v>11327704</v>
      </c>
      <c r="L17" s="59">
        <v>7729500</v>
      </c>
      <c r="M17" s="59">
        <v>38410358</v>
      </c>
      <c r="N17" s="59">
        <v>3978589</v>
      </c>
      <c r="O17" s="59">
        <v>3398289</v>
      </c>
      <c r="P17" s="59">
        <v>4778505</v>
      </c>
      <c r="Q17" s="59">
        <v>12155383</v>
      </c>
      <c r="R17" s="59">
        <v>0</v>
      </c>
      <c r="S17" s="59">
        <v>0</v>
      </c>
      <c r="T17" s="59">
        <v>0</v>
      </c>
      <c r="U17" s="59">
        <v>0</v>
      </c>
      <c r="V17" s="59">
        <v>110655759</v>
      </c>
      <c r="W17" s="59">
        <v>64259146</v>
      </c>
      <c r="X17" s="59">
        <v>46396613</v>
      </c>
      <c r="Y17" s="60">
        <v>72.2</v>
      </c>
      <c r="Z17" s="61">
        <v>84345535</v>
      </c>
    </row>
    <row r="18" spans="1:26" ht="13.5">
      <c r="A18" s="69" t="s">
        <v>42</v>
      </c>
      <c r="B18" s="70">
        <f>SUM(B11:B17)</f>
        <v>218430231</v>
      </c>
      <c r="C18" s="70">
        <f>SUM(C11:C17)</f>
        <v>0</v>
      </c>
      <c r="D18" s="71">
        <f aca="true" t="shared" si="1" ref="D18:Z18">SUM(D11:D17)</f>
        <v>270153546</v>
      </c>
      <c r="E18" s="72">
        <f t="shared" si="1"/>
        <v>270153546</v>
      </c>
      <c r="F18" s="72">
        <f t="shared" si="1"/>
        <v>7350194</v>
      </c>
      <c r="G18" s="72">
        <f t="shared" si="1"/>
        <v>10304333</v>
      </c>
      <c r="H18" s="72">
        <f t="shared" si="1"/>
        <v>70108338</v>
      </c>
      <c r="I18" s="72">
        <f t="shared" si="1"/>
        <v>87762865</v>
      </c>
      <c r="J18" s="72">
        <f t="shared" si="1"/>
        <v>28546577</v>
      </c>
      <c r="K18" s="72">
        <f t="shared" si="1"/>
        <v>21092553</v>
      </c>
      <c r="L18" s="72">
        <f t="shared" si="1"/>
        <v>16833013</v>
      </c>
      <c r="M18" s="72">
        <f t="shared" si="1"/>
        <v>66472143</v>
      </c>
      <c r="N18" s="72">
        <f t="shared" si="1"/>
        <v>13907462</v>
      </c>
      <c r="O18" s="72">
        <f t="shared" si="1"/>
        <v>13077151</v>
      </c>
      <c r="P18" s="72">
        <f t="shared" si="1"/>
        <v>13822771</v>
      </c>
      <c r="Q18" s="72">
        <f t="shared" si="1"/>
        <v>40807384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195042392</v>
      </c>
      <c r="W18" s="72">
        <f t="shared" si="1"/>
        <v>203615146</v>
      </c>
      <c r="X18" s="72">
        <f t="shared" si="1"/>
        <v>-8572754</v>
      </c>
      <c r="Y18" s="66">
        <f>+IF(W18&lt;&gt;0,(X18/W18)*100,0)</f>
        <v>-4.210273237728592</v>
      </c>
      <c r="Z18" s="73">
        <f t="shared" si="1"/>
        <v>270153546</v>
      </c>
    </row>
    <row r="19" spans="1:26" ht="13.5">
      <c r="A19" s="69" t="s">
        <v>43</v>
      </c>
      <c r="B19" s="74">
        <f>+B10-B18</f>
        <v>12978535</v>
      </c>
      <c r="C19" s="74">
        <f>+C10-C18</f>
        <v>0</v>
      </c>
      <c r="D19" s="75">
        <f aca="true" t="shared" si="2" ref="D19:Z19">+D10-D18</f>
        <v>-28525002</v>
      </c>
      <c r="E19" s="76">
        <f t="shared" si="2"/>
        <v>-28525002</v>
      </c>
      <c r="F19" s="76">
        <f t="shared" si="2"/>
        <v>52464703</v>
      </c>
      <c r="G19" s="76">
        <f t="shared" si="2"/>
        <v>-468177</v>
      </c>
      <c r="H19" s="76">
        <f t="shared" si="2"/>
        <v>-58939057</v>
      </c>
      <c r="I19" s="76">
        <f t="shared" si="2"/>
        <v>-6942531</v>
      </c>
      <c r="J19" s="76">
        <f t="shared" si="2"/>
        <v>-19635520</v>
      </c>
      <c r="K19" s="76">
        <f t="shared" si="2"/>
        <v>-12043302</v>
      </c>
      <c r="L19" s="76">
        <f t="shared" si="2"/>
        <v>-7299963</v>
      </c>
      <c r="M19" s="76">
        <f t="shared" si="2"/>
        <v>-38978785</v>
      </c>
      <c r="N19" s="76">
        <f t="shared" si="2"/>
        <v>-5514898</v>
      </c>
      <c r="O19" s="76">
        <f t="shared" si="2"/>
        <v>-2405807</v>
      </c>
      <c r="P19" s="76">
        <f t="shared" si="2"/>
        <v>29016022</v>
      </c>
      <c r="Q19" s="76">
        <f t="shared" si="2"/>
        <v>21095317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-24825999</v>
      </c>
      <c r="W19" s="76">
        <f>IF(E10=E18,0,W10-W18)</f>
        <v>9445768</v>
      </c>
      <c r="X19" s="76">
        <f t="shared" si="2"/>
        <v>-34271767</v>
      </c>
      <c r="Y19" s="77">
        <f>+IF(W19&lt;&gt;0,(X19/W19)*100,0)</f>
        <v>-362.826685982548</v>
      </c>
      <c r="Z19" s="78">
        <f t="shared" si="2"/>
        <v>-28525002</v>
      </c>
    </row>
    <row r="20" spans="1:26" ht="13.5">
      <c r="A20" s="57" t="s">
        <v>44</v>
      </c>
      <c r="B20" s="18">
        <v>37720332</v>
      </c>
      <c r="C20" s="18">
        <v>0</v>
      </c>
      <c r="D20" s="58">
        <v>44810000</v>
      </c>
      <c r="E20" s="59">
        <v>44810000</v>
      </c>
      <c r="F20" s="59">
        <v>0</v>
      </c>
      <c r="G20" s="59">
        <v>0</v>
      </c>
      <c r="H20" s="59">
        <v>74216491</v>
      </c>
      <c r="I20" s="59">
        <v>74216491</v>
      </c>
      <c r="J20" s="59">
        <v>0</v>
      </c>
      <c r="K20" s="59">
        <v>0</v>
      </c>
      <c r="L20" s="59">
        <v>41255000</v>
      </c>
      <c r="M20" s="59">
        <v>41255000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115471491</v>
      </c>
      <c r="W20" s="59">
        <v>44810000</v>
      </c>
      <c r="X20" s="59">
        <v>70661491</v>
      </c>
      <c r="Y20" s="60">
        <v>157.69</v>
      </c>
      <c r="Z20" s="61">
        <v>44810000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50698867</v>
      </c>
      <c r="C22" s="85">
        <f>SUM(C19:C21)</f>
        <v>0</v>
      </c>
      <c r="D22" s="86">
        <f aca="true" t="shared" si="3" ref="D22:Z22">SUM(D19:D21)</f>
        <v>16284998</v>
      </c>
      <c r="E22" s="87">
        <f t="shared" si="3"/>
        <v>16284998</v>
      </c>
      <c r="F22" s="87">
        <f t="shared" si="3"/>
        <v>52464703</v>
      </c>
      <c r="G22" s="87">
        <f t="shared" si="3"/>
        <v>-468177</v>
      </c>
      <c r="H22" s="87">
        <f t="shared" si="3"/>
        <v>15277434</v>
      </c>
      <c r="I22" s="87">
        <f t="shared" si="3"/>
        <v>67273960</v>
      </c>
      <c r="J22" s="87">
        <f t="shared" si="3"/>
        <v>-19635520</v>
      </c>
      <c r="K22" s="87">
        <f t="shared" si="3"/>
        <v>-12043302</v>
      </c>
      <c r="L22" s="87">
        <f t="shared" si="3"/>
        <v>33955037</v>
      </c>
      <c r="M22" s="87">
        <f t="shared" si="3"/>
        <v>2276215</v>
      </c>
      <c r="N22" s="87">
        <f t="shared" si="3"/>
        <v>-5514898</v>
      </c>
      <c r="O22" s="87">
        <f t="shared" si="3"/>
        <v>-2405807</v>
      </c>
      <c r="P22" s="87">
        <f t="shared" si="3"/>
        <v>29016022</v>
      </c>
      <c r="Q22" s="87">
        <f t="shared" si="3"/>
        <v>21095317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90645492</v>
      </c>
      <c r="W22" s="87">
        <f t="shared" si="3"/>
        <v>54255768</v>
      </c>
      <c r="X22" s="87">
        <f t="shared" si="3"/>
        <v>36389724</v>
      </c>
      <c r="Y22" s="88">
        <f>+IF(W22&lt;&gt;0,(X22/W22)*100,0)</f>
        <v>67.0707011280349</v>
      </c>
      <c r="Z22" s="89">
        <f t="shared" si="3"/>
        <v>16284998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50698867</v>
      </c>
      <c r="C24" s="74">
        <f>SUM(C22:C23)</f>
        <v>0</v>
      </c>
      <c r="D24" s="75">
        <f aca="true" t="shared" si="4" ref="D24:Z24">SUM(D22:D23)</f>
        <v>16284998</v>
      </c>
      <c r="E24" s="76">
        <f t="shared" si="4"/>
        <v>16284998</v>
      </c>
      <c r="F24" s="76">
        <f t="shared" si="4"/>
        <v>52464703</v>
      </c>
      <c r="G24" s="76">
        <f t="shared" si="4"/>
        <v>-468177</v>
      </c>
      <c r="H24" s="76">
        <f t="shared" si="4"/>
        <v>15277434</v>
      </c>
      <c r="I24" s="76">
        <f t="shared" si="4"/>
        <v>67273960</v>
      </c>
      <c r="J24" s="76">
        <f t="shared" si="4"/>
        <v>-19635520</v>
      </c>
      <c r="K24" s="76">
        <f t="shared" si="4"/>
        <v>-12043302</v>
      </c>
      <c r="L24" s="76">
        <f t="shared" si="4"/>
        <v>33955037</v>
      </c>
      <c r="M24" s="76">
        <f t="shared" si="4"/>
        <v>2276215</v>
      </c>
      <c r="N24" s="76">
        <f t="shared" si="4"/>
        <v>-5514898</v>
      </c>
      <c r="O24" s="76">
        <f t="shared" si="4"/>
        <v>-2405807</v>
      </c>
      <c r="P24" s="76">
        <f t="shared" si="4"/>
        <v>29016022</v>
      </c>
      <c r="Q24" s="76">
        <f t="shared" si="4"/>
        <v>21095317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90645492</v>
      </c>
      <c r="W24" s="76">
        <f t="shared" si="4"/>
        <v>54255768</v>
      </c>
      <c r="X24" s="76">
        <f t="shared" si="4"/>
        <v>36389724</v>
      </c>
      <c r="Y24" s="77">
        <f>+IF(W24&lt;&gt;0,(X24/W24)*100,0)</f>
        <v>67.0707011280349</v>
      </c>
      <c r="Z24" s="78">
        <f t="shared" si="4"/>
        <v>16284998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60924622</v>
      </c>
      <c r="C27" s="21">
        <v>0</v>
      </c>
      <c r="D27" s="98">
        <v>61285000</v>
      </c>
      <c r="E27" s="99">
        <v>9424167</v>
      </c>
      <c r="F27" s="99">
        <v>2130666</v>
      </c>
      <c r="G27" s="99">
        <v>2493000</v>
      </c>
      <c r="H27" s="99">
        <v>25552</v>
      </c>
      <c r="I27" s="99">
        <v>4649218</v>
      </c>
      <c r="J27" s="99">
        <v>10284667</v>
      </c>
      <c r="K27" s="99">
        <v>10284667</v>
      </c>
      <c r="L27" s="99">
        <v>8979147</v>
      </c>
      <c r="M27" s="99">
        <v>29548481</v>
      </c>
      <c r="N27" s="99">
        <v>10284666</v>
      </c>
      <c r="O27" s="99">
        <v>1636512</v>
      </c>
      <c r="P27" s="99">
        <v>4474413</v>
      </c>
      <c r="Q27" s="99">
        <v>16395591</v>
      </c>
      <c r="R27" s="99">
        <v>0</v>
      </c>
      <c r="S27" s="99">
        <v>0</v>
      </c>
      <c r="T27" s="99">
        <v>0</v>
      </c>
      <c r="U27" s="99">
        <v>0</v>
      </c>
      <c r="V27" s="99">
        <v>50593290</v>
      </c>
      <c r="W27" s="99">
        <v>7068125</v>
      </c>
      <c r="X27" s="99">
        <v>43525165</v>
      </c>
      <c r="Y27" s="100">
        <v>615.8</v>
      </c>
      <c r="Z27" s="101">
        <v>9424167</v>
      </c>
    </row>
    <row r="28" spans="1:26" ht="13.5">
      <c r="A28" s="102" t="s">
        <v>44</v>
      </c>
      <c r="B28" s="18">
        <v>37720309</v>
      </c>
      <c r="C28" s="18">
        <v>0</v>
      </c>
      <c r="D28" s="58">
        <v>44810000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10284667</v>
      </c>
      <c r="K28" s="59">
        <v>10284667</v>
      </c>
      <c r="L28" s="59">
        <v>8928007</v>
      </c>
      <c r="M28" s="59">
        <v>29497341</v>
      </c>
      <c r="N28" s="59">
        <v>10284666</v>
      </c>
      <c r="O28" s="59">
        <v>1341512</v>
      </c>
      <c r="P28" s="59">
        <v>2620463</v>
      </c>
      <c r="Q28" s="59">
        <v>14246641</v>
      </c>
      <c r="R28" s="59">
        <v>0</v>
      </c>
      <c r="S28" s="59">
        <v>0</v>
      </c>
      <c r="T28" s="59">
        <v>0</v>
      </c>
      <c r="U28" s="59">
        <v>0</v>
      </c>
      <c r="V28" s="59">
        <v>43743982</v>
      </c>
      <c r="W28" s="59"/>
      <c r="X28" s="59">
        <v>43743982</v>
      </c>
      <c r="Y28" s="60">
        <v>0</v>
      </c>
      <c r="Z28" s="61">
        <v>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23204313</v>
      </c>
      <c r="C31" s="18">
        <v>0</v>
      </c>
      <c r="D31" s="58">
        <v>16475000</v>
      </c>
      <c r="E31" s="59">
        <v>9424167</v>
      </c>
      <c r="F31" s="59">
        <v>2130666</v>
      </c>
      <c r="G31" s="59">
        <v>2493000</v>
      </c>
      <c r="H31" s="59">
        <v>25552</v>
      </c>
      <c r="I31" s="59">
        <v>4649218</v>
      </c>
      <c r="J31" s="59">
        <v>0</v>
      </c>
      <c r="K31" s="59">
        <v>0</v>
      </c>
      <c r="L31" s="59">
        <v>51140</v>
      </c>
      <c r="M31" s="59">
        <v>51140</v>
      </c>
      <c r="N31" s="59">
        <v>0</v>
      </c>
      <c r="O31" s="59">
        <v>295000</v>
      </c>
      <c r="P31" s="59">
        <v>1853950</v>
      </c>
      <c r="Q31" s="59">
        <v>2148950</v>
      </c>
      <c r="R31" s="59">
        <v>0</v>
      </c>
      <c r="S31" s="59">
        <v>0</v>
      </c>
      <c r="T31" s="59">
        <v>0</v>
      </c>
      <c r="U31" s="59">
        <v>0</v>
      </c>
      <c r="V31" s="59">
        <v>6849308</v>
      </c>
      <c r="W31" s="59">
        <v>7068125</v>
      </c>
      <c r="X31" s="59">
        <v>-218817</v>
      </c>
      <c r="Y31" s="60">
        <v>-3.1</v>
      </c>
      <c r="Z31" s="61">
        <v>9424167</v>
      </c>
    </row>
    <row r="32" spans="1:26" ht="13.5">
      <c r="A32" s="69" t="s">
        <v>50</v>
      </c>
      <c r="B32" s="21">
        <f>SUM(B28:B31)</f>
        <v>60924622</v>
      </c>
      <c r="C32" s="21">
        <f>SUM(C28:C31)</f>
        <v>0</v>
      </c>
      <c r="D32" s="98">
        <f aca="true" t="shared" si="5" ref="D32:Z32">SUM(D28:D31)</f>
        <v>61285000</v>
      </c>
      <c r="E32" s="99">
        <f t="shared" si="5"/>
        <v>9424167</v>
      </c>
      <c r="F32" s="99">
        <f t="shared" si="5"/>
        <v>2130666</v>
      </c>
      <c r="G32" s="99">
        <f t="shared" si="5"/>
        <v>2493000</v>
      </c>
      <c r="H32" s="99">
        <f t="shared" si="5"/>
        <v>25552</v>
      </c>
      <c r="I32" s="99">
        <f t="shared" si="5"/>
        <v>4649218</v>
      </c>
      <c r="J32" s="99">
        <f t="shared" si="5"/>
        <v>10284667</v>
      </c>
      <c r="K32" s="99">
        <f t="shared" si="5"/>
        <v>10284667</v>
      </c>
      <c r="L32" s="99">
        <f t="shared" si="5"/>
        <v>8979147</v>
      </c>
      <c r="M32" s="99">
        <f t="shared" si="5"/>
        <v>29548481</v>
      </c>
      <c r="N32" s="99">
        <f t="shared" si="5"/>
        <v>10284666</v>
      </c>
      <c r="O32" s="99">
        <f t="shared" si="5"/>
        <v>1636512</v>
      </c>
      <c r="P32" s="99">
        <f t="shared" si="5"/>
        <v>4474413</v>
      </c>
      <c r="Q32" s="99">
        <f t="shared" si="5"/>
        <v>16395591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50593290</v>
      </c>
      <c r="W32" s="99">
        <f t="shared" si="5"/>
        <v>7068125</v>
      </c>
      <c r="X32" s="99">
        <f t="shared" si="5"/>
        <v>43525165</v>
      </c>
      <c r="Y32" s="100">
        <f>+IF(W32&lt;&gt;0,(X32/W32)*100,0)</f>
        <v>615.7950658767353</v>
      </c>
      <c r="Z32" s="101">
        <f t="shared" si="5"/>
        <v>9424167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182134844</v>
      </c>
      <c r="C35" s="18">
        <v>0</v>
      </c>
      <c r="D35" s="58">
        <v>189826344</v>
      </c>
      <c r="E35" s="59">
        <v>157002861</v>
      </c>
      <c r="F35" s="59">
        <v>217159835</v>
      </c>
      <c r="G35" s="59">
        <v>179253264</v>
      </c>
      <c r="H35" s="59">
        <v>230549170</v>
      </c>
      <c r="I35" s="59">
        <v>230549170</v>
      </c>
      <c r="J35" s="59">
        <v>220920727</v>
      </c>
      <c r="K35" s="59">
        <v>220920727</v>
      </c>
      <c r="L35" s="59">
        <v>263395007</v>
      </c>
      <c r="M35" s="59">
        <v>263395007</v>
      </c>
      <c r="N35" s="59">
        <v>274988000</v>
      </c>
      <c r="O35" s="59">
        <v>332741560</v>
      </c>
      <c r="P35" s="59">
        <v>332741560</v>
      </c>
      <c r="Q35" s="59">
        <v>332741560</v>
      </c>
      <c r="R35" s="59">
        <v>0</v>
      </c>
      <c r="S35" s="59">
        <v>0</v>
      </c>
      <c r="T35" s="59">
        <v>0</v>
      </c>
      <c r="U35" s="59">
        <v>0</v>
      </c>
      <c r="V35" s="59">
        <v>332741560</v>
      </c>
      <c r="W35" s="59">
        <v>117752146</v>
      </c>
      <c r="X35" s="59">
        <v>214989414</v>
      </c>
      <c r="Y35" s="60">
        <v>182.58</v>
      </c>
      <c r="Z35" s="61">
        <v>157002861</v>
      </c>
    </row>
    <row r="36" spans="1:26" ht="13.5">
      <c r="A36" s="57" t="s">
        <v>53</v>
      </c>
      <c r="B36" s="18">
        <v>914537329</v>
      </c>
      <c r="C36" s="18">
        <v>0</v>
      </c>
      <c r="D36" s="58">
        <v>900000000</v>
      </c>
      <c r="E36" s="59">
        <v>900000000</v>
      </c>
      <c r="F36" s="59">
        <v>889705158</v>
      </c>
      <c r="G36" s="59">
        <v>894328904</v>
      </c>
      <c r="H36" s="59">
        <v>889805158</v>
      </c>
      <c r="I36" s="59">
        <v>889805158</v>
      </c>
      <c r="J36" s="59">
        <v>899805158</v>
      </c>
      <c r="K36" s="59">
        <v>899805158</v>
      </c>
      <c r="L36" s="59">
        <v>762231975</v>
      </c>
      <c r="M36" s="59">
        <v>762231975</v>
      </c>
      <c r="N36" s="59">
        <v>815979154</v>
      </c>
      <c r="O36" s="59">
        <v>937500000</v>
      </c>
      <c r="P36" s="59">
        <v>937500000</v>
      </c>
      <c r="Q36" s="59">
        <v>937500000</v>
      </c>
      <c r="R36" s="59">
        <v>0</v>
      </c>
      <c r="S36" s="59">
        <v>0</v>
      </c>
      <c r="T36" s="59">
        <v>0</v>
      </c>
      <c r="U36" s="59">
        <v>0</v>
      </c>
      <c r="V36" s="59">
        <v>937500000</v>
      </c>
      <c r="W36" s="59">
        <v>675000000</v>
      </c>
      <c r="X36" s="59">
        <v>262500000</v>
      </c>
      <c r="Y36" s="60">
        <v>38.89</v>
      </c>
      <c r="Z36" s="61">
        <v>900000000</v>
      </c>
    </row>
    <row r="37" spans="1:26" ht="13.5">
      <c r="A37" s="57" t="s">
        <v>54</v>
      </c>
      <c r="B37" s="18">
        <v>46306085</v>
      </c>
      <c r="C37" s="18">
        <v>0</v>
      </c>
      <c r="D37" s="58">
        <v>42105000</v>
      </c>
      <c r="E37" s="59">
        <v>42105000</v>
      </c>
      <c r="F37" s="59">
        <v>56464372</v>
      </c>
      <c r="G37" s="59">
        <v>58763552</v>
      </c>
      <c r="H37" s="59">
        <v>69853707</v>
      </c>
      <c r="I37" s="59">
        <v>69853707</v>
      </c>
      <c r="J37" s="59">
        <v>68449104</v>
      </c>
      <c r="K37" s="59">
        <v>68449104</v>
      </c>
      <c r="L37" s="59">
        <v>86168732</v>
      </c>
      <c r="M37" s="59">
        <v>86168732</v>
      </c>
      <c r="N37" s="59">
        <v>88332686</v>
      </c>
      <c r="O37" s="59">
        <v>68542822</v>
      </c>
      <c r="P37" s="59">
        <v>68542822</v>
      </c>
      <c r="Q37" s="59">
        <v>68542822</v>
      </c>
      <c r="R37" s="59">
        <v>0</v>
      </c>
      <c r="S37" s="59">
        <v>0</v>
      </c>
      <c r="T37" s="59">
        <v>0</v>
      </c>
      <c r="U37" s="59">
        <v>0</v>
      </c>
      <c r="V37" s="59">
        <v>68542822</v>
      </c>
      <c r="W37" s="59">
        <v>31578750</v>
      </c>
      <c r="X37" s="59">
        <v>36964072</v>
      </c>
      <c r="Y37" s="60">
        <v>117.05</v>
      </c>
      <c r="Z37" s="61">
        <v>42105000</v>
      </c>
    </row>
    <row r="38" spans="1:26" ht="13.5">
      <c r="A38" s="57" t="s">
        <v>55</v>
      </c>
      <c r="B38" s="18">
        <v>39371742</v>
      </c>
      <c r="C38" s="18">
        <v>0</v>
      </c>
      <c r="D38" s="58">
        <v>30000000</v>
      </c>
      <c r="E38" s="59">
        <v>30000000</v>
      </c>
      <c r="F38" s="59">
        <v>28489295</v>
      </c>
      <c r="G38" s="59">
        <v>19276930</v>
      </c>
      <c r="H38" s="59">
        <v>28489295</v>
      </c>
      <c r="I38" s="59">
        <v>28489295</v>
      </c>
      <c r="J38" s="59">
        <v>26989295</v>
      </c>
      <c r="K38" s="59">
        <v>26989295</v>
      </c>
      <c r="L38" s="59">
        <v>-2</v>
      </c>
      <c r="M38" s="59">
        <v>-2</v>
      </c>
      <c r="N38" s="59">
        <v>-2</v>
      </c>
      <c r="O38" s="59">
        <v>-2</v>
      </c>
      <c r="P38" s="59">
        <v>-2</v>
      </c>
      <c r="Q38" s="59">
        <v>-2</v>
      </c>
      <c r="R38" s="59">
        <v>0</v>
      </c>
      <c r="S38" s="59">
        <v>0</v>
      </c>
      <c r="T38" s="59">
        <v>0</v>
      </c>
      <c r="U38" s="59">
        <v>0</v>
      </c>
      <c r="V38" s="59">
        <v>-2</v>
      </c>
      <c r="W38" s="59">
        <v>22500000</v>
      </c>
      <c r="X38" s="59">
        <v>-22500002</v>
      </c>
      <c r="Y38" s="60">
        <v>-100</v>
      </c>
      <c r="Z38" s="61">
        <v>30000000</v>
      </c>
    </row>
    <row r="39" spans="1:26" ht="13.5">
      <c r="A39" s="57" t="s">
        <v>56</v>
      </c>
      <c r="B39" s="18">
        <v>1010994346</v>
      </c>
      <c r="C39" s="18">
        <v>0</v>
      </c>
      <c r="D39" s="58">
        <v>1017721344</v>
      </c>
      <c r="E39" s="59">
        <v>984897861</v>
      </c>
      <c r="F39" s="59">
        <v>1021911326</v>
      </c>
      <c r="G39" s="59">
        <v>995541686</v>
      </c>
      <c r="H39" s="59">
        <v>1022011326</v>
      </c>
      <c r="I39" s="59">
        <v>1022011326</v>
      </c>
      <c r="J39" s="59">
        <v>1025287486</v>
      </c>
      <c r="K39" s="59">
        <v>1025287486</v>
      </c>
      <c r="L39" s="59">
        <v>939458252</v>
      </c>
      <c r="M39" s="59">
        <v>939458252</v>
      </c>
      <c r="N39" s="59">
        <v>1002634470</v>
      </c>
      <c r="O39" s="59">
        <v>1201698740</v>
      </c>
      <c r="P39" s="59">
        <v>1201698740</v>
      </c>
      <c r="Q39" s="59">
        <v>1201698740</v>
      </c>
      <c r="R39" s="59">
        <v>0</v>
      </c>
      <c r="S39" s="59">
        <v>0</v>
      </c>
      <c r="T39" s="59">
        <v>0</v>
      </c>
      <c r="U39" s="59">
        <v>0</v>
      </c>
      <c r="V39" s="59">
        <v>1201698740</v>
      </c>
      <c r="W39" s="59">
        <v>738673396</v>
      </c>
      <c r="X39" s="59">
        <v>463025344</v>
      </c>
      <c r="Y39" s="60">
        <v>62.68</v>
      </c>
      <c r="Z39" s="61">
        <v>984897861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74326955</v>
      </c>
      <c r="C42" s="18">
        <v>0</v>
      </c>
      <c r="D42" s="58">
        <v>50211252</v>
      </c>
      <c r="E42" s="59">
        <v>17622820</v>
      </c>
      <c r="F42" s="59">
        <v>91204094</v>
      </c>
      <c r="G42" s="59">
        <v>-9783465</v>
      </c>
      <c r="H42" s="59">
        <v>-9139403</v>
      </c>
      <c r="I42" s="59">
        <v>72281226</v>
      </c>
      <c r="J42" s="59">
        <v>-21397764</v>
      </c>
      <c r="K42" s="59">
        <v>-2787756</v>
      </c>
      <c r="L42" s="59">
        <v>-5652935</v>
      </c>
      <c r="M42" s="59">
        <v>-29838455</v>
      </c>
      <c r="N42" s="59">
        <v>-6375279</v>
      </c>
      <c r="O42" s="59">
        <v>-6037216</v>
      </c>
      <c r="P42" s="59">
        <v>27447513</v>
      </c>
      <c r="Q42" s="59">
        <v>15035018</v>
      </c>
      <c r="R42" s="59">
        <v>0</v>
      </c>
      <c r="S42" s="59">
        <v>0</v>
      </c>
      <c r="T42" s="59">
        <v>0</v>
      </c>
      <c r="U42" s="59">
        <v>0</v>
      </c>
      <c r="V42" s="59">
        <v>57477789</v>
      </c>
      <c r="W42" s="59">
        <v>57084466</v>
      </c>
      <c r="X42" s="59">
        <v>393323</v>
      </c>
      <c r="Y42" s="60">
        <v>0.69</v>
      </c>
      <c r="Z42" s="61">
        <v>17622820</v>
      </c>
    </row>
    <row r="43" spans="1:26" ht="13.5">
      <c r="A43" s="57" t="s">
        <v>59</v>
      </c>
      <c r="B43" s="18">
        <v>-53765320</v>
      </c>
      <c r="C43" s="18">
        <v>0</v>
      </c>
      <c r="D43" s="58">
        <v>-61285000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-8979147</v>
      </c>
      <c r="M43" s="59">
        <v>-8979147</v>
      </c>
      <c r="N43" s="59">
        <v>0</v>
      </c>
      <c r="O43" s="59">
        <v>0</v>
      </c>
      <c r="P43" s="59">
        <v>-4474413</v>
      </c>
      <c r="Q43" s="59">
        <v>-4474413</v>
      </c>
      <c r="R43" s="59">
        <v>0</v>
      </c>
      <c r="S43" s="59">
        <v>0</v>
      </c>
      <c r="T43" s="59">
        <v>0</v>
      </c>
      <c r="U43" s="59">
        <v>0</v>
      </c>
      <c r="V43" s="59">
        <v>-13453560</v>
      </c>
      <c r="W43" s="59"/>
      <c r="X43" s="59">
        <v>-13453560</v>
      </c>
      <c r="Y43" s="60">
        <v>0</v>
      </c>
      <c r="Z43" s="61">
        <v>0</v>
      </c>
    </row>
    <row r="44" spans="1:26" ht="13.5">
      <c r="A44" s="57" t="s">
        <v>60</v>
      </c>
      <c r="B44" s="18">
        <v>-1537792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-126487</v>
      </c>
      <c r="Q44" s="59">
        <v>-126487</v>
      </c>
      <c r="R44" s="59">
        <v>0</v>
      </c>
      <c r="S44" s="59">
        <v>0</v>
      </c>
      <c r="T44" s="59">
        <v>0</v>
      </c>
      <c r="U44" s="59">
        <v>0</v>
      </c>
      <c r="V44" s="59">
        <v>-126487</v>
      </c>
      <c r="W44" s="59"/>
      <c r="X44" s="59">
        <v>-126487</v>
      </c>
      <c r="Y44" s="60">
        <v>0</v>
      </c>
      <c r="Z44" s="61">
        <v>0</v>
      </c>
    </row>
    <row r="45" spans="1:26" ht="13.5">
      <c r="A45" s="69" t="s">
        <v>61</v>
      </c>
      <c r="B45" s="21">
        <v>124746340</v>
      </c>
      <c r="C45" s="21">
        <v>0</v>
      </c>
      <c r="D45" s="98">
        <v>118926251</v>
      </c>
      <c r="E45" s="99">
        <v>17622821</v>
      </c>
      <c r="F45" s="99">
        <v>210130438</v>
      </c>
      <c r="G45" s="99">
        <v>200346973</v>
      </c>
      <c r="H45" s="99">
        <v>191207570</v>
      </c>
      <c r="I45" s="99">
        <v>191207570</v>
      </c>
      <c r="J45" s="99">
        <v>169809806</v>
      </c>
      <c r="K45" s="99">
        <v>167022050</v>
      </c>
      <c r="L45" s="99">
        <v>152389968</v>
      </c>
      <c r="M45" s="99">
        <v>152389968</v>
      </c>
      <c r="N45" s="99">
        <v>146014689</v>
      </c>
      <c r="O45" s="99">
        <v>139977473</v>
      </c>
      <c r="P45" s="99">
        <v>162824086</v>
      </c>
      <c r="Q45" s="99">
        <v>162824086</v>
      </c>
      <c r="R45" s="99">
        <v>0</v>
      </c>
      <c r="S45" s="99">
        <v>0</v>
      </c>
      <c r="T45" s="99">
        <v>0</v>
      </c>
      <c r="U45" s="99">
        <v>0</v>
      </c>
      <c r="V45" s="99">
        <v>162824086</v>
      </c>
      <c r="W45" s="99">
        <v>57084467</v>
      </c>
      <c r="X45" s="99">
        <v>105739619</v>
      </c>
      <c r="Y45" s="100">
        <v>185.23</v>
      </c>
      <c r="Z45" s="101">
        <v>17622821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7399586</v>
      </c>
      <c r="C49" s="51">
        <v>0</v>
      </c>
      <c r="D49" s="128">
        <v>2697532</v>
      </c>
      <c r="E49" s="53">
        <v>2267131</v>
      </c>
      <c r="F49" s="53">
        <v>0</v>
      </c>
      <c r="G49" s="53">
        <v>0</v>
      </c>
      <c r="H49" s="53">
        <v>0</v>
      </c>
      <c r="I49" s="53">
        <v>2191836</v>
      </c>
      <c r="J49" s="53">
        <v>0</v>
      </c>
      <c r="K49" s="53">
        <v>0</v>
      </c>
      <c r="L49" s="53">
        <v>0</v>
      </c>
      <c r="M49" s="53">
        <v>2026042</v>
      </c>
      <c r="N49" s="53">
        <v>0</v>
      </c>
      <c r="O49" s="53">
        <v>0</v>
      </c>
      <c r="P49" s="53">
        <v>0</v>
      </c>
      <c r="Q49" s="53">
        <v>77058128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93640255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86.13180253345786</v>
      </c>
      <c r="C58" s="5">
        <f>IF(C67=0,0,+(C76/C67)*100)</f>
        <v>0</v>
      </c>
      <c r="D58" s="6">
        <f aca="true" t="shared" si="6" ref="D58:Z58">IF(D67=0,0,+(D76/D67)*100)</f>
        <v>81.78671216954399</v>
      </c>
      <c r="E58" s="7">
        <f t="shared" si="6"/>
        <v>93.87575606594415</v>
      </c>
      <c r="F58" s="7">
        <f t="shared" si="6"/>
        <v>81.18971265948215</v>
      </c>
      <c r="G58" s="7">
        <f t="shared" si="6"/>
        <v>57.02664894290417</v>
      </c>
      <c r="H58" s="7">
        <f t="shared" si="6"/>
        <v>75.208867563212</v>
      </c>
      <c r="I58" s="7">
        <f t="shared" si="6"/>
        <v>70.45233773913635</v>
      </c>
      <c r="J58" s="7">
        <f t="shared" si="6"/>
        <v>73.49393145820794</v>
      </c>
      <c r="K58" s="7">
        <f t="shared" si="6"/>
        <v>81.00233236736962</v>
      </c>
      <c r="L58" s="7">
        <f t="shared" si="6"/>
        <v>98.76842799181425</v>
      </c>
      <c r="M58" s="7">
        <f t="shared" si="6"/>
        <v>84.63567045656896</v>
      </c>
      <c r="N58" s="7">
        <f t="shared" si="6"/>
        <v>86.80994305941424</v>
      </c>
      <c r="O58" s="7">
        <f t="shared" si="6"/>
        <v>73.4718895204739</v>
      </c>
      <c r="P58" s="7">
        <f t="shared" si="6"/>
        <v>75.63864326250494</v>
      </c>
      <c r="Q58" s="7">
        <f t="shared" si="6"/>
        <v>78.14821323105618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78.05745495888713</v>
      </c>
      <c r="W58" s="7">
        <f t="shared" si="6"/>
        <v>93.87574806106562</v>
      </c>
      <c r="X58" s="7">
        <f t="shared" si="6"/>
        <v>0</v>
      </c>
      <c r="Y58" s="7">
        <f t="shared" si="6"/>
        <v>0</v>
      </c>
      <c r="Z58" s="8">
        <f t="shared" si="6"/>
        <v>93.87575606594415</v>
      </c>
    </row>
    <row r="59" spans="1:26" ht="13.5">
      <c r="A59" s="36" t="s">
        <v>31</v>
      </c>
      <c r="B59" s="9">
        <f aca="true" t="shared" si="7" ref="B59:Z66">IF(B68=0,0,+(B77/B68)*100)</f>
        <v>81.99828627145729</v>
      </c>
      <c r="C59" s="9">
        <f t="shared" si="7"/>
        <v>0</v>
      </c>
      <c r="D59" s="2">
        <f t="shared" si="7"/>
        <v>81.99998798678124</v>
      </c>
      <c r="E59" s="10">
        <f t="shared" si="7"/>
        <v>81.85234495895023</v>
      </c>
      <c r="F59" s="10">
        <f t="shared" si="7"/>
        <v>52.33574429411901</v>
      </c>
      <c r="G59" s="10">
        <f t="shared" si="7"/>
        <v>57.676820054945054</v>
      </c>
      <c r="H59" s="10">
        <f t="shared" si="7"/>
        <v>48.462434531976626</v>
      </c>
      <c r="I59" s="10">
        <f t="shared" si="7"/>
        <v>52.8051931089191</v>
      </c>
      <c r="J59" s="10">
        <f t="shared" si="7"/>
        <v>54.07815062637253</v>
      </c>
      <c r="K59" s="10">
        <f t="shared" si="7"/>
        <v>77.59702227058798</v>
      </c>
      <c r="L59" s="10">
        <f t="shared" si="7"/>
        <v>99.99255040130585</v>
      </c>
      <c r="M59" s="10">
        <f t="shared" si="7"/>
        <v>76.62162782566519</v>
      </c>
      <c r="N59" s="10">
        <f t="shared" si="7"/>
        <v>62.84872966924724</v>
      </c>
      <c r="O59" s="10">
        <f t="shared" si="7"/>
        <v>59.95594969771694</v>
      </c>
      <c r="P59" s="10">
        <f t="shared" si="7"/>
        <v>60.97307484589975</v>
      </c>
      <c r="Q59" s="10">
        <f t="shared" si="7"/>
        <v>61.267796119248885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63.482193724900924</v>
      </c>
      <c r="W59" s="10">
        <f t="shared" si="7"/>
        <v>81.85234262883152</v>
      </c>
      <c r="X59" s="10">
        <f t="shared" si="7"/>
        <v>0</v>
      </c>
      <c r="Y59" s="10">
        <f t="shared" si="7"/>
        <v>0</v>
      </c>
      <c r="Z59" s="11">
        <f t="shared" si="7"/>
        <v>81.85234495895023</v>
      </c>
    </row>
    <row r="60" spans="1:26" ht="13.5">
      <c r="A60" s="37" t="s">
        <v>32</v>
      </c>
      <c r="B60" s="12">
        <f t="shared" si="7"/>
        <v>87.2836310121344</v>
      </c>
      <c r="C60" s="12">
        <f t="shared" si="7"/>
        <v>0</v>
      </c>
      <c r="D60" s="3">
        <f t="shared" si="7"/>
        <v>81.81479953582522</v>
      </c>
      <c r="E60" s="13">
        <f t="shared" si="7"/>
        <v>99.89406553399279</v>
      </c>
      <c r="F60" s="13">
        <f t="shared" si="7"/>
        <v>112.92158538828596</v>
      </c>
      <c r="G60" s="13">
        <f t="shared" si="7"/>
        <v>62.407451598379104</v>
      </c>
      <c r="H60" s="13">
        <f t="shared" si="7"/>
        <v>93.12121166360669</v>
      </c>
      <c r="I60" s="13">
        <f t="shared" si="7"/>
        <v>87.37858999062186</v>
      </c>
      <c r="J60" s="13">
        <f t="shared" si="7"/>
        <v>82.31547758567098</v>
      </c>
      <c r="K60" s="13">
        <f t="shared" si="7"/>
        <v>81.03176646140604</v>
      </c>
      <c r="L60" s="13">
        <f t="shared" si="7"/>
        <v>98.0018707285337</v>
      </c>
      <c r="M60" s="13">
        <f t="shared" si="7"/>
        <v>87.42208672363489</v>
      </c>
      <c r="N60" s="13">
        <f t="shared" si="7"/>
        <v>116.32247770497162</v>
      </c>
      <c r="O60" s="13">
        <f t="shared" si="7"/>
        <v>87.46715809157524</v>
      </c>
      <c r="P60" s="13">
        <f t="shared" si="7"/>
        <v>91.12467081682549</v>
      </c>
      <c r="Q60" s="13">
        <f t="shared" si="7"/>
        <v>96.36661785975153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90.40290514339992</v>
      </c>
      <c r="W60" s="13">
        <f t="shared" si="7"/>
        <v>99.8940543630614</v>
      </c>
      <c r="X60" s="13">
        <f t="shared" si="7"/>
        <v>0</v>
      </c>
      <c r="Y60" s="13">
        <f t="shared" si="7"/>
        <v>0</v>
      </c>
      <c r="Z60" s="14">
        <f t="shared" si="7"/>
        <v>99.89406553399279</v>
      </c>
    </row>
    <row r="61" spans="1:26" ht="13.5">
      <c r="A61" s="38" t="s">
        <v>110</v>
      </c>
      <c r="B61" s="12">
        <f t="shared" si="7"/>
        <v>86.45639526108248</v>
      </c>
      <c r="C61" s="12">
        <f t="shared" si="7"/>
        <v>0</v>
      </c>
      <c r="D61" s="3">
        <f t="shared" si="7"/>
        <v>82.00000160211903</v>
      </c>
      <c r="E61" s="13">
        <f t="shared" si="7"/>
        <v>101.16925728287882</v>
      </c>
      <c r="F61" s="13">
        <f t="shared" si="7"/>
        <v>118.74183660042172</v>
      </c>
      <c r="G61" s="13">
        <f t="shared" si="7"/>
        <v>61.96791626095424</v>
      </c>
      <c r="H61" s="13">
        <f t="shared" si="7"/>
        <v>95.70776761906986</v>
      </c>
      <c r="I61" s="13">
        <f t="shared" si="7"/>
        <v>89.54820403465152</v>
      </c>
      <c r="J61" s="13">
        <f t="shared" si="7"/>
        <v>83.73944218410793</v>
      </c>
      <c r="K61" s="13">
        <f t="shared" si="7"/>
        <v>80.68328671919886</v>
      </c>
      <c r="L61" s="13">
        <f t="shared" si="7"/>
        <v>80.82377824458953</v>
      </c>
      <c r="M61" s="13">
        <f t="shared" si="7"/>
        <v>81.66931153343205</v>
      </c>
      <c r="N61" s="13">
        <f t="shared" si="7"/>
        <v>119.55723551915287</v>
      </c>
      <c r="O61" s="13">
        <f t="shared" si="7"/>
        <v>88.4056528064476</v>
      </c>
      <c r="P61" s="13">
        <f t="shared" si="7"/>
        <v>92.04637599834264</v>
      </c>
      <c r="Q61" s="13">
        <f t="shared" si="7"/>
        <v>97.74083377824329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89.39493628713215</v>
      </c>
      <c r="W61" s="13">
        <f t="shared" si="7"/>
        <v>101.16925104883332</v>
      </c>
      <c r="X61" s="13">
        <f t="shared" si="7"/>
        <v>0</v>
      </c>
      <c r="Y61" s="13">
        <f t="shared" si="7"/>
        <v>0</v>
      </c>
      <c r="Z61" s="14">
        <f t="shared" si="7"/>
        <v>101.16925728287882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80</v>
      </c>
      <c r="E64" s="13">
        <f t="shared" si="7"/>
        <v>87.39843068348897</v>
      </c>
      <c r="F64" s="13">
        <f t="shared" si="7"/>
        <v>59.16907373871919</v>
      </c>
      <c r="G64" s="13">
        <f t="shared" si="7"/>
        <v>67.81347305389221</v>
      </c>
      <c r="H64" s="13">
        <f t="shared" si="7"/>
        <v>64.01615078844019</v>
      </c>
      <c r="I64" s="13">
        <f t="shared" si="7"/>
        <v>63.66623237972961</v>
      </c>
      <c r="J64" s="13">
        <f t="shared" si="7"/>
        <v>64.56789168738773</v>
      </c>
      <c r="K64" s="13">
        <f t="shared" si="7"/>
        <v>85.84217546116012</v>
      </c>
      <c r="L64" s="13">
        <f t="shared" si="7"/>
        <v>346.0387082951448</v>
      </c>
      <c r="M64" s="13">
        <f t="shared" si="7"/>
        <v>165.4795487999873</v>
      </c>
      <c r="N64" s="13">
        <f t="shared" si="7"/>
        <v>83.61745809304783</v>
      </c>
      <c r="O64" s="13">
        <f t="shared" si="7"/>
        <v>73.68276740184182</v>
      </c>
      <c r="P64" s="13">
        <f t="shared" si="7"/>
        <v>77.66129211326847</v>
      </c>
      <c r="Q64" s="13">
        <f t="shared" si="7"/>
        <v>78.31535362436779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103.03818080773786</v>
      </c>
      <c r="W64" s="13">
        <f t="shared" si="7"/>
        <v>87.39837791099282</v>
      </c>
      <c r="X64" s="13">
        <f t="shared" si="7"/>
        <v>0</v>
      </c>
      <c r="Y64" s="13">
        <f t="shared" si="7"/>
        <v>0</v>
      </c>
      <c r="Z64" s="14">
        <f t="shared" si="7"/>
        <v>87.39843068348897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80.0000158836081</v>
      </c>
      <c r="E66" s="16">
        <f t="shared" si="7"/>
        <v>113.62148448598361</v>
      </c>
      <c r="F66" s="16">
        <f t="shared" si="7"/>
        <v>23.90134529147982</v>
      </c>
      <c r="G66" s="16">
        <f t="shared" si="7"/>
        <v>9.696697247706423</v>
      </c>
      <c r="H66" s="16">
        <f t="shared" si="7"/>
        <v>0</v>
      </c>
      <c r="I66" s="16">
        <f t="shared" si="7"/>
        <v>21.582559465623984</v>
      </c>
      <c r="J66" s="16">
        <f t="shared" si="7"/>
        <v>108.65077016019494</v>
      </c>
      <c r="K66" s="16">
        <f t="shared" si="7"/>
        <v>100</v>
      </c>
      <c r="L66" s="16">
        <f t="shared" si="7"/>
        <v>100</v>
      </c>
      <c r="M66" s="16">
        <f t="shared" si="7"/>
        <v>102.80068730777762</v>
      </c>
      <c r="N66" s="16">
        <f t="shared" si="7"/>
        <v>20.812980656968254</v>
      </c>
      <c r="O66" s="16">
        <f t="shared" si="7"/>
        <v>14.547642314095294</v>
      </c>
      <c r="P66" s="16">
        <f t="shared" si="7"/>
        <v>13.33659218131841</v>
      </c>
      <c r="Q66" s="16">
        <f t="shared" si="7"/>
        <v>16.184897507221102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49.53615439767128</v>
      </c>
      <c r="W66" s="16">
        <f t="shared" si="7"/>
        <v>113.62146192699896</v>
      </c>
      <c r="X66" s="16">
        <f t="shared" si="7"/>
        <v>0</v>
      </c>
      <c r="Y66" s="16">
        <f t="shared" si="7"/>
        <v>0</v>
      </c>
      <c r="Z66" s="17">
        <f t="shared" si="7"/>
        <v>113.62148448598361</v>
      </c>
    </row>
    <row r="67" spans="1:26" ht="13.5" hidden="1">
      <c r="A67" s="40" t="s">
        <v>116</v>
      </c>
      <c r="B67" s="23">
        <v>89253034</v>
      </c>
      <c r="C67" s="23"/>
      <c r="D67" s="24">
        <v>93818536</v>
      </c>
      <c r="E67" s="25">
        <v>93818536</v>
      </c>
      <c r="F67" s="25">
        <v>6749344</v>
      </c>
      <c r="G67" s="25">
        <v>7899000</v>
      </c>
      <c r="H67" s="25">
        <v>7059617</v>
      </c>
      <c r="I67" s="25">
        <v>21707961</v>
      </c>
      <c r="J67" s="25">
        <v>7969707</v>
      </c>
      <c r="K67" s="25">
        <v>8367464</v>
      </c>
      <c r="L67" s="25">
        <v>8434180</v>
      </c>
      <c r="M67" s="25">
        <v>24771351</v>
      </c>
      <c r="N67" s="25">
        <v>6914049</v>
      </c>
      <c r="O67" s="25">
        <v>8333707</v>
      </c>
      <c r="P67" s="25">
        <v>8334700</v>
      </c>
      <c r="Q67" s="25">
        <v>23582456</v>
      </c>
      <c r="R67" s="25"/>
      <c r="S67" s="25"/>
      <c r="T67" s="25"/>
      <c r="U67" s="25"/>
      <c r="V67" s="25">
        <v>70061768</v>
      </c>
      <c r="W67" s="25">
        <v>70363908</v>
      </c>
      <c r="X67" s="25"/>
      <c r="Y67" s="24"/>
      <c r="Z67" s="26">
        <v>93818536</v>
      </c>
    </row>
    <row r="68" spans="1:26" ht="13.5" hidden="1">
      <c r="A68" s="36" t="s">
        <v>31</v>
      </c>
      <c r="B68" s="18">
        <v>31425047</v>
      </c>
      <c r="C68" s="18"/>
      <c r="D68" s="19">
        <v>35127971</v>
      </c>
      <c r="E68" s="20">
        <v>35127971</v>
      </c>
      <c r="F68" s="20">
        <v>2892761</v>
      </c>
      <c r="G68" s="20">
        <v>2912000</v>
      </c>
      <c r="H68" s="20">
        <v>2953923</v>
      </c>
      <c r="I68" s="20">
        <v>8758684</v>
      </c>
      <c r="J68" s="20">
        <v>2949842</v>
      </c>
      <c r="K68" s="20">
        <v>2885420</v>
      </c>
      <c r="L68" s="20">
        <v>2724979</v>
      </c>
      <c r="M68" s="20">
        <v>8560241</v>
      </c>
      <c r="N68" s="20">
        <v>2875078</v>
      </c>
      <c r="O68" s="20">
        <v>2820866</v>
      </c>
      <c r="P68" s="20">
        <v>2866316</v>
      </c>
      <c r="Q68" s="20">
        <v>8562260</v>
      </c>
      <c r="R68" s="20"/>
      <c r="S68" s="20"/>
      <c r="T68" s="20"/>
      <c r="U68" s="20"/>
      <c r="V68" s="20">
        <v>25881185</v>
      </c>
      <c r="W68" s="20">
        <v>26345979</v>
      </c>
      <c r="X68" s="20"/>
      <c r="Y68" s="19"/>
      <c r="Z68" s="22">
        <v>35127971</v>
      </c>
    </row>
    <row r="69" spans="1:26" ht="13.5" hidden="1">
      <c r="A69" s="37" t="s">
        <v>32</v>
      </c>
      <c r="B69" s="18">
        <v>52851093</v>
      </c>
      <c r="C69" s="18"/>
      <c r="D69" s="19">
        <v>53653926</v>
      </c>
      <c r="E69" s="20">
        <v>53653926</v>
      </c>
      <c r="F69" s="20">
        <v>3419503</v>
      </c>
      <c r="G69" s="20">
        <v>4442000</v>
      </c>
      <c r="H69" s="20">
        <v>4105694</v>
      </c>
      <c r="I69" s="20">
        <v>11967197</v>
      </c>
      <c r="J69" s="20">
        <v>4526591</v>
      </c>
      <c r="K69" s="20">
        <v>4972540</v>
      </c>
      <c r="L69" s="20">
        <v>5188353</v>
      </c>
      <c r="M69" s="20">
        <v>14687484</v>
      </c>
      <c r="N69" s="20">
        <v>3512218</v>
      </c>
      <c r="O69" s="20">
        <v>4977634</v>
      </c>
      <c r="P69" s="20">
        <v>4920133</v>
      </c>
      <c r="Q69" s="20">
        <v>13409985</v>
      </c>
      <c r="R69" s="20"/>
      <c r="S69" s="20"/>
      <c r="T69" s="20"/>
      <c r="U69" s="20"/>
      <c r="V69" s="20">
        <v>40064666</v>
      </c>
      <c r="W69" s="20">
        <v>40240449</v>
      </c>
      <c r="X69" s="20"/>
      <c r="Y69" s="19"/>
      <c r="Z69" s="22">
        <v>53653926</v>
      </c>
    </row>
    <row r="70" spans="1:26" ht="13.5" hidden="1">
      <c r="A70" s="38" t="s">
        <v>110</v>
      </c>
      <c r="B70" s="18">
        <v>49622978</v>
      </c>
      <c r="C70" s="18"/>
      <c r="D70" s="19">
        <v>48685521</v>
      </c>
      <c r="E70" s="20">
        <v>48685521</v>
      </c>
      <c r="F70" s="20">
        <v>3085418</v>
      </c>
      <c r="G70" s="20">
        <v>4108000</v>
      </c>
      <c r="H70" s="20">
        <v>3770602</v>
      </c>
      <c r="I70" s="20">
        <v>10964020</v>
      </c>
      <c r="J70" s="20">
        <v>4190379</v>
      </c>
      <c r="K70" s="20">
        <v>4636648</v>
      </c>
      <c r="L70" s="20">
        <v>4852301</v>
      </c>
      <c r="M70" s="20">
        <v>13679328</v>
      </c>
      <c r="N70" s="20">
        <v>3196101</v>
      </c>
      <c r="O70" s="20">
        <v>4660340</v>
      </c>
      <c r="P70" s="20">
        <v>4604882</v>
      </c>
      <c r="Q70" s="20">
        <v>12461323</v>
      </c>
      <c r="R70" s="20"/>
      <c r="S70" s="20"/>
      <c r="T70" s="20"/>
      <c r="U70" s="20"/>
      <c r="V70" s="20">
        <v>37104671</v>
      </c>
      <c r="W70" s="20">
        <v>36514143</v>
      </c>
      <c r="X70" s="20"/>
      <c r="Y70" s="19"/>
      <c r="Z70" s="22">
        <v>48685521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3228115</v>
      </c>
      <c r="C73" s="18"/>
      <c r="D73" s="19">
        <v>4968405</v>
      </c>
      <c r="E73" s="20">
        <v>4968405</v>
      </c>
      <c r="F73" s="20">
        <v>334085</v>
      </c>
      <c r="G73" s="20">
        <v>334000</v>
      </c>
      <c r="H73" s="20">
        <v>335092</v>
      </c>
      <c r="I73" s="20">
        <v>1003177</v>
      </c>
      <c r="J73" s="20">
        <v>336212</v>
      </c>
      <c r="K73" s="20">
        <v>335892</v>
      </c>
      <c r="L73" s="20">
        <v>336052</v>
      </c>
      <c r="M73" s="20">
        <v>1008156</v>
      </c>
      <c r="N73" s="20">
        <v>316117</v>
      </c>
      <c r="O73" s="20">
        <v>317294</v>
      </c>
      <c r="P73" s="20">
        <v>315251</v>
      </c>
      <c r="Q73" s="20">
        <v>948662</v>
      </c>
      <c r="R73" s="20"/>
      <c r="S73" s="20"/>
      <c r="T73" s="20"/>
      <c r="U73" s="20"/>
      <c r="V73" s="20">
        <v>2959995</v>
      </c>
      <c r="W73" s="20">
        <v>3726306</v>
      </c>
      <c r="X73" s="20"/>
      <c r="Y73" s="19"/>
      <c r="Z73" s="22">
        <v>4968405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4976894</v>
      </c>
      <c r="C75" s="27"/>
      <c r="D75" s="28">
        <v>5036639</v>
      </c>
      <c r="E75" s="29">
        <v>5036639</v>
      </c>
      <c r="F75" s="29">
        <v>437080</v>
      </c>
      <c r="G75" s="29">
        <v>545000</v>
      </c>
      <c r="H75" s="29"/>
      <c r="I75" s="29">
        <v>982080</v>
      </c>
      <c r="J75" s="29">
        <v>493274</v>
      </c>
      <c r="K75" s="29">
        <v>509504</v>
      </c>
      <c r="L75" s="29">
        <v>520848</v>
      </c>
      <c r="M75" s="29">
        <v>1523626</v>
      </c>
      <c r="N75" s="29">
        <v>526753</v>
      </c>
      <c r="O75" s="29">
        <v>535207</v>
      </c>
      <c r="P75" s="29">
        <v>548251</v>
      </c>
      <c r="Q75" s="29">
        <v>1610211</v>
      </c>
      <c r="R75" s="29"/>
      <c r="S75" s="29"/>
      <c r="T75" s="29"/>
      <c r="U75" s="29"/>
      <c r="V75" s="29">
        <v>4115917</v>
      </c>
      <c r="W75" s="29">
        <v>3777480</v>
      </c>
      <c r="X75" s="29"/>
      <c r="Y75" s="28"/>
      <c r="Z75" s="30">
        <v>5036639</v>
      </c>
    </row>
    <row r="76" spans="1:26" ht="13.5" hidden="1">
      <c r="A76" s="41" t="s">
        <v>117</v>
      </c>
      <c r="B76" s="31">
        <v>76875247</v>
      </c>
      <c r="C76" s="31"/>
      <c r="D76" s="32">
        <v>76731096</v>
      </c>
      <c r="E76" s="33">
        <v>88072860</v>
      </c>
      <c r="F76" s="33">
        <v>5479773</v>
      </c>
      <c r="G76" s="33">
        <v>4504535</v>
      </c>
      <c r="H76" s="33">
        <v>5309458</v>
      </c>
      <c r="I76" s="33">
        <v>15293766</v>
      </c>
      <c r="J76" s="33">
        <v>5857251</v>
      </c>
      <c r="K76" s="33">
        <v>6777841</v>
      </c>
      <c r="L76" s="33">
        <v>8330307</v>
      </c>
      <c r="M76" s="33">
        <v>20965399</v>
      </c>
      <c r="N76" s="33">
        <v>6002082</v>
      </c>
      <c r="O76" s="33">
        <v>6122932</v>
      </c>
      <c r="P76" s="33">
        <v>6304254</v>
      </c>
      <c r="Q76" s="33">
        <v>18429268</v>
      </c>
      <c r="R76" s="33"/>
      <c r="S76" s="33"/>
      <c r="T76" s="33"/>
      <c r="U76" s="33"/>
      <c r="V76" s="33">
        <v>54688433</v>
      </c>
      <c r="W76" s="33">
        <v>66054645</v>
      </c>
      <c r="X76" s="33"/>
      <c r="Y76" s="32"/>
      <c r="Z76" s="34">
        <v>88072860</v>
      </c>
    </row>
    <row r="77" spans="1:26" ht="13.5" hidden="1">
      <c r="A77" s="36" t="s">
        <v>31</v>
      </c>
      <c r="B77" s="18">
        <v>25768000</v>
      </c>
      <c r="C77" s="18"/>
      <c r="D77" s="19">
        <v>28804932</v>
      </c>
      <c r="E77" s="20">
        <v>28753068</v>
      </c>
      <c r="F77" s="20">
        <v>1513948</v>
      </c>
      <c r="G77" s="20">
        <v>1679549</v>
      </c>
      <c r="H77" s="20">
        <v>1431543</v>
      </c>
      <c r="I77" s="20">
        <v>4625040</v>
      </c>
      <c r="J77" s="20">
        <v>1595220</v>
      </c>
      <c r="K77" s="20">
        <v>2239000</v>
      </c>
      <c r="L77" s="20">
        <v>2724776</v>
      </c>
      <c r="M77" s="20">
        <v>6558996</v>
      </c>
      <c r="N77" s="20">
        <v>1806950</v>
      </c>
      <c r="O77" s="20">
        <v>1691277</v>
      </c>
      <c r="P77" s="20">
        <v>1747681</v>
      </c>
      <c r="Q77" s="20">
        <v>5245908</v>
      </c>
      <c r="R77" s="20"/>
      <c r="S77" s="20"/>
      <c r="T77" s="20"/>
      <c r="U77" s="20"/>
      <c r="V77" s="20">
        <v>16429944</v>
      </c>
      <c r="W77" s="20">
        <v>21564801</v>
      </c>
      <c r="X77" s="20"/>
      <c r="Y77" s="19"/>
      <c r="Z77" s="22">
        <v>28753068</v>
      </c>
    </row>
    <row r="78" spans="1:26" ht="13.5" hidden="1">
      <c r="A78" s="37" t="s">
        <v>32</v>
      </c>
      <c r="B78" s="18">
        <v>46130353</v>
      </c>
      <c r="C78" s="18"/>
      <c r="D78" s="19">
        <v>43896852</v>
      </c>
      <c r="E78" s="20">
        <v>53597088</v>
      </c>
      <c r="F78" s="20">
        <v>3861357</v>
      </c>
      <c r="G78" s="20">
        <v>2772139</v>
      </c>
      <c r="H78" s="20">
        <v>3823272</v>
      </c>
      <c r="I78" s="20">
        <v>10456768</v>
      </c>
      <c r="J78" s="20">
        <v>3726085</v>
      </c>
      <c r="K78" s="20">
        <v>4029337</v>
      </c>
      <c r="L78" s="20">
        <v>5084683</v>
      </c>
      <c r="M78" s="20">
        <v>12840105</v>
      </c>
      <c r="N78" s="20">
        <v>4085499</v>
      </c>
      <c r="O78" s="20">
        <v>4353795</v>
      </c>
      <c r="P78" s="20">
        <v>4483455</v>
      </c>
      <c r="Q78" s="20">
        <v>12922749</v>
      </c>
      <c r="R78" s="20"/>
      <c r="S78" s="20"/>
      <c r="T78" s="20"/>
      <c r="U78" s="20"/>
      <c r="V78" s="20">
        <v>36219622</v>
      </c>
      <c r="W78" s="20">
        <v>40197816</v>
      </c>
      <c r="X78" s="20"/>
      <c r="Y78" s="19"/>
      <c r="Z78" s="22">
        <v>53597088</v>
      </c>
    </row>
    <row r="79" spans="1:26" ht="13.5" hidden="1">
      <c r="A79" s="38" t="s">
        <v>110</v>
      </c>
      <c r="B79" s="18">
        <v>42902238</v>
      </c>
      <c r="C79" s="18"/>
      <c r="D79" s="19">
        <v>39922128</v>
      </c>
      <c r="E79" s="20">
        <v>49254780</v>
      </c>
      <c r="F79" s="20">
        <v>3663682</v>
      </c>
      <c r="G79" s="20">
        <v>2545642</v>
      </c>
      <c r="H79" s="20">
        <v>3608759</v>
      </c>
      <c r="I79" s="20">
        <v>9818083</v>
      </c>
      <c r="J79" s="20">
        <v>3509000</v>
      </c>
      <c r="K79" s="20">
        <v>3741000</v>
      </c>
      <c r="L79" s="20">
        <v>3921813</v>
      </c>
      <c r="M79" s="20">
        <v>11171813</v>
      </c>
      <c r="N79" s="20">
        <v>3821170</v>
      </c>
      <c r="O79" s="20">
        <v>4120004</v>
      </c>
      <c r="P79" s="20">
        <v>4238627</v>
      </c>
      <c r="Q79" s="20">
        <v>12179801</v>
      </c>
      <c r="R79" s="20"/>
      <c r="S79" s="20"/>
      <c r="T79" s="20"/>
      <c r="U79" s="20"/>
      <c r="V79" s="20">
        <v>33169697</v>
      </c>
      <c r="W79" s="20">
        <v>36941085</v>
      </c>
      <c r="X79" s="20"/>
      <c r="Y79" s="19"/>
      <c r="Z79" s="22">
        <v>49254780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3228115</v>
      </c>
      <c r="C82" s="18"/>
      <c r="D82" s="19">
        <v>3974724</v>
      </c>
      <c r="E82" s="20">
        <v>4342308</v>
      </c>
      <c r="F82" s="20">
        <v>197675</v>
      </c>
      <c r="G82" s="20">
        <v>226497</v>
      </c>
      <c r="H82" s="20">
        <v>214513</v>
      </c>
      <c r="I82" s="20">
        <v>638685</v>
      </c>
      <c r="J82" s="20">
        <v>217085</v>
      </c>
      <c r="K82" s="20">
        <v>288337</v>
      </c>
      <c r="L82" s="20">
        <v>1162870</v>
      </c>
      <c r="M82" s="20">
        <v>1668292</v>
      </c>
      <c r="N82" s="20">
        <v>264329</v>
      </c>
      <c r="O82" s="20">
        <v>233791</v>
      </c>
      <c r="P82" s="20">
        <v>244828</v>
      </c>
      <c r="Q82" s="20">
        <v>742948</v>
      </c>
      <c r="R82" s="20"/>
      <c r="S82" s="20"/>
      <c r="T82" s="20"/>
      <c r="U82" s="20"/>
      <c r="V82" s="20">
        <v>3049925</v>
      </c>
      <c r="W82" s="20">
        <v>3256731</v>
      </c>
      <c r="X82" s="20"/>
      <c r="Y82" s="19"/>
      <c r="Z82" s="22">
        <v>4342308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4976894</v>
      </c>
      <c r="C84" s="27"/>
      <c r="D84" s="28">
        <v>4029312</v>
      </c>
      <c r="E84" s="29">
        <v>5722704</v>
      </c>
      <c r="F84" s="29">
        <v>104468</v>
      </c>
      <c r="G84" s="29">
        <v>52847</v>
      </c>
      <c r="H84" s="29">
        <v>54643</v>
      </c>
      <c r="I84" s="29">
        <v>211958</v>
      </c>
      <c r="J84" s="29">
        <v>535946</v>
      </c>
      <c r="K84" s="29">
        <v>509504</v>
      </c>
      <c r="L84" s="29">
        <v>520848</v>
      </c>
      <c r="M84" s="29">
        <v>1566298</v>
      </c>
      <c r="N84" s="29">
        <v>109633</v>
      </c>
      <c r="O84" s="29">
        <v>77860</v>
      </c>
      <c r="P84" s="29">
        <v>73118</v>
      </c>
      <c r="Q84" s="29">
        <v>260611</v>
      </c>
      <c r="R84" s="29"/>
      <c r="S84" s="29"/>
      <c r="T84" s="29"/>
      <c r="U84" s="29"/>
      <c r="V84" s="29">
        <v>2038867</v>
      </c>
      <c r="W84" s="29">
        <v>4292028</v>
      </c>
      <c r="X84" s="29"/>
      <c r="Y84" s="28"/>
      <c r="Z84" s="30">
        <v>5722704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25814661</v>
      </c>
      <c r="C5" s="18">
        <v>0</v>
      </c>
      <c r="D5" s="58">
        <v>26471732</v>
      </c>
      <c r="E5" s="59">
        <v>34805392</v>
      </c>
      <c r="F5" s="59">
        <v>1883757</v>
      </c>
      <c r="G5" s="59">
        <v>6818010</v>
      </c>
      <c r="H5" s="59">
        <v>2404432</v>
      </c>
      <c r="I5" s="59">
        <v>11106199</v>
      </c>
      <c r="J5" s="59">
        <v>2359420</v>
      </c>
      <c r="K5" s="59">
        <v>2532798</v>
      </c>
      <c r="L5" s="59">
        <v>2508747</v>
      </c>
      <c r="M5" s="59">
        <v>7400965</v>
      </c>
      <c r="N5" s="59">
        <v>2508695</v>
      </c>
      <c r="O5" s="59">
        <v>2477986</v>
      </c>
      <c r="P5" s="59">
        <v>2519333</v>
      </c>
      <c r="Q5" s="59">
        <v>7506014</v>
      </c>
      <c r="R5" s="59">
        <v>0</v>
      </c>
      <c r="S5" s="59">
        <v>0</v>
      </c>
      <c r="T5" s="59">
        <v>0</v>
      </c>
      <c r="U5" s="59">
        <v>0</v>
      </c>
      <c r="V5" s="59">
        <v>26013178</v>
      </c>
      <c r="W5" s="59">
        <v>19853802</v>
      </c>
      <c r="X5" s="59">
        <v>6159376</v>
      </c>
      <c r="Y5" s="60">
        <v>31.02</v>
      </c>
      <c r="Z5" s="61">
        <v>34805392</v>
      </c>
    </row>
    <row r="6" spans="1:26" ht="13.5">
      <c r="A6" s="57" t="s">
        <v>32</v>
      </c>
      <c r="B6" s="18">
        <v>77250735</v>
      </c>
      <c r="C6" s="18">
        <v>0</v>
      </c>
      <c r="D6" s="58">
        <v>89821777</v>
      </c>
      <c r="E6" s="59">
        <v>92821788</v>
      </c>
      <c r="F6" s="59">
        <v>7451634</v>
      </c>
      <c r="G6" s="59">
        <v>8761295</v>
      </c>
      <c r="H6" s="59">
        <v>6222794</v>
      </c>
      <c r="I6" s="59">
        <v>22435723</v>
      </c>
      <c r="J6" s="59">
        <v>6321995</v>
      </c>
      <c r="K6" s="59">
        <v>7457141</v>
      </c>
      <c r="L6" s="59">
        <v>6503949</v>
      </c>
      <c r="M6" s="59">
        <v>20283085</v>
      </c>
      <c r="N6" s="59">
        <v>627484</v>
      </c>
      <c r="O6" s="59">
        <v>6773894</v>
      </c>
      <c r="P6" s="59">
        <v>6537997</v>
      </c>
      <c r="Q6" s="59">
        <v>13939375</v>
      </c>
      <c r="R6" s="59">
        <v>0</v>
      </c>
      <c r="S6" s="59">
        <v>0</v>
      </c>
      <c r="T6" s="59">
        <v>0</v>
      </c>
      <c r="U6" s="59">
        <v>0</v>
      </c>
      <c r="V6" s="59">
        <v>56658183</v>
      </c>
      <c r="W6" s="59">
        <v>62204796</v>
      </c>
      <c r="X6" s="59">
        <v>-5546613</v>
      </c>
      <c r="Y6" s="60">
        <v>-8.92</v>
      </c>
      <c r="Z6" s="61">
        <v>92821788</v>
      </c>
    </row>
    <row r="7" spans="1:26" ht="13.5">
      <c r="A7" s="57" t="s">
        <v>33</v>
      </c>
      <c r="B7" s="18">
        <v>2889230</v>
      </c>
      <c r="C7" s="18">
        <v>0</v>
      </c>
      <c r="D7" s="58">
        <v>3701471</v>
      </c>
      <c r="E7" s="59">
        <v>2500001</v>
      </c>
      <c r="F7" s="59">
        <v>0</v>
      </c>
      <c r="G7" s="59">
        <v>427375</v>
      </c>
      <c r="H7" s="59">
        <v>261166</v>
      </c>
      <c r="I7" s="59">
        <v>688541</v>
      </c>
      <c r="J7" s="59">
        <v>146211</v>
      </c>
      <c r="K7" s="59">
        <v>39037</v>
      </c>
      <c r="L7" s="59">
        <v>126781</v>
      </c>
      <c r="M7" s="59">
        <v>312029</v>
      </c>
      <c r="N7" s="59">
        <v>381362</v>
      </c>
      <c r="O7" s="59">
        <v>111500</v>
      </c>
      <c r="P7" s="59">
        <v>47058</v>
      </c>
      <c r="Q7" s="59">
        <v>539920</v>
      </c>
      <c r="R7" s="59">
        <v>0</v>
      </c>
      <c r="S7" s="59">
        <v>0</v>
      </c>
      <c r="T7" s="59">
        <v>0</v>
      </c>
      <c r="U7" s="59">
        <v>0</v>
      </c>
      <c r="V7" s="59">
        <v>1540490</v>
      </c>
      <c r="W7" s="59">
        <v>2770000</v>
      </c>
      <c r="X7" s="59">
        <v>-1229510</v>
      </c>
      <c r="Y7" s="60">
        <v>-44.39</v>
      </c>
      <c r="Z7" s="61">
        <v>2500001</v>
      </c>
    </row>
    <row r="8" spans="1:26" ht="13.5">
      <c r="A8" s="57" t="s">
        <v>34</v>
      </c>
      <c r="B8" s="18">
        <v>213105000</v>
      </c>
      <c r="C8" s="18">
        <v>0</v>
      </c>
      <c r="D8" s="58">
        <v>226163001</v>
      </c>
      <c r="E8" s="59">
        <v>226163028</v>
      </c>
      <c r="F8" s="59">
        <v>94401488</v>
      </c>
      <c r="G8" s="59">
        <v>347266</v>
      </c>
      <c r="H8" s="59">
        <v>159667</v>
      </c>
      <c r="I8" s="59">
        <v>94908421</v>
      </c>
      <c r="J8" s="59">
        <v>187602</v>
      </c>
      <c r="K8" s="59">
        <v>37107</v>
      </c>
      <c r="L8" s="59">
        <v>62171882</v>
      </c>
      <c r="M8" s="59">
        <v>62396591</v>
      </c>
      <c r="N8" s="59">
        <v>41667</v>
      </c>
      <c r="O8" s="59">
        <v>556564</v>
      </c>
      <c r="P8" s="59">
        <v>56067462</v>
      </c>
      <c r="Q8" s="59">
        <v>56665693</v>
      </c>
      <c r="R8" s="59">
        <v>0</v>
      </c>
      <c r="S8" s="59">
        <v>0</v>
      </c>
      <c r="T8" s="59">
        <v>0</v>
      </c>
      <c r="U8" s="59">
        <v>0</v>
      </c>
      <c r="V8" s="59">
        <v>213970705</v>
      </c>
      <c r="W8" s="59">
        <v>225416056</v>
      </c>
      <c r="X8" s="59">
        <v>-11445351</v>
      </c>
      <c r="Y8" s="60">
        <v>-5.08</v>
      </c>
      <c r="Z8" s="61">
        <v>226163028</v>
      </c>
    </row>
    <row r="9" spans="1:26" ht="13.5">
      <c r="A9" s="57" t="s">
        <v>35</v>
      </c>
      <c r="B9" s="18">
        <v>72025731</v>
      </c>
      <c r="C9" s="18">
        <v>0</v>
      </c>
      <c r="D9" s="58">
        <v>45864771</v>
      </c>
      <c r="E9" s="59">
        <v>88453715</v>
      </c>
      <c r="F9" s="59">
        <v>1753433</v>
      </c>
      <c r="G9" s="59">
        <v>4967125</v>
      </c>
      <c r="H9" s="59">
        <v>1934253</v>
      </c>
      <c r="I9" s="59">
        <v>8654811</v>
      </c>
      <c r="J9" s="59">
        <v>1551313</v>
      </c>
      <c r="K9" s="59">
        <v>1870557</v>
      </c>
      <c r="L9" s="59">
        <v>6443716</v>
      </c>
      <c r="M9" s="59">
        <v>9865586</v>
      </c>
      <c r="N9" s="59">
        <v>7491728</v>
      </c>
      <c r="O9" s="59">
        <v>1855977</v>
      </c>
      <c r="P9" s="59">
        <v>4331492</v>
      </c>
      <c r="Q9" s="59">
        <v>13679197</v>
      </c>
      <c r="R9" s="59">
        <v>0</v>
      </c>
      <c r="S9" s="59">
        <v>0</v>
      </c>
      <c r="T9" s="59">
        <v>0</v>
      </c>
      <c r="U9" s="59">
        <v>0</v>
      </c>
      <c r="V9" s="59">
        <v>32199594</v>
      </c>
      <c r="W9" s="59">
        <v>34100927</v>
      </c>
      <c r="X9" s="59">
        <v>-1901333</v>
      </c>
      <c r="Y9" s="60">
        <v>-5.58</v>
      </c>
      <c r="Z9" s="61">
        <v>88453715</v>
      </c>
    </row>
    <row r="10" spans="1:26" ht="25.5">
      <c r="A10" s="62" t="s">
        <v>102</v>
      </c>
      <c r="B10" s="63">
        <f>SUM(B5:B9)</f>
        <v>391085357</v>
      </c>
      <c r="C10" s="63">
        <f>SUM(C5:C9)</f>
        <v>0</v>
      </c>
      <c r="D10" s="64">
        <f aca="true" t="shared" si="0" ref="D10:Z10">SUM(D5:D9)</f>
        <v>392022752</v>
      </c>
      <c r="E10" s="65">
        <f t="shared" si="0"/>
        <v>444743924</v>
      </c>
      <c r="F10" s="65">
        <f t="shared" si="0"/>
        <v>105490312</v>
      </c>
      <c r="G10" s="65">
        <f t="shared" si="0"/>
        <v>21321071</v>
      </c>
      <c r="H10" s="65">
        <f t="shared" si="0"/>
        <v>10982312</v>
      </c>
      <c r="I10" s="65">
        <f t="shared" si="0"/>
        <v>137793695</v>
      </c>
      <c r="J10" s="65">
        <f t="shared" si="0"/>
        <v>10566541</v>
      </c>
      <c r="K10" s="65">
        <f t="shared" si="0"/>
        <v>11936640</v>
      </c>
      <c r="L10" s="65">
        <f t="shared" si="0"/>
        <v>77755075</v>
      </c>
      <c r="M10" s="65">
        <f t="shared" si="0"/>
        <v>100258256</v>
      </c>
      <c r="N10" s="65">
        <f t="shared" si="0"/>
        <v>11050936</v>
      </c>
      <c r="O10" s="65">
        <f t="shared" si="0"/>
        <v>11775921</v>
      </c>
      <c r="P10" s="65">
        <f t="shared" si="0"/>
        <v>69503342</v>
      </c>
      <c r="Q10" s="65">
        <f t="shared" si="0"/>
        <v>92330199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330382150</v>
      </c>
      <c r="W10" s="65">
        <f t="shared" si="0"/>
        <v>344345581</v>
      </c>
      <c r="X10" s="65">
        <f t="shared" si="0"/>
        <v>-13963431</v>
      </c>
      <c r="Y10" s="66">
        <f>+IF(W10&lt;&gt;0,(X10/W10)*100,0)</f>
        <v>-4.055063218598411</v>
      </c>
      <c r="Z10" s="67">
        <f t="shared" si="0"/>
        <v>444743924</v>
      </c>
    </row>
    <row r="11" spans="1:26" ht="13.5">
      <c r="A11" s="57" t="s">
        <v>36</v>
      </c>
      <c r="B11" s="18">
        <v>117780735</v>
      </c>
      <c r="C11" s="18">
        <v>0</v>
      </c>
      <c r="D11" s="58">
        <v>123460143</v>
      </c>
      <c r="E11" s="59">
        <v>126137196</v>
      </c>
      <c r="F11" s="59">
        <v>9542617</v>
      </c>
      <c r="G11" s="59">
        <v>9579533</v>
      </c>
      <c r="H11" s="59">
        <v>440713</v>
      </c>
      <c r="I11" s="59">
        <v>19562863</v>
      </c>
      <c r="J11" s="59">
        <v>27049254</v>
      </c>
      <c r="K11" s="59">
        <v>9410780</v>
      </c>
      <c r="L11" s="59">
        <v>15353688</v>
      </c>
      <c r="M11" s="59">
        <v>51813722</v>
      </c>
      <c r="N11" s="59">
        <v>9798900</v>
      </c>
      <c r="O11" s="59">
        <v>9559292</v>
      </c>
      <c r="P11" s="59">
        <v>9552682</v>
      </c>
      <c r="Q11" s="59">
        <v>28910874</v>
      </c>
      <c r="R11" s="59">
        <v>0</v>
      </c>
      <c r="S11" s="59">
        <v>0</v>
      </c>
      <c r="T11" s="59">
        <v>0</v>
      </c>
      <c r="U11" s="59">
        <v>0</v>
      </c>
      <c r="V11" s="59">
        <v>100287459</v>
      </c>
      <c r="W11" s="59">
        <v>94403581</v>
      </c>
      <c r="X11" s="59">
        <v>5883878</v>
      </c>
      <c r="Y11" s="60">
        <v>6.23</v>
      </c>
      <c r="Z11" s="61">
        <v>126137196</v>
      </c>
    </row>
    <row r="12" spans="1:26" ht="13.5">
      <c r="A12" s="57" t="s">
        <v>37</v>
      </c>
      <c r="B12" s="18">
        <v>20297858</v>
      </c>
      <c r="C12" s="18">
        <v>0</v>
      </c>
      <c r="D12" s="58">
        <v>22112835</v>
      </c>
      <c r="E12" s="59">
        <v>23430264</v>
      </c>
      <c r="F12" s="59">
        <v>1694295</v>
      </c>
      <c r="G12" s="59">
        <v>1694295</v>
      </c>
      <c r="H12" s="59">
        <v>1694295</v>
      </c>
      <c r="I12" s="59">
        <v>5082885</v>
      </c>
      <c r="J12" s="59">
        <v>1694295</v>
      </c>
      <c r="K12" s="59">
        <v>1694295</v>
      </c>
      <c r="L12" s="59">
        <v>1695211</v>
      </c>
      <c r="M12" s="59">
        <v>5083801</v>
      </c>
      <c r="N12" s="59">
        <v>1694295</v>
      </c>
      <c r="O12" s="59">
        <v>1800789</v>
      </c>
      <c r="P12" s="59">
        <v>2598721</v>
      </c>
      <c r="Q12" s="59">
        <v>6093805</v>
      </c>
      <c r="R12" s="59">
        <v>0</v>
      </c>
      <c r="S12" s="59">
        <v>0</v>
      </c>
      <c r="T12" s="59">
        <v>0</v>
      </c>
      <c r="U12" s="59">
        <v>0</v>
      </c>
      <c r="V12" s="59">
        <v>16260491</v>
      </c>
      <c r="W12" s="59">
        <v>16584624</v>
      </c>
      <c r="X12" s="59">
        <v>-324133</v>
      </c>
      <c r="Y12" s="60">
        <v>-1.95</v>
      </c>
      <c r="Z12" s="61">
        <v>23430264</v>
      </c>
    </row>
    <row r="13" spans="1:26" ht="13.5">
      <c r="A13" s="57" t="s">
        <v>103</v>
      </c>
      <c r="B13" s="18">
        <v>47997650</v>
      </c>
      <c r="C13" s="18">
        <v>0</v>
      </c>
      <c r="D13" s="58">
        <v>51200000</v>
      </c>
      <c r="E13" s="59">
        <v>51200014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36806241</v>
      </c>
      <c r="X13" s="59">
        <v>-36806241</v>
      </c>
      <c r="Y13" s="60">
        <v>-100</v>
      </c>
      <c r="Z13" s="61">
        <v>51200014</v>
      </c>
    </row>
    <row r="14" spans="1:26" ht="13.5">
      <c r="A14" s="57" t="s">
        <v>38</v>
      </c>
      <c r="B14" s="18">
        <v>1426148</v>
      </c>
      <c r="C14" s="18">
        <v>0</v>
      </c>
      <c r="D14" s="58">
        <v>3124140</v>
      </c>
      <c r="E14" s="59">
        <v>2124140</v>
      </c>
      <c r="F14" s="59">
        <v>0</v>
      </c>
      <c r="G14" s="59">
        <v>73531</v>
      </c>
      <c r="H14" s="59">
        <v>122578</v>
      </c>
      <c r="I14" s="59">
        <v>196109</v>
      </c>
      <c r="J14" s="59">
        <v>50918</v>
      </c>
      <c r="K14" s="59">
        <v>43917</v>
      </c>
      <c r="L14" s="59">
        <v>0</v>
      </c>
      <c r="M14" s="59">
        <v>94835</v>
      </c>
      <c r="N14" s="59">
        <v>66569</v>
      </c>
      <c r="O14" s="59">
        <v>0</v>
      </c>
      <c r="P14" s="59">
        <v>45106</v>
      </c>
      <c r="Q14" s="59">
        <v>111675</v>
      </c>
      <c r="R14" s="59">
        <v>0</v>
      </c>
      <c r="S14" s="59">
        <v>0</v>
      </c>
      <c r="T14" s="59">
        <v>0</v>
      </c>
      <c r="U14" s="59">
        <v>0</v>
      </c>
      <c r="V14" s="59">
        <v>402619</v>
      </c>
      <c r="W14" s="59">
        <v>1956870</v>
      </c>
      <c r="X14" s="59">
        <v>-1554251</v>
      </c>
      <c r="Y14" s="60">
        <v>-79.43</v>
      </c>
      <c r="Z14" s="61">
        <v>2124140</v>
      </c>
    </row>
    <row r="15" spans="1:26" ht="13.5">
      <c r="A15" s="57" t="s">
        <v>39</v>
      </c>
      <c r="B15" s="18">
        <v>76352318</v>
      </c>
      <c r="C15" s="18">
        <v>0</v>
      </c>
      <c r="D15" s="58">
        <v>82662072</v>
      </c>
      <c r="E15" s="59">
        <v>81985916</v>
      </c>
      <c r="F15" s="59">
        <v>7726149</v>
      </c>
      <c r="G15" s="59">
        <v>1712865</v>
      </c>
      <c r="H15" s="59">
        <v>7629595</v>
      </c>
      <c r="I15" s="59">
        <v>17068609</v>
      </c>
      <c r="J15" s="59">
        <v>6327805</v>
      </c>
      <c r="K15" s="59">
        <v>6821044</v>
      </c>
      <c r="L15" s="59">
        <v>6879584</v>
      </c>
      <c r="M15" s="59">
        <v>20028433</v>
      </c>
      <c r="N15" s="59">
        <v>7299079</v>
      </c>
      <c r="O15" s="59">
        <v>5677061</v>
      </c>
      <c r="P15" s="59">
        <v>6333015</v>
      </c>
      <c r="Q15" s="59">
        <v>19309155</v>
      </c>
      <c r="R15" s="59">
        <v>0</v>
      </c>
      <c r="S15" s="59">
        <v>0</v>
      </c>
      <c r="T15" s="59">
        <v>0</v>
      </c>
      <c r="U15" s="59">
        <v>0</v>
      </c>
      <c r="V15" s="59">
        <v>56406197</v>
      </c>
      <c r="W15" s="59">
        <v>58099680</v>
      </c>
      <c r="X15" s="59">
        <v>-1693483</v>
      </c>
      <c r="Y15" s="60">
        <v>-2.91</v>
      </c>
      <c r="Z15" s="61">
        <v>81985916</v>
      </c>
    </row>
    <row r="16" spans="1:26" ht="13.5">
      <c r="A16" s="68" t="s">
        <v>40</v>
      </c>
      <c r="B16" s="18">
        <v>707968</v>
      </c>
      <c r="C16" s="18">
        <v>0</v>
      </c>
      <c r="D16" s="58">
        <v>3723680</v>
      </c>
      <c r="E16" s="59">
        <v>3723684</v>
      </c>
      <c r="F16" s="59">
        <v>1727029</v>
      </c>
      <c r="G16" s="59">
        <v>741926</v>
      </c>
      <c r="H16" s="59">
        <v>724596</v>
      </c>
      <c r="I16" s="59">
        <v>3193551</v>
      </c>
      <c r="J16" s="59">
        <v>791827</v>
      </c>
      <c r="K16" s="59">
        <v>979251</v>
      </c>
      <c r="L16" s="59">
        <v>845622</v>
      </c>
      <c r="M16" s="59">
        <v>2616700</v>
      </c>
      <c r="N16" s="59">
        <v>101822</v>
      </c>
      <c r="O16" s="59">
        <v>105997</v>
      </c>
      <c r="P16" s="59">
        <v>99949</v>
      </c>
      <c r="Q16" s="59">
        <v>307768</v>
      </c>
      <c r="R16" s="59">
        <v>0</v>
      </c>
      <c r="S16" s="59">
        <v>0</v>
      </c>
      <c r="T16" s="59">
        <v>0</v>
      </c>
      <c r="U16" s="59">
        <v>0</v>
      </c>
      <c r="V16" s="59">
        <v>6118019</v>
      </c>
      <c r="W16" s="59">
        <v>2792763</v>
      </c>
      <c r="X16" s="59">
        <v>3325256</v>
      </c>
      <c r="Y16" s="60">
        <v>119.07</v>
      </c>
      <c r="Z16" s="61">
        <v>3723684</v>
      </c>
    </row>
    <row r="17" spans="1:26" ht="13.5">
      <c r="A17" s="57" t="s">
        <v>41</v>
      </c>
      <c r="B17" s="18">
        <v>231512984</v>
      </c>
      <c r="C17" s="18">
        <v>0</v>
      </c>
      <c r="D17" s="58">
        <v>100105264</v>
      </c>
      <c r="E17" s="59">
        <v>142530844</v>
      </c>
      <c r="F17" s="59">
        <v>13697449</v>
      </c>
      <c r="G17" s="59">
        <v>10741960</v>
      </c>
      <c r="H17" s="59">
        <v>10296721</v>
      </c>
      <c r="I17" s="59">
        <v>34736130</v>
      </c>
      <c r="J17" s="59">
        <v>8673835</v>
      </c>
      <c r="K17" s="59">
        <v>9599047</v>
      </c>
      <c r="L17" s="59">
        <v>6102180</v>
      </c>
      <c r="M17" s="59">
        <v>24375062</v>
      </c>
      <c r="N17" s="59">
        <v>6166938</v>
      </c>
      <c r="O17" s="59">
        <v>6494417</v>
      </c>
      <c r="P17" s="59">
        <v>9047250</v>
      </c>
      <c r="Q17" s="59">
        <v>21708605</v>
      </c>
      <c r="R17" s="59">
        <v>0</v>
      </c>
      <c r="S17" s="59">
        <v>0</v>
      </c>
      <c r="T17" s="59">
        <v>0</v>
      </c>
      <c r="U17" s="59">
        <v>0</v>
      </c>
      <c r="V17" s="59">
        <v>80819797</v>
      </c>
      <c r="W17" s="59">
        <v>58569754</v>
      </c>
      <c r="X17" s="59">
        <v>22250043</v>
      </c>
      <c r="Y17" s="60">
        <v>37.99</v>
      </c>
      <c r="Z17" s="61">
        <v>142530844</v>
      </c>
    </row>
    <row r="18" spans="1:26" ht="13.5">
      <c r="A18" s="69" t="s">
        <v>42</v>
      </c>
      <c r="B18" s="70">
        <f>SUM(B11:B17)</f>
        <v>496075661</v>
      </c>
      <c r="C18" s="70">
        <f>SUM(C11:C17)</f>
        <v>0</v>
      </c>
      <c r="D18" s="71">
        <f aca="true" t="shared" si="1" ref="D18:Z18">SUM(D11:D17)</f>
        <v>386388134</v>
      </c>
      <c r="E18" s="72">
        <f t="shared" si="1"/>
        <v>431132058</v>
      </c>
      <c r="F18" s="72">
        <f t="shared" si="1"/>
        <v>34387539</v>
      </c>
      <c r="G18" s="72">
        <f t="shared" si="1"/>
        <v>24544110</v>
      </c>
      <c r="H18" s="72">
        <f t="shared" si="1"/>
        <v>20908498</v>
      </c>
      <c r="I18" s="72">
        <f t="shared" si="1"/>
        <v>79840147</v>
      </c>
      <c r="J18" s="72">
        <f t="shared" si="1"/>
        <v>44587934</v>
      </c>
      <c r="K18" s="72">
        <f t="shared" si="1"/>
        <v>28548334</v>
      </c>
      <c r="L18" s="72">
        <f t="shared" si="1"/>
        <v>30876285</v>
      </c>
      <c r="M18" s="72">
        <f t="shared" si="1"/>
        <v>104012553</v>
      </c>
      <c r="N18" s="72">
        <f t="shared" si="1"/>
        <v>25127603</v>
      </c>
      <c r="O18" s="72">
        <f t="shared" si="1"/>
        <v>23637556</v>
      </c>
      <c r="P18" s="72">
        <f t="shared" si="1"/>
        <v>27676723</v>
      </c>
      <c r="Q18" s="72">
        <f t="shared" si="1"/>
        <v>76441882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260294582</v>
      </c>
      <c r="W18" s="72">
        <f t="shared" si="1"/>
        <v>269213513</v>
      </c>
      <c r="X18" s="72">
        <f t="shared" si="1"/>
        <v>-8918931</v>
      </c>
      <c r="Y18" s="66">
        <f>+IF(W18&lt;&gt;0,(X18/W18)*100,0)</f>
        <v>-3.3129581426323127</v>
      </c>
      <c r="Z18" s="73">
        <f t="shared" si="1"/>
        <v>431132058</v>
      </c>
    </row>
    <row r="19" spans="1:26" ht="13.5">
      <c r="A19" s="69" t="s">
        <v>43</v>
      </c>
      <c r="B19" s="74">
        <f>+B10-B18</f>
        <v>-104990304</v>
      </c>
      <c r="C19" s="74">
        <f>+C10-C18</f>
        <v>0</v>
      </c>
      <c r="D19" s="75">
        <f aca="true" t="shared" si="2" ref="D19:Z19">+D10-D18</f>
        <v>5634618</v>
      </c>
      <c r="E19" s="76">
        <f t="shared" si="2"/>
        <v>13611866</v>
      </c>
      <c r="F19" s="76">
        <f t="shared" si="2"/>
        <v>71102773</v>
      </c>
      <c r="G19" s="76">
        <f t="shared" si="2"/>
        <v>-3223039</v>
      </c>
      <c r="H19" s="76">
        <f t="shared" si="2"/>
        <v>-9926186</v>
      </c>
      <c r="I19" s="76">
        <f t="shared" si="2"/>
        <v>57953548</v>
      </c>
      <c r="J19" s="76">
        <f t="shared" si="2"/>
        <v>-34021393</v>
      </c>
      <c r="K19" s="76">
        <f t="shared" si="2"/>
        <v>-16611694</v>
      </c>
      <c r="L19" s="76">
        <f t="shared" si="2"/>
        <v>46878790</v>
      </c>
      <c r="M19" s="76">
        <f t="shared" si="2"/>
        <v>-3754297</v>
      </c>
      <c r="N19" s="76">
        <f t="shared" si="2"/>
        <v>-14076667</v>
      </c>
      <c r="O19" s="76">
        <f t="shared" si="2"/>
        <v>-11861635</v>
      </c>
      <c r="P19" s="76">
        <f t="shared" si="2"/>
        <v>41826619</v>
      </c>
      <c r="Q19" s="76">
        <f t="shared" si="2"/>
        <v>15888317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70087568</v>
      </c>
      <c r="W19" s="76">
        <f>IF(E10=E18,0,W10-W18)</f>
        <v>75132068</v>
      </c>
      <c r="X19" s="76">
        <f t="shared" si="2"/>
        <v>-5044500</v>
      </c>
      <c r="Y19" s="77">
        <f>+IF(W19&lt;&gt;0,(X19/W19)*100,0)</f>
        <v>-6.714176961028145</v>
      </c>
      <c r="Z19" s="78">
        <f t="shared" si="2"/>
        <v>13611866</v>
      </c>
    </row>
    <row r="20" spans="1:26" ht="13.5">
      <c r="A20" s="57" t="s">
        <v>44</v>
      </c>
      <c r="B20" s="18">
        <v>68930154</v>
      </c>
      <c r="C20" s="18">
        <v>0</v>
      </c>
      <c r="D20" s="58">
        <v>70860000</v>
      </c>
      <c r="E20" s="59">
        <v>91349319</v>
      </c>
      <c r="F20" s="59">
        <v>784149</v>
      </c>
      <c r="G20" s="59">
        <v>3175697</v>
      </c>
      <c r="H20" s="59">
        <v>19946067</v>
      </c>
      <c r="I20" s="59">
        <v>23905913</v>
      </c>
      <c r="J20" s="59">
        <v>10261278</v>
      </c>
      <c r="K20" s="59">
        <v>10376267</v>
      </c>
      <c r="L20" s="59">
        <v>5731833</v>
      </c>
      <c r="M20" s="59">
        <v>26369378</v>
      </c>
      <c r="N20" s="59">
        <v>5373330</v>
      </c>
      <c r="O20" s="59">
        <v>3549472</v>
      </c>
      <c r="P20" s="59">
        <v>5824449</v>
      </c>
      <c r="Q20" s="59">
        <v>14747251</v>
      </c>
      <c r="R20" s="59">
        <v>0</v>
      </c>
      <c r="S20" s="59">
        <v>0</v>
      </c>
      <c r="T20" s="59">
        <v>0</v>
      </c>
      <c r="U20" s="59">
        <v>0</v>
      </c>
      <c r="V20" s="59">
        <v>65022542</v>
      </c>
      <c r="W20" s="59">
        <v>59764822</v>
      </c>
      <c r="X20" s="59">
        <v>5257720</v>
      </c>
      <c r="Y20" s="60">
        <v>8.8</v>
      </c>
      <c r="Z20" s="61">
        <v>91349319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-36060150</v>
      </c>
      <c r="C22" s="85">
        <f>SUM(C19:C21)</f>
        <v>0</v>
      </c>
      <c r="D22" s="86">
        <f aca="true" t="shared" si="3" ref="D22:Z22">SUM(D19:D21)</f>
        <v>76494618</v>
      </c>
      <c r="E22" s="87">
        <f t="shared" si="3"/>
        <v>104961185</v>
      </c>
      <c r="F22" s="87">
        <f t="shared" si="3"/>
        <v>71886922</v>
      </c>
      <c r="G22" s="87">
        <f t="shared" si="3"/>
        <v>-47342</v>
      </c>
      <c r="H22" s="87">
        <f t="shared" si="3"/>
        <v>10019881</v>
      </c>
      <c r="I22" s="87">
        <f t="shared" si="3"/>
        <v>81859461</v>
      </c>
      <c r="J22" s="87">
        <f t="shared" si="3"/>
        <v>-23760115</v>
      </c>
      <c r="K22" s="87">
        <f t="shared" si="3"/>
        <v>-6235427</v>
      </c>
      <c r="L22" s="87">
        <f t="shared" si="3"/>
        <v>52610623</v>
      </c>
      <c r="M22" s="87">
        <f t="shared" si="3"/>
        <v>22615081</v>
      </c>
      <c r="N22" s="87">
        <f t="shared" si="3"/>
        <v>-8703337</v>
      </c>
      <c r="O22" s="87">
        <f t="shared" si="3"/>
        <v>-8312163</v>
      </c>
      <c r="P22" s="87">
        <f t="shared" si="3"/>
        <v>47651068</v>
      </c>
      <c r="Q22" s="87">
        <f t="shared" si="3"/>
        <v>30635568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135110110</v>
      </c>
      <c r="W22" s="87">
        <f t="shared" si="3"/>
        <v>134896890</v>
      </c>
      <c r="X22" s="87">
        <f t="shared" si="3"/>
        <v>213220</v>
      </c>
      <c r="Y22" s="88">
        <f>+IF(W22&lt;&gt;0,(X22/W22)*100,0)</f>
        <v>0.15806146457490608</v>
      </c>
      <c r="Z22" s="89">
        <f t="shared" si="3"/>
        <v>104961185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-36060150</v>
      </c>
      <c r="C24" s="74">
        <f>SUM(C22:C23)</f>
        <v>0</v>
      </c>
      <c r="D24" s="75">
        <f aca="true" t="shared" si="4" ref="D24:Z24">SUM(D22:D23)</f>
        <v>76494618</v>
      </c>
      <c r="E24" s="76">
        <f t="shared" si="4"/>
        <v>104961185</v>
      </c>
      <c r="F24" s="76">
        <f t="shared" si="4"/>
        <v>71886922</v>
      </c>
      <c r="G24" s="76">
        <f t="shared" si="4"/>
        <v>-47342</v>
      </c>
      <c r="H24" s="76">
        <f t="shared" si="4"/>
        <v>10019881</v>
      </c>
      <c r="I24" s="76">
        <f t="shared" si="4"/>
        <v>81859461</v>
      </c>
      <c r="J24" s="76">
        <f t="shared" si="4"/>
        <v>-23760115</v>
      </c>
      <c r="K24" s="76">
        <f t="shared" si="4"/>
        <v>-6235427</v>
      </c>
      <c r="L24" s="76">
        <f t="shared" si="4"/>
        <v>52610623</v>
      </c>
      <c r="M24" s="76">
        <f t="shared" si="4"/>
        <v>22615081</v>
      </c>
      <c r="N24" s="76">
        <f t="shared" si="4"/>
        <v>-8703337</v>
      </c>
      <c r="O24" s="76">
        <f t="shared" si="4"/>
        <v>-8312163</v>
      </c>
      <c r="P24" s="76">
        <f t="shared" si="4"/>
        <v>47651068</v>
      </c>
      <c r="Q24" s="76">
        <f t="shared" si="4"/>
        <v>30635568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135110110</v>
      </c>
      <c r="W24" s="76">
        <f t="shared" si="4"/>
        <v>134896890</v>
      </c>
      <c r="X24" s="76">
        <f t="shared" si="4"/>
        <v>213220</v>
      </c>
      <c r="Y24" s="77">
        <f>+IF(W24&lt;&gt;0,(X24/W24)*100,0)</f>
        <v>0.15806146457490608</v>
      </c>
      <c r="Z24" s="78">
        <f t="shared" si="4"/>
        <v>104961185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80664683</v>
      </c>
      <c r="C27" s="21">
        <v>0</v>
      </c>
      <c r="D27" s="98">
        <v>77301755</v>
      </c>
      <c r="E27" s="99">
        <v>104559899</v>
      </c>
      <c r="F27" s="99">
        <v>1714015</v>
      </c>
      <c r="G27" s="99">
        <v>5145499</v>
      </c>
      <c r="H27" s="99">
        <v>11718776</v>
      </c>
      <c r="I27" s="99">
        <v>18578290</v>
      </c>
      <c r="J27" s="99">
        <v>3283117</v>
      </c>
      <c r="K27" s="99">
        <v>9286738</v>
      </c>
      <c r="L27" s="99">
        <v>14916211</v>
      </c>
      <c r="M27" s="99">
        <v>27486066</v>
      </c>
      <c r="N27" s="99">
        <v>7884602</v>
      </c>
      <c r="O27" s="99">
        <v>3644308</v>
      </c>
      <c r="P27" s="99">
        <v>8166135</v>
      </c>
      <c r="Q27" s="99">
        <v>19695045</v>
      </c>
      <c r="R27" s="99">
        <v>0</v>
      </c>
      <c r="S27" s="99">
        <v>0</v>
      </c>
      <c r="T27" s="99">
        <v>0</v>
      </c>
      <c r="U27" s="99">
        <v>0</v>
      </c>
      <c r="V27" s="99">
        <v>65759401</v>
      </c>
      <c r="W27" s="99">
        <v>78419924</v>
      </c>
      <c r="X27" s="99">
        <v>-12660523</v>
      </c>
      <c r="Y27" s="100">
        <v>-16.14</v>
      </c>
      <c r="Z27" s="101">
        <v>104559899</v>
      </c>
    </row>
    <row r="28" spans="1:26" ht="13.5">
      <c r="A28" s="102" t="s">
        <v>44</v>
      </c>
      <c r="B28" s="18">
        <v>62175073</v>
      </c>
      <c r="C28" s="18">
        <v>0</v>
      </c>
      <c r="D28" s="58">
        <v>62157895</v>
      </c>
      <c r="E28" s="59">
        <v>80130602</v>
      </c>
      <c r="F28" s="59">
        <v>1554015</v>
      </c>
      <c r="G28" s="59">
        <v>5088099</v>
      </c>
      <c r="H28" s="59">
        <v>11347315</v>
      </c>
      <c r="I28" s="59">
        <v>17989429</v>
      </c>
      <c r="J28" s="59">
        <v>2672800</v>
      </c>
      <c r="K28" s="59">
        <v>9515671</v>
      </c>
      <c r="L28" s="59">
        <v>10558630</v>
      </c>
      <c r="M28" s="59">
        <v>22747101</v>
      </c>
      <c r="N28" s="59">
        <v>4267540</v>
      </c>
      <c r="O28" s="59">
        <v>3051643</v>
      </c>
      <c r="P28" s="59">
        <v>5753422</v>
      </c>
      <c r="Q28" s="59">
        <v>13072605</v>
      </c>
      <c r="R28" s="59">
        <v>0</v>
      </c>
      <c r="S28" s="59">
        <v>0</v>
      </c>
      <c r="T28" s="59">
        <v>0</v>
      </c>
      <c r="U28" s="59">
        <v>0</v>
      </c>
      <c r="V28" s="59">
        <v>53809135</v>
      </c>
      <c r="W28" s="59">
        <v>60097952</v>
      </c>
      <c r="X28" s="59">
        <v>-6288817</v>
      </c>
      <c r="Y28" s="60">
        <v>-10.46</v>
      </c>
      <c r="Z28" s="61">
        <v>80130602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18489611</v>
      </c>
      <c r="C31" s="18">
        <v>0</v>
      </c>
      <c r="D31" s="58">
        <v>15143859</v>
      </c>
      <c r="E31" s="59">
        <v>24429297</v>
      </c>
      <c r="F31" s="59">
        <v>160000</v>
      </c>
      <c r="G31" s="59">
        <v>57400</v>
      </c>
      <c r="H31" s="59">
        <v>371461</v>
      </c>
      <c r="I31" s="59">
        <v>588861</v>
      </c>
      <c r="J31" s="59">
        <v>610317</v>
      </c>
      <c r="K31" s="59">
        <v>-228933</v>
      </c>
      <c r="L31" s="59">
        <v>4357581</v>
      </c>
      <c r="M31" s="59">
        <v>4738965</v>
      </c>
      <c r="N31" s="59">
        <v>3617062</v>
      </c>
      <c r="O31" s="59">
        <v>592665</v>
      </c>
      <c r="P31" s="59">
        <v>2412713</v>
      </c>
      <c r="Q31" s="59">
        <v>6622440</v>
      </c>
      <c r="R31" s="59">
        <v>0</v>
      </c>
      <c r="S31" s="59">
        <v>0</v>
      </c>
      <c r="T31" s="59">
        <v>0</v>
      </c>
      <c r="U31" s="59">
        <v>0</v>
      </c>
      <c r="V31" s="59">
        <v>11950266</v>
      </c>
      <c r="W31" s="59">
        <v>18321973</v>
      </c>
      <c r="X31" s="59">
        <v>-6371707</v>
      </c>
      <c r="Y31" s="60">
        <v>-34.78</v>
      </c>
      <c r="Z31" s="61">
        <v>24429297</v>
      </c>
    </row>
    <row r="32" spans="1:26" ht="13.5">
      <c r="A32" s="69" t="s">
        <v>50</v>
      </c>
      <c r="B32" s="21">
        <f>SUM(B28:B31)</f>
        <v>80664684</v>
      </c>
      <c r="C32" s="21">
        <f>SUM(C28:C31)</f>
        <v>0</v>
      </c>
      <c r="D32" s="98">
        <f aca="true" t="shared" si="5" ref="D32:Z32">SUM(D28:D31)</f>
        <v>77301754</v>
      </c>
      <c r="E32" s="99">
        <f t="shared" si="5"/>
        <v>104559899</v>
      </c>
      <c r="F32" s="99">
        <f t="shared" si="5"/>
        <v>1714015</v>
      </c>
      <c r="G32" s="99">
        <f t="shared" si="5"/>
        <v>5145499</v>
      </c>
      <c r="H32" s="99">
        <f t="shared" si="5"/>
        <v>11718776</v>
      </c>
      <c r="I32" s="99">
        <f t="shared" si="5"/>
        <v>18578290</v>
      </c>
      <c r="J32" s="99">
        <f t="shared" si="5"/>
        <v>3283117</v>
      </c>
      <c r="K32" s="99">
        <f t="shared" si="5"/>
        <v>9286738</v>
      </c>
      <c r="L32" s="99">
        <f t="shared" si="5"/>
        <v>14916211</v>
      </c>
      <c r="M32" s="99">
        <f t="shared" si="5"/>
        <v>27486066</v>
      </c>
      <c r="N32" s="99">
        <f t="shared" si="5"/>
        <v>7884602</v>
      </c>
      <c r="O32" s="99">
        <f t="shared" si="5"/>
        <v>3644308</v>
      </c>
      <c r="P32" s="99">
        <f t="shared" si="5"/>
        <v>8166135</v>
      </c>
      <c r="Q32" s="99">
        <f t="shared" si="5"/>
        <v>19695045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65759401</v>
      </c>
      <c r="W32" s="99">
        <f t="shared" si="5"/>
        <v>78419925</v>
      </c>
      <c r="X32" s="99">
        <f t="shared" si="5"/>
        <v>-12660524</v>
      </c>
      <c r="Y32" s="100">
        <f>+IF(W32&lt;&gt;0,(X32/W32)*100,0)</f>
        <v>-16.144524494253215</v>
      </c>
      <c r="Z32" s="101">
        <f t="shared" si="5"/>
        <v>104559899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87617554</v>
      </c>
      <c r="C35" s="18">
        <v>0</v>
      </c>
      <c r="D35" s="58">
        <v>107613835</v>
      </c>
      <c r="E35" s="59">
        <v>92913835</v>
      </c>
      <c r="F35" s="59">
        <v>143838051</v>
      </c>
      <c r="G35" s="59">
        <v>137584513</v>
      </c>
      <c r="H35" s="59">
        <v>107030852</v>
      </c>
      <c r="I35" s="59">
        <v>107030852</v>
      </c>
      <c r="J35" s="59">
        <v>83911105</v>
      </c>
      <c r="K35" s="59">
        <v>68699354</v>
      </c>
      <c r="L35" s="59">
        <v>143354657</v>
      </c>
      <c r="M35" s="59">
        <v>143354657</v>
      </c>
      <c r="N35" s="59">
        <v>132165120</v>
      </c>
      <c r="O35" s="59">
        <v>125162565</v>
      </c>
      <c r="P35" s="59">
        <v>173611159</v>
      </c>
      <c r="Q35" s="59">
        <v>173611159</v>
      </c>
      <c r="R35" s="59">
        <v>0</v>
      </c>
      <c r="S35" s="59">
        <v>0</v>
      </c>
      <c r="T35" s="59">
        <v>0</v>
      </c>
      <c r="U35" s="59">
        <v>0</v>
      </c>
      <c r="V35" s="59">
        <v>173611159</v>
      </c>
      <c r="W35" s="59">
        <v>69685376</v>
      </c>
      <c r="X35" s="59">
        <v>103925783</v>
      </c>
      <c r="Y35" s="60">
        <v>149.14</v>
      </c>
      <c r="Z35" s="61">
        <v>92913835</v>
      </c>
    </row>
    <row r="36" spans="1:26" ht="13.5">
      <c r="A36" s="57" t="s">
        <v>53</v>
      </c>
      <c r="B36" s="18">
        <v>1006770340</v>
      </c>
      <c r="C36" s="18">
        <v>0</v>
      </c>
      <c r="D36" s="58">
        <v>1066797219</v>
      </c>
      <c r="E36" s="59">
        <v>1026670605</v>
      </c>
      <c r="F36" s="59">
        <v>1053417744</v>
      </c>
      <c r="G36" s="59">
        <v>1028701883</v>
      </c>
      <c r="H36" s="59">
        <v>1042902170</v>
      </c>
      <c r="I36" s="59">
        <v>1042902170</v>
      </c>
      <c r="J36" s="59">
        <v>1049612220</v>
      </c>
      <c r="K36" s="59">
        <v>1060422468</v>
      </c>
      <c r="L36" s="59">
        <v>1023311392</v>
      </c>
      <c r="M36" s="59">
        <v>1023311392</v>
      </c>
      <c r="N36" s="59">
        <v>1025311392</v>
      </c>
      <c r="O36" s="59">
        <v>1069943798</v>
      </c>
      <c r="P36" s="59">
        <v>1077841296</v>
      </c>
      <c r="Q36" s="59">
        <v>1077841296</v>
      </c>
      <c r="R36" s="59">
        <v>0</v>
      </c>
      <c r="S36" s="59">
        <v>0</v>
      </c>
      <c r="T36" s="59">
        <v>0</v>
      </c>
      <c r="U36" s="59">
        <v>0</v>
      </c>
      <c r="V36" s="59">
        <v>1077841296</v>
      </c>
      <c r="W36" s="59">
        <v>770002954</v>
      </c>
      <c r="X36" s="59">
        <v>307838342</v>
      </c>
      <c r="Y36" s="60">
        <v>39.98</v>
      </c>
      <c r="Z36" s="61">
        <v>1026670605</v>
      </c>
    </row>
    <row r="37" spans="1:26" ht="13.5">
      <c r="A37" s="57" t="s">
        <v>54</v>
      </c>
      <c r="B37" s="18">
        <v>99680468</v>
      </c>
      <c r="C37" s="18">
        <v>0</v>
      </c>
      <c r="D37" s="58">
        <v>60491164</v>
      </c>
      <c r="E37" s="59">
        <v>62491164</v>
      </c>
      <c r="F37" s="59">
        <v>100205444</v>
      </c>
      <c r="G37" s="59">
        <v>77462777</v>
      </c>
      <c r="H37" s="59">
        <v>65926705</v>
      </c>
      <c r="I37" s="59">
        <v>65926705</v>
      </c>
      <c r="J37" s="59">
        <v>66749854</v>
      </c>
      <c r="K37" s="59">
        <v>66878922</v>
      </c>
      <c r="L37" s="59">
        <v>90501221</v>
      </c>
      <c r="M37" s="59">
        <v>90501221</v>
      </c>
      <c r="N37" s="59">
        <v>81036730</v>
      </c>
      <c r="O37" s="59">
        <v>113535046</v>
      </c>
      <c r="P37" s="59">
        <v>121676756</v>
      </c>
      <c r="Q37" s="59">
        <v>121676756</v>
      </c>
      <c r="R37" s="59">
        <v>0</v>
      </c>
      <c r="S37" s="59">
        <v>0</v>
      </c>
      <c r="T37" s="59">
        <v>0</v>
      </c>
      <c r="U37" s="59">
        <v>0</v>
      </c>
      <c r="V37" s="59">
        <v>121676756</v>
      </c>
      <c r="W37" s="59">
        <v>46868373</v>
      </c>
      <c r="X37" s="59">
        <v>74808383</v>
      </c>
      <c r="Y37" s="60">
        <v>159.61</v>
      </c>
      <c r="Z37" s="61">
        <v>62491164</v>
      </c>
    </row>
    <row r="38" spans="1:26" ht="13.5">
      <c r="A38" s="57" t="s">
        <v>55</v>
      </c>
      <c r="B38" s="18">
        <v>89811211</v>
      </c>
      <c r="C38" s="18">
        <v>0</v>
      </c>
      <c r="D38" s="58">
        <v>98733000</v>
      </c>
      <c r="E38" s="59">
        <v>106433000</v>
      </c>
      <c r="F38" s="59">
        <v>94896411</v>
      </c>
      <c r="G38" s="59">
        <v>92012052</v>
      </c>
      <c r="H38" s="59">
        <v>92012052</v>
      </c>
      <c r="I38" s="59">
        <v>92012052</v>
      </c>
      <c r="J38" s="59">
        <v>92012052</v>
      </c>
      <c r="K38" s="59">
        <v>92012052</v>
      </c>
      <c r="L38" s="59">
        <v>92012053</v>
      </c>
      <c r="M38" s="59">
        <v>92012053</v>
      </c>
      <c r="N38" s="59">
        <v>91634990</v>
      </c>
      <c r="O38" s="59">
        <v>86140935</v>
      </c>
      <c r="P38" s="59">
        <v>86140935</v>
      </c>
      <c r="Q38" s="59">
        <v>86140935</v>
      </c>
      <c r="R38" s="59">
        <v>0</v>
      </c>
      <c r="S38" s="59">
        <v>0</v>
      </c>
      <c r="T38" s="59">
        <v>0</v>
      </c>
      <c r="U38" s="59">
        <v>0</v>
      </c>
      <c r="V38" s="59">
        <v>86140935</v>
      </c>
      <c r="W38" s="59">
        <v>79824750</v>
      </c>
      <c r="X38" s="59">
        <v>6316185</v>
      </c>
      <c r="Y38" s="60">
        <v>7.91</v>
      </c>
      <c r="Z38" s="61">
        <v>106433000</v>
      </c>
    </row>
    <row r="39" spans="1:26" ht="13.5">
      <c r="A39" s="57" t="s">
        <v>56</v>
      </c>
      <c r="B39" s="18">
        <v>904896215</v>
      </c>
      <c r="C39" s="18">
        <v>0</v>
      </c>
      <c r="D39" s="58">
        <v>1015186890</v>
      </c>
      <c r="E39" s="59">
        <v>950660276</v>
      </c>
      <c r="F39" s="59">
        <v>1002153939</v>
      </c>
      <c r="G39" s="59">
        <v>996811568</v>
      </c>
      <c r="H39" s="59">
        <v>991994264</v>
      </c>
      <c r="I39" s="59">
        <v>991994264</v>
      </c>
      <c r="J39" s="59">
        <v>974761419</v>
      </c>
      <c r="K39" s="59">
        <v>970230847</v>
      </c>
      <c r="L39" s="59">
        <v>984152775</v>
      </c>
      <c r="M39" s="59">
        <v>984152775</v>
      </c>
      <c r="N39" s="59">
        <v>984804792</v>
      </c>
      <c r="O39" s="59">
        <v>995430382</v>
      </c>
      <c r="P39" s="59">
        <v>1043634764</v>
      </c>
      <c r="Q39" s="59">
        <v>1043634764</v>
      </c>
      <c r="R39" s="59">
        <v>0</v>
      </c>
      <c r="S39" s="59">
        <v>0</v>
      </c>
      <c r="T39" s="59">
        <v>0</v>
      </c>
      <c r="U39" s="59">
        <v>0</v>
      </c>
      <c r="V39" s="59">
        <v>1043634764</v>
      </c>
      <c r="W39" s="59">
        <v>712995207</v>
      </c>
      <c r="X39" s="59">
        <v>330639557</v>
      </c>
      <c r="Y39" s="60">
        <v>46.37</v>
      </c>
      <c r="Z39" s="61">
        <v>950660276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97813242</v>
      </c>
      <c r="C42" s="18">
        <v>0</v>
      </c>
      <c r="D42" s="58">
        <v>93102285</v>
      </c>
      <c r="E42" s="59">
        <v>102719248</v>
      </c>
      <c r="F42" s="59">
        <v>81318288</v>
      </c>
      <c r="G42" s="59">
        <v>-21085397</v>
      </c>
      <c r="H42" s="59">
        <v>-24767123</v>
      </c>
      <c r="I42" s="59">
        <v>35465768</v>
      </c>
      <c r="J42" s="59">
        <v>-9969435</v>
      </c>
      <c r="K42" s="59">
        <v>-11642243</v>
      </c>
      <c r="L42" s="59">
        <v>60763033</v>
      </c>
      <c r="M42" s="59">
        <v>39151355</v>
      </c>
      <c r="N42" s="59">
        <v>-1300743</v>
      </c>
      <c r="O42" s="59">
        <v>-26433069</v>
      </c>
      <c r="P42" s="59">
        <v>59303765</v>
      </c>
      <c r="Q42" s="59">
        <v>31569953</v>
      </c>
      <c r="R42" s="59">
        <v>0</v>
      </c>
      <c r="S42" s="59">
        <v>0</v>
      </c>
      <c r="T42" s="59">
        <v>0</v>
      </c>
      <c r="U42" s="59">
        <v>0</v>
      </c>
      <c r="V42" s="59">
        <v>106187076</v>
      </c>
      <c r="W42" s="59">
        <v>114816093</v>
      </c>
      <c r="X42" s="59">
        <v>-8629017</v>
      </c>
      <c r="Y42" s="60">
        <v>-7.52</v>
      </c>
      <c r="Z42" s="61">
        <v>102719248</v>
      </c>
    </row>
    <row r="43" spans="1:26" ht="13.5">
      <c r="A43" s="57" t="s">
        <v>59</v>
      </c>
      <c r="B43" s="18">
        <v>-80664683</v>
      </c>
      <c r="C43" s="18">
        <v>0</v>
      </c>
      <c r="D43" s="58">
        <v>-77301755</v>
      </c>
      <c r="E43" s="59">
        <v>-98654861</v>
      </c>
      <c r="F43" s="59">
        <v>-935326</v>
      </c>
      <c r="G43" s="59">
        <v>-5145499</v>
      </c>
      <c r="H43" s="59">
        <v>-13432791</v>
      </c>
      <c r="I43" s="59">
        <v>-19513616</v>
      </c>
      <c r="J43" s="59">
        <v>-10261278</v>
      </c>
      <c r="K43" s="59">
        <v>-1741688</v>
      </c>
      <c r="L43" s="59">
        <v>-21615966</v>
      </c>
      <c r="M43" s="59">
        <v>-33618932</v>
      </c>
      <c r="N43" s="59">
        <v>-7884602</v>
      </c>
      <c r="O43" s="59">
        <v>-3644308</v>
      </c>
      <c r="P43" s="59">
        <v>-6618294</v>
      </c>
      <c r="Q43" s="59">
        <v>-18147204</v>
      </c>
      <c r="R43" s="59">
        <v>0</v>
      </c>
      <c r="S43" s="59">
        <v>0</v>
      </c>
      <c r="T43" s="59">
        <v>0</v>
      </c>
      <c r="U43" s="59">
        <v>0</v>
      </c>
      <c r="V43" s="59">
        <v>-71279752</v>
      </c>
      <c r="W43" s="59">
        <v>-66669561</v>
      </c>
      <c r="X43" s="59">
        <v>-4610191</v>
      </c>
      <c r="Y43" s="60">
        <v>6.91</v>
      </c>
      <c r="Z43" s="61">
        <v>-98654861</v>
      </c>
    </row>
    <row r="44" spans="1:26" ht="13.5">
      <c r="A44" s="57" t="s">
        <v>60</v>
      </c>
      <c r="B44" s="18">
        <v>-8169707</v>
      </c>
      <c r="C44" s="18">
        <v>0</v>
      </c>
      <c r="D44" s="58">
        <v>-8496647</v>
      </c>
      <c r="E44" s="59">
        <v>-9041029</v>
      </c>
      <c r="F44" s="59">
        <v>-432744</v>
      </c>
      <c r="G44" s="59">
        <v>-485685</v>
      </c>
      <c r="H44" s="59">
        <v>-641014</v>
      </c>
      <c r="I44" s="59">
        <v>-1559443</v>
      </c>
      <c r="J44" s="59">
        <v>269969</v>
      </c>
      <c r="K44" s="59">
        <v>-464906</v>
      </c>
      <c r="L44" s="59">
        <v>232953</v>
      </c>
      <c r="M44" s="59">
        <v>38016</v>
      </c>
      <c r="N44" s="59">
        <v>-101553</v>
      </c>
      <c r="O44" s="59">
        <v>-8733</v>
      </c>
      <c r="P44" s="59">
        <v>-3137011</v>
      </c>
      <c r="Q44" s="59">
        <v>-3247297</v>
      </c>
      <c r="R44" s="59">
        <v>0</v>
      </c>
      <c r="S44" s="59">
        <v>0</v>
      </c>
      <c r="T44" s="59">
        <v>0</v>
      </c>
      <c r="U44" s="59">
        <v>0</v>
      </c>
      <c r="V44" s="59">
        <v>-4768724</v>
      </c>
      <c r="W44" s="59">
        <v>-2258109</v>
      </c>
      <c r="X44" s="59">
        <v>-2510615</v>
      </c>
      <c r="Y44" s="60">
        <v>111.18</v>
      </c>
      <c r="Z44" s="61">
        <v>-9041029</v>
      </c>
    </row>
    <row r="45" spans="1:26" ht="13.5">
      <c r="A45" s="69" t="s">
        <v>61</v>
      </c>
      <c r="B45" s="21">
        <v>20944077</v>
      </c>
      <c r="C45" s="21">
        <v>0</v>
      </c>
      <c r="D45" s="98">
        <v>32967513</v>
      </c>
      <c r="E45" s="99">
        <v>15967437</v>
      </c>
      <c r="F45" s="99">
        <v>100863272</v>
      </c>
      <c r="G45" s="99">
        <v>74146691</v>
      </c>
      <c r="H45" s="99">
        <v>35305763</v>
      </c>
      <c r="I45" s="99">
        <v>35305763</v>
      </c>
      <c r="J45" s="99">
        <v>15345019</v>
      </c>
      <c r="K45" s="99">
        <v>1496182</v>
      </c>
      <c r="L45" s="99">
        <v>40876202</v>
      </c>
      <c r="M45" s="99">
        <v>40876202</v>
      </c>
      <c r="N45" s="99">
        <v>31589304</v>
      </c>
      <c r="O45" s="99">
        <v>1503194</v>
      </c>
      <c r="P45" s="99">
        <v>51051654</v>
      </c>
      <c r="Q45" s="99">
        <v>51051654</v>
      </c>
      <c r="R45" s="99">
        <v>0</v>
      </c>
      <c r="S45" s="99">
        <v>0</v>
      </c>
      <c r="T45" s="99">
        <v>0</v>
      </c>
      <c r="U45" s="99">
        <v>0</v>
      </c>
      <c r="V45" s="99">
        <v>51051654</v>
      </c>
      <c r="W45" s="99">
        <v>66832502</v>
      </c>
      <c r="X45" s="99">
        <v>-15780848</v>
      </c>
      <c r="Y45" s="100">
        <v>-23.61</v>
      </c>
      <c r="Z45" s="101">
        <v>15967437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9917725</v>
      </c>
      <c r="C49" s="51">
        <v>0</v>
      </c>
      <c r="D49" s="128">
        <v>4412391</v>
      </c>
      <c r="E49" s="53">
        <v>2673684</v>
      </c>
      <c r="F49" s="53">
        <v>0</v>
      </c>
      <c r="G49" s="53">
        <v>0</v>
      </c>
      <c r="H49" s="53">
        <v>0</v>
      </c>
      <c r="I49" s="53">
        <v>1615490</v>
      </c>
      <c r="J49" s="53">
        <v>0</v>
      </c>
      <c r="K49" s="53">
        <v>0</v>
      </c>
      <c r="L49" s="53">
        <v>0</v>
      </c>
      <c r="M49" s="53">
        <v>1823684</v>
      </c>
      <c r="N49" s="53">
        <v>0</v>
      </c>
      <c r="O49" s="53">
        <v>0</v>
      </c>
      <c r="P49" s="53">
        <v>0</v>
      </c>
      <c r="Q49" s="53">
        <v>1556504</v>
      </c>
      <c r="R49" s="53">
        <v>0</v>
      </c>
      <c r="S49" s="53">
        <v>0</v>
      </c>
      <c r="T49" s="53">
        <v>0</v>
      </c>
      <c r="U49" s="53">
        <v>0</v>
      </c>
      <c r="V49" s="53">
        <v>8604660</v>
      </c>
      <c r="W49" s="53">
        <v>26963561</v>
      </c>
      <c r="X49" s="53">
        <v>57567699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97.43451847520114</v>
      </c>
      <c r="C58" s="5">
        <f>IF(C67=0,0,+(C76/C67)*100)</f>
        <v>0</v>
      </c>
      <c r="D58" s="6">
        <f aca="true" t="shared" si="6" ref="D58:Z58">IF(D67=0,0,+(D76/D67)*100)</f>
        <v>86.60152713628096</v>
      </c>
      <c r="E58" s="7">
        <f t="shared" si="6"/>
        <v>76.25847088916716</v>
      </c>
      <c r="F58" s="7">
        <f t="shared" si="6"/>
        <v>82.60316845534604</v>
      </c>
      <c r="G58" s="7">
        <f t="shared" si="6"/>
        <v>24.5572780165397</v>
      </c>
      <c r="H58" s="7">
        <f t="shared" si="6"/>
        <v>76.48499277402688</v>
      </c>
      <c r="I58" s="7">
        <f t="shared" si="6"/>
        <v>51.88283329739162</v>
      </c>
      <c r="J58" s="7">
        <f t="shared" si="6"/>
        <v>94.19022136559644</v>
      </c>
      <c r="K58" s="7">
        <f t="shared" si="6"/>
        <v>72.94135837512131</v>
      </c>
      <c r="L58" s="7">
        <f t="shared" si="6"/>
        <v>56.07997405254777</v>
      </c>
      <c r="M58" s="7">
        <f t="shared" si="6"/>
        <v>74.08515173256843</v>
      </c>
      <c r="N58" s="7">
        <f t="shared" si="6"/>
        <v>108.19980687262141</v>
      </c>
      <c r="O58" s="7">
        <f t="shared" si="6"/>
        <v>54.93542141379007</v>
      </c>
      <c r="P58" s="7">
        <f t="shared" si="6"/>
        <v>61.20285080723015</v>
      </c>
      <c r="Q58" s="7">
        <f t="shared" si="6"/>
        <v>73.99705926373838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65.2370590596764</v>
      </c>
      <c r="W58" s="7">
        <f t="shared" si="6"/>
        <v>80.30900168546331</v>
      </c>
      <c r="X58" s="7">
        <f t="shared" si="6"/>
        <v>0</v>
      </c>
      <c r="Y58" s="7">
        <f t="shared" si="6"/>
        <v>0</v>
      </c>
      <c r="Z58" s="8">
        <f t="shared" si="6"/>
        <v>76.25847088916716</v>
      </c>
    </row>
    <row r="59" spans="1:26" ht="13.5">
      <c r="A59" s="36" t="s">
        <v>31</v>
      </c>
      <c r="B59" s="9">
        <f aca="true" t="shared" si="7" ref="B59:Z66">IF(B68=0,0,+(B77/B68)*100)</f>
        <v>89.11438736305699</v>
      </c>
      <c r="C59" s="9">
        <f t="shared" si="7"/>
        <v>0</v>
      </c>
      <c r="D59" s="2">
        <f t="shared" si="7"/>
        <v>79.99999395581672</v>
      </c>
      <c r="E59" s="10">
        <f t="shared" si="7"/>
        <v>74.99999138064585</v>
      </c>
      <c r="F59" s="10">
        <f t="shared" si="7"/>
        <v>85.51060460558342</v>
      </c>
      <c r="G59" s="10">
        <f t="shared" si="7"/>
        <v>11.07638445822168</v>
      </c>
      <c r="H59" s="10">
        <f t="shared" si="7"/>
        <v>72.44638234726538</v>
      </c>
      <c r="I59" s="10">
        <f t="shared" si="7"/>
        <v>36.9876768820728</v>
      </c>
      <c r="J59" s="10">
        <f t="shared" si="7"/>
        <v>76.18363835179832</v>
      </c>
      <c r="K59" s="10">
        <f t="shared" si="7"/>
        <v>75.51024598092702</v>
      </c>
      <c r="L59" s="10">
        <f t="shared" si="7"/>
        <v>55.29031026245372</v>
      </c>
      <c r="M59" s="10">
        <f t="shared" si="7"/>
        <v>68.8708567058485</v>
      </c>
      <c r="N59" s="10">
        <f t="shared" si="7"/>
        <v>79.73962558222503</v>
      </c>
      <c r="O59" s="10">
        <f t="shared" si="7"/>
        <v>55.976668149053296</v>
      </c>
      <c r="P59" s="10">
        <f t="shared" si="7"/>
        <v>54.84673919644605</v>
      </c>
      <c r="Q59" s="10">
        <f t="shared" si="7"/>
        <v>63.5395830596639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53.72016829316279</v>
      </c>
      <c r="W59" s="10">
        <f t="shared" si="7"/>
        <v>80.80221611961275</v>
      </c>
      <c r="X59" s="10">
        <f t="shared" si="7"/>
        <v>0</v>
      </c>
      <c r="Y59" s="10">
        <f t="shared" si="7"/>
        <v>0</v>
      </c>
      <c r="Z59" s="11">
        <f t="shared" si="7"/>
        <v>74.99999138064585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92.49180741547788</v>
      </c>
      <c r="E60" s="13">
        <f t="shared" si="7"/>
        <v>85.37318307206063</v>
      </c>
      <c r="F60" s="13">
        <f t="shared" si="7"/>
        <v>85.15049182501448</v>
      </c>
      <c r="G60" s="13">
        <f t="shared" si="7"/>
        <v>44.91875915603801</v>
      </c>
      <c r="H60" s="13">
        <f t="shared" si="7"/>
        <v>82.99807128437806</v>
      </c>
      <c r="I60" s="13">
        <f t="shared" si="7"/>
        <v>68.84274244248782</v>
      </c>
      <c r="J60" s="13">
        <f t="shared" si="7"/>
        <v>106.29245989596639</v>
      </c>
      <c r="K60" s="13">
        <f t="shared" si="7"/>
        <v>76.06091932551631</v>
      </c>
      <c r="L60" s="13">
        <f t="shared" si="7"/>
        <v>60.600244559113236</v>
      </c>
      <c r="M60" s="13">
        <f t="shared" si="7"/>
        <v>80.5261280520197</v>
      </c>
      <c r="N60" s="13">
        <f t="shared" si="7"/>
        <v>1229.1132522900982</v>
      </c>
      <c r="O60" s="13">
        <f t="shared" si="7"/>
        <v>58.18527718325678</v>
      </c>
      <c r="P60" s="13">
        <f t="shared" si="7"/>
        <v>68.75665436983223</v>
      </c>
      <c r="Q60" s="13">
        <f t="shared" si="7"/>
        <v>115.85315697439806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84.59105721763086</v>
      </c>
      <c r="W60" s="13">
        <f t="shared" si="7"/>
        <v>83.17249364502376</v>
      </c>
      <c r="X60" s="13">
        <f t="shared" si="7"/>
        <v>0</v>
      </c>
      <c r="Y60" s="13">
        <f t="shared" si="7"/>
        <v>0</v>
      </c>
      <c r="Z60" s="14">
        <f t="shared" si="7"/>
        <v>85.37318307206063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96.99999751250417</v>
      </c>
      <c r="E61" s="13">
        <f t="shared" si="7"/>
        <v>86.9999918232816</v>
      </c>
      <c r="F61" s="13">
        <f t="shared" si="7"/>
        <v>89.15518115717748</v>
      </c>
      <c r="G61" s="13">
        <f t="shared" si="7"/>
        <v>56.69123980198626</v>
      </c>
      <c r="H61" s="13">
        <f t="shared" si="7"/>
        <v>87.20614776467357</v>
      </c>
      <c r="I61" s="13">
        <f t="shared" si="7"/>
        <v>77.29207976636759</v>
      </c>
      <c r="J61" s="13">
        <f t="shared" si="7"/>
        <v>112.08321819558759</v>
      </c>
      <c r="K61" s="13">
        <f t="shared" si="7"/>
        <v>78.37775066692264</v>
      </c>
      <c r="L61" s="13">
        <f t="shared" si="7"/>
        <v>62.42238492922812</v>
      </c>
      <c r="M61" s="13">
        <f t="shared" si="7"/>
        <v>83.71047999223808</v>
      </c>
      <c r="N61" s="13">
        <f t="shared" si="7"/>
        <v>0</v>
      </c>
      <c r="O61" s="13">
        <f t="shared" si="7"/>
        <v>59.51112473920055</v>
      </c>
      <c r="P61" s="13">
        <f t="shared" si="7"/>
        <v>74.02303945908386</v>
      </c>
      <c r="Q61" s="13">
        <f t="shared" si="7"/>
        <v>128.32129102864113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92.05195907378629</v>
      </c>
      <c r="W61" s="13">
        <f t="shared" si="7"/>
        <v>85.66265189059149</v>
      </c>
      <c r="X61" s="13">
        <f t="shared" si="7"/>
        <v>0</v>
      </c>
      <c r="Y61" s="13">
        <f t="shared" si="7"/>
        <v>0</v>
      </c>
      <c r="Z61" s="14">
        <f t="shared" si="7"/>
        <v>86.9999918232816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50.00000580341894</v>
      </c>
      <c r="E64" s="13">
        <f t="shared" si="7"/>
        <v>73.9999669410559</v>
      </c>
      <c r="F64" s="13">
        <f t="shared" si="7"/>
        <v>48.3481064760243</v>
      </c>
      <c r="G64" s="13">
        <f t="shared" si="7"/>
        <v>9.81559180052501</v>
      </c>
      <c r="H64" s="13">
        <f t="shared" si="7"/>
        <v>45.709450144048375</v>
      </c>
      <c r="I64" s="13">
        <f t="shared" si="7"/>
        <v>24.082622627612658</v>
      </c>
      <c r="J64" s="13">
        <f t="shared" si="7"/>
        <v>53.930819108616156</v>
      </c>
      <c r="K64" s="13">
        <f t="shared" si="7"/>
        <v>50.88368969490188</v>
      </c>
      <c r="L64" s="13">
        <f t="shared" si="7"/>
        <v>43.541392506301044</v>
      </c>
      <c r="M64" s="13">
        <f t="shared" si="7"/>
        <v>49.456936784047514</v>
      </c>
      <c r="N64" s="13">
        <f t="shared" si="7"/>
        <v>55.81210038821707</v>
      </c>
      <c r="O64" s="13">
        <f t="shared" si="7"/>
        <v>44.79164276559688</v>
      </c>
      <c r="P64" s="13">
        <f t="shared" si="7"/>
        <v>30.44528735544899</v>
      </c>
      <c r="Q64" s="13">
        <f t="shared" si="7"/>
        <v>42.61181196760756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35.50829834030519</v>
      </c>
      <c r="W64" s="13">
        <f t="shared" si="7"/>
        <v>61.69070983045979</v>
      </c>
      <c r="X64" s="13">
        <f t="shared" si="7"/>
        <v>0</v>
      </c>
      <c r="Y64" s="13">
        <f t="shared" si="7"/>
        <v>0</v>
      </c>
      <c r="Z64" s="14">
        <f t="shared" si="7"/>
        <v>73.9999669410559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30.00000958477478</v>
      </c>
      <c r="E66" s="16">
        <f t="shared" si="7"/>
        <v>19.999997194937535</v>
      </c>
      <c r="F66" s="16">
        <f t="shared" si="7"/>
        <v>26.309151169213774</v>
      </c>
      <c r="G66" s="16">
        <f t="shared" si="7"/>
        <v>0.7104677698839978</v>
      </c>
      <c r="H66" s="16">
        <f t="shared" si="7"/>
        <v>15.470354854803329</v>
      </c>
      <c r="I66" s="16">
        <f t="shared" si="7"/>
        <v>4.779052980329701</v>
      </c>
      <c r="J66" s="16">
        <f t="shared" si="7"/>
        <v>26.676958121187827</v>
      </c>
      <c r="K66" s="16">
        <f t="shared" si="7"/>
        <v>16.371524181794342</v>
      </c>
      <c r="L66" s="16">
        <f t="shared" si="7"/>
        <v>8.471230079491034</v>
      </c>
      <c r="M66" s="16">
        <f t="shared" si="7"/>
        <v>16.772375921077618</v>
      </c>
      <c r="N66" s="16">
        <f t="shared" si="7"/>
        <v>1.637029422754982</v>
      </c>
      <c r="O66" s="16">
        <f t="shared" si="7"/>
        <v>9.093501632793046</v>
      </c>
      <c r="P66" s="16">
        <f t="shared" si="7"/>
        <v>5.2930218220928165</v>
      </c>
      <c r="Q66" s="16">
        <f t="shared" si="7"/>
        <v>2.5123028716279827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5.02467323032894</v>
      </c>
      <c r="W66" s="16">
        <f t="shared" si="7"/>
        <v>41.28071439074662</v>
      </c>
      <c r="X66" s="16">
        <f t="shared" si="7"/>
        <v>0</v>
      </c>
      <c r="Y66" s="16">
        <f t="shared" si="7"/>
        <v>0</v>
      </c>
      <c r="Z66" s="17">
        <f t="shared" si="7"/>
        <v>19.999997194937535</v>
      </c>
    </row>
    <row r="67" spans="1:26" ht="13.5" hidden="1">
      <c r="A67" s="40" t="s">
        <v>116</v>
      </c>
      <c r="B67" s="23">
        <v>109534369</v>
      </c>
      <c r="C67" s="23"/>
      <c r="D67" s="24">
        <v>122553437</v>
      </c>
      <c r="E67" s="25">
        <v>141887112</v>
      </c>
      <c r="F67" s="25">
        <v>9769871</v>
      </c>
      <c r="G67" s="25">
        <v>19205789</v>
      </c>
      <c r="H67" s="25">
        <v>9132334</v>
      </c>
      <c r="I67" s="25">
        <v>38107994</v>
      </c>
      <c r="J67" s="25">
        <v>9185393</v>
      </c>
      <c r="K67" s="25">
        <v>10516182</v>
      </c>
      <c r="L67" s="25">
        <v>9588610</v>
      </c>
      <c r="M67" s="25">
        <v>29290185</v>
      </c>
      <c r="N67" s="25">
        <v>9066555</v>
      </c>
      <c r="O67" s="25">
        <v>9788384</v>
      </c>
      <c r="P67" s="25">
        <v>9654248</v>
      </c>
      <c r="Q67" s="25">
        <v>28509187</v>
      </c>
      <c r="R67" s="25"/>
      <c r="S67" s="25"/>
      <c r="T67" s="25"/>
      <c r="U67" s="25"/>
      <c r="V67" s="25">
        <v>95907366</v>
      </c>
      <c r="W67" s="25">
        <v>86873442</v>
      </c>
      <c r="X67" s="25"/>
      <c r="Y67" s="24"/>
      <c r="Z67" s="26">
        <v>141887112</v>
      </c>
    </row>
    <row r="68" spans="1:26" ht="13.5" hidden="1">
      <c r="A68" s="36" t="s">
        <v>31</v>
      </c>
      <c r="B68" s="18">
        <v>25814661</v>
      </c>
      <c r="C68" s="18"/>
      <c r="D68" s="19">
        <v>26471732</v>
      </c>
      <c r="E68" s="20">
        <v>34805392</v>
      </c>
      <c r="F68" s="20">
        <v>1883757</v>
      </c>
      <c r="G68" s="20">
        <v>6818010</v>
      </c>
      <c r="H68" s="20">
        <v>2404432</v>
      </c>
      <c r="I68" s="20">
        <v>11106199</v>
      </c>
      <c r="J68" s="20">
        <v>2359420</v>
      </c>
      <c r="K68" s="20">
        <v>2532798</v>
      </c>
      <c r="L68" s="20">
        <v>2508747</v>
      </c>
      <c r="M68" s="20">
        <v>7400965</v>
      </c>
      <c r="N68" s="20">
        <v>2508695</v>
      </c>
      <c r="O68" s="20">
        <v>2477986</v>
      </c>
      <c r="P68" s="20">
        <v>2519333</v>
      </c>
      <c r="Q68" s="20">
        <v>7506014</v>
      </c>
      <c r="R68" s="20"/>
      <c r="S68" s="20"/>
      <c r="T68" s="20"/>
      <c r="U68" s="20"/>
      <c r="V68" s="20">
        <v>26013178</v>
      </c>
      <c r="W68" s="20">
        <v>19853802</v>
      </c>
      <c r="X68" s="20"/>
      <c r="Y68" s="19"/>
      <c r="Z68" s="22">
        <v>34805392</v>
      </c>
    </row>
    <row r="69" spans="1:26" ht="13.5" hidden="1">
      <c r="A69" s="37" t="s">
        <v>32</v>
      </c>
      <c r="B69" s="18">
        <v>77250735</v>
      </c>
      <c r="C69" s="18"/>
      <c r="D69" s="19">
        <v>89821777</v>
      </c>
      <c r="E69" s="20">
        <v>92821788</v>
      </c>
      <c r="F69" s="20">
        <v>7451634</v>
      </c>
      <c r="G69" s="20">
        <v>8761295</v>
      </c>
      <c r="H69" s="20">
        <v>6222794</v>
      </c>
      <c r="I69" s="20">
        <v>22435723</v>
      </c>
      <c r="J69" s="20">
        <v>6321995</v>
      </c>
      <c r="K69" s="20">
        <v>7457141</v>
      </c>
      <c r="L69" s="20">
        <v>6503949</v>
      </c>
      <c r="M69" s="20">
        <v>20283085</v>
      </c>
      <c r="N69" s="20">
        <v>627484</v>
      </c>
      <c r="O69" s="20">
        <v>6773894</v>
      </c>
      <c r="P69" s="20">
        <v>6537997</v>
      </c>
      <c r="Q69" s="20">
        <v>13939375</v>
      </c>
      <c r="R69" s="20"/>
      <c r="S69" s="20"/>
      <c r="T69" s="20"/>
      <c r="U69" s="20"/>
      <c r="V69" s="20">
        <v>56658183</v>
      </c>
      <c r="W69" s="20">
        <v>62204796</v>
      </c>
      <c r="X69" s="20"/>
      <c r="Y69" s="19"/>
      <c r="Z69" s="22">
        <v>92821788</v>
      </c>
    </row>
    <row r="70" spans="1:26" ht="13.5" hidden="1">
      <c r="A70" s="38" t="s">
        <v>110</v>
      </c>
      <c r="B70" s="18">
        <v>70744781</v>
      </c>
      <c r="C70" s="18"/>
      <c r="D70" s="19">
        <v>81206166</v>
      </c>
      <c r="E70" s="20">
        <v>81206172</v>
      </c>
      <c r="F70" s="20">
        <v>6720352</v>
      </c>
      <c r="G70" s="20">
        <v>6560959</v>
      </c>
      <c r="H70" s="20">
        <v>5591756</v>
      </c>
      <c r="I70" s="20">
        <v>18873067</v>
      </c>
      <c r="J70" s="20">
        <v>5692457</v>
      </c>
      <c r="K70" s="20">
        <v>6828753</v>
      </c>
      <c r="L70" s="20">
        <v>5876275</v>
      </c>
      <c r="M70" s="20">
        <v>18397485</v>
      </c>
      <c r="N70" s="20"/>
      <c r="O70" s="20">
        <v>6163740</v>
      </c>
      <c r="P70" s="20">
        <v>5747878</v>
      </c>
      <c r="Q70" s="20">
        <v>11911618</v>
      </c>
      <c r="R70" s="20"/>
      <c r="S70" s="20"/>
      <c r="T70" s="20"/>
      <c r="U70" s="20"/>
      <c r="V70" s="20">
        <v>49182170</v>
      </c>
      <c r="W70" s="20">
        <v>55743084</v>
      </c>
      <c r="X70" s="20"/>
      <c r="Y70" s="19"/>
      <c r="Z70" s="22">
        <v>81206172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6505954</v>
      </c>
      <c r="C73" s="18"/>
      <c r="D73" s="19">
        <v>8615611</v>
      </c>
      <c r="E73" s="20">
        <v>11615616</v>
      </c>
      <c r="F73" s="20">
        <v>731282</v>
      </c>
      <c r="G73" s="20">
        <v>2200336</v>
      </c>
      <c r="H73" s="20">
        <v>631038</v>
      </c>
      <c r="I73" s="20">
        <v>3562656</v>
      </c>
      <c r="J73" s="20">
        <v>629538</v>
      </c>
      <c r="K73" s="20">
        <v>628388</v>
      </c>
      <c r="L73" s="20">
        <v>627674</v>
      </c>
      <c r="M73" s="20">
        <v>1885600</v>
      </c>
      <c r="N73" s="20">
        <v>627484</v>
      </c>
      <c r="O73" s="20">
        <v>610154</v>
      </c>
      <c r="P73" s="20">
        <v>790119</v>
      </c>
      <c r="Q73" s="20">
        <v>2027757</v>
      </c>
      <c r="R73" s="20"/>
      <c r="S73" s="20"/>
      <c r="T73" s="20"/>
      <c r="U73" s="20"/>
      <c r="V73" s="20">
        <v>7476013</v>
      </c>
      <c r="W73" s="20">
        <v>6461712</v>
      </c>
      <c r="X73" s="20"/>
      <c r="Y73" s="19"/>
      <c r="Z73" s="22">
        <v>11615616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6468973</v>
      </c>
      <c r="C75" s="27"/>
      <c r="D75" s="28">
        <v>6259928</v>
      </c>
      <c r="E75" s="29">
        <v>14259932</v>
      </c>
      <c r="F75" s="29">
        <v>434480</v>
      </c>
      <c r="G75" s="29">
        <v>3626484</v>
      </c>
      <c r="H75" s="29">
        <v>505108</v>
      </c>
      <c r="I75" s="29">
        <v>4566072</v>
      </c>
      <c r="J75" s="29">
        <v>503978</v>
      </c>
      <c r="K75" s="29">
        <v>526243</v>
      </c>
      <c r="L75" s="29">
        <v>575914</v>
      </c>
      <c r="M75" s="29">
        <v>1606135</v>
      </c>
      <c r="N75" s="29">
        <v>5930376</v>
      </c>
      <c r="O75" s="29">
        <v>536504</v>
      </c>
      <c r="P75" s="29">
        <v>596918</v>
      </c>
      <c r="Q75" s="29">
        <v>7063798</v>
      </c>
      <c r="R75" s="29"/>
      <c r="S75" s="29"/>
      <c r="T75" s="29"/>
      <c r="U75" s="29"/>
      <c r="V75" s="29">
        <v>13236005</v>
      </c>
      <c r="W75" s="29">
        <v>4814844</v>
      </c>
      <c r="X75" s="29"/>
      <c r="Y75" s="28"/>
      <c r="Z75" s="30">
        <v>14259932</v>
      </c>
    </row>
    <row r="76" spans="1:26" ht="13.5" hidden="1">
      <c r="A76" s="41" t="s">
        <v>117</v>
      </c>
      <c r="B76" s="31">
        <v>106724285</v>
      </c>
      <c r="C76" s="31"/>
      <c r="D76" s="32">
        <v>106133148</v>
      </c>
      <c r="E76" s="33">
        <v>108200942</v>
      </c>
      <c r="F76" s="33">
        <v>8070223</v>
      </c>
      <c r="G76" s="33">
        <v>4716419</v>
      </c>
      <c r="H76" s="33">
        <v>6984865</v>
      </c>
      <c r="I76" s="33">
        <v>19771507</v>
      </c>
      <c r="J76" s="33">
        <v>8651742</v>
      </c>
      <c r="K76" s="33">
        <v>7670646</v>
      </c>
      <c r="L76" s="33">
        <v>5377290</v>
      </c>
      <c r="M76" s="33">
        <v>21699678</v>
      </c>
      <c r="N76" s="33">
        <v>9809995</v>
      </c>
      <c r="O76" s="33">
        <v>5377290</v>
      </c>
      <c r="P76" s="33">
        <v>5908675</v>
      </c>
      <c r="Q76" s="33">
        <v>21095960</v>
      </c>
      <c r="R76" s="33"/>
      <c r="S76" s="33"/>
      <c r="T76" s="33"/>
      <c r="U76" s="33"/>
      <c r="V76" s="33">
        <v>62567145</v>
      </c>
      <c r="W76" s="33">
        <v>69767194</v>
      </c>
      <c r="X76" s="33"/>
      <c r="Y76" s="32"/>
      <c r="Z76" s="34">
        <v>108200942</v>
      </c>
    </row>
    <row r="77" spans="1:26" ht="13.5" hidden="1">
      <c r="A77" s="36" t="s">
        <v>31</v>
      </c>
      <c r="B77" s="18">
        <v>23004577</v>
      </c>
      <c r="C77" s="18"/>
      <c r="D77" s="19">
        <v>21177384</v>
      </c>
      <c r="E77" s="20">
        <v>26104041</v>
      </c>
      <c r="F77" s="20">
        <v>1610812</v>
      </c>
      <c r="G77" s="20">
        <v>755189</v>
      </c>
      <c r="H77" s="20">
        <v>1741924</v>
      </c>
      <c r="I77" s="20">
        <v>4107925</v>
      </c>
      <c r="J77" s="20">
        <v>1797492</v>
      </c>
      <c r="K77" s="20">
        <v>1912522</v>
      </c>
      <c r="L77" s="20">
        <v>1387094</v>
      </c>
      <c r="M77" s="20">
        <v>5097108</v>
      </c>
      <c r="N77" s="20">
        <v>2000424</v>
      </c>
      <c r="O77" s="20">
        <v>1387094</v>
      </c>
      <c r="P77" s="20">
        <v>1381772</v>
      </c>
      <c r="Q77" s="20">
        <v>4769290</v>
      </c>
      <c r="R77" s="20"/>
      <c r="S77" s="20"/>
      <c r="T77" s="20"/>
      <c r="U77" s="20"/>
      <c r="V77" s="20">
        <v>13974323</v>
      </c>
      <c r="W77" s="20">
        <v>16042312</v>
      </c>
      <c r="X77" s="20"/>
      <c r="Y77" s="19"/>
      <c r="Z77" s="22">
        <v>26104041</v>
      </c>
    </row>
    <row r="78" spans="1:26" ht="13.5" hidden="1">
      <c r="A78" s="37" t="s">
        <v>32</v>
      </c>
      <c r="B78" s="18">
        <v>77250735</v>
      </c>
      <c r="C78" s="18"/>
      <c r="D78" s="19">
        <v>83077785</v>
      </c>
      <c r="E78" s="20">
        <v>79244915</v>
      </c>
      <c r="F78" s="20">
        <v>6345103</v>
      </c>
      <c r="G78" s="20">
        <v>3935465</v>
      </c>
      <c r="H78" s="20">
        <v>5164799</v>
      </c>
      <c r="I78" s="20">
        <v>15445367</v>
      </c>
      <c r="J78" s="20">
        <v>6719804</v>
      </c>
      <c r="K78" s="20">
        <v>5671970</v>
      </c>
      <c r="L78" s="20">
        <v>3941409</v>
      </c>
      <c r="M78" s="20">
        <v>16333183</v>
      </c>
      <c r="N78" s="20">
        <v>7712489</v>
      </c>
      <c r="O78" s="20">
        <v>3941409</v>
      </c>
      <c r="P78" s="20">
        <v>4495308</v>
      </c>
      <c r="Q78" s="20">
        <v>16149206</v>
      </c>
      <c r="R78" s="20"/>
      <c r="S78" s="20"/>
      <c r="T78" s="20"/>
      <c r="U78" s="20"/>
      <c r="V78" s="20">
        <v>47927756</v>
      </c>
      <c r="W78" s="20">
        <v>51737280</v>
      </c>
      <c r="X78" s="20"/>
      <c r="Y78" s="19"/>
      <c r="Z78" s="22">
        <v>79244915</v>
      </c>
    </row>
    <row r="79" spans="1:26" ht="13.5" hidden="1">
      <c r="A79" s="38" t="s">
        <v>110</v>
      </c>
      <c r="B79" s="18">
        <v>70744781</v>
      </c>
      <c r="C79" s="18"/>
      <c r="D79" s="19">
        <v>78769979</v>
      </c>
      <c r="E79" s="20">
        <v>70649363</v>
      </c>
      <c r="F79" s="20">
        <v>5991542</v>
      </c>
      <c r="G79" s="20">
        <v>3719489</v>
      </c>
      <c r="H79" s="20">
        <v>4876355</v>
      </c>
      <c r="I79" s="20">
        <v>14587386</v>
      </c>
      <c r="J79" s="20">
        <v>6380289</v>
      </c>
      <c r="K79" s="20">
        <v>5352223</v>
      </c>
      <c r="L79" s="20">
        <v>3668111</v>
      </c>
      <c r="M79" s="20">
        <v>15400623</v>
      </c>
      <c r="N79" s="20">
        <v>7362277</v>
      </c>
      <c r="O79" s="20">
        <v>3668111</v>
      </c>
      <c r="P79" s="20">
        <v>4254754</v>
      </c>
      <c r="Q79" s="20">
        <v>15285142</v>
      </c>
      <c r="R79" s="20"/>
      <c r="S79" s="20"/>
      <c r="T79" s="20"/>
      <c r="U79" s="20"/>
      <c r="V79" s="20">
        <v>45273151</v>
      </c>
      <c r="W79" s="20">
        <v>47751004</v>
      </c>
      <c r="X79" s="20"/>
      <c r="Y79" s="19"/>
      <c r="Z79" s="22">
        <v>70649363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6505954</v>
      </c>
      <c r="C82" s="18"/>
      <c r="D82" s="19">
        <v>4307806</v>
      </c>
      <c r="E82" s="20">
        <v>8595552</v>
      </c>
      <c r="F82" s="20">
        <v>353561</v>
      </c>
      <c r="G82" s="20">
        <v>215976</v>
      </c>
      <c r="H82" s="20">
        <v>288444</v>
      </c>
      <c r="I82" s="20">
        <v>857981</v>
      </c>
      <c r="J82" s="20">
        <v>339515</v>
      </c>
      <c r="K82" s="20">
        <v>319747</v>
      </c>
      <c r="L82" s="20">
        <v>273298</v>
      </c>
      <c r="M82" s="20">
        <v>932560</v>
      </c>
      <c r="N82" s="20">
        <v>350212</v>
      </c>
      <c r="O82" s="20">
        <v>273298</v>
      </c>
      <c r="P82" s="20">
        <v>240554</v>
      </c>
      <c r="Q82" s="20">
        <v>864064</v>
      </c>
      <c r="R82" s="20"/>
      <c r="S82" s="20"/>
      <c r="T82" s="20"/>
      <c r="U82" s="20"/>
      <c r="V82" s="20">
        <v>2654605</v>
      </c>
      <c r="W82" s="20">
        <v>3986276</v>
      </c>
      <c r="X82" s="20"/>
      <c r="Y82" s="19"/>
      <c r="Z82" s="22">
        <v>8595552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6468973</v>
      </c>
      <c r="C84" s="27"/>
      <c r="D84" s="28">
        <v>1877979</v>
      </c>
      <c r="E84" s="29">
        <v>2851986</v>
      </c>
      <c r="F84" s="29">
        <v>114308</v>
      </c>
      <c r="G84" s="29">
        <v>25765</v>
      </c>
      <c r="H84" s="29">
        <v>78142</v>
      </c>
      <c r="I84" s="29">
        <v>218215</v>
      </c>
      <c r="J84" s="29">
        <v>134446</v>
      </c>
      <c r="K84" s="29">
        <v>86154</v>
      </c>
      <c r="L84" s="29">
        <v>48787</v>
      </c>
      <c r="M84" s="29">
        <v>269387</v>
      </c>
      <c r="N84" s="29">
        <v>97082</v>
      </c>
      <c r="O84" s="29">
        <v>48787</v>
      </c>
      <c r="P84" s="29">
        <v>31595</v>
      </c>
      <c r="Q84" s="29">
        <v>177464</v>
      </c>
      <c r="R84" s="29"/>
      <c r="S84" s="29"/>
      <c r="T84" s="29"/>
      <c r="U84" s="29"/>
      <c r="V84" s="29">
        <v>665066</v>
      </c>
      <c r="W84" s="29">
        <v>1987602</v>
      </c>
      <c r="X84" s="29"/>
      <c r="Y84" s="28"/>
      <c r="Z84" s="30">
        <v>2851986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37889871</v>
      </c>
      <c r="C5" s="18">
        <v>0</v>
      </c>
      <c r="D5" s="58">
        <v>38840991</v>
      </c>
      <c r="E5" s="59">
        <v>37727750</v>
      </c>
      <c r="F5" s="59">
        <v>3142313</v>
      </c>
      <c r="G5" s="59">
        <v>3142313</v>
      </c>
      <c r="H5" s="59">
        <v>3142313</v>
      </c>
      <c r="I5" s="59">
        <v>9426939</v>
      </c>
      <c r="J5" s="59">
        <v>3142313</v>
      </c>
      <c r="K5" s="59">
        <v>3142313</v>
      </c>
      <c r="L5" s="59">
        <v>3142313</v>
      </c>
      <c r="M5" s="59">
        <v>9426939</v>
      </c>
      <c r="N5" s="59">
        <v>3142313</v>
      </c>
      <c r="O5" s="59">
        <v>3146312</v>
      </c>
      <c r="P5" s="59">
        <v>3142313</v>
      </c>
      <c r="Q5" s="59">
        <v>9430938</v>
      </c>
      <c r="R5" s="59">
        <v>0</v>
      </c>
      <c r="S5" s="59">
        <v>0</v>
      </c>
      <c r="T5" s="59">
        <v>0</v>
      </c>
      <c r="U5" s="59">
        <v>0</v>
      </c>
      <c r="V5" s="59">
        <v>28284816</v>
      </c>
      <c r="W5" s="59">
        <v>29130741</v>
      </c>
      <c r="X5" s="59">
        <v>-845925</v>
      </c>
      <c r="Y5" s="60">
        <v>-2.9</v>
      </c>
      <c r="Z5" s="61">
        <v>37727750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9891055</v>
      </c>
      <c r="C7" s="18">
        <v>0</v>
      </c>
      <c r="D7" s="58">
        <v>12259455</v>
      </c>
      <c r="E7" s="59">
        <v>9028402</v>
      </c>
      <c r="F7" s="59">
        <v>555097</v>
      </c>
      <c r="G7" s="59">
        <v>799697</v>
      </c>
      <c r="H7" s="59">
        <v>813543</v>
      </c>
      <c r="I7" s="59">
        <v>2168337</v>
      </c>
      <c r="J7" s="59">
        <v>738531</v>
      </c>
      <c r="K7" s="59">
        <v>370486</v>
      </c>
      <c r="L7" s="59">
        <v>879397</v>
      </c>
      <c r="M7" s="59">
        <v>1988414</v>
      </c>
      <c r="N7" s="59">
        <v>879397</v>
      </c>
      <c r="O7" s="59">
        <v>528791</v>
      </c>
      <c r="P7" s="59">
        <v>578625</v>
      </c>
      <c r="Q7" s="59">
        <v>1986813</v>
      </c>
      <c r="R7" s="59">
        <v>0</v>
      </c>
      <c r="S7" s="59">
        <v>0</v>
      </c>
      <c r="T7" s="59">
        <v>0</v>
      </c>
      <c r="U7" s="59">
        <v>0</v>
      </c>
      <c r="V7" s="59">
        <v>6143564</v>
      </c>
      <c r="W7" s="59">
        <v>9203326</v>
      </c>
      <c r="X7" s="59">
        <v>-3059762</v>
      </c>
      <c r="Y7" s="60">
        <v>-33.25</v>
      </c>
      <c r="Z7" s="61">
        <v>9028402</v>
      </c>
    </row>
    <row r="8" spans="1:26" ht="13.5">
      <c r="A8" s="57" t="s">
        <v>34</v>
      </c>
      <c r="B8" s="18">
        <v>228273000</v>
      </c>
      <c r="C8" s="18">
        <v>0</v>
      </c>
      <c r="D8" s="58">
        <v>236226000</v>
      </c>
      <c r="E8" s="59">
        <v>236226000</v>
      </c>
      <c r="F8" s="59">
        <v>97301344</v>
      </c>
      <c r="G8" s="59">
        <v>0</v>
      </c>
      <c r="H8" s="59">
        <v>598853</v>
      </c>
      <c r="I8" s="59">
        <v>97900197</v>
      </c>
      <c r="J8" s="59">
        <v>174278</v>
      </c>
      <c r="K8" s="59">
        <v>600341</v>
      </c>
      <c r="L8" s="59">
        <v>78287341</v>
      </c>
      <c r="M8" s="59">
        <v>79061960</v>
      </c>
      <c r="N8" s="59">
        <v>78287341</v>
      </c>
      <c r="O8" s="59">
        <v>92106</v>
      </c>
      <c r="P8" s="59">
        <v>58474306</v>
      </c>
      <c r="Q8" s="59">
        <v>136853753</v>
      </c>
      <c r="R8" s="59">
        <v>0</v>
      </c>
      <c r="S8" s="59">
        <v>0</v>
      </c>
      <c r="T8" s="59">
        <v>0</v>
      </c>
      <c r="U8" s="59">
        <v>0</v>
      </c>
      <c r="V8" s="59">
        <v>313815910</v>
      </c>
      <c r="W8" s="59">
        <v>236226000</v>
      </c>
      <c r="X8" s="59">
        <v>77589910</v>
      </c>
      <c r="Y8" s="60">
        <v>32.85</v>
      </c>
      <c r="Z8" s="61">
        <v>236226000</v>
      </c>
    </row>
    <row r="9" spans="1:26" ht="13.5">
      <c r="A9" s="57" t="s">
        <v>35</v>
      </c>
      <c r="B9" s="18">
        <v>38464463</v>
      </c>
      <c r="C9" s="18">
        <v>0</v>
      </c>
      <c r="D9" s="58">
        <v>28011358</v>
      </c>
      <c r="E9" s="59">
        <v>39871260</v>
      </c>
      <c r="F9" s="59">
        <v>3923851</v>
      </c>
      <c r="G9" s="59">
        <v>9004023</v>
      </c>
      <c r="H9" s="59">
        <v>3350240</v>
      </c>
      <c r="I9" s="59">
        <v>16278114</v>
      </c>
      <c r="J9" s="59">
        <v>3352313</v>
      </c>
      <c r="K9" s="59">
        <v>3311682</v>
      </c>
      <c r="L9" s="59">
        <v>3299183</v>
      </c>
      <c r="M9" s="59">
        <v>9963178</v>
      </c>
      <c r="N9" s="59">
        <v>3299183</v>
      </c>
      <c r="O9" s="59">
        <v>3140257</v>
      </c>
      <c r="P9" s="59">
        <v>2992377</v>
      </c>
      <c r="Q9" s="59">
        <v>9431817</v>
      </c>
      <c r="R9" s="59">
        <v>0</v>
      </c>
      <c r="S9" s="59">
        <v>0</v>
      </c>
      <c r="T9" s="59">
        <v>0</v>
      </c>
      <c r="U9" s="59">
        <v>0</v>
      </c>
      <c r="V9" s="59">
        <v>35673109</v>
      </c>
      <c r="W9" s="59">
        <v>20706737</v>
      </c>
      <c r="X9" s="59">
        <v>14966372</v>
      </c>
      <c r="Y9" s="60">
        <v>72.28</v>
      </c>
      <c r="Z9" s="61">
        <v>39871260</v>
      </c>
    </row>
    <row r="10" spans="1:26" ht="25.5">
      <c r="A10" s="62" t="s">
        <v>102</v>
      </c>
      <c r="B10" s="63">
        <f>SUM(B5:B9)</f>
        <v>314518389</v>
      </c>
      <c r="C10" s="63">
        <f>SUM(C5:C9)</f>
        <v>0</v>
      </c>
      <c r="D10" s="64">
        <f aca="true" t="shared" si="0" ref="D10:Z10">SUM(D5:D9)</f>
        <v>315337804</v>
      </c>
      <c r="E10" s="65">
        <f t="shared" si="0"/>
        <v>322853412</v>
      </c>
      <c r="F10" s="65">
        <f t="shared" si="0"/>
        <v>104922605</v>
      </c>
      <c r="G10" s="65">
        <f t="shared" si="0"/>
        <v>12946033</v>
      </c>
      <c r="H10" s="65">
        <f t="shared" si="0"/>
        <v>7904949</v>
      </c>
      <c r="I10" s="65">
        <f t="shared" si="0"/>
        <v>125773587</v>
      </c>
      <c r="J10" s="65">
        <f t="shared" si="0"/>
        <v>7407435</v>
      </c>
      <c r="K10" s="65">
        <f t="shared" si="0"/>
        <v>7424822</v>
      </c>
      <c r="L10" s="65">
        <f t="shared" si="0"/>
        <v>85608234</v>
      </c>
      <c r="M10" s="65">
        <f t="shared" si="0"/>
        <v>100440491</v>
      </c>
      <c r="N10" s="65">
        <f t="shared" si="0"/>
        <v>85608234</v>
      </c>
      <c r="O10" s="65">
        <f t="shared" si="0"/>
        <v>6907466</v>
      </c>
      <c r="P10" s="65">
        <f t="shared" si="0"/>
        <v>65187621</v>
      </c>
      <c r="Q10" s="65">
        <f t="shared" si="0"/>
        <v>157703321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383917399</v>
      </c>
      <c r="W10" s="65">
        <f t="shared" si="0"/>
        <v>295266804</v>
      </c>
      <c r="X10" s="65">
        <f t="shared" si="0"/>
        <v>88650595</v>
      </c>
      <c r="Y10" s="66">
        <f>+IF(W10&lt;&gt;0,(X10/W10)*100,0)</f>
        <v>30.023894931311006</v>
      </c>
      <c r="Z10" s="67">
        <f t="shared" si="0"/>
        <v>322853412</v>
      </c>
    </row>
    <row r="11" spans="1:26" ht="13.5">
      <c r="A11" s="57" t="s">
        <v>36</v>
      </c>
      <c r="B11" s="18">
        <v>54432825</v>
      </c>
      <c r="C11" s="18">
        <v>0</v>
      </c>
      <c r="D11" s="58">
        <v>72815287</v>
      </c>
      <c r="E11" s="59">
        <v>69635149</v>
      </c>
      <c r="F11" s="59">
        <v>5060843</v>
      </c>
      <c r="G11" s="59">
        <v>5000572</v>
      </c>
      <c r="H11" s="59">
        <v>4941113</v>
      </c>
      <c r="I11" s="59">
        <v>15002528</v>
      </c>
      <c r="J11" s="59">
        <v>5243831</v>
      </c>
      <c r="K11" s="59">
        <v>5024572</v>
      </c>
      <c r="L11" s="59">
        <v>5383438</v>
      </c>
      <c r="M11" s="59">
        <v>15651841</v>
      </c>
      <c r="N11" s="59">
        <v>5383438</v>
      </c>
      <c r="O11" s="59">
        <v>5282329</v>
      </c>
      <c r="P11" s="59">
        <v>5125068</v>
      </c>
      <c r="Q11" s="59">
        <v>15790835</v>
      </c>
      <c r="R11" s="59">
        <v>0</v>
      </c>
      <c r="S11" s="59">
        <v>0</v>
      </c>
      <c r="T11" s="59">
        <v>0</v>
      </c>
      <c r="U11" s="59">
        <v>0</v>
      </c>
      <c r="V11" s="59">
        <v>46445204</v>
      </c>
      <c r="W11" s="59">
        <v>59672614</v>
      </c>
      <c r="X11" s="59">
        <v>-13227410</v>
      </c>
      <c r="Y11" s="60">
        <v>-22.17</v>
      </c>
      <c r="Z11" s="61">
        <v>69635149</v>
      </c>
    </row>
    <row r="12" spans="1:26" ht="13.5">
      <c r="A12" s="57" t="s">
        <v>37</v>
      </c>
      <c r="B12" s="18">
        <v>19996427</v>
      </c>
      <c r="C12" s="18">
        <v>0</v>
      </c>
      <c r="D12" s="58">
        <v>22039884</v>
      </c>
      <c r="E12" s="59">
        <v>22039884</v>
      </c>
      <c r="F12" s="59">
        <v>1668205</v>
      </c>
      <c r="G12" s="59">
        <v>1688366</v>
      </c>
      <c r="H12" s="59">
        <v>1700792</v>
      </c>
      <c r="I12" s="59">
        <v>5057363</v>
      </c>
      <c r="J12" s="59">
        <v>1664476</v>
      </c>
      <c r="K12" s="59">
        <v>1705017</v>
      </c>
      <c r="L12" s="59">
        <v>1665783</v>
      </c>
      <c r="M12" s="59">
        <v>5035276</v>
      </c>
      <c r="N12" s="59">
        <v>1665783</v>
      </c>
      <c r="O12" s="59">
        <v>1782756</v>
      </c>
      <c r="P12" s="59">
        <v>1807287</v>
      </c>
      <c r="Q12" s="59">
        <v>5255826</v>
      </c>
      <c r="R12" s="59">
        <v>0</v>
      </c>
      <c r="S12" s="59">
        <v>0</v>
      </c>
      <c r="T12" s="59">
        <v>0</v>
      </c>
      <c r="U12" s="59">
        <v>0</v>
      </c>
      <c r="V12" s="59">
        <v>15348465</v>
      </c>
      <c r="W12" s="59">
        <v>16529913</v>
      </c>
      <c r="X12" s="59">
        <v>-1181448</v>
      </c>
      <c r="Y12" s="60">
        <v>-7.15</v>
      </c>
      <c r="Z12" s="61">
        <v>22039884</v>
      </c>
    </row>
    <row r="13" spans="1:26" ht="13.5">
      <c r="A13" s="57" t="s">
        <v>103</v>
      </c>
      <c r="B13" s="18">
        <v>22964596</v>
      </c>
      <c r="C13" s="18">
        <v>0</v>
      </c>
      <c r="D13" s="58">
        <v>21500000</v>
      </c>
      <c r="E13" s="59">
        <v>23217892</v>
      </c>
      <c r="F13" s="59">
        <v>1760519</v>
      </c>
      <c r="G13" s="59">
        <v>1760519</v>
      </c>
      <c r="H13" s="59">
        <v>1760519</v>
      </c>
      <c r="I13" s="59">
        <v>5281557</v>
      </c>
      <c r="J13" s="59">
        <v>1960519</v>
      </c>
      <c r="K13" s="59">
        <v>1775724</v>
      </c>
      <c r="L13" s="59">
        <v>1792802</v>
      </c>
      <c r="M13" s="59">
        <v>5529045</v>
      </c>
      <c r="N13" s="59">
        <v>1792802</v>
      </c>
      <c r="O13" s="59">
        <v>1756794</v>
      </c>
      <c r="P13" s="59">
        <v>1883914</v>
      </c>
      <c r="Q13" s="59">
        <v>5433510</v>
      </c>
      <c r="R13" s="59">
        <v>0</v>
      </c>
      <c r="S13" s="59">
        <v>0</v>
      </c>
      <c r="T13" s="59">
        <v>0</v>
      </c>
      <c r="U13" s="59">
        <v>0</v>
      </c>
      <c r="V13" s="59">
        <v>16244112</v>
      </c>
      <c r="W13" s="59">
        <v>16300000</v>
      </c>
      <c r="X13" s="59">
        <v>-55888</v>
      </c>
      <c r="Y13" s="60">
        <v>-0.34</v>
      </c>
      <c r="Z13" s="61">
        <v>23217892</v>
      </c>
    </row>
    <row r="14" spans="1:26" ht="13.5">
      <c r="A14" s="57" t="s">
        <v>38</v>
      </c>
      <c r="B14" s="18">
        <v>355439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37330062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4309604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250476781</v>
      </c>
      <c r="C17" s="18">
        <v>0</v>
      </c>
      <c r="D17" s="58">
        <v>152461380</v>
      </c>
      <c r="E17" s="59">
        <v>212257115</v>
      </c>
      <c r="F17" s="59">
        <v>10689798</v>
      </c>
      <c r="G17" s="59">
        <v>15070191</v>
      </c>
      <c r="H17" s="59">
        <v>17875695</v>
      </c>
      <c r="I17" s="59">
        <v>43635684</v>
      </c>
      <c r="J17" s="59">
        <v>9798027</v>
      </c>
      <c r="K17" s="59">
        <v>20353521</v>
      </c>
      <c r="L17" s="59">
        <v>17046826</v>
      </c>
      <c r="M17" s="59">
        <v>47198374</v>
      </c>
      <c r="N17" s="59">
        <v>17046826</v>
      </c>
      <c r="O17" s="59">
        <v>2688194</v>
      </c>
      <c r="P17" s="59">
        <v>23934762</v>
      </c>
      <c r="Q17" s="59">
        <v>43669782</v>
      </c>
      <c r="R17" s="59">
        <v>0</v>
      </c>
      <c r="S17" s="59">
        <v>0</v>
      </c>
      <c r="T17" s="59">
        <v>0</v>
      </c>
      <c r="U17" s="59">
        <v>0</v>
      </c>
      <c r="V17" s="59">
        <v>134503840</v>
      </c>
      <c r="W17" s="59">
        <v>95809148</v>
      </c>
      <c r="X17" s="59">
        <v>38694692</v>
      </c>
      <c r="Y17" s="60">
        <v>40.39</v>
      </c>
      <c r="Z17" s="61">
        <v>212257115</v>
      </c>
    </row>
    <row r="18" spans="1:26" ht="13.5">
      <c r="A18" s="69" t="s">
        <v>42</v>
      </c>
      <c r="B18" s="70">
        <f>SUM(B11:B17)</f>
        <v>389865734</v>
      </c>
      <c r="C18" s="70">
        <f>SUM(C11:C17)</f>
        <v>0</v>
      </c>
      <c r="D18" s="71">
        <f aca="true" t="shared" si="1" ref="D18:Z18">SUM(D11:D17)</f>
        <v>268816551</v>
      </c>
      <c r="E18" s="72">
        <f t="shared" si="1"/>
        <v>327150040</v>
      </c>
      <c r="F18" s="72">
        <f t="shared" si="1"/>
        <v>19179365</v>
      </c>
      <c r="G18" s="72">
        <f t="shared" si="1"/>
        <v>23519648</v>
      </c>
      <c r="H18" s="72">
        <f t="shared" si="1"/>
        <v>26278119</v>
      </c>
      <c r="I18" s="72">
        <f t="shared" si="1"/>
        <v>68977132</v>
      </c>
      <c r="J18" s="72">
        <f t="shared" si="1"/>
        <v>18666853</v>
      </c>
      <c r="K18" s="72">
        <f t="shared" si="1"/>
        <v>28858834</v>
      </c>
      <c r="L18" s="72">
        <f t="shared" si="1"/>
        <v>25888849</v>
      </c>
      <c r="M18" s="72">
        <f t="shared" si="1"/>
        <v>73414536</v>
      </c>
      <c r="N18" s="72">
        <f t="shared" si="1"/>
        <v>25888849</v>
      </c>
      <c r="O18" s="72">
        <f t="shared" si="1"/>
        <v>11510073</v>
      </c>
      <c r="P18" s="72">
        <f t="shared" si="1"/>
        <v>32751031</v>
      </c>
      <c r="Q18" s="72">
        <f t="shared" si="1"/>
        <v>70149953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212541621</v>
      </c>
      <c r="W18" s="72">
        <f t="shared" si="1"/>
        <v>188311675</v>
      </c>
      <c r="X18" s="72">
        <f t="shared" si="1"/>
        <v>24229946</v>
      </c>
      <c r="Y18" s="66">
        <f>+IF(W18&lt;&gt;0,(X18/W18)*100,0)</f>
        <v>12.866937750938703</v>
      </c>
      <c r="Z18" s="73">
        <f t="shared" si="1"/>
        <v>327150040</v>
      </c>
    </row>
    <row r="19" spans="1:26" ht="13.5">
      <c r="A19" s="69" t="s">
        <v>43</v>
      </c>
      <c r="B19" s="74">
        <f>+B10-B18</f>
        <v>-75347345</v>
      </c>
      <c r="C19" s="74">
        <f>+C10-C18</f>
        <v>0</v>
      </c>
      <c r="D19" s="75">
        <f aca="true" t="shared" si="2" ref="D19:Z19">+D10-D18</f>
        <v>46521253</v>
      </c>
      <c r="E19" s="76">
        <f t="shared" si="2"/>
        <v>-4296628</v>
      </c>
      <c r="F19" s="76">
        <f t="shared" si="2"/>
        <v>85743240</v>
      </c>
      <c r="G19" s="76">
        <f t="shared" si="2"/>
        <v>-10573615</v>
      </c>
      <c r="H19" s="76">
        <f t="shared" si="2"/>
        <v>-18373170</v>
      </c>
      <c r="I19" s="76">
        <f t="shared" si="2"/>
        <v>56796455</v>
      </c>
      <c r="J19" s="76">
        <f t="shared" si="2"/>
        <v>-11259418</v>
      </c>
      <c r="K19" s="76">
        <f t="shared" si="2"/>
        <v>-21434012</v>
      </c>
      <c r="L19" s="76">
        <f t="shared" si="2"/>
        <v>59719385</v>
      </c>
      <c r="M19" s="76">
        <f t="shared" si="2"/>
        <v>27025955</v>
      </c>
      <c r="N19" s="76">
        <f t="shared" si="2"/>
        <v>59719385</v>
      </c>
      <c r="O19" s="76">
        <f t="shared" si="2"/>
        <v>-4602607</v>
      </c>
      <c r="P19" s="76">
        <f t="shared" si="2"/>
        <v>32436590</v>
      </c>
      <c r="Q19" s="76">
        <f t="shared" si="2"/>
        <v>87553368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171375778</v>
      </c>
      <c r="W19" s="76">
        <f>IF(E10=E18,0,W10-W18)</f>
        <v>106955129</v>
      </c>
      <c r="X19" s="76">
        <f t="shared" si="2"/>
        <v>64420649</v>
      </c>
      <c r="Y19" s="77">
        <f>+IF(W19&lt;&gt;0,(X19/W19)*100,0)</f>
        <v>60.23147239624198</v>
      </c>
      <c r="Z19" s="78">
        <f t="shared" si="2"/>
        <v>-4296628</v>
      </c>
    </row>
    <row r="20" spans="1:26" ht="13.5">
      <c r="A20" s="57" t="s">
        <v>44</v>
      </c>
      <c r="B20" s="18">
        <v>90798637</v>
      </c>
      <c r="C20" s="18">
        <v>0</v>
      </c>
      <c r="D20" s="58">
        <v>76196000</v>
      </c>
      <c r="E20" s="59">
        <v>82196000</v>
      </c>
      <c r="F20" s="59">
        <v>4014184</v>
      </c>
      <c r="G20" s="59">
        <v>10976731</v>
      </c>
      <c r="H20" s="59">
        <v>7856288</v>
      </c>
      <c r="I20" s="59">
        <v>22847203</v>
      </c>
      <c r="J20" s="59">
        <v>8879811</v>
      </c>
      <c r="K20" s="59">
        <v>8636417</v>
      </c>
      <c r="L20" s="59">
        <v>7213663</v>
      </c>
      <c r="M20" s="59">
        <v>24729891</v>
      </c>
      <c r="N20" s="59">
        <v>7213663</v>
      </c>
      <c r="O20" s="59">
        <v>0</v>
      </c>
      <c r="P20" s="59">
        <v>13990660</v>
      </c>
      <c r="Q20" s="59">
        <v>21204323</v>
      </c>
      <c r="R20" s="59">
        <v>0</v>
      </c>
      <c r="S20" s="59">
        <v>0</v>
      </c>
      <c r="T20" s="59">
        <v>0</v>
      </c>
      <c r="U20" s="59">
        <v>0</v>
      </c>
      <c r="V20" s="59">
        <v>68781417</v>
      </c>
      <c r="W20" s="59">
        <v>76196000</v>
      </c>
      <c r="X20" s="59">
        <v>-7414583</v>
      </c>
      <c r="Y20" s="60">
        <v>-9.73</v>
      </c>
      <c r="Z20" s="61">
        <v>82196000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15451292</v>
      </c>
      <c r="C22" s="85">
        <f>SUM(C19:C21)</f>
        <v>0</v>
      </c>
      <c r="D22" s="86">
        <f aca="true" t="shared" si="3" ref="D22:Z22">SUM(D19:D21)</f>
        <v>122717253</v>
      </c>
      <c r="E22" s="87">
        <f t="shared" si="3"/>
        <v>77899372</v>
      </c>
      <c r="F22" s="87">
        <f t="shared" si="3"/>
        <v>89757424</v>
      </c>
      <c r="G22" s="87">
        <f t="shared" si="3"/>
        <v>403116</v>
      </c>
      <c r="H22" s="87">
        <f t="shared" si="3"/>
        <v>-10516882</v>
      </c>
      <c r="I22" s="87">
        <f t="shared" si="3"/>
        <v>79643658</v>
      </c>
      <c r="J22" s="87">
        <f t="shared" si="3"/>
        <v>-2379607</v>
      </c>
      <c r="K22" s="87">
        <f t="shared" si="3"/>
        <v>-12797595</v>
      </c>
      <c r="L22" s="87">
        <f t="shared" si="3"/>
        <v>66933048</v>
      </c>
      <c r="M22" s="87">
        <f t="shared" si="3"/>
        <v>51755846</v>
      </c>
      <c r="N22" s="87">
        <f t="shared" si="3"/>
        <v>66933048</v>
      </c>
      <c r="O22" s="87">
        <f t="shared" si="3"/>
        <v>-4602607</v>
      </c>
      <c r="P22" s="87">
        <f t="shared" si="3"/>
        <v>46427250</v>
      </c>
      <c r="Q22" s="87">
        <f t="shared" si="3"/>
        <v>108757691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240157195</v>
      </c>
      <c r="W22" s="87">
        <f t="shared" si="3"/>
        <v>183151129</v>
      </c>
      <c r="X22" s="87">
        <f t="shared" si="3"/>
        <v>57006066</v>
      </c>
      <c r="Y22" s="88">
        <f>+IF(W22&lt;&gt;0,(X22/W22)*100,0)</f>
        <v>31.12515129513616</v>
      </c>
      <c r="Z22" s="89">
        <f t="shared" si="3"/>
        <v>77899372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15451292</v>
      </c>
      <c r="C24" s="74">
        <f>SUM(C22:C23)</f>
        <v>0</v>
      </c>
      <c r="D24" s="75">
        <f aca="true" t="shared" si="4" ref="D24:Z24">SUM(D22:D23)</f>
        <v>122717253</v>
      </c>
      <c r="E24" s="76">
        <f t="shared" si="4"/>
        <v>77899372</v>
      </c>
      <c r="F24" s="76">
        <f t="shared" si="4"/>
        <v>89757424</v>
      </c>
      <c r="G24" s="76">
        <f t="shared" si="4"/>
        <v>403116</v>
      </c>
      <c r="H24" s="76">
        <f t="shared" si="4"/>
        <v>-10516882</v>
      </c>
      <c r="I24" s="76">
        <f t="shared" si="4"/>
        <v>79643658</v>
      </c>
      <c r="J24" s="76">
        <f t="shared" si="4"/>
        <v>-2379607</v>
      </c>
      <c r="K24" s="76">
        <f t="shared" si="4"/>
        <v>-12797595</v>
      </c>
      <c r="L24" s="76">
        <f t="shared" si="4"/>
        <v>66933048</v>
      </c>
      <c r="M24" s="76">
        <f t="shared" si="4"/>
        <v>51755846</v>
      </c>
      <c r="N24" s="76">
        <f t="shared" si="4"/>
        <v>66933048</v>
      </c>
      <c r="O24" s="76">
        <f t="shared" si="4"/>
        <v>-4602607</v>
      </c>
      <c r="P24" s="76">
        <f t="shared" si="4"/>
        <v>46427250</v>
      </c>
      <c r="Q24" s="76">
        <f t="shared" si="4"/>
        <v>108757691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240157195</v>
      </c>
      <c r="W24" s="76">
        <f t="shared" si="4"/>
        <v>183151129</v>
      </c>
      <c r="X24" s="76">
        <f t="shared" si="4"/>
        <v>57006066</v>
      </c>
      <c r="Y24" s="77">
        <f>+IF(W24&lt;&gt;0,(X24/W24)*100,0)</f>
        <v>31.12515129513616</v>
      </c>
      <c r="Z24" s="78">
        <f t="shared" si="4"/>
        <v>77899372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56951094</v>
      </c>
      <c r="C27" s="21">
        <v>0</v>
      </c>
      <c r="D27" s="98">
        <v>144961811</v>
      </c>
      <c r="E27" s="99">
        <v>149319897</v>
      </c>
      <c r="F27" s="99">
        <v>16896661</v>
      </c>
      <c r="G27" s="99">
        <v>29320495</v>
      </c>
      <c r="H27" s="99">
        <v>17140481</v>
      </c>
      <c r="I27" s="99">
        <v>63357637</v>
      </c>
      <c r="J27" s="99">
        <v>8018264</v>
      </c>
      <c r="K27" s="99">
        <v>14798548</v>
      </c>
      <c r="L27" s="99">
        <v>17423077</v>
      </c>
      <c r="M27" s="99">
        <v>40239889</v>
      </c>
      <c r="N27" s="99">
        <v>17423077</v>
      </c>
      <c r="O27" s="99">
        <v>2453931</v>
      </c>
      <c r="P27" s="99">
        <v>7574935</v>
      </c>
      <c r="Q27" s="99">
        <v>27451943</v>
      </c>
      <c r="R27" s="99">
        <v>0</v>
      </c>
      <c r="S27" s="99">
        <v>0</v>
      </c>
      <c r="T27" s="99">
        <v>0</v>
      </c>
      <c r="U27" s="99">
        <v>0</v>
      </c>
      <c r="V27" s="99">
        <v>131049469</v>
      </c>
      <c r="W27" s="99">
        <v>111989923</v>
      </c>
      <c r="X27" s="99">
        <v>19059546</v>
      </c>
      <c r="Y27" s="100">
        <v>17.02</v>
      </c>
      <c r="Z27" s="101">
        <v>149319897</v>
      </c>
    </row>
    <row r="28" spans="1:26" ht="13.5">
      <c r="A28" s="102" t="s">
        <v>44</v>
      </c>
      <c r="B28" s="18">
        <v>56951094</v>
      </c>
      <c r="C28" s="18">
        <v>0</v>
      </c>
      <c r="D28" s="58">
        <v>144961811</v>
      </c>
      <c r="E28" s="59">
        <v>149319897</v>
      </c>
      <c r="F28" s="59">
        <v>16896661</v>
      </c>
      <c r="G28" s="59">
        <v>29320495</v>
      </c>
      <c r="H28" s="59">
        <v>17140481</v>
      </c>
      <c r="I28" s="59">
        <v>63357637</v>
      </c>
      <c r="J28" s="59">
        <v>8018264</v>
      </c>
      <c r="K28" s="59">
        <v>14798548</v>
      </c>
      <c r="L28" s="59">
        <v>17423077</v>
      </c>
      <c r="M28" s="59">
        <v>40239889</v>
      </c>
      <c r="N28" s="59">
        <v>17423077</v>
      </c>
      <c r="O28" s="59">
        <v>2453931</v>
      </c>
      <c r="P28" s="59">
        <v>7574935</v>
      </c>
      <c r="Q28" s="59">
        <v>27451943</v>
      </c>
      <c r="R28" s="59">
        <v>0</v>
      </c>
      <c r="S28" s="59">
        <v>0</v>
      </c>
      <c r="T28" s="59">
        <v>0</v>
      </c>
      <c r="U28" s="59">
        <v>0</v>
      </c>
      <c r="V28" s="59">
        <v>131049469</v>
      </c>
      <c r="W28" s="59">
        <v>111989923</v>
      </c>
      <c r="X28" s="59">
        <v>19059546</v>
      </c>
      <c r="Y28" s="60">
        <v>17.02</v>
      </c>
      <c r="Z28" s="61">
        <v>149319897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56951094</v>
      </c>
      <c r="C32" s="21">
        <f>SUM(C28:C31)</f>
        <v>0</v>
      </c>
      <c r="D32" s="98">
        <f aca="true" t="shared" si="5" ref="D32:Z32">SUM(D28:D31)</f>
        <v>144961811</v>
      </c>
      <c r="E32" s="99">
        <f t="shared" si="5"/>
        <v>149319897</v>
      </c>
      <c r="F32" s="99">
        <f t="shared" si="5"/>
        <v>16896661</v>
      </c>
      <c r="G32" s="99">
        <f t="shared" si="5"/>
        <v>29320495</v>
      </c>
      <c r="H32" s="99">
        <f t="shared" si="5"/>
        <v>17140481</v>
      </c>
      <c r="I32" s="99">
        <f t="shared" si="5"/>
        <v>63357637</v>
      </c>
      <c r="J32" s="99">
        <f t="shared" si="5"/>
        <v>8018264</v>
      </c>
      <c r="K32" s="99">
        <f t="shared" si="5"/>
        <v>14798548</v>
      </c>
      <c r="L32" s="99">
        <f t="shared" si="5"/>
        <v>17423077</v>
      </c>
      <c r="M32" s="99">
        <f t="shared" si="5"/>
        <v>40239889</v>
      </c>
      <c r="N32" s="99">
        <f t="shared" si="5"/>
        <v>17423077</v>
      </c>
      <c r="O32" s="99">
        <f t="shared" si="5"/>
        <v>2453931</v>
      </c>
      <c r="P32" s="99">
        <f t="shared" si="5"/>
        <v>7574935</v>
      </c>
      <c r="Q32" s="99">
        <f t="shared" si="5"/>
        <v>27451943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131049469</v>
      </c>
      <c r="W32" s="99">
        <f t="shared" si="5"/>
        <v>111989923</v>
      </c>
      <c r="X32" s="99">
        <f t="shared" si="5"/>
        <v>19059546</v>
      </c>
      <c r="Y32" s="100">
        <f>+IF(W32&lt;&gt;0,(X32/W32)*100,0)</f>
        <v>17.018983038322116</v>
      </c>
      <c r="Z32" s="101">
        <f t="shared" si="5"/>
        <v>149319897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118305377</v>
      </c>
      <c r="C35" s="18">
        <v>0</v>
      </c>
      <c r="D35" s="58">
        <v>133183015</v>
      </c>
      <c r="E35" s="59">
        <v>125868015</v>
      </c>
      <c r="F35" s="59">
        <v>257490081</v>
      </c>
      <c r="G35" s="59">
        <v>115117974</v>
      </c>
      <c r="H35" s="59">
        <v>170543611</v>
      </c>
      <c r="I35" s="59">
        <v>170543611</v>
      </c>
      <c r="J35" s="59">
        <v>136782364</v>
      </c>
      <c r="K35" s="59">
        <v>109093514</v>
      </c>
      <c r="L35" s="59">
        <v>168232921</v>
      </c>
      <c r="M35" s="59">
        <v>168232921</v>
      </c>
      <c r="N35" s="59">
        <v>168232921</v>
      </c>
      <c r="O35" s="59">
        <v>169146919</v>
      </c>
      <c r="P35" s="59">
        <v>155942825</v>
      </c>
      <c r="Q35" s="59">
        <v>155942825</v>
      </c>
      <c r="R35" s="59">
        <v>0</v>
      </c>
      <c r="S35" s="59">
        <v>0</v>
      </c>
      <c r="T35" s="59">
        <v>0</v>
      </c>
      <c r="U35" s="59">
        <v>0</v>
      </c>
      <c r="V35" s="59">
        <v>155942825</v>
      </c>
      <c r="W35" s="59">
        <v>94401011</v>
      </c>
      <c r="X35" s="59">
        <v>61541814</v>
      </c>
      <c r="Y35" s="60">
        <v>65.19</v>
      </c>
      <c r="Z35" s="61">
        <v>125868015</v>
      </c>
    </row>
    <row r="36" spans="1:26" ht="13.5">
      <c r="A36" s="57" t="s">
        <v>53</v>
      </c>
      <c r="B36" s="18">
        <v>293459739</v>
      </c>
      <c r="C36" s="18">
        <v>0</v>
      </c>
      <c r="D36" s="58">
        <v>521519219</v>
      </c>
      <c r="E36" s="59">
        <v>521519219</v>
      </c>
      <c r="F36" s="59">
        <v>296661685</v>
      </c>
      <c r="G36" s="59">
        <v>323179661</v>
      </c>
      <c r="H36" s="59">
        <v>321419142</v>
      </c>
      <c r="I36" s="59">
        <v>321419142</v>
      </c>
      <c r="J36" s="59">
        <v>417646871</v>
      </c>
      <c r="K36" s="59">
        <v>414829148</v>
      </c>
      <c r="L36" s="59">
        <v>412951016</v>
      </c>
      <c r="M36" s="59">
        <v>412951016</v>
      </c>
      <c r="N36" s="59">
        <v>412951016</v>
      </c>
      <c r="O36" s="59">
        <v>411072000</v>
      </c>
      <c r="P36" s="59">
        <v>411118086</v>
      </c>
      <c r="Q36" s="59">
        <v>411118086</v>
      </c>
      <c r="R36" s="59">
        <v>0</v>
      </c>
      <c r="S36" s="59">
        <v>0</v>
      </c>
      <c r="T36" s="59">
        <v>0</v>
      </c>
      <c r="U36" s="59">
        <v>0</v>
      </c>
      <c r="V36" s="59">
        <v>411118086</v>
      </c>
      <c r="W36" s="59">
        <v>391139414</v>
      </c>
      <c r="X36" s="59">
        <v>19978672</v>
      </c>
      <c r="Y36" s="60">
        <v>5.11</v>
      </c>
      <c r="Z36" s="61">
        <v>521519219</v>
      </c>
    </row>
    <row r="37" spans="1:26" ht="13.5">
      <c r="A37" s="57" t="s">
        <v>54</v>
      </c>
      <c r="B37" s="18">
        <v>54641691</v>
      </c>
      <c r="C37" s="18">
        <v>0</v>
      </c>
      <c r="D37" s="58">
        <v>33613124</v>
      </c>
      <c r="E37" s="59">
        <v>37939664</v>
      </c>
      <c r="F37" s="59">
        <v>51880231</v>
      </c>
      <c r="G37" s="59">
        <v>51880231</v>
      </c>
      <c r="H37" s="59">
        <v>51663553</v>
      </c>
      <c r="I37" s="59">
        <v>51663553</v>
      </c>
      <c r="J37" s="59">
        <v>77889819</v>
      </c>
      <c r="K37" s="59">
        <v>77889819</v>
      </c>
      <c r="L37" s="59">
        <v>77889819</v>
      </c>
      <c r="M37" s="59">
        <v>77889819</v>
      </c>
      <c r="N37" s="59">
        <v>77889819</v>
      </c>
      <c r="O37" s="59">
        <v>4800000</v>
      </c>
      <c r="P37" s="59">
        <v>5393377</v>
      </c>
      <c r="Q37" s="59">
        <v>5393377</v>
      </c>
      <c r="R37" s="59">
        <v>0</v>
      </c>
      <c r="S37" s="59">
        <v>0</v>
      </c>
      <c r="T37" s="59">
        <v>0</v>
      </c>
      <c r="U37" s="59">
        <v>0</v>
      </c>
      <c r="V37" s="59">
        <v>5393377</v>
      </c>
      <c r="W37" s="59">
        <v>28454748</v>
      </c>
      <c r="X37" s="59">
        <v>-23061371</v>
      </c>
      <c r="Y37" s="60">
        <v>-81.05</v>
      </c>
      <c r="Z37" s="61">
        <v>37939664</v>
      </c>
    </row>
    <row r="38" spans="1:26" ht="13.5">
      <c r="A38" s="57" t="s">
        <v>55</v>
      </c>
      <c r="B38" s="18">
        <v>3616226</v>
      </c>
      <c r="C38" s="18">
        <v>0</v>
      </c>
      <c r="D38" s="58">
        <v>4326540</v>
      </c>
      <c r="E38" s="59">
        <v>0</v>
      </c>
      <c r="F38" s="59">
        <v>3321000</v>
      </c>
      <c r="G38" s="59">
        <v>3616226</v>
      </c>
      <c r="H38" s="59">
        <v>3616226</v>
      </c>
      <c r="I38" s="59">
        <v>3616226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353507199</v>
      </c>
      <c r="C39" s="18">
        <v>0</v>
      </c>
      <c r="D39" s="58">
        <v>616762570</v>
      </c>
      <c r="E39" s="59">
        <v>609447570</v>
      </c>
      <c r="F39" s="59">
        <v>498950535</v>
      </c>
      <c r="G39" s="59">
        <v>382801178</v>
      </c>
      <c r="H39" s="59">
        <v>436682974</v>
      </c>
      <c r="I39" s="59">
        <v>436682974</v>
      </c>
      <c r="J39" s="59">
        <v>476539416</v>
      </c>
      <c r="K39" s="59">
        <v>446032843</v>
      </c>
      <c r="L39" s="59">
        <v>503294118</v>
      </c>
      <c r="M39" s="59">
        <v>503294118</v>
      </c>
      <c r="N39" s="59">
        <v>503294118</v>
      </c>
      <c r="O39" s="59">
        <v>575418919</v>
      </c>
      <c r="P39" s="59">
        <v>561667534</v>
      </c>
      <c r="Q39" s="59">
        <v>561667534</v>
      </c>
      <c r="R39" s="59">
        <v>0</v>
      </c>
      <c r="S39" s="59">
        <v>0</v>
      </c>
      <c r="T39" s="59">
        <v>0</v>
      </c>
      <c r="U39" s="59">
        <v>0</v>
      </c>
      <c r="V39" s="59">
        <v>561667534</v>
      </c>
      <c r="W39" s="59">
        <v>457085678</v>
      </c>
      <c r="X39" s="59">
        <v>104581856</v>
      </c>
      <c r="Y39" s="60">
        <v>22.88</v>
      </c>
      <c r="Z39" s="61">
        <v>609447570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45619435</v>
      </c>
      <c r="C42" s="18">
        <v>0</v>
      </c>
      <c r="D42" s="58">
        <v>157039364</v>
      </c>
      <c r="E42" s="59">
        <v>131777878</v>
      </c>
      <c r="F42" s="59">
        <v>130484186</v>
      </c>
      <c r="G42" s="59">
        <v>-44846483</v>
      </c>
      <c r="H42" s="59">
        <v>13960770</v>
      </c>
      <c r="I42" s="59">
        <v>99598473</v>
      </c>
      <c r="J42" s="59">
        <v>-10283417</v>
      </c>
      <c r="K42" s="59">
        <v>-12396821</v>
      </c>
      <c r="L42" s="59">
        <v>76083122</v>
      </c>
      <c r="M42" s="59">
        <v>53402884</v>
      </c>
      <c r="N42" s="59">
        <v>8667733</v>
      </c>
      <c r="O42" s="59">
        <v>4153390</v>
      </c>
      <c r="P42" s="59">
        <v>-6007278</v>
      </c>
      <c r="Q42" s="59">
        <v>6813845</v>
      </c>
      <c r="R42" s="59">
        <v>0</v>
      </c>
      <c r="S42" s="59">
        <v>0</v>
      </c>
      <c r="T42" s="59">
        <v>0</v>
      </c>
      <c r="U42" s="59">
        <v>0</v>
      </c>
      <c r="V42" s="59">
        <v>159815202</v>
      </c>
      <c r="W42" s="59">
        <v>182542671</v>
      </c>
      <c r="X42" s="59">
        <v>-22727469</v>
      </c>
      <c r="Y42" s="60">
        <v>-12.45</v>
      </c>
      <c r="Z42" s="61">
        <v>131777878</v>
      </c>
    </row>
    <row r="43" spans="1:26" ht="13.5">
      <c r="A43" s="57" t="s">
        <v>59</v>
      </c>
      <c r="B43" s="18">
        <v>-57826892</v>
      </c>
      <c r="C43" s="18">
        <v>0</v>
      </c>
      <c r="D43" s="58">
        <v>-144961810</v>
      </c>
      <c r="E43" s="59">
        <v>-149319896</v>
      </c>
      <c r="F43" s="59">
        <v>-16897000</v>
      </c>
      <c r="G43" s="59">
        <v>-29320495</v>
      </c>
      <c r="H43" s="59">
        <v>-17140481</v>
      </c>
      <c r="I43" s="59">
        <v>-63357976</v>
      </c>
      <c r="J43" s="59">
        <v>-8017925</v>
      </c>
      <c r="K43" s="59">
        <v>-14798548</v>
      </c>
      <c r="L43" s="59">
        <v>-17423077</v>
      </c>
      <c r="M43" s="59">
        <v>-40239550</v>
      </c>
      <c r="N43" s="59">
        <v>-9116417</v>
      </c>
      <c r="O43" s="59">
        <v>-2453931</v>
      </c>
      <c r="P43" s="59">
        <v>-7574936</v>
      </c>
      <c r="Q43" s="59">
        <v>-19145284</v>
      </c>
      <c r="R43" s="59">
        <v>0</v>
      </c>
      <c r="S43" s="59">
        <v>0</v>
      </c>
      <c r="T43" s="59">
        <v>0</v>
      </c>
      <c r="U43" s="59">
        <v>0</v>
      </c>
      <c r="V43" s="59">
        <v>-122742810</v>
      </c>
      <c r="W43" s="59">
        <v>-124891464</v>
      </c>
      <c r="X43" s="59">
        <v>2148654</v>
      </c>
      <c r="Y43" s="60">
        <v>-1.72</v>
      </c>
      <c r="Z43" s="61">
        <v>-149319896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84204461</v>
      </c>
      <c r="C45" s="21">
        <v>0</v>
      </c>
      <c r="D45" s="98">
        <v>73977001</v>
      </c>
      <c r="E45" s="99">
        <v>66662447</v>
      </c>
      <c r="F45" s="99">
        <v>197791652</v>
      </c>
      <c r="G45" s="99">
        <v>123624674</v>
      </c>
      <c r="H45" s="99">
        <v>120444963</v>
      </c>
      <c r="I45" s="99">
        <v>120444963</v>
      </c>
      <c r="J45" s="99">
        <v>102143621</v>
      </c>
      <c r="K45" s="99">
        <v>74948252</v>
      </c>
      <c r="L45" s="99">
        <v>133608297</v>
      </c>
      <c r="M45" s="99">
        <v>133608297</v>
      </c>
      <c r="N45" s="99">
        <v>133159613</v>
      </c>
      <c r="O45" s="99">
        <v>134859072</v>
      </c>
      <c r="P45" s="99">
        <v>121276858</v>
      </c>
      <c r="Q45" s="99">
        <v>121276858</v>
      </c>
      <c r="R45" s="99">
        <v>0</v>
      </c>
      <c r="S45" s="99">
        <v>0</v>
      </c>
      <c r="T45" s="99">
        <v>0</v>
      </c>
      <c r="U45" s="99">
        <v>0</v>
      </c>
      <c r="V45" s="99">
        <v>121276858</v>
      </c>
      <c r="W45" s="99">
        <v>141855672</v>
      </c>
      <c r="X45" s="99">
        <v>-20578814</v>
      </c>
      <c r="Y45" s="100">
        <v>-14.51</v>
      </c>
      <c r="Z45" s="101">
        <v>66662447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3063773</v>
      </c>
      <c r="C49" s="51">
        <v>0</v>
      </c>
      <c r="D49" s="128">
        <v>8721049</v>
      </c>
      <c r="E49" s="53">
        <v>4285610</v>
      </c>
      <c r="F49" s="53">
        <v>0</v>
      </c>
      <c r="G49" s="53">
        <v>0</v>
      </c>
      <c r="H49" s="53">
        <v>0</v>
      </c>
      <c r="I49" s="53">
        <v>-803371</v>
      </c>
      <c r="J49" s="53">
        <v>0</v>
      </c>
      <c r="K49" s="53">
        <v>0</v>
      </c>
      <c r="L49" s="53">
        <v>0</v>
      </c>
      <c r="M49" s="53">
        <v>5458269</v>
      </c>
      <c r="N49" s="53">
        <v>0</v>
      </c>
      <c r="O49" s="53">
        <v>0</v>
      </c>
      <c r="P49" s="53">
        <v>0</v>
      </c>
      <c r="Q49" s="53">
        <v>4958522</v>
      </c>
      <c r="R49" s="53">
        <v>0</v>
      </c>
      <c r="S49" s="53">
        <v>0</v>
      </c>
      <c r="T49" s="53">
        <v>0</v>
      </c>
      <c r="U49" s="53">
        <v>0</v>
      </c>
      <c r="V49" s="53">
        <v>41838936</v>
      </c>
      <c r="W49" s="53">
        <v>267997642</v>
      </c>
      <c r="X49" s="53">
        <v>335520430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3640135</v>
      </c>
      <c r="C51" s="51">
        <v>0</v>
      </c>
      <c r="D51" s="128">
        <v>44156</v>
      </c>
      <c r="E51" s="53">
        <v>35490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22957</v>
      </c>
      <c r="R51" s="53">
        <v>0</v>
      </c>
      <c r="S51" s="53">
        <v>0</v>
      </c>
      <c r="T51" s="53">
        <v>0</v>
      </c>
      <c r="U51" s="53">
        <v>0</v>
      </c>
      <c r="V51" s="53">
        <v>-243051</v>
      </c>
      <c r="W51" s="53">
        <v>0</v>
      </c>
      <c r="X51" s="53">
        <v>3499687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12.342569958772666</v>
      </c>
      <c r="C58" s="5">
        <f>IF(C67=0,0,+(C76/C67)*100)</f>
        <v>0</v>
      </c>
      <c r="D58" s="6">
        <f aca="true" t="shared" si="6" ref="D58:Z58">IF(D67=0,0,+(D76/D67)*100)</f>
        <v>42.14595057783492</v>
      </c>
      <c r="E58" s="7">
        <f t="shared" si="6"/>
        <v>35.36746738307207</v>
      </c>
      <c r="F58" s="7">
        <f t="shared" si="6"/>
        <v>7.173363877004638</v>
      </c>
      <c r="G58" s="7">
        <f t="shared" si="6"/>
        <v>7.247383581788491</v>
      </c>
      <c r="H58" s="7">
        <f t="shared" si="6"/>
        <v>7.110332684998669</v>
      </c>
      <c r="I58" s="7">
        <f t="shared" si="6"/>
        <v>7.177189929543161</v>
      </c>
      <c r="J58" s="7">
        <f t="shared" si="6"/>
        <v>6.681396549480059</v>
      </c>
      <c r="K58" s="7">
        <f t="shared" si="6"/>
        <v>7.312826251504584</v>
      </c>
      <c r="L58" s="7">
        <f t="shared" si="6"/>
        <v>7.312826251504584</v>
      </c>
      <c r="M58" s="7">
        <f t="shared" si="6"/>
        <v>7.102118886960762</v>
      </c>
      <c r="N58" s="7">
        <f t="shared" si="6"/>
        <v>6.677729746160808</v>
      </c>
      <c r="O58" s="7">
        <f t="shared" si="6"/>
        <v>7.040680581874595</v>
      </c>
      <c r="P58" s="7">
        <f t="shared" si="6"/>
        <v>43.682231637457775</v>
      </c>
      <c r="Q58" s="7">
        <f t="shared" si="6"/>
        <v>18.850730161201017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11.011628160599201</v>
      </c>
      <c r="W58" s="7">
        <f t="shared" si="6"/>
        <v>31.227631284660955</v>
      </c>
      <c r="X58" s="7">
        <f t="shared" si="6"/>
        <v>0</v>
      </c>
      <c r="Y58" s="7">
        <f t="shared" si="6"/>
        <v>0</v>
      </c>
      <c r="Z58" s="8">
        <f t="shared" si="6"/>
        <v>35.36746738307207</v>
      </c>
    </row>
    <row r="59" spans="1:26" ht="13.5">
      <c r="A59" s="36" t="s">
        <v>31</v>
      </c>
      <c r="B59" s="9">
        <f aca="true" t="shared" si="7" ref="B59:Z66">IF(B68=0,0,+(B77/B68)*100)</f>
        <v>22.142535138216754</v>
      </c>
      <c r="C59" s="9">
        <f t="shared" si="7"/>
        <v>0</v>
      </c>
      <c r="D59" s="2">
        <f t="shared" si="7"/>
        <v>64.99524175374412</v>
      </c>
      <c r="E59" s="10">
        <f t="shared" si="7"/>
        <v>66.91307061778134</v>
      </c>
      <c r="F59" s="10">
        <f t="shared" si="7"/>
        <v>13.596672260210871</v>
      </c>
      <c r="G59" s="10">
        <f t="shared" si="7"/>
        <v>13.85813571086012</v>
      </c>
      <c r="H59" s="10">
        <f t="shared" si="7"/>
        <v>13.503301548890898</v>
      </c>
      <c r="I59" s="10">
        <f t="shared" si="7"/>
        <v>13.65270317332063</v>
      </c>
      <c r="J59" s="10">
        <f t="shared" si="7"/>
        <v>12.709586855287808</v>
      </c>
      <c r="K59" s="10">
        <f t="shared" si="7"/>
        <v>13.887859038867228</v>
      </c>
      <c r="L59" s="10">
        <f t="shared" si="7"/>
        <v>13.887859038867228</v>
      </c>
      <c r="M59" s="10">
        <f t="shared" si="7"/>
        <v>13.495101644340757</v>
      </c>
      <c r="N59" s="10">
        <f t="shared" si="7"/>
        <v>12.68174112508843</v>
      </c>
      <c r="O59" s="10">
        <f t="shared" si="7"/>
        <v>13.362978623861842</v>
      </c>
      <c r="P59" s="10">
        <f t="shared" si="7"/>
        <v>80.14927220808367</v>
      </c>
      <c r="Q59" s="10">
        <f t="shared" si="7"/>
        <v>35.38865381152967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20.847542370436493</v>
      </c>
      <c r="W59" s="10">
        <f t="shared" si="7"/>
        <v>47.723492512600345</v>
      </c>
      <c r="X59" s="10">
        <f t="shared" si="7"/>
        <v>0</v>
      </c>
      <c r="Y59" s="10">
        <f t="shared" si="7"/>
        <v>0</v>
      </c>
      <c r="Z59" s="11">
        <f t="shared" si="7"/>
        <v>66.91307061778134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67974320</v>
      </c>
      <c r="C67" s="23"/>
      <c r="D67" s="24">
        <v>59898509</v>
      </c>
      <c r="E67" s="25">
        <v>71378580</v>
      </c>
      <c r="F67" s="25">
        <v>5956062</v>
      </c>
      <c r="G67" s="25">
        <v>6008596</v>
      </c>
      <c r="H67" s="25">
        <v>5967597</v>
      </c>
      <c r="I67" s="25">
        <v>17932255</v>
      </c>
      <c r="J67" s="25">
        <v>5977418</v>
      </c>
      <c r="K67" s="25">
        <v>5967597</v>
      </c>
      <c r="L67" s="25">
        <v>5967597</v>
      </c>
      <c r="M67" s="25">
        <v>17912612</v>
      </c>
      <c r="N67" s="25">
        <v>5967597</v>
      </c>
      <c r="O67" s="25">
        <v>5971596</v>
      </c>
      <c r="P67" s="25">
        <v>5765596</v>
      </c>
      <c r="Q67" s="25">
        <v>17704789</v>
      </c>
      <c r="R67" s="25"/>
      <c r="S67" s="25"/>
      <c r="T67" s="25"/>
      <c r="U67" s="25"/>
      <c r="V67" s="25">
        <v>53549656</v>
      </c>
      <c r="W67" s="25">
        <v>44518929</v>
      </c>
      <c r="X67" s="25"/>
      <c r="Y67" s="24"/>
      <c r="Z67" s="26">
        <v>71378580</v>
      </c>
    </row>
    <row r="68" spans="1:26" ht="13.5" hidden="1">
      <c r="A68" s="36" t="s">
        <v>31</v>
      </c>
      <c r="B68" s="18">
        <v>37889871</v>
      </c>
      <c r="C68" s="18"/>
      <c r="D68" s="19">
        <v>38840991</v>
      </c>
      <c r="E68" s="20">
        <v>37727750</v>
      </c>
      <c r="F68" s="20">
        <v>3142313</v>
      </c>
      <c r="G68" s="20">
        <v>3142313</v>
      </c>
      <c r="H68" s="20">
        <v>3142313</v>
      </c>
      <c r="I68" s="20">
        <v>9426939</v>
      </c>
      <c r="J68" s="20">
        <v>3142313</v>
      </c>
      <c r="K68" s="20">
        <v>3142313</v>
      </c>
      <c r="L68" s="20">
        <v>3142313</v>
      </c>
      <c r="M68" s="20">
        <v>9426939</v>
      </c>
      <c r="N68" s="20">
        <v>3142313</v>
      </c>
      <c r="O68" s="20">
        <v>3146312</v>
      </c>
      <c r="P68" s="20">
        <v>3142313</v>
      </c>
      <c r="Q68" s="20">
        <v>9430938</v>
      </c>
      <c r="R68" s="20"/>
      <c r="S68" s="20"/>
      <c r="T68" s="20"/>
      <c r="U68" s="20"/>
      <c r="V68" s="20">
        <v>28284816</v>
      </c>
      <c r="W68" s="20">
        <v>29130741</v>
      </c>
      <c r="X68" s="20"/>
      <c r="Y68" s="19"/>
      <c r="Z68" s="22">
        <v>37727750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30084449</v>
      </c>
      <c r="C75" s="27"/>
      <c r="D75" s="28">
        <v>21057518</v>
      </c>
      <c r="E75" s="29">
        <v>33650830</v>
      </c>
      <c r="F75" s="29">
        <v>2813749</v>
      </c>
      <c r="G75" s="29">
        <v>2866283</v>
      </c>
      <c r="H75" s="29">
        <v>2825284</v>
      </c>
      <c r="I75" s="29">
        <v>8505316</v>
      </c>
      <c r="J75" s="29">
        <v>2835105</v>
      </c>
      <c r="K75" s="29">
        <v>2825284</v>
      </c>
      <c r="L75" s="29">
        <v>2825284</v>
      </c>
      <c r="M75" s="29">
        <v>8485673</v>
      </c>
      <c r="N75" s="29">
        <v>2825284</v>
      </c>
      <c r="O75" s="29">
        <v>2825284</v>
      </c>
      <c r="P75" s="29">
        <v>2623283</v>
      </c>
      <c r="Q75" s="29">
        <v>8273851</v>
      </c>
      <c r="R75" s="29"/>
      <c r="S75" s="29"/>
      <c r="T75" s="29"/>
      <c r="U75" s="29"/>
      <c r="V75" s="29">
        <v>25264840</v>
      </c>
      <c r="W75" s="29">
        <v>15388188</v>
      </c>
      <c r="X75" s="29"/>
      <c r="Y75" s="28"/>
      <c r="Z75" s="30">
        <v>33650830</v>
      </c>
    </row>
    <row r="76" spans="1:26" ht="13.5" hidden="1">
      <c r="A76" s="41" t="s">
        <v>117</v>
      </c>
      <c r="B76" s="31">
        <v>8389778</v>
      </c>
      <c r="C76" s="31"/>
      <c r="D76" s="32">
        <v>25244796</v>
      </c>
      <c r="E76" s="33">
        <v>25244796</v>
      </c>
      <c r="F76" s="33">
        <v>427250</v>
      </c>
      <c r="G76" s="33">
        <v>435466</v>
      </c>
      <c r="H76" s="33">
        <v>424316</v>
      </c>
      <c r="I76" s="33">
        <v>1287032</v>
      </c>
      <c r="J76" s="33">
        <v>399375</v>
      </c>
      <c r="K76" s="33">
        <v>436400</v>
      </c>
      <c r="L76" s="33">
        <v>436400</v>
      </c>
      <c r="M76" s="33">
        <v>1272175</v>
      </c>
      <c r="N76" s="33">
        <v>398500</v>
      </c>
      <c r="O76" s="33">
        <v>420441</v>
      </c>
      <c r="P76" s="33">
        <v>2518541</v>
      </c>
      <c r="Q76" s="33">
        <v>3337482</v>
      </c>
      <c r="R76" s="33"/>
      <c r="S76" s="33"/>
      <c r="T76" s="33"/>
      <c r="U76" s="33"/>
      <c r="V76" s="33">
        <v>5896689</v>
      </c>
      <c r="W76" s="33">
        <v>13902207</v>
      </c>
      <c r="X76" s="33"/>
      <c r="Y76" s="32"/>
      <c r="Z76" s="34">
        <v>25244796</v>
      </c>
    </row>
    <row r="77" spans="1:26" ht="13.5" hidden="1">
      <c r="A77" s="36" t="s">
        <v>31</v>
      </c>
      <c r="B77" s="18">
        <v>8389778</v>
      </c>
      <c r="C77" s="18"/>
      <c r="D77" s="19">
        <v>25244796</v>
      </c>
      <c r="E77" s="20">
        <v>25244796</v>
      </c>
      <c r="F77" s="20">
        <v>427250</v>
      </c>
      <c r="G77" s="20">
        <v>435466</v>
      </c>
      <c r="H77" s="20">
        <v>424316</v>
      </c>
      <c r="I77" s="20">
        <v>1287032</v>
      </c>
      <c r="J77" s="20">
        <v>399375</v>
      </c>
      <c r="K77" s="20">
        <v>436400</v>
      </c>
      <c r="L77" s="20">
        <v>436400</v>
      </c>
      <c r="M77" s="20">
        <v>1272175</v>
      </c>
      <c r="N77" s="20">
        <v>398500</v>
      </c>
      <c r="O77" s="20">
        <v>420441</v>
      </c>
      <c r="P77" s="20">
        <v>2518541</v>
      </c>
      <c r="Q77" s="20">
        <v>3337482</v>
      </c>
      <c r="R77" s="20"/>
      <c r="S77" s="20"/>
      <c r="T77" s="20"/>
      <c r="U77" s="20"/>
      <c r="V77" s="20">
        <v>5896689</v>
      </c>
      <c r="W77" s="20">
        <v>13902207</v>
      </c>
      <c r="X77" s="20"/>
      <c r="Y77" s="19"/>
      <c r="Z77" s="22">
        <v>25244796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107248023</v>
      </c>
      <c r="C5" s="18">
        <v>0</v>
      </c>
      <c r="D5" s="58">
        <v>123856300</v>
      </c>
      <c r="E5" s="59">
        <v>123856300</v>
      </c>
      <c r="F5" s="59">
        <v>37476347</v>
      </c>
      <c r="G5" s="59">
        <v>7938329</v>
      </c>
      <c r="H5" s="59">
        <v>7938329</v>
      </c>
      <c r="I5" s="59">
        <v>53353005</v>
      </c>
      <c r="J5" s="59">
        <v>9813630</v>
      </c>
      <c r="K5" s="59">
        <v>24125304</v>
      </c>
      <c r="L5" s="59">
        <v>-9878214</v>
      </c>
      <c r="M5" s="59">
        <v>24060720</v>
      </c>
      <c r="N5" s="59">
        <v>7925474</v>
      </c>
      <c r="O5" s="59">
        <v>9564985</v>
      </c>
      <c r="P5" s="59">
        <v>507906</v>
      </c>
      <c r="Q5" s="59">
        <v>17998365</v>
      </c>
      <c r="R5" s="59">
        <v>0</v>
      </c>
      <c r="S5" s="59">
        <v>0</v>
      </c>
      <c r="T5" s="59">
        <v>0</v>
      </c>
      <c r="U5" s="59">
        <v>0</v>
      </c>
      <c r="V5" s="59">
        <v>95412090</v>
      </c>
      <c r="W5" s="59">
        <v>92891997</v>
      </c>
      <c r="X5" s="59">
        <v>2520093</v>
      </c>
      <c r="Y5" s="60">
        <v>2.71</v>
      </c>
      <c r="Z5" s="61">
        <v>123856300</v>
      </c>
    </row>
    <row r="6" spans="1:26" ht="13.5">
      <c r="A6" s="57" t="s">
        <v>32</v>
      </c>
      <c r="B6" s="18">
        <v>14208601</v>
      </c>
      <c r="C6" s="18">
        <v>0</v>
      </c>
      <c r="D6" s="58">
        <v>11479032</v>
      </c>
      <c r="E6" s="59">
        <v>11479032</v>
      </c>
      <c r="F6" s="59">
        <v>1067666</v>
      </c>
      <c r="G6" s="59">
        <v>383669</v>
      </c>
      <c r="H6" s="59">
        <v>1132487</v>
      </c>
      <c r="I6" s="59">
        <v>2583822</v>
      </c>
      <c r="J6" s="59">
        <v>1410652</v>
      </c>
      <c r="K6" s="59">
        <v>3186651</v>
      </c>
      <c r="L6" s="59">
        <v>-1132042</v>
      </c>
      <c r="M6" s="59">
        <v>3465261</v>
      </c>
      <c r="N6" s="59">
        <v>1109850</v>
      </c>
      <c r="O6" s="59">
        <v>1146745</v>
      </c>
      <c r="P6" s="59">
        <v>1444271</v>
      </c>
      <c r="Q6" s="59">
        <v>3700866</v>
      </c>
      <c r="R6" s="59">
        <v>0</v>
      </c>
      <c r="S6" s="59">
        <v>0</v>
      </c>
      <c r="T6" s="59">
        <v>0</v>
      </c>
      <c r="U6" s="59">
        <v>0</v>
      </c>
      <c r="V6" s="59">
        <v>9749949</v>
      </c>
      <c r="W6" s="59">
        <v>8677503</v>
      </c>
      <c r="X6" s="59">
        <v>1072446</v>
      </c>
      <c r="Y6" s="60">
        <v>12.36</v>
      </c>
      <c r="Z6" s="61">
        <v>11479032</v>
      </c>
    </row>
    <row r="7" spans="1:26" ht="13.5">
      <c r="A7" s="57" t="s">
        <v>33</v>
      </c>
      <c r="B7" s="18">
        <v>9039014</v>
      </c>
      <c r="C7" s="18">
        <v>0</v>
      </c>
      <c r="D7" s="58">
        <v>11518792</v>
      </c>
      <c r="E7" s="59">
        <v>11518792</v>
      </c>
      <c r="F7" s="59">
        <v>295000</v>
      </c>
      <c r="G7" s="59">
        <v>1485647</v>
      </c>
      <c r="H7" s="59">
        <v>0</v>
      </c>
      <c r="I7" s="59">
        <v>1780647</v>
      </c>
      <c r="J7" s="59">
        <v>1621857</v>
      </c>
      <c r="K7" s="59">
        <v>1626300</v>
      </c>
      <c r="L7" s="59">
        <v>5810000</v>
      </c>
      <c r="M7" s="59">
        <v>9058157</v>
      </c>
      <c r="N7" s="59">
        <v>1407094</v>
      </c>
      <c r="O7" s="59">
        <v>63310</v>
      </c>
      <c r="P7" s="59">
        <v>3857171</v>
      </c>
      <c r="Q7" s="59">
        <v>5327575</v>
      </c>
      <c r="R7" s="59">
        <v>0</v>
      </c>
      <c r="S7" s="59">
        <v>0</v>
      </c>
      <c r="T7" s="59">
        <v>0</v>
      </c>
      <c r="U7" s="59">
        <v>0</v>
      </c>
      <c r="V7" s="59">
        <v>16166379</v>
      </c>
      <c r="W7" s="59">
        <v>8639253</v>
      </c>
      <c r="X7" s="59">
        <v>7527126</v>
      </c>
      <c r="Y7" s="60">
        <v>87.13</v>
      </c>
      <c r="Z7" s="61">
        <v>11518792</v>
      </c>
    </row>
    <row r="8" spans="1:26" ht="13.5">
      <c r="A8" s="57" t="s">
        <v>34</v>
      </c>
      <c r="B8" s="18">
        <v>272066121</v>
      </c>
      <c r="C8" s="18">
        <v>0</v>
      </c>
      <c r="D8" s="58">
        <v>352892000</v>
      </c>
      <c r="E8" s="59">
        <v>352892000</v>
      </c>
      <c r="F8" s="59">
        <v>700254</v>
      </c>
      <c r="G8" s="59">
        <v>16895</v>
      </c>
      <c r="H8" s="59">
        <v>0</v>
      </c>
      <c r="I8" s="59">
        <v>717149</v>
      </c>
      <c r="J8" s="59">
        <v>280846</v>
      </c>
      <c r="K8" s="59">
        <v>1351075</v>
      </c>
      <c r="L8" s="59">
        <v>237029000</v>
      </c>
      <c r="M8" s="59">
        <v>238660921</v>
      </c>
      <c r="N8" s="59">
        <v>677000</v>
      </c>
      <c r="O8" s="59">
        <v>388499</v>
      </c>
      <c r="P8" s="59">
        <v>0</v>
      </c>
      <c r="Q8" s="59">
        <v>1065499</v>
      </c>
      <c r="R8" s="59">
        <v>0</v>
      </c>
      <c r="S8" s="59">
        <v>0</v>
      </c>
      <c r="T8" s="59">
        <v>0</v>
      </c>
      <c r="U8" s="59">
        <v>0</v>
      </c>
      <c r="V8" s="59">
        <v>240443569</v>
      </c>
      <c r="W8" s="59"/>
      <c r="X8" s="59">
        <v>240443569</v>
      </c>
      <c r="Y8" s="60">
        <v>0</v>
      </c>
      <c r="Z8" s="61">
        <v>352892000</v>
      </c>
    </row>
    <row r="9" spans="1:26" ht="13.5">
      <c r="A9" s="57" t="s">
        <v>35</v>
      </c>
      <c r="B9" s="18">
        <v>13476062</v>
      </c>
      <c r="C9" s="18">
        <v>0</v>
      </c>
      <c r="D9" s="58">
        <v>48192791</v>
      </c>
      <c r="E9" s="59">
        <v>48192791</v>
      </c>
      <c r="F9" s="59">
        <v>1962081</v>
      </c>
      <c r="G9" s="59">
        <v>141263992</v>
      </c>
      <c r="H9" s="59">
        <v>3718712</v>
      </c>
      <c r="I9" s="59">
        <v>146944785</v>
      </c>
      <c r="J9" s="59">
        <v>4344568</v>
      </c>
      <c r="K9" s="59">
        <v>8156349</v>
      </c>
      <c r="L9" s="59">
        <v>2335801</v>
      </c>
      <c r="M9" s="59">
        <v>14836718</v>
      </c>
      <c r="N9" s="59">
        <v>5133766</v>
      </c>
      <c r="O9" s="59">
        <v>3628616</v>
      </c>
      <c r="P9" s="59">
        <v>3045207</v>
      </c>
      <c r="Q9" s="59">
        <v>11807589</v>
      </c>
      <c r="R9" s="59">
        <v>0</v>
      </c>
      <c r="S9" s="59">
        <v>0</v>
      </c>
      <c r="T9" s="59">
        <v>0</v>
      </c>
      <c r="U9" s="59">
        <v>0</v>
      </c>
      <c r="V9" s="59">
        <v>173589092</v>
      </c>
      <c r="W9" s="59">
        <v>28633509</v>
      </c>
      <c r="X9" s="59">
        <v>144955583</v>
      </c>
      <c r="Y9" s="60">
        <v>506.24</v>
      </c>
      <c r="Z9" s="61">
        <v>48192791</v>
      </c>
    </row>
    <row r="10" spans="1:26" ht="25.5">
      <c r="A10" s="62" t="s">
        <v>102</v>
      </c>
      <c r="B10" s="63">
        <f>SUM(B5:B9)</f>
        <v>416037821</v>
      </c>
      <c r="C10" s="63">
        <f>SUM(C5:C9)</f>
        <v>0</v>
      </c>
      <c r="D10" s="64">
        <f aca="true" t="shared" si="0" ref="D10:Z10">SUM(D5:D9)</f>
        <v>547938915</v>
      </c>
      <c r="E10" s="65">
        <f t="shared" si="0"/>
        <v>547938915</v>
      </c>
      <c r="F10" s="65">
        <f t="shared" si="0"/>
        <v>41501348</v>
      </c>
      <c r="G10" s="65">
        <f t="shared" si="0"/>
        <v>151088532</v>
      </c>
      <c r="H10" s="65">
        <f t="shared" si="0"/>
        <v>12789528</v>
      </c>
      <c r="I10" s="65">
        <f t="shared" si="0"/>
        <v>205379408</v>
      </c>
      <c r="J10" s="65">
        <f t="shared" si="0"/>
        <v>17471553</v>
      </c>
      <c r="K10" s="65">
        <f t="shared" si="0"/>
        <v>38445679</v>
      </c>
      <c r="L10" s="65">
        <f t="shared" si="0"/>
        <v>234164545</v>
      </c>
      <c r="M10" s="65">
        <f t="shared" si="0"/>
        <v>290081777</v>
      </c>
      <c r="N10" s="65">
        <f t="shared" si="0"/>
        <v>16253184</v>
      </c>
      <c r="O10" s="65">
        <f t="shared" si="0"/>
        <v>14792155</v>
      </c>
      <c r="P10" s="65">
        <f t="shared" si="0"/>
        <v>8854555</v>
      </c>
      <c r="Q10" s="65">
        <f t="shared" si="0"/>
        <v>39899894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535361079</v>
      </c>
      <c r="W10" s="65">
        <f t="shared" si="0"/>
        <v>138842262</v>
      </c>
      <c r="X10" s="65">
        <f t="shared" si="0"/>
        <v>396518817</v>
      </c>
      <c r="Y10" s="66">
        <f>+IF(W10&lt;&gt;0,(X10/W10)*100,0)</f>
        <v>285.58942449381874</v>
      </c>
      <c r="Z10" s="67">
        <f t="shared" si="0"/>
        <v>547938915</v>
      </c>
    </row>
    <row r="11" spans="1:26" ht="13.5">
      <c r="A11" s="57" t="s">
        <v>36</v>
      </c>
      <c r="B11" s="18">
        <v>124147167</v>
      </c>
      <c r="C11" s="18">
        <v>0</v>
      </c>
      <c r="D11" s="58">
        <v>163898963</v>
      </c>
      <c r="E11" s="59">
        <v>163898963</v>
      </c>
      <c r="F11" s="59">
        <v>10005885</v>
      </c>
      <c r="G11" s="59">
        <v>12461536</v>
      </c>
      <c r="H11" s="59">
        <v>30308247</v>
      </c>
      <c r="I11" s="59">
        <v>52775668</v>
      </c>
      <c r="J11" s="59">
        <v>10004363</v>
      </c>
      <c r="K11" s="59">
        <v>14031988</v>
      </c>
      <c r="L11" s="59">
        <v>4309140</v>
      </c>
      <c r="M11" s="59">
        <v>28345491</v>
      </c>
      <c r="N11" s="59">
        <v>13183579</v>
      </c>
      <c r="O11" s="59">
        <v>13225566</v>
      </c>
      <c r="P11" s="59">
        <v>25499795</v>
      </c>
      <c r="Q11" s="59">
        <v>51908940</v>
      </c>
      <c r="R11" s="59">
        <v>0</v>
      </c>
      <c r="S11" s="59">
        <v>0</v>
      </c>
      <c r="T11" s="59">
        <v>0</v>
      </c>
      <c r="U11" s="59">
        <v>0</v>
      </c>
      <c r="V11" s="59">
        <v>133030099</v>
      </c>
      <c r="W11" s="59">
        <v>122090247</v>
      </c>
      <c r="X11" s="59">
        <v>10939852</v>
      </c>
      <c r="Y11" s="60">
        <v>8.96</v>
      </c>
      <c r="Z11" s="61">
        <v>163898963</v>
      </c>
    </row>
    <row r="12" spans="1:26" ht="13.5">
      <c r="A12" s="57" t="s">
        <v>37</v>
      </c>
      <c r="B12" s="18">
        <v>23357958</v>
      </c>
      <c r="C12" s="18">
        <v>0</v>
      </c>
      <c r="D12" s="58">
        <v>24099079</v>
      </c>
      <c r="E12" s="59">
        <v>24099079</v>
      </c>
      <c r="F12" s="59">
        <v>2431000</v>
      </c>
      <c r="G12" s="59">
        <v>2452017</v>
      </c>
      <c r="H12" s="59">
        <v>4883509</v>
      </c>
      <c r="I12" s="59">
        <v>9766526</v>
      </c>
      <c r="J12" s="59">
        <v>2465030</v>
      </c>
      <c r="K12" s="59">
        <v>843065</v>
      </c>
      <c r="L12" s="59">
        <v>-368418</v>
      </c>
      <c r="M12" s="59">
        <v>2939677</v>
      </c>
      <c r="N12" s="59">
        <v>3707953</v>
      </c>
      <c r="O12" s="59">
        <v>2597603</v>
      </c>
      <c r="P12" s="59">
        <v>5116002</v>
      </c>
      <c r="Q12" s="59">
        <v>11421558</v>
      </c>
      <c r="R12" s="59">
        <v>0</v>
      </c>
      <c r="S12" s="59">
        <v>0</v>
      </c>
      <c r="T12" s="59">
        <v>0</v>
      </c>
      <c r="U12" s="59">
        <v>0</v>
      </c>
      <c r="V12" s="59">
        <v>24127761</v>
      </c>
      <c r="W12" s="59">
        <v>18074250</v>
      </c>
      <c r="X12" s="59">
        <v>6053511</v>
      </c>
      <c r="Y12" s="60">
        <v>33.49</v>
      </c>
      <c r="Z12" s="61">
        <v>24099079</v>
      </c>
    </row>
    <row r="13" spans="1:26" ht="13.5">
      <c r="A13" s="57" t="s">
        <v>103</v>
      </c>
      <c r="B13" s="18">
        <v>95738973</v>
      </c>
      <c r="C13" s="18">
        <v>0</v>
      </c>
      <c r="D13" s="58">
        <v>90000000</v>
      </c>
      <c r="E13" s="59">
        <v>90000000</v>
      </c>
      <c r="F13" s="59">
        <v>0</v>
      </c>
      <c r="G13" s="59">
        <v>0</v>
      </c>
      <c r="H13" s="59">
        <v>7500000</v>
      </c>
      <c r="I13" s="59">
        <v>7500000</v>
      </c>
      <c r="J13" s="59">
        <v>7500000</v>
      </c>
      <c r="K13" s="59">
        <v>7500000</v>
      </c>
      <c r="L13" s="59">
        <v>22500000</v>
      </c>
      <c r="M13" s="59">
        <v>37500000</v>
      </c>
      <c r="N13" s="59">
        <v>7500000</v>
      </c>
      <c r="O13" s="59">
        <v>7500000</v>
      </c>
      <c r="P13" s="59">
        <v>4583333</v>
      </c>
      <c r="Q13" s="59">
        <v>19583333</v>
      </c>
      <c r="R13" s="59">
        <v>0</v>
      </c>
      <c r="S13" s="59">
        <v>0</v>
      </c>
      <c r="T13" s="59">
        <v>0</v>
      </c>
      <c r="U13" s="59">
        <v>0</v>
      </c>
      <c r="V13" s="59">
        <v>64583333</v>
      </c>
      <c r="W13" s="59">
        <v>74999997</v>
      </c>
      <c r="X13" s="59">
        <v>-10416664</v>
      </c>
      <c r="Y13" s="60">
        <v>-13.89</v>
      </c>
      <c r="Z13" s="61">
        <v>90000000</v>
      </c>
    </row>
    <row r="14" spans="1:26" ht="13.5">
      <c r="A14" s="57" t="s">
        <v>38</v>
      </c>
      <c r="B14" s="18">
        <v>2667330</v>
      </c>
      <c r="C14" s="18">
        <v>0</v>
      </c>
      <c r="D14" s="58">
        <v>1725375</v>
      </c>
      <c r="E14" s="59">
        <v>1725375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519584</v>
      </c>
      <c r="M14" s="59">
        <v>519584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519584</v>
      </c>
      <c r="W14" s="59">
        <v>1293750</v>
      </c>
      <c r="X14" s="59">
        <v>-774166</v>
      </c>
      <c r="Y14" s="60">
        <v>-59.84</v>
      </c>
      <c r="Z14" s="61">
        <v>1725375</v>
      </c>
    </row>
    <row r="15" spans="1:26" ht="13.5">
      <c r="A15" s="57" t="s">
        <v>39</v>
      </c>
      <c r="B15" s="18">
        <v>50099474</v>
      </c>
      <c r="C15" s="18">
        <v>0</v>
      </c>
      <c r="D15" s="58">
        <v>72748418</v>
      </c>
      <c r="E15" s="59">
        <v>72748418</v>
      </c>
      <c r="F15" s="59">
        <v>1313141</v>
      </c>
      <c r="G15" s="59">
        <v>648754</v>
      </c>
      <c r="H15" s="59">
        <v>69763</v>
      </c>
      <c r="I15" s="59">
        <v>2031658</v>
      </c>
      <c r="J15" s="59">
        <v>1016660</v>
      </c>
      <c r="K15" s="59">
        <v>598858</v>
      </c>
      <c r="L15" s="59">
        <v>5209289</v>
      </c>
      <c r="M15" s="59">
        <v>6824807</v>
      </c>
      <c r="N15" s="59">
        <v>7254387</v>
      </c>
      <c r="O15" s="59">
        <v>25183121</v>
      </c>
      <c r="P15" s="59">
        <v>3043895</v>
      </c>
      <c r="Q15" s="59">
        <v>35481403</v>
      </c>
      <c r="R15" s="59">
        <v>0</v>
      </c>
      <c r="S15" s="59">
        <v>0</v>
      </c>
      <c r="T15" s="59">
        <v>0</v>
      </c>
      <c r="U15" s="59">
        <v>0</v>
      </c>
      <c r="V15" s="59">
        <v>44337868</v>
      </c>
      <c r="W15" s="59">
        <v>55117503</v>
      </c>
      <c r="X15" s="59">
        <v>-10779635</v>
      </c>
      <c r="Y15" s="60">
        <v>-19.56</v>
      </c>
      <c r="Z15" s="61">
        <v>72748418</v>
      </c>
    </row>
    <row r="16" spans="1:26" ht="13.5">
      <c r="A16" s="68" t="s">
        <v>40</v>
      </c>
      <c r="B16" s="18">
        <v>0</v>
      </c>
      <c r="C16" s="18">
        <v>0</v>
      </c>
      <c r="D16" s="58">
        <v>4000000</v>
      </c>
      <c r="E16" s="59">
        <v>4000000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3445823</v>
      </c>
      <c r="M16" s="59">
        <v>3445823</v>
      </c>
      <c r="N16" s="59">
        <v>258212</v>
      </c>
      <c r="O16" s="59">
        <v>187478</v>
      </c>
      <c r="P16" s="59">
        <v>145333</v>
      </c>
      <c r="Q16" s="59">
        <v>591023</v>
      </c>
      <c r="R16" s="59">
        <v>0</v>
      </c>
      <c r="S16" s="59">
        <v>0</v>
      </c>
      <c r="T16" s="59">
        <v>0</v>
      </c>
      <c r="U16" s="59">
        <v>0</v>
      </c>
      <c r="V16" s="59">
        <v>4036846</v>
      </c>
      <c r="W16" s="59">
        <v>2999997</v>
      </c>
      <c r="X16" s="59">
        <v>1036849</v>
      </c>
      <c r="Y16" s="60">
        <v>34.56</v>
      </c>
      <c r="Z16" s="61">
        <v>4000000</v>
      </c>
    </row>
    <row r="17" spans="1:26" ht="13.5">
      <c r="A17" s="57" t="s">
        <v>41</v>
      </c>
      <c r="B17" s="18">
        <v>101811789</v>
      </c>
      <c r="C17" s="18">
        <v>0</v>
      </c>
      <c r="D17" s="58">
        <v>227775283</v>
      </c>
      <c r="E17" s="59">
        <v>227775283</v>
      </c>
      <c r="F17" s="59">
        <v>3709770</v>
      </c>
      <c r="G17" s="59">
        <v>10014710</v>
      </c>
      <c r="H17" s="59">
        <v>23609230</v>
      </c>
      <c r="I17" s="59">
        <v>37333710</v>
      </c>
      <c r="J17" s="59">
        <v>19148757</v>
      </c>
      <c r="K17" s="59">
        <v>28237452</v>
      </c>
      <c r="L17" s="59">
        <v>-7340073</v>
      </c>
      <c r="M17" s="59">
        <v>40046136</v>
      </c>
      <c r="N17" s="59">
        <v>11488032</v>
      </c>
      <c r="O17" s="59">
        <v>17280415</v>
      </c>
      <c r="P17" s="59">
        <v>19920440</v>
      </c>
      <c r="Q17" s="59">
        <v>48688887</v>
      </c>
      <c r="R17" s="59">
        <v>0</v>
      </c>
      <c r="S17" s="59">
        <v>0</v>
      </c>
      <c r="T17" s="59">
        <v>0</v>
      </c>
      <c r="U17" s="59">
        <v>0</v>
      </c>
      <c r="V17" s="59">
        <v>126068733</v>
      </c>
      <c r="W17" s="59">
        <v>157063500</v>
      </c>
      <c r="X17" s="59">
        <v>-30994767</v>
      </c>
      <c r="Y17" s="60">
        <v>-19.73</v>
      </c>
      <c r="Z17" s="61">
        <v>227775283</v>
      </c>
    </row>
    <row r="18" spans="1:26" ht="13.5">
      <c r="A18" s="69" t="s">
        <v>42</v>
      </c>
      <c r="B18" s="70">
        <f>SUM(B11:B17)</f>
        <v>397822691</v>
      </c>
      <c r="C18" s="70">
        <f>SUM(C11:C17)</f>
        <v>0</v>
      </c>
      <c r="D18" s="71">
        <f aca="true" t="shared" si="1" ref="D18:Z18">SUM(D11:D17)</f>
        <v>584247118</v>
      </c>
      <c r="E18" s="72">
        <f t="shared" si="1"/>
        <v>584247118</v>
      </c>
      <c r="F18" s="72">
        <f t="shared" si="1"/>
        <v>17459796</v>
      </c>
      <c r="G18" s="72">
        <f t="shared" si="1"/>
        <v>25577017</v>
      </c>
      <c r="H18" s="72">
        <f t="shared" si="1"/>
        <v>66370749</v>
      </c>
      <c r="I18" s="72">
        <f t="shared" si="1"/>
        <v>109407562</v>
      </c>
      <c r="J18" s="72">
        <f t="shared" si="1"/>
        <v>40134810</v>
      </c>
      <c r="K18" s="72">
        <f t="shared" si="1"/>
        <v>51211363</v>
      </c>
      <c r="L18" s="72">
        <f t="shared" si="1"/>
        <v>28275345</v>
      </c>
      <c r="M18" s="72">
        <f t="shared" si="1"/>
        <v>119621518</v>
      </c>
      <c r="N18" s="72">
        <f t="shared" si="1"/>
        <v>43392163</v>
      </c>
      <c r="O18" s="72">
        <f t="shared" si="1"/>
        <v>65974183</v>
      </c>
      <c r="P18" s="72">
        <f t="shared" si="1"/>
        <v>58308798</v>
      </c>
      <c r="Q18" s="72">
        <f t="shared" si="1"/>
        <v>167675144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396704224</v>
      </c>
      <c r="W18" s="72">
        <f t="shared" si="1"/>
        <v>431639244</v>
      </c>
      <c r="X18" s="72">
        <f t="shared" si="1"/>
        <v>-34935020</v>
      </c>
      <c r="Y18" s="66">
        <f>+IF(W18&lt;&gt;0,(X18/W18)*100,0)</f>
        <v>-8.093568989755713</v>
      </c>
      <c r="Z18" s="73">
        <f t="shared" si="1"/>
        <v>584247118</v>
      </c>
    </row>
    <row r="19" spans="1:26" ht="13.5">
      <c r="A19" s="69" t="s">
        <v>43</v>
      </c>
      <c r="B19" s="74">
        <f>+B10-B18</f>
        <v>18215130</v>
      </c>
      <c r="C19" s="74">
        <f>+C10-C18</f>
        <v>0</v>
      </c>
      <c r="D19" s="75">
        <f aca="true" t="shared" si="2" ref="D19:Z19">+D10-D18</f>
        <v>-36308203</v>
      </c>
      <c r="E19" s="76">
        <f t="shared" si="2"/>
        <v>-36308203</v>
      </c>
      <c r="F19" s="76">
        <f t="shared" si="2"/>
        <v>24041552</v>
      </c>
      <c r="G19" s="76">
        <f t="shared" si="2"/>
        <v>125511515</v>
      </c>
      <c r="H19" s="76">
        <f t="shared" si="2"/>
        <v>-53581221</v>
      </c>
      <c r="I19" s="76">
        <f t="shared" si="2"/>
        <v>95971846</v>
      </c>
      <c r="J19" s="76">
        <f t="shared" si="2"/>
        <v>-22663257</v>
      </c>
      <c r="K19" s="76">
        <f t="shared" si="2"/>
        <v>-12765684</v>
      </c>
      <c r="L19" s="76">
        <f t="shared" si="2"/>
        <v>205889200</v>
      </c>
      <c r="M19" s="76">
        <f t="shared" si="2"/>
        <v>170460259</v>
      </c>
      <c r="N19" s="76">
        <f t="shared" si="2"/>
        <v>-27138979</v>
      </c>
      <c r="O19" s="76">
        <f t="shared" si="2"/>
        <v>-51182028</v>
      </c>
      <c r="P19" s="76">
        <f t="shared" si="2"/>
        <v>-49454243</v>
      </c>
      <c r="Q19" s="76">
        <f t="shared" si="2"/>
        <v>-127775250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138656855</v>
      </c>
      <c r="W19" s="76">
        <f>IF(E10=E18,0,W10-W18)</f>
        <v>-292796982</v>
      </c>
      <c r="X19" s="76">
        <f t="shared" si="2"/>
        <v>431453837</v>
      </c>
      <c r="Y19" s="77">
        <f>+IF(W19&lt;&gt;0,(X19/W19)*100,0)</f>
        <v>-147.35597138087988</v>
      </c>
      <c r="Z19" s="78">
        <f t="shared" si="2"/>
        <v>-36308203</v>
      </c>
    </row>
    <row r="20" spans="1:26" ht="13.5">
      <c r="A20" s="57" t="s">
        <v>44</v>
      </c>
      <c r="B20" s="18">
        <v>104970488</v>
      </c>
      <c r="C20" s="18">
        <v>0</v>
      </c>
      <c r="D20" s="58">
        <v>85863000</v>
      </c>
      <c r="E20" s="59">
        <v>85863000</v>
      </c>
      <c r="F20" s="59">
        <v>4254725</v>
      </c>
      <c r="G20" s="59">
        <v>4254725</v>
      </c>
      <c r="H20" s="59">
        <v>0</v>
      </c>
      <c r="I20" s="59">
        <v>8509450</v>
      </c>
      <c r="J20" s="59">
        <v>0</v>
      </c>
      <c r="K20" s="59">
        <v>10093972</v>
      </c>
      <c r="L20" s="59">
        <v>20664486</v>
      </c>
      <c r="M20" s="59">
        <v>30758458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39267908</v>
      </c>
      <c r="W20" s="59"/>
      <c r="X20" s="59">
        <v>39267908</v>
      </c>
      <c r="Y20" s="60">
        <v>0</v>
      </c>
      <c r="Z20" s="61">
        <v>85863000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123185618</v>
      </c>
      <c r="C22" s="85">
        <f>SUM(C19:C21)</f>
        <v>0</v>
      </c>
      <c r="D22" s="86">
        <f aca="true" t="shared" si="3" ref="D22:Z22">SUM(D19:D21)</f>
        <v>49554797</v>
      </c>
      <c r="E22" s="87">
        <f t="shared" si="3"/>
        <v>49554797</v>
      </c>
      <c r="F22" s="87">
        <f t="shared" si="3"/>
        <v>28296277</v>
      </c>
      <c r="G22" s="87">
        <f t="shared" si="3"/>
        <v>129766240</v>
      </c>
      <c r="H22" s="87">
        <f t="shared" si="3"/>
        <v>-53581221</v>
      </c>
      <c r="I22" s="87">
        <f t="shared" si="3"/>
        <v>104481296</v>
      </c>
      <c r="J22" s="87">
        <f t="shared" si="3"/>
        <v>-22663257</v>
      </c>
      <c r="K22" s="87">
        <f t="shared" si="3"/>
        <v>-2671712</v>
      </c>
      <c r="L22" s="87">
        <f t="shared" si="3"/>
        <v>226553686</v>
      </c>
      <c r="M22" s="87">
        <f t="shared" si="3"/>
        <v>201218717</v>
      </c>
      <c r="N22" s="87">
        <f t="shared" si="3"/>
        <v>-27138979</v>
      </c>
      <c r="O22" s="87">
        <f t="shared" si="3"/>
        <v>-51182028</v>
      </c>
      <c r="P22" s="87">
        <f t="shared" si="3"/>
        <v>-49454243</v>
      </c>
      <c r="Q22" s="87">
        <f t="shared" si="3"/>
        <v>-127775250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177924763</v>
      </c>
      <c r="W22" s="87">
        <f t="shared" si="3"/>
        <v>-292796982</v>
      </c>
      <c r="X22" s="87">
        <f t="shared" si="3"/>
        <v>470721745</v>
      </c>
      <c r="Y22" s="88">
        <f>+IF(W22&lt;&gt;0,(X22/W22)*100,0)</f>
        <v>-160.7672803813258</v>
      </c>
      <c r="Z22" s="89">
        <f t="shared" si="3"/>
        <v>49554797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123185618</v>
      </c>
      <c r="C24" s="74">
        <f>SUM(C22:C23)</f>
        <v>0</v>
      </c>
      <c r="D24" s="75">
        <f aca="true" t="shared" si="4" ref="D24:Z24">SUM(D22:D23)</f>
        <v>49554797</v>
      </c>
      <c r="E24" s="76">
        <f t="shared" si="4"/>
        <v>49554797</v>
      </c>
      <c r="F24" s="76">
        <f t="shared" si="4"/>
        <v>28296277</v>
      </c>
      <c r="G24" s="76">
        <f t="shared" si="4"/>
        <v>129766240</v>
      </c>
      <c r="H24" s="76">
        <f t="shared" si="4"/>
        <v>-53581221</v>
      </c>
      <c r="I24" s="76">
        <f t="shared" si="4"/>
        <v>104481296</v>
      </c>
      <c r="J24" s="76">
        <f t="shared" si="4"/>
        <v>-22663257</v>
      </c>
      <c r="K24" s="76">
        <f t="shared" si="4"/>
        <v>-2671712</v>
      </c>
      <c r="L24" s="76">
        <f t="shared" si="4"/>
        <v>226553686</v>
      </c>
      <c r="M24" s="76">
        <f t="shared" si="4"/>
        <v>201218717</v>
      </c>
      <c r="N24" s="76">
        <f t="shared" si="4"/>
        <v>-27138979</v>
      </c>
      <c r="O24" s="76">
        <f t="shared" si="4"/>
        <v>-51182028</v>
      </c>
      <c r="P24" s="76">
        <f t="shared" si="4"/>
        <v>-49454243</v>
      </c>
      <c r="Q24" s="76">
        <f t="shared" si="4"/>
        <v>-127775250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177924763</v>
      </c>
      <c r="W24" s="76">
        <f t="shared" si="4"/>
        <v>-292796982</v>
      </c>
      <c r="X24" s="76">
        <f t="shared" si="4"/>
        <v>470721745</v>
      </c>
      <c r="Y24" s="77">
        <f>+IF(W24&lt;&gt;0,(X24/W24)*100,0)</f>
        <v>-160.7672803813258</v>
      </c>
      <c r="Z24" s="78">
        <f t="shared" si="4"/>
        <v>49554797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113487000</v>
      </c>
      <c r="C27" s="21">
        <v>0</v>
      </c>
      <c r="D27" s="98">
        <v>140438401</v>
      </c>
      <c r="E27" s="99">
        <v>164371772</v>
      </c>
      <c r="F27" s="99">
        <v>3412904</v>
      </c>
      <c r="G27" s="99">
        <v>7976469</v>
      </c>
      <c r="H27" s="99">
        <v>8156266</v>
      </c>
      <c r="I27" s="99">
        <v>19545639</v>
      </c>
      <c r="J27" s="99">
        <v>10456584</v>
      </c>
      <c r="K27" s="99">
        <v>10159257</v>
      </c>
      <c r="L27" s="99">
        <v>16675052</v>
      </c>
      <c r="M27" s="99">
        <v>37290893</v>
      </c>
      <c r="N27" s="99">
        <v>0</v>
      </c>
      <c r="O27" s="99">
        <v>0</v>
      </c>
      <c r="P27" s="99">
        <v>9513601</v>
      </c>
      <c r="Q27" s="99">
        <v>9513601</v>
      </c>
      <c r="R27" s="99">
        <v>0</v>
      </c>
      <c r="S27" s="99">
        <v>0</v>
      </c>
      <c r="T27" s="99">
        <v>0</v>
      </c>
      <c r="U27" s="99">
        <v>0</v>
      </c>
      <c r="V27" s="99">
        <v>66350133</v>
      </c>
      <c r="W27" s="99">
        <v>123278829</v>
      </c>
      <c r="X27" s="99">
        <v>-56928696</v>
      </c>
      <c r="Y27" s="100">
        <v>-46.18</v>
      </c>
      <c r="Z27" s="101">
        <v>164371772</v>
      </c>
    </row>
    <row r="28" spans="1:26" ht="13.5">
      <c r="A28" s="102" t="s">
        <v>44</v>
      </c>
      <c r="B28" s="18">
        <v>109494913</v>
      </c>
      <c r="C28" s="18">
        <v>0</v>
      </c>
      <c r="D28" s="58">
        <v>81478401</v>
      </c>
      <c r="E28" s="59">
        <v>115607359</v>
      </c>
      <c r="F28" s="59">
        <v>3412904</v>
      </c>
      <c r="G28" s="59">
        <v>7369044</v>
      </c>
      <c r="H28" s="59">
        <v>8156266</v>
      </c>
      <c r="I28" s="59">
        <v>18938214</v>
      </c>
      <c r="J28" s="59">
        <v>10456584</v>
      </c>
      <c r="K28" s="59">
        <v>10159257</v>
      </c>
      <c r="L28" s="59">
        <v>16675052</v>
      </c>
      <c r="M28" s="59">
        <v>37290893</v>
      </c>
      <c r="N28" s="59">
        <v>0</v>
      </c>
      <c r="O28" s="59">
        <v>0</v>
      </c>
      <c r="P28" s="59">
        <v>9513601</v>
      </c>
      <c r="Q28" s="59">
        <v>9513601</v>
      </c>
      <c r="R28" s="59">
        <v>0</v>
      </c>
      <c r="S28" s="59">
        <v>0</v>
      </c>
      <c r="T28" s="59">
        <v>0</v>
      </c>
      <c r="U28" s="59">
        <v>0</v>
      </c>
      <c r="V28" s="59">
        <v>65742708</v>
      </c>
      <c r="W28" s="59">
        <v>86705519</v>
      </c>
      <c r="X28" s="59">
        <v>-20962811</v>
      </c>
      <c r="Y28" s="60">
        <v>-24.18</v>
      </c>
      <c r="Z28" s="61">
        <v>115607359</v>
      </c>
    </row>
    <row r="29" spans="1:26" ht="13.5">
      <c r="A29" s="57" t="s">
        <v>107</v>
      </c>
      <c r="B29" s="18">
        <v>3770118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221969</v>
      </c>
      <c r="C31" s="18">
        <v>0</v>
      </c>
      <c r="D31" s="58">
        <v>58960000</v>
      </c>
      <c r="E31" s="59">
        <v>48764413</v>
      </c>
      <c r="F31" s="59">
        <v>0</v>
      </c>
      <c r="G31" s="59">
        <v>607425</v>
      </c>
      <c r="H31" s="59">
        <v>0</v>
      </c>
      <c r="I31" s="59">
        <v>607425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607425</v>
      </c>
      <c r="W31" s="59">
        <v>36573310</v>
      </c>
      <c r="X31" s="59">
        <v>-35965885</v>
      </c>
      <c r="Y31" s="60">
        <v>-98.34</v>
      </c>
      <c r="Z31" s="61">
        <v>48764413</v>
      </c>
    </row>
    <row r="32" spans="1:26" ht="13.5">
      <c r="A32" s="69" t="s">
        <v>50</v>
      </c>
      <c r="B32" s="21">
        <f>SUM(B28:B31)</f>
        <v>113487000</v>
      </c>
      <c r="C32" s="21">
        <f>SUM(C28:C31)</f>
        <v>0</v>
      </c>
      <c r="D32" s="98">
        <f aca="true" t="shared" si="5" ref="D32:Z32">SUM(D28:D31)</f>
        <v>140438401</v>
      </c>
      <c r="E32" s="99">
        <f t="shared" si="5"/>
        <v>164371772</v>
      </c>
      <c r="F32" s="99">
        <f t="shared" si="5"/>
        <v>3412904</v>
      </c>
      <c r="G32" s="99">
        <f t="shared" si="5"/>
        <v>7976469</v>
      </c>
      <c r="H32" s="99">
        <f t="shared" si="5"/>
        <v>8156266</v>
      </c>
      <c r="I32" s="99">
        <f t="shared" si="5"/>
        <v>19545639</v>
      </c>
      <c r="J32" s="99">
        <f t="shared" si="5"/>
        <v>10456584</v>
      </c>
      <c r="K32" s="99">
        <f t="shared" si="5"/>
        <v>10159257</v>
      </c>
      <c r="L32" s="99">
        <f t="shared" si="5"/>
        <v>16675052</v>
      </c>
      <c r="M32" s="99">
        <f t="shared" si="5"/>
        <v>37290893</v>
      </c>
      <c r="N32" s="99">
        <f t="shared" si="5"/>
        <v>0</v>
      </c>
      <c r="O32" s="99">
        <f t="shared" si="5"/>
        <v>0</v>
      </c>
      <c r="P32" s="99">
        <f t="shared" si="5"/>
        <v>9513601</v>
      </c>
      <c r="Q32" s="99">
        <f t="shared" si="5"/>
        <v>9513601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66350133</v>
      </c>
      <c r="W32" s="99">
        <f t="shared" si="5"/>
        <v>123278829</v>
      </c>
      <c r="X32" s="99">
        <f t="shared" si="5"/>
        <v>-56928696</v>
      </c>
      <c r="Y32" s="100">
        <f>+IF(W32&lt;&gt;0,(X32/W32)*100,0)</f>
        <v>-46.178809826300345</v>
      </c>
      <c r="Z32" s="101">
        <f t="shared" si="5"/>
        <v>164371772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453793563</v>
      </c>
      <c r="C35" s="18">
        <v>0</v>
      </c>
      <c r="D35" s="58">
        <v>300562107</v>
      </c>
      <c r="E35" s="59">
        <v>300562107</v>
      </c>
      <c r="F35" s="59">
        <v>805116301</v>
      </c>
      <c r="G35" s="59">
        <v>813014133</v>
      </c>
      <c r="H35" s="59">
        <v>805116301</v>
      </c>
      <c r="I35" s="59">
        <v>805116301</v>
      </c>
      <c r="J35" s="59">
        <v>531234696</v>
      </c>
      <c r="K35" s="59">
        <v>523059313</v>
      </c>
      <c r="L35" s="59">
        <v>614078485</v>
      </c>
      <c r="M35" s="59">
        <v>614078485</v>
      </c>
      <c r="N35" s="59">
        <v>606645116</v>
      </c>
      <c r="O35" s="59">
        <v>596697468</v>
      </c>
      <c r="P35" s="59">
        <v>670715053</v>
      </c>
      <c r="Q35" s="59">
        <v>670715053</v>
      </c>
      <c r="R35" s="59">
        <v>0</v>
      </c>
      <c r="S35" s="59">
        <v>0</v>
      </c>
      <c r="T35" s="59">
        <v>0</v>
      </c>
      <c r="U35" s="59">
        <v>0</v>
      </c>
      <c r="V35" s="59">
        <v>670715053</v>
      </c>
      <c r="W35" s="59">
        <v>225421580</v>
      </c>
      <c r="X35" s="59">
        <v>445293473</v>
      </c>
      <c r="Y35" s="60">
        <v>197.54</v>
      </c>
      <c r="Z35" s="61">
        <v>300562107</v>
      </c>
    </row>
    <row r="36" spans="1:26" ht="13.5">
      <c r="A36" s="57" t="s">
        <v>53</v>
      </c>
      <c r="B36" s="18">
        <v>2386300758</v>
      </c>
      <c r="C36" s="18">
        <v>0</v>
      </c>
      <c r="D36" s="58">
        <v>1530530526</v>
      </c>
      <c r="E36" s="59">
        <v>1530530526</v>
      </c>
      <c r="F36" s="59">
        <v>1518487681</v>
      </c>
      <c r="G36" s="59">
        <v>1518487681</v>
      </c>
      <c r="H36" s="59">
        <v>1518487681</v>
      </c>
      <c r="I36" s="59">
        <v>1518487681</v>
      </c>
      <c r="J36" s="59">
        <v>1518487681</v>
      </c>
      <c r="K36" s="59">
        <v>1518487681</v>
      </c>
      <c r="L36" s="59">
        <v>1518487681</v>
      </c>
      <c r="M36" s="59">
        <v>1518487681</v>
      </c>
      <c r="N36" s="59">
        <v>1518487681</v>
      </c>
      <c r="O36" s="59">
        <v>1518487681</v>
      </c>
      <c r="P36" s="59">
        <v>1518487681</v>
      </c>
      <c r="Q36" s="59">
        <v>1518487681</v>
      </c>
      <c r="R36" s="59">
        <v>0</v>
      </c>
      <c r="S36" s="59">
        <v>0</v>
      </c>
      <c r="T36" s="59">
        <v>0</v>
      </c>
      <c r="U36" s="59">
        <v>0</v>
      </c>
      <c r="V36" s="59">
        <v>1518487681</v>
      </c>
      <c r="W36" s="59">
        <v>1147897895</v>
      </c>
      <c r="X36" s="59">
        <v>370589786</v>
      </c>
      <c r="Y36" s="60">
        <v>32.28</v>
      </c>
      <c r="Z36" s="61">
        <v>1530530526</v>
      </c>
    </row>
    <row r="37" spans="1:26" ht="13.5">
      <c r="A37" s="57" t="s">
        <v>54</v>
      </c>
      <c r="B37" s="18">
        <v>183159119</v>
      </c>
      <c r="C37" s="18">
        <v>0</v>
      </c>
      <c r="D37" s="58">
        <v>53926646</v>
      </c>
      <c r="E37" s="59">
        <v>53926646</v>
      </c>
      <c r="F37" s="59">
        <v>77216396</v>
      </c>
      <c r="G37" s="59">
        <v>77216396</v>
      </c>
      <c r="H37" s="59">
        <v>77216396</v>
      </c>
      <c r="I37" s="59">
        <v>77216396</v>
      </c>
      <c r="J37" s="59">
        <v>77216396</v>
      </c>
      <c r="K37" s="59">
        <v>137021511</v>
      </c>
      <c r="L37" s="59">
        <v>135124503</v>
      </c>
      <c r="M37" s="59">
        <v>135124503</v>
      </c>
      <c r="N37" s="59">
        <v>135124503</v>
      </c>
      <c r="O37" s="59">
        <v>135124503</v>
      </c>
      <c r="P37" s="59">
        <v>110408924</v>
      </c>
      <c r="Q37" s="59">
        <v>110408924</v>
      </c>
      <c r="R37" s="59">
        <v>0</v>
      </c>
      <c r="S37" s="59">
        <v>0</v>
      </c>
      <c r="T37" s="59">
        <v>0</v>
      </c>
      <c r="U37" s="59">
        <v>0</v>
      </c>
      <c r="V37" s="59">
        <v>110408924</v>
      </c>
      <c r="W37" s="59">
        <v>40444985</v>
      </c>
      <c r="X37" s="59">
        <v>69963939</v>
      </c>
      <c r="Y37" s="60">
        <v>172.99</v>
      </c>
      <c r="Z37" s="61">
        <v>53926646</v>
      </c>
    </row>
    <row r="38" spans="1:26" ht="13.5">
      <c r="A38" s="57" t="s">
        <v>55</v>
      </c>
      <c r="B38" s="18">
        <v>61715919</v>
      </c>
      <c r="C38" s="18">
        <v>0</v>
      </c>
      <c r="D38" s="58">
        <v>50103963</v>
      </c>
      <c r="E38" s="59">
        <v>50103963</v>
      </c>
      <c r="F38" s="59">
        <v>69856232</v>
      </c>
      <c r="G38" s="59">
        <v>69856232</v>
      </c>
      <c r="H38" s="59">
        <v>69856232</v>
      </c>
      <c r="I38" s="59">
        <v>69856232</v>
      </c>
      <c r="J38" s="59">
        <v>67901677</v>
      </c>
      <c r="K38" s="59">
        <v>67901677</v>
      </c>
      <c r="L38" s="59">
        <v>67901677</v>
      </c>
      <c r="M38" s="59">
        <v>67901677</v>
      </c>
      <c r="N38" s="59">
        <v>67901677</v>
      </c>
      <c r="O38" s="59">
        <v>67901677</v>
      </c>
      <c r="P38" s="59">
        <v>67901677</v>
      </c>
      <c r="Q38" s="59">
        <v>67901677</v>
      </c>
      <c r="R38" s="59">
        <v>0</v>
      </c>
      <c r="S38" s="59">
        <v>0</v>
      </c>
      <c r="T38" s="59">
        <v>0</v>
      </c>
      <c r="U38" s="59">
        <v>0</v>
      </c>
      <c r="V38" s="59">
        <v>67901677</v>
      </c>
      <c r="W38" s="59">
        <v>37577972</v>
      </c>
      <c r="X38" s="59">
        <v>30323705</v>
      </c>
      <c r="Y38" s="60">
        <v>80.7</v>
      </c>
      <c r="Z38" s="61">
        <v>50103963</v>
      </c>
    </row>
    <row r="39" spans="1:26" ht="13.5">
      <c r="A39" s="57" t="s">
        <v>56</v>
      </c>
      <c r="B39" s="18">
        <v>2595219283</v>
      </c>
      <c r="C39" s="18">
        <v>0</v>
      </c>
      <c r="D39" s="58">
        <v>1727062024</v>
      </c>
      <c r="E39" s="59">
        <v>1727062024</v>
      </c>
      <c r="F39" s="59">
        <v>2176531354</v>
      </c>
      <c r="G39" s="59">
        <v>2184429186</v>
      </c>
      <c r="H39" s="59">
        <v>2176531354</v>
      </c>
      <c r="I39" s="59">
        <v>2176531354</v>
      </c>
      <c r="J39" s="59">
        <v>1904604304</v>
      </c>
      <c r="K39" s="59">
        <v>1836623806</v>
      </c>
      <c r="L39" s="59">
        <v>1929539986</v>
      </c>
      <c r="M39" s="59">
        <v>1929539986</v>
      </c>
      <c r="N39" s="59">
        <v>1922106617</v>
      </c>
      <c r="O39" s="59">
        <v>1912158969</v>
      </c>
      <c r="P39" s="59">
        <v>2010892133</v>
      </c>
      <c r="Q39" s="59">
        <v>2010892133</v>
      </c>
      <c r="R39" s="59">
        <v>0</v>
      </c>
      <c r="S39" s="59">
        <v>0</v>
      </c>
      <c r="T39" s="59">
        <v>0</v>
      </c>
      <c r="U39" s="59">
        <v>0</v>
      </c>
      <c r="V39" s="59">
        <v>2010892133</v>
      </c>
      <c r="W39" s="59">
        <v>1295296518</v>
      </c>
      <c r="X39" s="59">
        <v>715595615</v>
      </c>
      <c r="Y39" s="60">
        <v>55.25</v>
      </c>
      <c r="Z39" s="61">
        <v>1727062024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128073678</v>
      </c>
      <c r="C42" s="18">
        <v>0</v>
      </c>
      <c r="D42" s="58">
        <v>106444029</v>
      </c>
      <c r="E42" s="59">
        <v>72074754</v>
      </c>
      <c r="F42" s="59">
        <v>180320949</v>
      </c>
      <c r="G42" s="59">
        <v>-19837298</v>
      </c>
      <c r="H42" s="59">
        <v>-45841523</v>
      </c>
      <c r="I42" s="59">
        <v>114642128</v>
      </c>
      <c r="J42" s="59">
        <v>-12998042</v>
      </c>
      <c r="K42" s="59">
        <v>-19986075</v>
      </c>
      <c r="L42" s="59">
        <v>107720000</v>
      </c>
      <c r="M42" s="59">
        <v>74735883</v>
      </c>
      <c r="N42" s="59">
        <v>-19129834</v>
      </c>
      <c r="O42" s="59">
        <v>-44272857</v>
      </c>
      <c r="P42" s="59">
        <v>62790452</v>
      </c>
      <c r="Q42" s="59">
        <v>-612239</v>
      </c>
      <c r="R42" s="59">
        <v>0</v>
      </c>
      <c r="S42" s="59">
        <v>0</v>
      </c>
      <c r="T42" s="59">
        <v>0</v>
      </c>
      <c r="U42" s="59">
        <v>0</v>
      </c>
      <c r="V42" s="59">
        <v>188765772</v>
      </c>
      <c r="W42" s="59">
        <v>68231262</v>
      </c>
      <c r="X42" s="59">
        <v>120534510</v>
      </c>
      <c r="Y42" s="60">
        <v>176.66</v>
      </c>
      <c r="Z42" s="61">
        <v>72074754</v>
      </c>
    </row>
    <row r="43" spans="1:26" ht="13.5">
      <c r="A43" s="57" t="s">
        <v>59</v>
      </c>
      <c r="B43" s="18">
        <v>-110753005</v>
      </c>
      <c r="C43" s="18">
        <v>0</v>
      </c>
      <c r="D43" s="58">
        <v>-142622000</v>
      </c>
      <c r="E43" s="59">
        <v>-140438004</v>
      </c>
      <c r="F43" s="59">
        <v>-3412904</v>
      </c>
      <c r="G43" s="59">
        <v>-7976469</v>
      </c>
      <c r="H43" s="59">
        <v>-8156266</v>
      </c>
      <c r="I43" s="59">
        <v>-19545639</v>
      </c>
      <c r="J43" s="59">
        <v>-11483480</v>
      </c>
      <c r="K43" s="59">
        <v>-10159257</v>
      </c>
      <c r="L43" s="59">
        <v>-16872000</v>
      </c>
      <c r="M43" s="59">
        <v>-38514737</v>
      </c>
      <c r="N43" s="59">
        <v>-29203</v>
      </c>
      <c r="O43" s="59">
        <v>-4770377</v>
      </c>
      <c r="P43" s="59">
        <v>-9513601</v>
      </c>
      <c r="Q43" s="59">
        <v>-14313181</v>
      </c>
      <c r="R43" s="59">
        <v>0</v>
      </c>
      <c r="S43" s="59">
        <v>0</v>
      </c>
      <c r="T43" s="59">
        <v>0</v>
      </c>
      <c r="U43" s="59">
        <v>0</v>
      </c>
      <c r="V43" s="59">
        <v>-72373557</v>
      </c>
      <c r="W43" s="59">
        <v>-105328503</v>
      </c>
      <c r="X43" s="59">
        <v>32954946</v>
      </c>
      <c r="Y43" s="60">
        <v>-31.29</v>
      </c>
      <c r="Z43" s="61">
        <v>-140438004</v>
      </c>
    </row>
    <row r="44" spans="1:26" ht="13.5">
      <c r="A44" s="57" t="s">
        <v>60</v>
      </c>
      <c r="B44" s="18">
        <v>0</v>
      </c>
      <c r="C44" s="18">
        <v>0</v>
      </c>
      <c r="D44" s="58">
        <v>-1100000</v>
      </c>
      <c r="E44" s="59">
        <v>-1100000</v>
      </c>
      <c r="F44" s="59">
        <v>0</v>
      </c>
      <c r="G44" s="59">
        <v>0</v>
      </c>
      <c r="H44" s="59">
        <v>-1003728</v>
      </c>
      <c r="I44" s="59">
        <v>-1003728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-1003728</v>
      </c>
      <c r="Q44" s="59">
        <v>-1003728</v>
      </c>
      <c r="R44" s="59">
        <v>0</v>
      </c>
      <c r="S44" s="59">
        <v>0</v>
      </c>
      <c r="T44" s="59">
        <v>0</v>
      </c>
      <c r="U44" s="59">
        <v>0</v>
      </c>
      <c r="V44" s="59">
        <v>-2007456</v>
      </c>
      <c r="W44" s="59"/>
      <c r="X44" s="59">
        <v>-2007456</v>
      </c>
      <c r="Y44" s="60">
        <v>0</v>
      </c>
      <c r="Z44" s="61">
        <v>-1100000</v>
      </c>
    </row>
    <row r="45" spans="1:26" ht="13.5">
      <c r="A45" s="69" t="s">
        <v>61</v>
      </c>
      <c r="B45" s="21">
        <v>208340741</v>
      </c>
      <c r="C45" s="21">
        <v>0</v>
      </c>
      <c r="D45" s="98">
        <v>130955570</v>
      </c>
      <c r="E45" s="99">
        <v>138877490</v>
      </c>
      <c r="F45" s="99">
        <v>345141587</v>
      </c>
      <c r="G45" s="99">
        <v>317327820</v>
      </c>
      <c r="H45" s="99">
        <v>262326303</v>
      </c>
      <c r="I45" s="99">
        <v>262326303</v>
      </c>
      <c r="J45" s="99">
        <v>237844781</v>
      </c>
      <c r="K45" s="99">
        <v>207699449</v>
      </c>
      <c r="L45" s="99">
        <v>298547449</v>
      </c>
      <c r="M45" s="99">
        <v>298547449</v>
      </c>
      <c r="N45" s="99">
        <v>279388412</v>
      </c>
      <c r="O45" s="99">
        <v>230345178</v>
      </c>
      <c r="P45" s="99">
        <v>282618301</v>
      </c>
      <c r="Q45" s="99">
        <v>282618301</v>
      </c>
      <c r="R45" s="99">
        <v>0</v>
      </c>
      <c r="S45" s="99">
        <v>0</v>
      </c>
      <c r="T45" s="99">
        <v>0</v>
      </c>
      <c r="U45" s="99">
        <v>0</v>
      </c>
      <c r="V45" s="99">
        <v>282618301</v>
      </c>
      <c r="W45" s="99">
        <v>171243499</v>
      </c>
      <c r="X45" s="99">
        <v>111374802</v>
      </c>
      <c r="Y45" s="100">
        <v>65.04</v>
      </c>
      <c r="Z45" s="101">
        <v>138877490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10310367</v>
      </c>
      <c r="C49" s="51">
        <v>0</v>
      </c>
      <c r="D49" s="128">
        <v>17411039</v>
      </c>
      <c r="E49" s="53">
        <v>25466008</v>
      </c>
      <c r="F49" s="53">
        <v>0</v>
      </c>
      <c r="G49" s="53">
        <v>0</v>
      </c>
      <c r="H49" s="53">
        <v>0</v>
      </c>
      <c r="I49" s="53">
        <v>4947225</v>
      </c>
      <c r="J49" s="53">
        <v>0</v>
      </c>
      <c r="K49" s="53">
        <v>0</v>
      </c>
      <c r="L49" s="53">
        <v>0</v>
      </c>
      <c r="M49" s="53">
        <v>4409685</v>
      </c>
      <c r="N49" s="53">
        <v>0</v>
      </c>
      <c r="O49" s="53">
        <v>0</v>
      </c>
      <c r="P49" s="53">
        <v>0</v>
      </c>
      <c r="Q49" s="53">
        <v>248546144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311090468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21238891</v>
      </c>
      <c r="C51" s="51">
        <v>0</v>
      </c>
      <c r="D51" s="128">
        <v>1164449</v>
      </c>
      <c r="E51" s="53">
        <v>11175371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33578711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45.7811709457836</v>
      </c>
      <c r="C58" s="5">
        <f>IF(C67=0,0,+(C76/C67)*100)</f>
        <v>0</v>
      </c>
      <c r="D58" s="6">
        <f aca="true" t="shared" si="6" ref="D58:Z58">IF(D67=0,0,+(D76/D67)*100)</f>
        <v>59.99611803908462</v>
      </c>
      <c r="E58" s="7">
        <f t="shared" si="6"/>
        <v>59.99611803908462</v>
      </c>
      <c r="F58" s="7">
        <f t="shared" si="6"/>
        <v>13.410547095073122</v>
      </c>
      <c r="G58" s="7">
        <f t="shared" si="6"/>
        <v>51.42540289002713</v>
      </c>
      <c r="H58" s="7">
        <f t="shared" si="6"/>
        <v>56.565056287571544</v>
      </c>
      <c r="I58" s="7">
        <f t="shared" si="6"/>
        <v>26.69651601088771</v>
      </c>
      <c r="J58" s="7">
        <f t="shared" si="6"/>
        <v>100</v>
      </c>
      <c r="K58" s="7">
        <f t="shared" si="6"/>
        <v>23.074933967291486</v>
      </c>
      <c r="L58" s="7">
        <f t="shared" si="6"/>
        <v>-83.11748901083511</v>
      </c>
      <c r="M58" s="7">
        <f t="shared" si="6"/>
        <v>93.27208116731411</v>
      </c>
      <c r="N58" s="7">
        <f t="shared" si="6"/>
        <v>69.72888945634888</v>
      </c>
      <c r="O58" s="7">
        <f t="shared" si="6"/>
        <v>90.80091751420818</v>
      </c>
      <c r="P58" s="7">
        <f t="shared" si="6"/>
        <v>398.9928314960849</v>
      </c>
      <c r="Q58" s="7">
        <f t="shared" si="6"/>
        <v>109.8934310039971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62.64924455492995</v>
      </c>
      <c r="W58" s="7">
        <f t="shared" si="6"/>
        <v>59.99632787955444</v>
      </c>
      <c r="X58" s="7">
        <f t="shared" si="6"/>
        <v>0</v>
      </c>
      <c r="Y58" s="7">
        <f t="shared" si="6"/>
        <v>0</v>
      </c>
      <c r="Z58" s="8">
        <f t="shared" si="6"/>
        <v>59.99611803908462</v>
      </c>
    </row>
    <row r="59" spans="1:26" ht="13.5">
      <c r="A59" s="36" t="s">
        <v>31</v>
      </c>
      <c r="B59" s="9">
        <f aca="true" t="shared" si="7" ref="B59:Z66">IF(B68=0,0,+(B77/B68)*100)</f>
        <v>42.910780755062675</v>
      </c>
      <c r="C59" s="9">
        <f t="shared" si="7"/>
        <v>0</v>
      </c>
      <c r="D59" s="2">
        <f t="shared" si="7"/>
        <v>59.99999677045091</v>
      </c>
      <c r="E59" s="10">
        <f t="shared" si="7"/>
        <v>59.99999677045091</v>
      </c>
      <c r="F59" s="10">
        <f t="shared" si="7"/>
        <v>12.682770281745977</v>
      </c>
      <c r="G59" s="10">
        <f t="shared" si="7"/>
        <v>48.38976817413337</v>
      </c>
      <c r="H59" s="10">
        <f t="shared" si="7"/>
        <v>48.75135560645067</v>
      </c>
      <c r="I59" s="10">
        <f t="shared" si="7"/>
        <v>23.36217238372984</v>
      </c>
      <c r="J59" s="10">
        <f t="shared" si="7"/>
        <v>100</v>
      </c>
      <c r="K59" s="10">
        <f t="shared" si="7"/>
        <v>28.087405655074853</v>
      </c>
      <c r="L59" s="10">
        <f t="shared" si="7"/>
        <v>-95.32087480591127</v>
      </c>
      <c r="M59" s="10">
        <f t="shared" si="7"/>
        <v>108.08405567248197</v>
      </c>
      <c r="N59" s="10">
        <f t="shared" si="7"/>
        <v>70.23896614890162</v>
      </c>
      <c r="O59" s="10">
        <f t="shared" si="7"/>
        <v>90.97245537983424</v>
      </c>
      <c r="P59" s="10">
        <f t="shared" si="7"/>
        <v>1548.8076533846813</v>
      </c>
      <c r="Q59" s="10">
        <f t="shared" si="7"/>
        <v>126.18340578793385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63.04012356293387</v>
      </c>
      <c r="W59" s="10">
        <f t="shared" si="7"/>
        <v>60.00032166387811</v>
      </c>
      <c r="X59" s="10">
        <f t="shared" si="7"/>
        <v>0</v>
      </c>
      <c r="Y59" s="10">
        <f t="shared" si="7"/>
        <v>0</v>
      </c>
      <c r="Z59" s="11">
        <f t="shared" si="7"/>
        <v>59.99999677045091</v>
      </c>
    </row>
    <row r="60" spans="1:26" ht="13.5">
      <c r="A60" s="37" t="s">
        <v>32</v>
      </c>
      <c r="B60" s="12">
        <f t="shared" si="7"/>
        <v>64.81004709752916</v>
      </c>
      <c r="C60" s="12">
        <f t="shared" si="7"/>
        <v>0</v>
      </c>
      <c r="D60" s="3">
        <f t="shared" si="7"/>
        <v>70.55476454809082</v>
      </c>
      <c r="E60" s="13">
        <f t="shared" si="7"/>
        <v>70.55476454809082</v>
      </c>
      <c r="F60" s="13">
        <f t="shared" si="7"/>
        <v>35.79274791929311</v>
      </c>
      <c r="G60" s="13">
        <f t="shared" si="7"/>
        <v>100.81320096228781</v>
      </c>
      <c r="H60" s="13">
        <f t="shared" si="7"/>
        <v>33.79738575365545</v>
      </c>
      <c r="I60" s="13">
        <f t="shared" si="7"/>
        <v>44.573000771724985</v>
      </c>
      <c r="J60" s="13">
        <f t="shared" si="7"/>
        <v>100</v>
      </c>
      <c r="K60" s="13">
        <f t="shared" si="7"/>
        <v>21.48710354538354</v>
      </c>
      <c r="L60" s="13">
        <f t="shared" si="7"/>
        <v>-125.08369830801331</v>
      </c>
      <c r="M60" s="13">
        <f t="shared" si="7"/>
        <v>101.33063570103377</v>
      </c>
      <c r="N60" s="13">
        <f t="shared" si="7"/>
        <v>39.00157678965626</v>
      </c>
      <c r="O60" s="13">
        <f t="shared" si="7"/>
        <v>72.07932016272144</v>
      </c>
      <c r="P60" s="13">
        <f t="shared" si="7"/>
        <v>67.26355372364327</v>
      </c>
      <c r="Q60" s="13">
        <f t="shared" si="7"/>
        <v>60.280296557616516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70.70755959851688</v>
      </c>
      <c r="W60" s="13">
        <f t="shared" si="7"/>
        <v>70.00001037164724</v>
      </c>
      <c r="X60" s="13">
        <f t="shared" si="7"/>
        <v>0</v>
      </c>
      <c r="Y60" s="13">
        <f t="shared" si="7"/>
        <v>0</v>
      </c>
      <c r="Z60" s="14">
        <f t="shared" si="7"/>
        <v>70.55476454809082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64.81004709752916</v>
      </c>
      <c r="C64" s="12">
        <f t="shared" si="7"/>
        <v>0</v>
      </c>
      <c r="D64" s="3">
        <f t="shared" si="7"/>
        <v>0</v>
      </c>
      <c r="E64" s="13">
        <f t="shared" si="7"/>
        <v>70.55476454809082</v>
      </c>
      <c r="F64" s="13">
        <f t="shared" si="7"/>
        <v>35.79274791929311</v>
      </c>
      <c r="G64" s="13">
        <f t="shared" si="7"/>
        <v>100.81320096228781</v>
      </c>
      <c r="H64" s="13">
        <f t="shared" si="7"/>
        <v>0</v>
      </c>
      <c r="I64" s="13">
        <f t="shared" si="7"/>
        <v>79.35362958930915</v>
      </c>
      <c r="J64" s="13">
        <f t="shared" si="7"/>
        <v>100</v>
      </c>
      <c r="K64" s="13">
        <f t="shared" si="7"/>
        <v>21.48710354538354</v>
      </c>
      <c r="L64" s="13">
        <f t="shared" si="7"/>
        <v>0</v>
      </c>
      <c r="M64" s="13">
        <f t="shared" si="7"/>
        <v>76.37893347469158</v>
      </c>
      <c r="N64" s="13">
        <f t="shared" si="7"/>
        <v>39.00157678965626</v>
      </c>
      <c r="O64" s="13">
        <f t="shared" si="7"/>
        <v>72.07932016272144</v>
      </c>
      <c r="P64" s="13">
        <f t="shared" si="7"/>
        <v>67.26355372364327</v>
      </c>
      <c r="Q64" s="13">
        <f t="shared" si="7"/>
        <v>60.280296557616516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70.71078692823758</v>
      </c>
      <c r="W64" s="13">
        <f t="shared" si="7"/>
        <v>70.00001037164724</v>
      </c>
      <c r="X64" s="13">
        <f t="shared" si="7"/>
        <v>0</v>
      </c>
      <c r="Y64" s="13">
        <f t="shared" si="7"/>
        <v>0</v>
      </c>
      <c r="Z64" s="14">
        <f t="shared" si="7"/>
        <v>70.55476454809082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49.61287506141623</v>
      </c>
      <c r="E66" s="16">
        <f t="shared" si="7"/>
        <v>49.61287506141623</v>
      </c>
      <c r="F66" s="16">
        <f t="shared" si="7"/>
        <v>15.204438281345018</v>
      </c>
      <c r="G66" s="16">
        <f t="shared" si="7"/>
        <v>0</v>
      </c>
      <c r="H66" s="16">
        <f t="shared" si="7"/>
        <v>100</v>
      </c>
      <c r="I66" s="16">
        <f t="shared" si="7"/>
        <v>60.428107833447775</v>
      </c>
      <c r="J66" s="16">
        <f t="shared" si="7"/>
        <v>0</v>
      </c>
      <c r="K66" s="16">
        <f t="shared" si="7"/>
        <v>5.278391171916531</v>
      </c>
      <c r="L66" s="16">
        <f t="shared" si="7"/>
        <v>0</v>
      </c>
      <c r="M66" s="16">
        <f t="shared" si="7"/>
        <v>7.655958926906164</v>
      </c>
      <c r="N66" s="16">
        <f t="shared" si="7"/>
        <v>83.46638917565701</v>
      </c>
      <c r="O66" s="16">
        <f t="shared" si="7"/>
        <v>100</v>
      </c>
      <c r="P66" s="16">
        <f t="shared" si="7"/>
        <v>100</v>
      </c>
      <c r="Q66" s="16">
        <f t="shared" si="7"/>
        <v>92.34310168033346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53.86586381934868</v>
      </c>
      <c r="W66" s="16">
        <f t="shared" si="7"/>
        <v>50</v>
      </c>
      <c r="X66" s="16">
        <f t="shared" si="7"/>
        <v>0</v>
      </c>
      <c r="Y66" s="16">
        <f t="shared" si="7"/>
        <v>0</v>
      </c>
      <c r="Z66" s="17">
        <f t="shared" si="7"/>
        <v>49.61287506141623</v>
      </c>
    </row>
    <row r="67" spans="1:26" ht="13.5" hidden="1">
      <c r="A67" s="40" t="s">
        <v>116</v>
      </c>
      <c r="B67" s="23">
        <v>108402662</v>
      </c>
      <c r="C67" s="23"/>
      <c r="D67" s="24">
        <v>147054546</v>
      </c>
      <c r="E67" s="25">
        <v>147054546</v>
      </c>
      <c r="F67" s="25">
        <v>40426904</v>
      </c>
      <c r="G67" s="25">
        <v>8321998</v>
      </c>
      <c r="H67" s="25">
        <v>11092502</v>
      </c>
      <c r="I67" s="25">
        <v>59841404</v>
      </c>
      <c r="J67" s="25">
        <v>11224282</v>
      </c>
      <c r="K67" s="25">
        <v>33822632</v>
      </c>
      <c r="L67" s="25">
        <v>-13032155</v>
      </c>
      <c r="M67" s="25">
        <v>32014759</v>
      </c>
      <c r="N67" s="25">
        <v>11223503</v>
      </c>
      <c r="O67" s="25">
        <v>11261297</v>
      </c>
      <c r="P67" s="25">
        <v>2302991</v>
      </c>
      <c r="Q67" s="25">
        <v>24787791</v>
      </c>
      <c r="R67" s="25"/>
      <c r="S67" s="25"/>
      <c r="T67" s="25"/>
      <c r="U67" s="25"/>
      <c r="V67" s="25">
        <v>116643954</v>
      </c>
      <c r="W67" s="25">
        <v>110290500</v>
      </c>
      <c r="X67" s="25"/>
      <c r="Y67" s="24"/>
      <c r="Z67" s="26">
        <v>147054546</v>
      </c>
    </row>
    <row r="68" spans="1:26" ht="13.5" hidden="1">
      <c r="A68" s="36" t="s">
        <v>31</v>
      </c>
      <c r="B68" s="18">
        <v>94194061</v>
      </c>
      <c r="C68" s="18"/>
      <c r="D68" s="19">
        <v>123856300</v>
      </c>
      <c r="E68" s="20">
        <v>123856300</v>
      </c>
      <c r="F68" s="20">
        <v>37476347</v>
      </c>
      <c r="G68" s="20">
        <v>7938329</v>
      </c>
      <c r="H68" s="20">
        <v>7938329</v>
      </c>
      <c r="I68" s="20">
        <v>53353005</v>
      </c>
      <c r="J68" s="20">
        <v>9813630</v>
      </c>
      <c r="K68" s="20">
        <v>24125304</v>
      </c>
      <c r="L68" s="20">
        <v>-9878214</v>
      </c>
      <c r="M68" s="20">
        <v>24060720</v>
      </c>
      <c r="N68" s="20">
        <v>7925474</v>
      </c>
      <c r="O68" s="20">
        <v>7928590</v>
      </c>
      <c r="P68" s="20">
        <v>507906</v>
      </c>
      <c r="Q68" s="20">
        <v>16361970</v>
      </c>
      <c r="R68" s="20"/>
      <c r="S68" s="20"/>
      <c r="T68" s="20"/>
      <c r="U68" s="20"/>
      <c r="V68" s="20">
        <v>93775695</v>
      </c>
      <c r="W68" s="20">
        <v>92891997</v>
      </c>
      <c r="X68" s="20"/>
      <c r="Y68" s="19"/>
      <c r="Z68" s="22">
        <v>123856300</v>
      </c>
    </row>
    <row r="69" spans="1:26" ht="13.5" hidden="1">
      <c r="A69" s="37" t="s">
        <v>32</v>
      </c>
      <c r="B69" s="18">
        <v>14208601</v>
      </c>
      <c r="C69" s="18"/>
      <c r="D69" s="19">
        <v>11479032</v>
      </c>
      <c r="E69" s="20">
        <v>11479032</v>
      </c>
      <c r="F69" s="20">
        <v>1067666</v>
      </c>
      <c r="G69" s="20">
        <v>383669</v>
      </c>
      <c r="H69" s="20">
        <v>1132487</v>
      </c>
      <c r="I69" s="20">
        <v>2583822</v>
      </c>
      <c r="J69" s="20">
        <v>1410652</v>
      </c>
      <c r="K69" s="20">
        <v>3186651</v>
      </c>
      <c r="L69" s="20">
        <v>-1132042</v>
      </c>
      <c r="M69" s="20">
        <v>3465261</v>
      </c>
      <c r="N69" s="20">
        <v>1109850</v>
      </c>
      <c r="O69" s="20">
        <v>1146745</v>
      </c>
      <c r="P69" s="20">
        <v>1444271</v>
      </c>
      <c r="Q69" s="20">
        <v>3700866</v>
      </c>
      <c r="R69" s="20"/>
      <c r="S69" s="20"/>
      <c r="T69" s="20"/>
      <c r="U69" s="20"/>
      <c r="V69" s="20">
        <v>9749949</v>
      </c>
      <c r="W69" s="20">
        <v>8677503</v>
      </c>
      <c r="X69" s="20"/>
      <c r="Y69" s="19"/>
      <c r="Z69" s="22">
        <v>11479032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14208601</v>
      </c>
      <c r="C73" s="18"/>
      <c r="D73" s="19">
        <v>11479032</v>
      </c>
      <c r="E73" s="20">
        <v>11479032</v>
      </c>
      <c r="F73" s="20">
        <v>1067666</v>
      </c>
      <c r="G73" s="20">
        <v>383669</v>
      </c>
      <c r="H73" s="20"/>
      <c r="I73" s="20">
        <v>1451335</v>
      </c>
      <c r="J73" s="20">
        <v>1410652</v>
      </c>
      <c r="K73" s="20">
        <v>3186651</v>
      </c>
      <c r="L73" s="20"/>
      <c r="M73" s="20">
        <v>4597303</v>
      </c>
      <c r="N73" s="20">
        <v>1109850</v>
      </c>
      <c r="O73" s="20">
        <v>1146745</v>
      </c>
      <c r="P73" s="20">
        <v>1444271</v>
      </c>
      <c r="Q73" s="20">
        <v>3700866</v>
      </c>
      <c r="R73" s="20"/>
      <c r="S73" s="20"/>
      <c r="T73" s="20"/>
      <c r="U73" s="20"/>
      <c r="V73" s="20">
        <v>9749504</v>
      </c>
      <c r="W73" s="20">
        <v>8677503</v>
      </c>
      <c r="X73" s="20"/>
      <c r="Y73" s="19"/>
      <c r="Z73" s="22">
        <v>11479032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>
        <v>1132487</v>
      </c>
      <c r="I74" s="20">
        <v>1132487</v>
      </c>
      <c r="J74" s="20"/>
      <c r="K74" s="20"/>
      <c r="L74" s="20">
        <v>-1132042</v>
      </c>
      <c r="M74" s="20">
        <v>-1132042</v>
      </c>
      <c r="N74" s="20"/>
      <c r="O74" s="20"/>
      <c r="P74" s="20"/>
      <c r="Q74" s="20"/>
      <c r="R74" s="20"/>
      <c r="S74" s="20"/>
      <c r="T74" s="20"/>
      <c r="U74" s="20"/>
      <c r="V74" s="20">
        <v>445</v>
      </c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11719214</v>
      </c>
      <c r="E75" s="29">
        <v>11719214</v>
      </c>
      <c r="F75" s="29">
        <v>1882891</v>
      </c>
      <c r="G75" s="29"/>
      <c r="H75" s="29">
        <v>2021686</v>
      </c>
      <c r="I75" s="29">
        <v>3904577</v>
      </c>
      <c r="J75" s="29"/>
      <c r="K75" s="29">
        <v>6510677</v>
      </c>
      <c r="L75" s="29">
        <v>-2021899</v>
      </c>
      <c r="M75" s="29">
        <v>4488778</v>
      </c>
      <c r="N75" s="29">
        <v>2188179</v>
      </c>
      <c r="O75" s="29">
        <v>2185962</v>
      </c>
      <c r="P75" s="29">
        <v>350814</v>
      </c>
      <c r="Q75" s="29">
        <v>4724955</v>
      </c>
      <c r="R75" s="29"/>
      <c r="S75" s="29"/>
      <c r="T75" s="29"/>
      <c r="U75" s="29"/>
      <c r="V75" s="29">
        <v>13118310</v>
      </c>
      <c r="W75" s="29">
        <v>8721000</v>
      </c>
      <c r="X75" s="29"/>
      <c r="Y75" s="28"/>
      <c r="Z75" s="30">
        <v>11719214</v>
      </c>
    </row>
    <row r="76" spans="1:26" ht="13.5" hidden="1">
      <c r="A76" s="41" t="s">
        <v>117</v>
      </c>
      <c r="B76" s="31">
        <v>49628008</v>
      </c>
      <c r="C76" s="31"/>
      <c r="D76" s="32">
        <v>88227019</v>
      </c>
      <c r="E76" s="33">
        <v>88227019</v>
      </c>
      <c r="F76" s="33">
        <v>5421469</v>
      </c>
      <c r="G76" s="33">
        <v>4279621</v>
      </c>
      <c r="H76" s="33">
        <v>6274480</v>
      </c>
      <c r="I76" s="33">
        <v>15975570</v>
      </c>
      <c r="J76" s="33">
        <v>11224282</v>
      </c>
      <c r="K76" s="33">
        <v>7804550</v>
      </c>
      <c r="L76" s="33">
        <v>10832000</v>
      </c>
      <c r="M76" s="33">
        <v>29860832</v>
      </c>
      <c r="N76" s="33">
        <v>7826024</v>
      </c>
      <c r="O76" s="33">
        <v>10225361</v>
      </c>
      <c r="P76" s="33">
        <v>9188769</v>
      </c>
      <c r="Q76" s="33">
        <v>27240154</v>
      </c>
      <c r="R76" s="33"/>
      <c r="S76" s="33"/>
      <c r="T76" s="33"/>
      <c r="U76" s="33"/>
      <c r="V76" s="33">
        <v>73076556</v>
      </c>
      <c r="W76" s="33">
        <v>66170250</v>
      </c>
      <c r="X76" s="33"/>
      <c r="Y76" s="32"/>
      <c r="Z76" s="34">
        <v>88227019</v>
      </c>
    </row>
    <row r="77" spans="1:26" ht="13.5" hidden="1">
      <c r="A77" s="36" t="s">
        <v>31</v>
      </c>
      <c r="B77" s="18">
        <v>40419407</v>
      </c>
      <c r="C77" s="18"/>
      <c r="D77" s="19">
        <v>74313776</v>
      </c>
      <c r="E77" s="20">
        <v>74313776</v>
      </c>
      <c r="F77" s="20">
        <v>4753039</v>
      </c>
      <c r="G77" s="20">
        <v>3841339</v>
      </c>
      <c r="H77" s="20">
        <v>3870043</v>
      </c>
      <c r="I77" s="20">
        <v>12464421</v>
      </c>
      <c r="J77" s="20">
        <v>9813630</v>
      </c>
      <c r="K77" s="20">
        <v>6776172</v>
      </c>
      <c r="L77" s="20">
        <v>9416000</v>
      </c>
      <c r="M77" s="20">
        <v>26005802</v>
      </c>
      <c r="N77" s="20">
        <v>5566771</v>
      </c>
      <c r="O77" s="20">
        <v>7212833</v>
      </c>
      <c r="P77" s="20">
        <v>7866487</v>
      </c>
      <c r="Q77" s="20">
        <v>20646091</v>
      </c>
      <c r="R77" s="20"/>
      <c r="S77" s="20"/>
      <c r="T77" s="20"/>
      <c r="U77" s="20"/>
      <c r="V77" s="20">
        <v>59116314</v>
      </c>
      <c r="W77" s="20">
        <v>55735497</v>
      </c>
      <c r="X77" s="20"/>
      <c r="Y77" s="19"/>
      <c r="Z77" s="22">
        <v>74313776</v>
      </c>
    </row>
    <row r="78" spans="1:26" ht="13.5" hidden="1">
      <c r="A78" s="37" t="s">
        <v>32</v>
      </c>
      <c r="B78" s="18">
        <v>9208601</v>
      </c>
      <c r="C78" s="18"/>
      <c r="D78" s="19">
        <v>8099004</v>
      </c>
      <c r="E78" s="20">
        <v>8099004</v>
      </c>
      <c r="F78" s="20">
        <v>382147</v>
      </c>
      <c r="G78" s="20">
        <v>386789</v>
      </c>
      <c r="H78" s="20">
        <v>382751</v>
      </c>
      <c r="I78" s="20">
        <v>1151687</v>
      </c>
      <c r="J78" s="20">
        <v>1410652</v>
      </c>
      <c r="K78" s="20">
        <v>684719</v>
      </c>
      <c r="L78" s="20">
        <v>1416000</v>
      </c>
      <c r="M78" s="20">
        <v>3511371</v>
      </c>
      <c r="N78" s="20">
        <v>432859</v>
      </c>
      <c r="O78" s="20">
        <v>826566</v>
      </c>
      <c r="P78" s="20">
        <v>971468</v>
      </c>
      <c r="Q78" s="20">
        <v>2230893</v>
      </c>
      <c r="R78" s="20"/>
      <c r="S78" s="20"/>
      <c r="T78" s="20"/>
      <c r="U78" s="20"/>
      <c r="V78" s="20">
        <v>6893951</v>
      </c>
      <c r="W78" s="20">
        <v>6074253</v>
      </c>
      <c r="X78" s="20"/>
      <c r="Y78" s="19"/>
      <c r="Z78" s="22">
        <v>8099004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>
        <v>8099004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9208601</v>
      </c>
      <c r="C82" s="18"/>
      <c r="D82" s="19"/>
      <c r="E82" s="20">
        <v>8099004</v>
      </c>
      <c r="F82" s="20">
        <v>382147</v>
      </c>
      <c r="G82" s="20">
        <v>386789</v>
      </c>
      <c r="H82" s="20">
        <v>382751</v>
      </c>
      <c r="I82" s="20">
        <v>1151687</v>
      </c>
      <c r="J82" s="20">
        <v>1410652</v>
      </c>
      <c r="K82" s="20">
        <v>684719</v>
      </c>
      <c r="L82" s="20">
        <v>1416000</v>
      </c>
      <c r="M82" s="20">
        <v>3511371</v>
      </c>
      <c r="N82" s="20">
        <v>432859</v>
      </c>
      <c r="O82" s="20">
        <v>826566</v>
      </c>
      <c r="P82" s="20">
        <v>971468</v>
      </c>
      <c r="Q82" s="20">
        <v>2230893</v>
      </c>
      <c r="R82" s="20"/>
      <c r="S82" s="20"/>
      <c r="T82" s="20"/>
      <c r="U82" s="20"/>
      <c r="V82" s="20">
        <v>6893951</v>
      </c>
      <c r="W82" s="20">
        <v>6074253</v>
      </c>
      <c r="X82" s="20"/>
      <c r="Y82" s="19"/>
      <c r="Z82" s="22">
        <v>8099004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5814239</v>
      </c>
      <c r="E84" s="29">
        <v>5814239</v>
      </c>
      <c r="F84" s="29">
        <v>286283</v>
      </c>
      <c r="G84" s="29">
        <v>51493</v>
      </c>
      <c r="H84" s="29">
        <v>2021686</v>
      </c>
      <c r="I84" s="29">
        <v>2359462</v>
      </c>
      <c r="J84" s="29"/>
      <c r="K84" s="29">
        <v>343659</v>
      </c>
      <c r="L84" s="29"/>
      <c r="M84" s="29">
        <v>343659</v>
      </c>
      <c r="N84" s="29">
        <v>1826394</v>
      </c>
      <c r="O84" s="29">
        <v>2185962</v>
      </c>
      <c r="P84" s="29">
        <v>350814</v>
      </c>
      <c r="Q84" s="29">
        <v>4363170</v>
      </c>
      <c r="R84" s="29"/>
      <c r="S84" s="29"/>
      <c r="T84" s="29"/>
      <c r="U84" s="29"/>
      <c r="V84" s="29">
        <v>7066291</v>
      </c>
      <c r="W84" s="29">
        <v>4360500</v>
      </c>
      <c r="X84" s="29"/>
      <c r="Y84" s="28"/>
      <c r="Z84" s="30">
        <v>5814239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2238</v>
      </c>
      <c r="O5" s="59">
        <v>0</v>
      </c>
      <c r="P5" s="59">
        <v>0</v>
      </c>
      <c r="Q5" s="59">
        <v>2238</v>
      </c>
      <c r="R5" s="59">
        <v>0</v>
      </c>
      <c r="S5" s="59">
        <v>0</v>
      </c>
      <c r="T5" s="59">
        <v>0</v>
      </c>
      <c r="U5" s="59">
        <v>0</v>
      </c>
      <c r="V5" s="59">
        <v>2238</v>
      </c>
      <c r="W5" s="59"/>
      <c r="X5" s="59">
        <v>2238</v>
      </c>
      <c r="Y5" s="60">
        <v>0</v>
      </c>
      <c r="Z5" s="61">
        <v>0</v>
      </c>
    </row>
    <row r="6" spans="1:26" ht="13.5">
      <c r="A6" s="57" t="s">
        <v>32</v>
      </c>
      <c r="B6" s="18">
        <v>51779729</v>
      </c>
      <c r="C6" s="18">
        <v>0</v>
      </c>
      <c r="D6" s="58">
        <v>57717000</v>
      </c>
      <c r="E6" s="59">
        <v>57717000</v>
      </c>
      <c r="F6" s="59">
        <v>6481495</v>
      </c>
      <c r="G6" s="59">
        <v>5925978</v>
      </c>
      <c r="H6" s="59">
        <v>8237367</v>
      </c>
      <c r="I6" s="59">
        <v>20644840</v>
      </c>
      <c r="J6" s="59">
        <v>6350011</v>
      </c>
      <c r="K6" s="59">
        <v>6634393</v>
      </c>
      <c r="L6" s="59">
        <v>5562772</v>
      </c>
      <c r="M6" s="59">
        <v>18547176</v>
      </c>
      <c r="N6" s="59">
        <v>8039994</v>
      </c>
      <c r="O6" s="59">
        <v>5774250</v>
      </c>
      <c r="P6" s="59">
        <v>5550170</v>
      </c>
      <c r="Q6" s="59">
        <v>19364414</v>
      </c>
      <c r="R6" s="59">
        <v>0</v>
      </c>
      <c r="S6" s="59">
        <v>0</v>
      </c>
      <c r="T6" s="59">
        <v>0</v>
      </c>
      <c r="U6" s="59">
        <v>0</v>
      </c>
      <c r="V6" s="59">
        <v>58556430</v>
      </c>
      <c r="W6" s="59">
        <v>45204894</v>
      </c>
      <c r="X6" s="59">
        <v>13351536</v>
      </c>
      <c r="Y6" s="60">
        <v>29.54</v>
      </c>
      <c r="Z6" s="61">
        <v>57717000</v>
      </c>
    </row>
    <row r="7" spans="1:26" ht="13.5">
      <c r="A7" s="57" t="s">
        <v>33</v>
      </c>
      <c r="B7" s="18">
        <v>12684665</v>
      </c>
      <c r="C7" s="18">
        <v>0</v>
      </c>
      <c r="D7" s="58">
        <v>11704000</v>
      </c>
      <c r="E7" s="59">
        <v>11704000</v>
      </c>
      <c r="F7" s="59">
        <v>436573</v>
      </c>
      <c r="G7" s="59">
        <v>0</v>
      </c>
      <c r="H7" s="59">
        <v>1174737</v>
      </c>
      <c r="I7" s="59">
        <v>1611310</v>
      </c>
      <c r="J7" s="59">
        <v>1006790</v>
      </c>
      <c r="K7" s="59">
        <v>974755</v>
      </c>
      <c r="L7" s="59">
        <v>974755</v>
      </c>
      <c r="M7" s="59">
        <v>2956300</v>
      </c>
      <c r="N7" s="59">
        <v>937664</v>
      </c>
      <c r="O7" s="59">
        <v>527317</v>
      </c>
      <c r="P7" s="59">
        <v>541139</v>
      </c>
      <c r="Q7" s="59">
        <v>2006120</v>
      </c>
      <c r="R7" s="59">
        <v>0</v>
      </c>
      <c r="S7" s="59">
        <v>0</v>
      </c>
      <c r="T7" s="59">
        <v>0</v>
      </c>
      <c r="U7" s="59">
        <v>0</v>
      </c>
      <c r="V7" s="59">
        <v>6573730</v>
      </c>
      <c r="W7" s="59">
        <v>8778000</v>
      </c>
      <c r="X7" s="59">
        <v>-2204270</v>
      </c>
      <c r="Y7" s="60">
        <v>-25.11</v>
      </c>
      <c r="Z7" s="61">
        <v>11704000</v>
      </c>
    </row>
    <row r="8" spans="1:26" ht="13.5">
      <c r="A8" s="57" t="s">
        <v>34</v>
      </c>
      <c r="B8" s="18">
        <v>1072909939</v>
      </c>
      <c r="C8" s="18">
        <v>0</v>
      </c>
      <c r="D8" s="58">
        <v>801388000</v>
      </c>
      <c r="E8" s="59">
        <v>801388000</v>
      </c>
      <c r="F8" s="59">
        <v>2602563</v>
      </c>
      <c r="G8" s="59">
        <v>104252</v>
      </c>
      <c r="H8" s="59">
        <v>19603018</v>
      </c>
      <c r="I8" s="59">
        <v>22309833</v>
      </c>
      <c r="J8" s="59">
        <v>26227623</v>
      </c>
      <c r="K8" s="59">
        <v>27315124</v>
      </c>
      <c r="L8" s="59">
        <v>29274982</v>
      </c>
      <c r="M8" s="59">
        <v>82817729</v>
      </c>
      <c r="N8" s="59">
        <v>21632767</v>
      </c>
      <c r="O8" s="59">
        <v>26648572</v>
      </c>
      <c r="P8" s="59">
        <v>29848793</v>
      </c>
      <c r="Q8" s="59">
        <v>78130132</v>
      </c>
      <c r="R8" s="59">
        <v>0</v>
      </c>
      <c r="S8" s="59">
        <v>0</v>
      </c>
      <c r="T8" s="59">
        <v>0</v>
      </c>
      <c r="U8" s="59">
        <v>0</v>
      </c>
      <c r="V8" s="59">
        <v>183257694</v>
      </c>
      <c r="W8" s="59">
        <v>958077000</v>
      </c>
      <c r="X8" s="59">
        <v>-774819306</v>
      </c>
      <c r="Y8" s="60">
        <v>-80.87</v>
      </c>
      <c r="Z8" s="61">
        <v>801388000</v>
      </c>
    </row>
    <row r="9" spans="1:26" ht="13.5">
      <c r="A9" s="57" t="s">
        <v>35</v>
      </c>
      <c r="B9" s="18">
        <v>10886635</v>
      </c>
      <c r="C9" s="18">
        <v>0</v>
      </c>
      <c r="D9" s="58">
        <v>13615000</v>
      </c>
      <c r="E9" s="59">
        <v>13615000</v>
      </c>
      <c r="F9" s="59">
        <v>1426100</v>
      </c>
      <c r="G9" s="59">
        <v>113772</v>
      </c>
      <c r="H9" s="59">
        <v>241457686</v>
      </c>
      <c r="I9" s="59">
        <v>242997558</v>
      </c>
      <c r="J9" s="59">
        <v>873592</v>
      </c>
      <c r="K9" s="59">
        <v>781285</v>
      </c>
      <c r="L9" s="59">
        <v>752999</v>
      </c>
      <c r="M9" s="59">
        <v>2407876</v>
      </c>
      <c r="N9" s="59">
        <v>376803</v>
      </c>
      <c r="O9" s="59">
        <v>1516232</v>
      </c>
      <c r="P9" s="59">
        <v>934083</v>
      </c>
      <c r="Q9" s="59">
        <v>2827118</v>
      </c>
      <c r="R9" s="59">
        <v>0</v>
      </c>
      <c r="S9" s="59">
        <v>0</v>
      </c>
      <c r="T9" s="59">
        <v>0</v>
      </c>
      <c r="U9" s="59">
        <v>0</v>
      </c>
      <c r="V9" s="59">
        <v>248232552</v>
      </c>
      <c r="W9" s="59">
        <v>10211337</v>
      </c>
      <c r="X9" s="59">
        <v>238021215</v>
      </c>
      <c r="Y9" s="60">
        <v>2330.95</v>
      </c>
      <c r="Z9" s="61">
        <v>13615000</v>
      </c>
    </row>
    <row r="10" spans="1:26" ht="25.5">
      <c r="A10" s="62" t="s">
        <v>102</v>
      </c>
      <c r="B10" s="63">
        <f>SUM(B5:B9)</f>
        <v>1148260968</v>
      </c>
      <c r="C10" s="63">
        <f>SUM(C5:C9)</f>
        <v>0</v>
      </c>
      <c r="D10" s="64">
        <f aca="true" t="shared" si="0" ref="D10:Z10">SUM(D5:D9)</f>
        <v>884424000</v>
      </c>
      <c r="E10" s="65">
        <f t="shared" si="0"/>
        <v>884424000</v>
      </c>
      <c r="F10" s="65">
        <f t="shared" si="0"/>
        <v>10946731</v>
      </c>
      <c r="G10" s="65">
        <f t="shared" si="0"/>
        <v>6144002</v>
      </c>
      <c r="H10" s="65">
        <f t="shared" si="0"/>
        <v>270472808</v>
      </c>
      <c r="I10" s="65">
        <f t="shared" si="0"/>
        <v>287563541</v>
      </c>
      <c r="J10" s="65">
        <f t="shared" si="0"/>
        <v>34458016</v>
      </c>
      <c r="K10" s="65">
        <f t="shared" si="0"/>
        <v>35705557</v>
      </c>
      <c r="L10" s="65">
        <f t="shared" si="0"/>
        <v>36565508</v>
      </c>
      <c r="M10" s="65">
        <f t="shared" si="0"/>
        <v>106729081</v>
      </c>
      <c r="N10" s="65">
        <f t="shared" si="0"/>
        <v>30989466</v>
      </c>
      <c r="O10" s="65">
        <f t="shared" si="0"/>
        <v>34466371</v>
      </c>
      <c r="P10" s="65">
        <f t="shared" si="0"/>
        <v>36874185</v>
      </c>
      <c r="Q10" s="65">
        <f t="shared" si="0"/>
        <v>102330022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496622644</v>
      </c>
      <c r="W10" s="65">
        <f t="shared" si="0"/>
        <v>1022271231</v>
      </c>
      <c r="X10" s="65">
        <f t="shared" si="0"/>
        <v>-525648587</v>
      </c>
      <c r="Y10" s="66">
        <f>+IF(W10&lt;&gt;0,(X10/W10)*100,0)</f>
        <v>-51.41967914775448</v>
      </c>
      <c r="Z10" s="67">
        <f t="shared" si="0"/>
        <v>884424000</v>
      </c>
    </row>
    <row r="11" spans="1:26" ht="13.5">
      <c r="A11" s="57" t="s">
        <v>36</v>
      </c>
      <c r="B11" s="18">
        <v>306154062</v>
      </c>
      <c r="C11" s="18">
        <v>0</v>
      </c>
      <c r="D11" s="58">
        <v>316300000</v>
      </c>
      <c r="E11" s="59">
        <v>316300000</v>
      </c>
      <c r="F11" s="59">
        <v>27551142</v>
      </c>
      <c r="G11" s="59">
        <v>35450481</v>
      </c>
      <c r="H11" s="59">
        <v>25382183</v>
      </c>
      <c r="I11" s="59">
        <v>88383806</v>
      </c>
      <c r="J11" s="59">
        <v>19473369</v>
      </c>
      <c r="K11" s="59">
        <v>34228252</v>
      </c>
      <c r="L11" s="59">
        <v>26489874</v>
      </c>
      <c r="M11" s="59">
        <v>80191495</v>
      </c>
      <c r="N11" s="59">
        <v>28278953</v>
      </c>
      <c r="O11" s="59">
        <v>26282785</v>
      </c>
      <c r="P11" s="59">
        <v>27092213</v>
      </c>
      <c r="Q11" s="59">
        <v>81653951</v>
      </c>
      <c r="R11" s="59">
        <v>0</v>
      </c>
      <c r="S11" s="59">
        <v>0</v>
      </c>
      <c r="T11" s="59">
        <v>0</v>
      </c>
      <c r="U11" s="59">
        <v>0</v>
      </c>
      <c r="V11" s="59">
        <v>250229252</v>
      </c>
      <c r="W11" s="59">
        <v>231665247</v>
      </c>
      <c r="X11" s="59">
        <v>18564005</v>
      </c>
      <c r="Y11" s="60">
        <v>8.01</v>
      </c>
      <c r="Z11" s="61">
        <v>316300000</v>
      </c>
    </row>
    <row r="12" spans="1:26" ht="13.5">
      <c r="A12" s="57" t="s">
        <v>37</v>
      </c>
      <c r="B12" s="18">
        <v>13872639</v>
      </c>
      <c r="C12" s="18">
        <v>0</v>
      </c>
      <c r="D12" s="58">
        <v>16234000</v>
      </c>
      <c r="E12" s="59">
        <v>16234000</v>
      </c>
      <c r="F12" s="59">
        <v>1300231</v>
      </c>
      <c r="G12" s="59">
        <v>2352190</v>
      </c>
      <c r="H12" s="59">
        <v>1252139</v>
      </c>
      <c r="I12" s="59">
        <v>4904560</v>
      </c>
      <c r="J12" s="59">
        <v>142603</v>
      </c>
      <c r="K12" s="59">
        <v>1252139</v>
      </c>
      <c r="L12" s="59">
        <v>1262926</v>
      </c>
      <c r="M12" s="59">
        <v>2657668</v>
      </c>
      <c r="N12" s="59">
        <v>1119578</v>
      </c>
      <c r="O12" s="59">
        <v>1995007</v>
      </c>
      <c r="P12" s="59">
        <v>1373743</v>
      </c>
      <c r="Q12" s="59">
        <v>4488328</v>
      </c>
      <c r="R12" s="59">
        <v>0</v>
      </c>
      <c r="S12" s="59">
        <v>0</v>
      </c>
      <c r="T12" s="59">
        <v>0</v>
      </c>
      <c r="U12" s="59">
        <v>0</v>
      </c>
      <c r="V12" s="59">
        <v>12050556</v>
      </c>
      <c r="W12" s="59">
        <v>11425500</v>
      </c>
      <c r="X12" s="59">
        <v>625056</v>
      </c>
      <c r="Y12" s="60">
        <v>5.47</v>
      </c>
      <c r="Z12" s="61">
        <v>16234000</v>
      </c>
    </row>
    <row r="13" spans="1:26" ht="13.5">
      <c r="A13" s="57" t="s">
        <v>103</v>
      </c>
      <c r="B13" s="18">
        <v>68358732</v>
      </c>
      <c r="C13" s="18">
        <v>0</v>
      </c>
      <c r="D13" s="58">
        <v>63600000</v>
      </c>
      <c r="E13" s="59">
        <v>63600000</v>
      </c>
      <c r="F13" s="59">
        <v>57734</v>
      </c>
      <c r="G13" s="59">
        <v>0</v>
      </c>
      <c r="H13" s="59">
        <v>0</v>
      </c>
      <c r="I13" s="59">
        <v>57734</v>
      </c>
      <c r="J13" s="59">
        <v>5370981</v>
      </c>
      <c r="K13" s="59">
        <v>4926571</v>
      </c>
      <c r="L13" s="59">
        <v>5086613</v>
      </c>
      <c r="M13" s="59">
        <v>15384165</v>
      </c>
      <c r="N13" s="59">
        <v>5086613</v>
      </c>
      <c r="O13" s="59">
        <v>5086613</v>
      </c>
      <c r="P13" s="59">
        <v>5086613</v>
      </c>
      <c r="Q13" s="59">
        <v>15259839</v>
      </c>
      <c r="R13" s="59">
        <v>0</v>
      </c>
      <c r="S13" s="59">
        <v>0</v>
      </c>
      <c r="T13" s="59">
        <v>0</v>
      </c>
      <c r="U13" s="59">
        <v>0</v>
      </c>
      <c r="V13" s="59">
        <v>30701738</v>
      </c>
      <c r="W13" s="59">
        <v>47700000</v>
      </c>
      <c r="X13" s="59">
        <v>-16998262</v>
      </c>
      <c r="Y13" s="60">
        <v>-35.64</v>
      </c>
      <c r="Z13" s="61">
        <v>63600000</v>
      </c>
    </row>
    <row r="14" spans="1:26" ht="13.5">
      <c r="A14" s="57" t="s">
        <v>38</v>
      </c>
      <c r="B14" s="18">
        <v>3073237</v>
      </c>
      <c r="C14" s="18">
        <v>0</v>
      </c>
      <c r="D14" s="58">
        <v>1100000</v>
      </c>
      <c r="E14" s="59">
        <v>1100000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825003</v>
      </c>
      <c r="X14" s="59">
        <v>-825003</v>
      </c>
      <c r="Y14" s="60">
        <v>-100</v>
      </c>
      <c r="Z14" s="61">
        <v>1100000</v>
      </c>
    </row>
    <row r="15" spans="1:26" ht="13.5">
      <c r="A15" s="57" t="s">
        <v>39</v>
      </c>
      <c r="B15" s="18">
        <v>201976237</v>
      </c>
      <c r="C15" s="18">
        <v>0</v>
      </c>
      <c r="D15" s="58">
        <v>135460000</v>
      </c>
      <c r="E15" s="59">
        <v>135460000</v>
      </c>
      <c r="F15" s="59">
        <v>818667</v>
      </c>
      <c r="G15" s="59">
        <v>17344652</v>
      </c>
      <c r="H15" s="59">
        <v>14405210</v>
      </c>
      <c r="I15" s="59">
        <v>32568529</v>
      </c>
      <c r="J15" s="59">
        <v>29195486</v>
      </c>
      <c r="K15" s="59">
        <v>7447156</v>
      </c>
      <c r="L15" s="59">
        <v>21802589</v>
      </c>
      <c r="M15" s="59">
        <v>58445231</v>
      </c>
      <c r="N15" s="59">
        <v>3301967</v>
      </c>
      <c r="O15" s="59">
        <v>7949510</v>
      </c>
      <c r="P15" s="59">
        <v>36522389</v>
      </c>
      <c r="Q15" s="59">
        <v>47773866</v>
      </c>
      <c r="R15" s="59">
        <v>0</v>
      </c>
      <c r="S15" s="59">
        <v>0</v>
      </c>
      <c r="T15" s="59">
        <v>0</v>
      </c>
      <c r="U15" s="59">
        <v>0</v>
      </c>
      <c r="V15" s="59">
        <v>138787626</v>
      </c>
      <c r="W15" s="59">
        <v>101594997</v>
      </c>
      <c r="X15" s="59">
        <v>37192629</v>
      </c>
      <c r="Y15" s="60">
        <v>36.61</v>
      </c>
      <c r="Z15" s="61">
        <v>135460000</v>
      </c>
    </row>
    <row r="16" spans="1:26" ht="13.5">
      <c r="A16" s="68" t="s">
        <v>40</v>
      </c>
      <c r="B16" s="18">
        <v>3084991</v>
      </c>
      <c r="C16" s="18">
        <v>0</v>
      </c>
      <c r="D16" s="58">
        <v>3000000</v>
      </c>
      <c r="E16" s="59">
        <v>3000000</v>
      </c>
      <c r="F16" s="59">
        <v>323079</v>
      </c>
      <c r="G16" s="59">
        <v>26013</v>
      </c>
      <c r="H16" s="59">
        <v>69270</v>
      </c>
      <c r="I16" s="59">
        <v>418362</v>
      </c>
      <c r="J16" s="59">
        <v>42095</v>
      </c>
      <c r="K16" s="59">
        <v>38039</v>
      </c>
      <c r="L16" s="59">
        <v>22296</v>
      </c>
      <c r="M16" s="59">
        <v>102430</v>
      </c>
      <c r="N16" s="59">
        <v>215509</v>
      </c>
      <c r="O16" s="59">
        <v>278907</v>
      </c>
      <c r="P16" s="59">
        <v>252698</v>
      </c>
      <c r="Q16" s="59">
        <v>747114</v>
      </c>
      <c r="R16" s="59">
        <v>0</v>
      </c>
      <c r="S16" s="59">
        <v>0</v>
      </c>
      <c r="T16" s="59">
        <v>0</v>
      </c>
      <c r="U16" s="59">
        <v>0</v>
      </c>
      <c r="V16" s="59">
        <v>1267906</v>
      </c>
      <c r="W16" s="59">
        <v>2250000</v>
      </c>
      <c r="X16" s="59">
        <v>-982094</v>
      </c>
      <c r="Y16" s="60">
        <v>-43.65</v>
      </c>
      <c r="Z16" s="61">
        <v>3000000</v>
      </c>
    </row>
    <row r="17" spans="1:26" ht="13.5">
      <c r="A17" s="57" t="s">
        <v>41</v>
      </c>
      <c r="B17" s="18">
        <v>397018071</v>
      </c>
      <c r="C17" s="18">
        <v>0</v>
      </c>
      <c r="D17" s="58">
        <v>330930000</v>
      </c>
      <c r="E17" s="59">
        <v>330930000</v>
      </c>
      <c r="F17" s="59">
        <v>9034240</v>
      </c>
      <c r="G17" s="59">
        <v>36638253</v>
      </c>
      <c r="H17" s="59">
        <v>9477855</v>
      </c>
      <c r="I17" s="59">
        <v>55150348</v>
      </c>
      <c r="J17" s="59">
        <v>14706020</v>
      </c>
      <c r="K17" s="59">
        <v>28707565</v>
      </c>
      <c r="L17" s="59">
        <v>18515935</v>
      </c>
      <c r="M17" s="59">
        <v>61929520</v>
      </c>
      <c r="N17" s="59">
        <v>15202113</v>
      </c>
      <c r="O17" s="59">
        <v>20112749</v>
      </c>
      <c r="P17" s="59">
        <v>26609342</v>
      </c>
      <c r="Q17" s="59">
        <v>61924204</v>
      </c>
      <c r="R17" s="59">
        <v>0</v>
      </c>
      <c r="S17" s="59">
        <v>0</v>
      </c>
      <c r="T17" s="59">
        <v>0</v>
      </c>
      <c r="U17" s="59">
        <v>0</v>
      </c>
      <c r="V17" s="59">
        <v>179004072</v>
      </c>
      <c r="W17" s="59">
        <v>256757256</v>
      </c>
      <c r="X17" s="59">
        <v>-77753184</v>
      </c>
      <c r="Y17" s="60">
        <v>-30.28</v>
      </c>
      <c r="Z17" s="61">
        <v>330930000</v>
      </c>
    </row>
    <row r="18" spans="1:26" ht="13.5">
      <c r="A18" s="69" t="s">
        <v>42</v>
      </c>
      <c r="B18" s="70">
        <f>SUM(B11:B17)</f>
        <v>993537969</v>
      </c>
      <c r="C18" s="70">
        <f>SUM(C11:C17)</f>
        <v>0</v>
      </c>
      <c r="D18" s="71">
        <f aca="true" t="shared" si="1" ref="D18:Z18">SUM(D11:D17)</f>
        <v>866624000</v>
      </c>
      <c r="E18" s="72">
        <f t="shared" si="1"/>
        <v>866624000</v>
      </c>
      <c r="F18" s="72">
        <f t="shared" si="1"/>
        <v>39085093</v>
      </c>
      <c r="G18" s="72">
        <f t="shared" si="1"/>
        <v>91811589</v>
      </c>
      <c r="H18" s="72">
        <f t="shared" si="1"/>
        <v>50586657</v>
      </c>
      <c r="I18" s="72">
        <f t="shared" si="1"/>
        <v>181483339</v>
      </c>
      <c r="J18" s="72">
        <f t="shared" si="1"/>
        <v>68930554</v>
      </c>
      <c r="K18" s="72">
        <f t="shared" si="1"/>
        <v>76599722</v>
      </c>
      <c r="L18" s="72">
        <f t="shared" si="1"/>
        <v>73180233</v>
      </c>
      <c r="M18" s="72">
        <f t="shared" si="1"/>
        <v>218710509</v>
      </c>
      <c r="N18" s="72">
        <f t="shared" si="1"/>
        <v>53204733</v>
      </c>
      <c r="O18" s="72">
        <f t="shared" si="1"/>
        <v>61705571</v>
      </c>
      <c r="P18" s="72">
        <f t="shared" si="1"/>
        <v>96936998</v>
      </c>
      <c r="Q18" s="72">
        <f t="shared" si="1"/>
        <v>211847302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612041150</v>
      </c>
      <c r="W18" s="72">
        <f t="shared" si="1"/>
        <v>652218003</v>
      </c>
      <c r="X18" s="72">
        <f t="shared" si="1"/>
        <v>-40176853</v>
      </c>
      <c r="Y18" s="66">
        <f>+IF(W18&lt;&gt;0,(X18/W18)*100,0)</f>
        <v>-6.1600343466753404</v>
      </c>
      <c r="Z18" s="73">
        <f t="shared" si="1"/>
        <v>866624000</v>
      </c>
    </row>
    <row r="19" spans="1:26" ht="13.5">
      <c r="A19" s="69" t="s">
        <v>43</v>
      </c>
      <c r="B19" s="74">
        <f>+B10-B18</f>
        <v>154722999</v>
      </c>
      <c r="C19" s="74">
        <f>+C10-C18</f>
        <v>0</v>
      </c>
      <c r="D19" s="75">
        <f aca="true" t="shared" si="2" ref="D19:Z19">+D10-D18</f>
        <v>17800000</v>
      </c>
      <c r="E19" s="76">
        <f t="shared" si="2"/>
        <v>17800000</v>
      </c>
      <c r="F19" s="76">
        <f t="shared" si="2"/>
        <v>-28138362</v>
      </c>
      <c r="G19" s="76">
        <f t="shared" si="2"/>
        <v>-85667587</v>
      </c>
      <c r="H19" s="76">
        <f t="shared" si="2"/>
        <v>219886151</v>
      </c>
      <c r="I19" s="76">
        <f t="shared" si="2"/>
        <v>106080202</v>
      </c>
      <c r="J19" s="76">
        <f t="shared" si="2"/>
        <v>-34472538</v>
      </c>
      <c r="K19" s="76">
        <f t="shared" si="2"/>
        <v>-40894165</v>
      </c>
      <c r="L19" s="76">
        <f t="shared" si="2"/>
        <v>-36614725</v>
      </c>
      <c r="M19" s="76">
        <f t="shared" si="2"/>
        <v>-111981428</v>
      </c>
      <c r="N19" s="76">
        <f t="shared" si="2"/>
        <v>-22215267</v>
      </c>
      <c r="O19" s="76">
        <f t="shared" si="2"/>
        <v>-27239200</v>
      </c>
      <c r="P19" s="76">
        <f t="shared" si="2"/>
        <v>-60062813</v>
      </c>
      <c r="Q19" s="76">
        <f t="shared" si="2"/>
        <v>-109517280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-115418506</v>
      </c>
      <c r="W19" s="76">
        <f>IF(E10=E18,0,W10-W18)</f>
        <v>370053228</v>
      </c>
      <c r="X19" s="76">
        <f t="shared" si="2"/>
        <v>-485471734</v>
      </c>
      <c r="Y19" s="77">
        <f>+IF(W19&lt;&gt;0,(X19/W19)*100,0)</f>
        <v>-131.1897038768704</v>
      </c>
      <c r="Z19" s="78">
        <f t="shared" si="2"/>
        <v>17800000</v>
      </c>
    </row>
    <row r="20" spans="1:26" ht="13.5">
      <c r="A20" s="57" t="s">
        <v>44</v>
      </c>
      <c r="B20" s="18">
        <v>0</v>
      </c>
      <c r="C20" s="18">
        <v>0</v>
      </c>
      <c r="D20" s="58">
        <v>672045000</v>
      </c>
      <c r="E20" s="59">
        <v>672045000</v>
      </c>
      <c r="F20" s="59">
        <v>802633</v>
      </c>
      <c r="G20" s="59">
        <v>53290886</v>
      </c>
      <c r="H20" s="59">
        <v>28182394</v>
      </c>
      <c r="I20" s="59">
        <v>82275913</v>
      </c>
      <c r="J20" s="59">
        <v>89515189</v>
      </c>
      <c r="K20" s="59">
        <v>24909691</v>
      </c>
      <c r="L20" s="59">
        <v>201976096</v>
      </c>
      <c r="M20" s="59">
        <v>316400976</v>
      </c>
      <c r="N20" s="59">
        <v>36334247</v>
      </c>
      <c r="O20" s="59">
        <v>38412877</v>
      </c>
      <c r="P20" s="59">
        <v>245880266</v>
      </c>
      <c r="Q20" s="59">
        <v>320627390</v>
      </c>
      <c r="R20" s="59">
        <v>0</v>
      </c>
      <c r="S20" s="59">
        <v>0</v>
      </c>
      <c r="T20" s="59">
        <v>0</v>
      </c>
      <c r="U20" s="59">
        <v>0</v>
      </c>
      <c r="V20" s="59">
        <v>719304279</v>
      </c>
      <c r="W20" s="59">
        <v>504033750</v>
      </c>
      <c r="X20" s="59">
        <v>215270529</v>
      </c>
      <c r="Y20" s="60">
        <v>42.71</v>
      </c>
      <c r="Z20" s="61">
        <v>672045000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154722999</v>
      </c>
      <c r="C22" s="85">
        <f>SUM(C19:C21)</f>
        <v>0</v>
      </c>
      <c r="D22" s="86">
        <f aca="true" t="shared" si="3" ref="D22:Z22">SUM(D19:D21)</f>
        <v>689845000</v>
      </c>
      <c r="E22" s="87">
        <f t="shared" si="3"/>
        <v>689845000</v>
      </c>
      <c r="F22" s="87">
        <f t="shared" si="3"/>
        <v>-27335729</v>
      </c>
      <c r="G22" s="87">
        <f t="shared" si="3"/>
        <v>-32376701</v>
      </c>
      <c r="H22" s="87">
        <f t="shared" si="3"/>
        <v>248068545</v>
      </c>
      <c r="I22" s="87">
        <f t="shared" si="3"/>
        <v>188356115</v>
      </c>
      <c r="J22" s="87">
        <f t="shared" si="3"/>
        <v>55042651</v>
      </c>
      <c r="K22" s="87">
        <f t="shared" si="3"/>
        <v>-15984474</v>
      </c>
      <c r="L22" s="87">
        <f t="shared" si="3"/>
        <v>165361371</v>
      </c>
      <c r="M22" s="87">
        <f t="shared" si="3"/>
        <v>204419548</v>
      </c>
      <c r="N22" s="87">
        <f t="shared" si="3"/>
        <v>14118980</v>
      </c>
      <c r="O22" s="87">
        <f t="shared" si="3"/>
        <v>11173677</v>
      </c>
      <c r="P22" s="87">
        <f t="shared" si="3"/>
        <v>185817453</v>
      </c>
      <c r="Q22" s="87">
        <f t="shared" si="3"/>
        <v>211110110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603885773</v>
      </c>
      <c r="W22" s="87">
        <f t="shared" si="3"/>
        <v>874086978</v>
      </c>
      <c r="X22" s="87">
        <f t="shared" si="3"/>
        <v>-270201205</v>
      </c>
      <c r="Y22" s="88">
        <f>+IF(W22&lt;&gt;0,(X22/W22)*100,0)</f>
        <v>-30.912393365960888</v>
      </c>
      <c r="Z22" s="89">
        <f t="shared" si="3"/>
        <v>689845000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154722999</v>
      </c>
      <c r="C24" s="74">
        <f>SUM(C22:C23)</f>
        <v>0</v>
      </c>
      <c r="D24" s="75">
        <f aca="true" t="shared" si="4" ref="D24:Z24">SUM(D22:D23)</f>
        <v>689845000</v>
      </c>
      <c r="E24" s="76">
        <f t="shared" si="4"/>
        <v>689845000</v>
      </c>
      <c r="F24" s="76">
        <f t="shared" si="4"/>
        <v>-27335729</v>
      </c>
      <c r="G24" s="76">
        <f t="shared" si="4"/>
        <v>-32376701</v>
      </c>
      <c r="H24" s="76">
        <f t="shared" si="4"/>
        <v>248068545</v>
      </c>
      <c r="I24" s="76">
        <f t="shared" si="4"/>
        <v>188356115</v>
      </c>
      <c r="J24" s="76">
        <f t="shared" si="4"/>
        <v>55042651</v>
      </c>
      <c r="K24" s="76">
        <f t="shared" si="4"/>
        <v>-15984474</v>
      </c>
      <c r="L24" s="76">
        <f t="shared" si="4"/>
        <v>165361371</v>
      </c>
      <c r="M24" s="76">
        <f t="shared" si="4"/>
        <v>204419548</v>
      </c>
      <c r="N24" s="76">
        <f t="shared" si="4"/>
        <v>14118980</v>
      </c>
      <c r="O24" s="76">
        <f t="shared" si="4"/>
        <v>11173677</v>
      </c>
      <c r="P24" s="76">
        <f t="shared" si="4"/>
        <v>185817453</v>
      </c>
      <c r="Q24" s="76">
        <f t="shared" si="4"/>
        <v>211110110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603885773</v>
      </c>
      <c r="W24" s="76">
        <f t="shared" si="4"/>
        <v>874086978</v>
      </c>
      <c r="X24" s="76">
        <f t="shared" si="4"/>
        <v>-270201205</v>
      </c>
      <c r="Y24" s="77">
        <f>+IF(W24&lt;&gt;0,(X24/W24)*100,0)</f>
        <v>-30.912393365960888</v>
      </c>
      <c r="Z24" s="78">
        <f t="shared" si="4"/>
        <v>689845000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421157420</v>
      </c>
      <c r="C27" s="21">
        <v>0</v>
      </c>
      <c r="D27" s="98">
        <v>689845000</v>
      </c>
      <c r="E27" s="99">
        <v>689845000</v>
      </c>
      <c r="F27" s="99">
        <v>0</v>
      </c>
      <c r="G27" s="99">
        <v>53448205</v>
      </c>
      <c r="H27" s="99">
        <v>46739319</v>
      </c>
      <c r="I27" s="99">
        <v>100187524</v>
      </c>
      <c r="J27" s="99">
        <v>33518845</v>
      </c>
      <c r="K27" s="99">
        <v>45842376</v>
      </c>
      <c r="L27" s="99">
        <v>55391280</v>
      </c>
      <c r="M27" s="99">
        <v>134752501</v>
      </c>
      <c r="N27" s="99">
        <v>22637319</v>
      </c>
      <c r="O27" s="99">
        <v>43794286</v>
      </c>
      <c r="P27" s="99">
        <v>24592780</v>
      </c>
      <c r="Q27" s="99">
        <v>91024385</v>
      </c>
      <c r="R27" s="99">
        <v>0</v>
      </c>
      <c r="S27" s="99">
        <v>0</v>
      </c>
      <c r="T27" s="99">
        <v>0</v>
      </c>
      <c r="U27" s="99">
        <v>0</v>
      </c>
      <c r="V27" s="99">
        <v>325964410</v>
      </c>
      <c r="W27" s="99">
        <v>517383750</v>
      </c>
      <c r="X27" s="99">
        <v>-191419340</v>
      </c>
      <c r="Y27" s="100">
        <v>-37</v>
      </c>
      <c r="Z27" s="101">
        <v>689845000</v>
      </c>
    </row>
    <row r="28" spans="1:26" ht="13.5">
      <c r="A28" s="102" t="s">
        <v>44</v>
      </c>
      <c r="B28" s="18">
        <v>418837433</v>
      </c>
      <c r="C28" s="18">
        <v>0</v>
      </c>
      <c r="D28" s="58">
        <v>672045000</v>
      </c>
      <c r="E28" s="59">
        <v>672045000</v>
      </c>
      <c r="F28" s="59">
        <v>0</v>
      </c>
      <c r="G28" s="59">
        <v>53448205</v>
      </c>
      <c r="H28" s="59">
        <v>46096405</v>
      </c>
      <c r="I28" s="59">
        <v>99544610</v>
      </c>
      <c r="J28" s="59">
        <v>33518845</v>
      </c>
      <c r="K28" s="59">
        <v>45842376</v>
      </c>
      <c r="L28" s="59">
        <v>55391280</v>
      </c>
      <c r="M28" s="59">
        <v>134752501</v>
      </c>
      <c r="N28" s="59">
        <v>22637319</v>
      </c>
      <c r="O28" s="59">
        <v>43794286</v>
      </c>
      <c r="P28" s="59">
        <v>23590947</v>
      </c>
      <c r="Q28" s="59">
        <v>90022552</v>
      </c>
      <c r="R28" s="59">
        <v>0</v>
      </c>
      <c r="S28" s="59">
        <v>0</v>
      </c>
      <c r="T28" s="59">
        <v>0</v>
      </c>
      <c r="U28" s="59">
        <v>0</v>
      </c>
      <c r="V28" s="59">
        <v>324319663</v>
      </c>
      <c r="W28" s="59">
        <v>504033750</v>
      </c>
      <c r="X28" s="59">
        <v>-179714087</v>
      </c>
      <c r="Y28" s="60">
        <v>-35.66</v>
      </c>
      <c r="Z28" s="61">
        <v>672045000</v>
      </c>
    </row>
    <row r="29" spans="1:26" ht="13.5">
      <c r="A29" s="57" t="s">
        <v>107</v>
      </c>
      <c r="B29" s="18">
        <v>2319987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642914</v>
      </c>
      <c r="I29" s="59">
        <v>642914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1001833</v>
      </c>
      <c r="Q29" s="59">
        <v>1001833</v>
      </c>
      <c r="R29" s="59">
        <v>0</v>
      </c>
      <c r="S29" s="59">
        <v>0</v>
      </c>
      <c r="T29" s="59">
        <v>0</v>
      </c>
      <c r="U29" s="59">
        <v>0</v>
      </c>
      <c r="V29" s="59">
        <v>1644747</v>
      </c>
      <c r="W29" s="59"/>
      <c r="X29" s="59">
        <v>1644747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17800000</v>
      </c>
      <c r="E31" s="59">
        <v>17800000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13350000</v>
      </c>
      <c r="X31" s="59">
        <v>-13350000</v>
      </c>
      <c r="Y31" s="60">
        <v>-100</v>
      </c>
      <c r="Z31" s="61">
        <v>17800000</v>
      </c>
    </row>
    <row r="32" spans="1:26" ht="13.5">
      <c r="A32" s="69" t="s">
        <v>50</v>
      </c>
      <c r="B32" s="21">
        <f>SUM(B28:B31)</f>
        <v>421157420</v>
      </c>
      <c r="C32" s="21">
        <f>SUM(C28:C31)</f>
        <v>0</v>
      </c>
      <c r="D32" s="98">
        <f aca="true" t="shared" si="5" ref="D32:Z32">SUM(D28:D31)</f>
        <v>689845000</v>
      </c>
      <c r="E32" s="99">
        <f t="shared" si="5"/>
        <v>689845000</v>
      </c>
      <c r="F32" s="99">
        <f t="shared" si="5"/>
        <v>0</v>
      </c>
      <c r="G32" s="99">
        <f t="shared" si="5"/>
        <v>53448205</v>
      </c>
      <c r="H32" s="99">
        <f t="shared" si="5"/>
        <v>46739319</v>
      </c>
      <c r="I32" s="99">
        <f t="shared" si="5"/>
        <v>100187524</v>
      </c>
      <c r="J32" s="99">
        <f t="shared" si="5"/>
        <v>33518845</v>
      </c>
      <c r="K32" s="99">
        <f t="shared" si="5"/>
        <v>45842376</v>
      </c>
      <c r="L32" s="99">
        <f t="shared" si="5"/>
        <v>55391280</v>
      </c>
      <c r="M32" s="99">
        <f t="shared" si="5"/>
        <v>134752501</v>
      </c>
      <c r="N32" s="99">
        <f t="shared" si="5"/>
        <v>22637319</v>
      </c>
      <c r="O32" s="99">
        <f t="shared" si="5"/>
        <v>43794286</v>
      </c>
      <c r="P32" s="99">
        <f t="shared" si="5"/>
        <v>24592780</v>
      </c>
      <c r="Q32" s="99">
        <f t="shared" si="5"/>
        <v>91024385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325964410</v>
      </c>
      <c r="W32" s="99">
        <f t="shared" si="5"/>
        <v>517383750</v>
      </c>
      <c r="X32" s="99">
        <f t="shared" si="5"/>
        <v>-191419340</v>
      </c>
      <c r="Y32" s="100">
        <f>+IF(W32&lt;&gt;0,(X32/W32)*100,0)</f>
        <v>-36.99755548951818</v>
      </c>
      <c r="Z32" s="101">
        <f t="shared" si="5"/>
        <v>689845000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209789803</v>
      </c>
      <c r="C35" s="18">
        <v>0</v>
      </c>
      <c r="D35" s="58">
        <v>209426000</v>
      </c>
      <c r="E35" s="59">
        <v>209426000</v>
      </c>
      <c r="F35" s="59">
        <v>168196920</v>
      </c>
      <c r="G35" s="59">
        <v>0</v>
      </c>
      <c r="H35" s="59">
        <v>188097828</v>
      </c>
      <c r="I35" s="59">
        <v>188097828</v>
      </c>
      <c r="J35" s="59">
        <v>241222205</v>
      </c>
      <c r="K35" s="59">
        <v>0</v>
      </c>
      <c r="L35" s="59">
        <v>0</v>
      </c>
      <c r="M35" s="59">
        <v>0</v>
      </c>
      <c r="N35" s="59">
        <v>0</v>
      </c>
      <c r="O35" s="59">
        <v>421000651</v>
      </c>
      <c r="P35" s="59">
        <v>0</v>
      </c>
      <c r="Q35" s="59">
        <v>421000651</v>
      </c>
      <c r="R35" s="59">
        <v>0</v>
      </c>
      <c r="S35" s="59">
        <v>0</v>
      </c>
      <c r="T35" s="59">
        <v>0</v>
      </c>
      <c r="U35" s="59">
        <v>0</v>
      </c>
      <c r="V35" s="59">
        <v>421000651</v>
      </c>
      <c r="W35" s="59">
        <v>157069500</v>
      </c>
      <c r="X35" s="59">
        <v>263931151</v>
      </c>
      <c r="Y35" s="60">
        <v>168.03</v>
      </c>
      <c r="Z35" s="61">
        <v>209426000</v>
      </c>
    </row>
    <row r="36" spans="1:26" ht="13.5">
      <c r="A36" s="57" t="s">
        <v>53</v>
      </c>
      <c r="B36" s="18">
        <v>2587173212</v>
      </c>
      <c r="C36" s="18">
        <v>0</v>
      </c>
      <c r="D36" s="58">
        <v>3179633000</v>
      </c>
      <c r="E36" s="59">
        <v>3179633000</v>
      </c>
      <c r="F36" s="59">
        <v>10745640</v>
      </c>
      <c r="G36" s="59">
        <v>0</v>
      </c>
      <c r="H36" s="59">
        <v>54312437</v>
      </c>
      <c r="I36" s="59">
        <v>54312437</v>
      </c>
      <c r="J36" s="59">
        <v>2601558331</v>
      </c>
      <c r="K36" s="59">
        <v>0</v>
      </c>
      <c r="L36" s="59">
        <v>0</v>
      </c>
      <c r="M36" s="59">
        <v>0</v>
      </c>
      <c r="N36" s="59">
        <v>0</v>
      </c>
      <c r="O36" s="59">
        <v>1741756686</v>
      </c>
      <c r="P36" s="59">
        <v>0</v>
      </c>
      <c r="Q36" s="59">
        <v>1741756686</v>
      </c>
      <c r="R36" s="59">
        <v>0</v>
      </c>
      <c r="S36" s="59">
        <v>0</v>
      </c>
      <c r="T36" s="59">
        <v>0</v>
      </c>
      <c r="U36" s="59">
        <v>0</v>
      </c>
      <c r="V36" s="59">
        <v>1741756686</v>
      </c>
      <c r="W36" s="59">
        <v>2384724750</v>
      </c>
      <c r="X36" s="59">
        <v>-642968064</v>
      </c>
      <c r="Y36" s="60">
        <v>-26.96</v>
      </c>
      <c r="Z36" s="61">
        <v>3179633000</v>
      </c>
    </row>
    <row r="37" spans="1:26" ht="13.5">
      <c r="A37" s="57" t="s">
        <v>54</v>
      </c>
      <c r="B37" s="18">
        <v>335129002</v>
      </c>
      <c r="C37" s="18">
        <v>0</v>
      </c>
      <c r="D37" s="58">
        <v>206574000</v>
      </c>
      <c r="E37" s="59">
        <v>206574000</v>
      </c>
      <c r="F37" s="59">
        <v>106255931</v>
      </c>
      <c r="G37" s="59">
        <v>0</v>
      </c>
      <c r="H37" s="59">
        <v>106255931</v>
      </c>
      <c r="I37" s="59">
        <v>106255931</v>
      </c>
      <c r="J37" s="59">
        <v>213797150</v>
      </c>
      <c r="K37" s="59">
        <v>0</v>
      </c>
      <c r="L37" s="59">
        <v>0</v>
      </c>
      <c r="M37" s="59">
        <v>0</v>
      </c>
      <c r="N37" s="59">
        <v>0</v>
      </c>
      <c r="O37" s="59">
        <v>31582542</v>
      </c>
      <c r="P37" s="59">
        <v>0</v>
      </c>
      <c r="Q37" s="59">
        <v>31582542</v>
      </c>
      <c r="R37" s="59">
        <v>0</v>
      </c>
      <c r="S37" s="59">
        <v>0</v>
      </c>
      <c r="T37" s="59">
        <v>0</v>
      </c>
      <c r="U37" s="59">
        <v>0</v>
      </c>
      <c r="V37" s="59">
        <v>31582542</v>
      </c>
      <c r="W37" s="59">
        <v>154930500</v>
      </c>
      <c r="X37" s="59">
        <v>-123347958</v>
      </c>
      <c r="Y37" s="60">
        <v>-79.62</v>
      </c>
      <c r="Z37" s="61">
        <v>206574000</v>
      </c>
    </row>
    <row r="38" spans="1:26" ht="13.5">
      <c r="A38" s="57" t="s">
        <v>55</v>
      </c>
      <c r="B38" s="18">
        <v>52310008</v>
      </c>
      <c r="C38" s="18">
        <v>0</v>
      </c>
      <c r="D38" s="58">
        <v>31979000</v>
      </c>
      <c r="E38" s="59">
        <v>31979000</v>
      </c>
      <c r="F38" s="59">
        <v>0</v>
      </c>
      <c r="G38" s="59">
        <v>0</v>
      </c>
      <c r="H38" s="59">
        <v>0</v>
      </c>
      <c r="I38" s="59">
        <v>0</v>
      </c>
      <c r="J38" s="59">
        <v>52310008</v>
      </c>
      <c r="K38" s="59">
        <v>0</v>
      </c>
      <c r="L38" s="59">
        <v>0</v>
      </c>
      <c r="M38" s="59">
        <v>0</v>
      </c>
      <c r="N38" s="59">
        <v>0</v>
      </c>
      <c r="O38" s="59">
        <v>52310008</v>
      </c>
      <c r="P38" s="59">
        <v>0</v>
      </c>
      <c r="Q38" s="59">
        <v>52310008</v>
      </c>
      <c r="R38" s="59">
        <v>0</v>
      </c>
      <c r="S38" s="59">
        <v>0</v>
      </c>
      <c r="T38" s="59">
        <v>0</v>
      </c>
      <c r="U38" s="59">
        <v>0</v>
      </c>
      <c r="V38" s="59">
        <v>52310008</v>
      </c>
      <c r="W38" s="59">
        <v>23984250</v>
      </c>
      <c r="X38" s="59">
        <v>28325758</v>
      </c>
      <c r="Y38" s="60">
        <v>118.1</v>
      </c>
      <c r="Z38" s="61">
        <v>31979000</v>
      </c>
    </row>
    <row r="39" spans="1:26" ht="13.5">
      <c r="A39" s="57" t="s">
        <v>56</v>
      </c>
      <c r="B39" s="18">
        <v>2409524005</v>
      </c>
      <c r="C39" s="18">
        <v>0</v>
      </c>
      <c r="D39" s="58">
        <v>3150506000</v>
      </c>
      <c r="E39" s="59">
        <v>3150506000</v>
      </c>
      <c r="F39" s="59">
        <v>72686629</v>
      </c>
      <c r="G39" s="59">
        <v>0</v>
      </c>
      <c r="H39" s="59">
        <v>136154334</v>
      </c>
      <c r="I39" s="59">
        <v>136154334</v>
      </c>
      <c r="J39" s="59">
        <v>2576673378</v>
      </c>
      <c r="K39" s="59">
        <v>0</v>
      </c>
      <c r="L39" s="59">
        <v>0</v>
      </c>
      <c r="M39" s="59">
        <v>0</v>
      </c>
      <c r="N39" s="59">
        <v>0</v>
      </c>
      <c r="O39" s="59">
        <v>2078864787</v>
      </c>
      <c r="P39" s="59">
        <v>0</v>
      </c>
      <c r="Q39" s="59">
        <v>2078864787</v>
      </c>
      <c r="R39" s="59">
        <v>0</v>
      </c>
      <c r="S39" s="59">
        <v>0</v>
      </c>
      <c r="T39" s="59">
        <v>0</v>
      </c>
      <c r="U39" s="59">
        <v>0</v>
      </c>
      <c r="V39" s="59">
        <v>2078864787</v>
      </c>
      <c r="W39" s="59">
        <v>2362879500</v>
      </c>
      <c r="X39" s="59">
        <v>-284014713</v>
      </c>
      <c r="Y39" s="60">
        <v>-12.02</v>
      </c>
      <c r="Z39" s="61">
        <v>3150506000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332560800</v>
      </c>
      <c r="C42" s="18">
        <v>0</v>
      </c>
      <c r="D42" s="58">
        <v>765655791</v>
      </c>
      <c r="E42" s="59">
        <v>765655791</v>
      </c>
      <c r="F42" s="59">
        <v>-67370086</v>
      </c>
      <c r="G42" s="59">
        <v>-63194802</v>
      </c>
      <c r="H42" s="59">
        <v>198968293</v>
      </c>
      <c r="I42" s="59">
        <v>68403405</v>
      </c>
      <c r="J42" s="59">
        <v>-55355617</v>
      </c>
      <c r="K42" s="59">
        <v>-62823111</v>
      </c>
      <c r="L42" s="59">
        <v>-60803096</v>
      </c>
      <c r="M42" s="59">
        <v>-178981824</v>
      </c>
      <c r="N42" s="59">
        <v>-42996009</v>
      </c>
      <c r="O42" s="59">
        <v>-49201160</v>
      </c>
      <c r="P42" s="59">
        <v>-84690497</v>
      </c>
      <c r="Q42" s="59">
        <v>-176887666</v>
      </c>
      <c r="R42" s="59">
        <v>0</v>
      </c>
      <c r="S42" s="59">
        <v>0</v>
      </c>
      <c r="T42" s="59">
        <v>0</v>
      </c>
      <c r="U42" s="59">
        <v>0</v>
      </c>
      <c r="V42" s="59">
        <v>-287466085</v>
      </c>
      <c r="W42" s="59">
        <v>958558750</v>
      </c>
      <c r="X42" s="59">
        <v>-1246024835</v>
      </c>
      <c r="Y42" s="60">
        <v>-129.99</v>
      </c>
      <c r="Z42" s="61">
        <v>765655791</v>
      </c>
    </row>
    <row r="43" spans="1:26" ht="13.5">
      <c r="A43" s="57" t="s">
        <v>59</v>
      </c>
      <c r="B43" s="18">
        <v>-314121902</v>
      </c>
      <c r="C43" s="18">
        <v>0</v>
      </c>
      <c r="D43" s="58">
        <v>-672045000</v>
      </c>
      <c r="E43" s="59">
        <v>-672045000</v>
      </c>
      <c r="F43" s="59">
        <v>-10700836</v>
      </c>
      <c r="G43" s="59">
        <v>0</v>
      </c>
      <c r="H43" s="59">
        <v>0</v>
      </c>
      <c r="I43" s="59">
        <v>-10700836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-2459780</v>
      </c>
      <c r="Q43" s="59">
        <v>-2459780</v>
      </c>
      <c r="R43" s="59">
        <v>0</v>
      </c>
      <c r="S43" s="59">
        <v>0</v>
      </c>
      <c r="T43" s="59">
        <v>0</v>
      </c>
      <c r="U43" s="59">
        <v>0</v>
      </c>
      <c r="V43" s="59">
        <v>-13160616</v>
      </c>
      <c r="W43" s="59">
        <v>-504033750</v>
      </c>
      <c r="X43" s="59">
        <v>490873134</v>
      </c>
      <c r="Y43" s="60">
        <v>-97.39</v>
      </c>
      <c r="Z43" s="61">
        <v>-672045000</v>
      </c>
    </row>
    <row r="44" spans="1:26" ht="13.5">
      <c r="A44" s="57" t="s">
        <v>60</v>
      </c>
      <c r="B44" s="18">
        <v>-879765</v>
      </c>
      <c r="C44" s="18">
        <v>0</v>
      </c>
      <c r="D44" s="58">
        <v>-1100000</v>
      </c>
      <c r="E44" s="59">
        <v>-1100000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-819000</v>
      </c>
      <c r="X44" s="59">
        <v>819000</v>
      </c>
      <c r="Y44" s="60">
        <v>-100</v>
      </c>
      <c r="Z44" s="61">
        <v>-1100000</v>
      </c>
    </row>
    <row r="45" spans="1:26" ht="13.5">
      <c r="A45" s="69" t="s">
        <v>61</v>
      </c>
      <c r="B45" s="21">
        <v>18472740</v>
      </c>
      <c r="C45" s="21">
        <v>0</v>
      </c>
      <c r="D45" s="98">
        <v>92510791</v>
      </c>
      <c r="E45" s="99">
        <v>92510791</v>
      </c>
      <c r="F45" s="99">
        <v>-59598182</v>
      </c>
      <c r="G45" s="99">
        <v>-122792984</v>
      </c>
      <c r="H45" s="99">
        <v>76175309</v>
      </c>
      <c r="I45" s="99">
        <v>76175309</v>
      </c>
      <c r="J45" s="99">
        <v>20819692</v>
      </c>
      <c r="K45" s="99">
        <v>-42003419</v>
      </c>
      <c r="L45" s="99">
        <v>-102806515</v>
      </c>
      <c r="M45" s="99">
        <v>-102806515</v>
      </c>
      <c r="N45" s="99">
        <v>-145802524</v>
      </c>
      <c r="O45" s="99">
        <v>-195003684</v>
      </c>
      <c r="P45" s="99">
        <v>-282153961</v>
      </c>
      <c r="Q45" s="99">
        <v>-282153961</v>
      </c>
      <c r="R45" s="99">
        <v>0</v>
      </c>
      <c r="S45" s="99">
        <v>0</v>
      </c>
      <c r="T45" s="99">
        <v>0</v>
      </c>
      <c r="U45" s="99">
        <v>0</v>
      </c>
      <c r="V45" s="99">
        <v>-282153961</v>
      </c>
      <c r="W45" s="99">
        <v>453706000</v>
      </c>
      <c r="X45" s="99">
        <v>-735859961</v>
      </c>
      <c r="Y45" s="100">
        <v>-162.19</v>
      </c>
      <c r="Z45" s="101">
        <v>92510791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12789432</v>
      </c>
      <c r="C49" s="51">
        <v>0</v>
      </c>
      <c r="D49" s="128">
        <v>5133759</v>
      </c>
      <c r="E49" s="53">
        <v>3901171</v>
      </c>
      <c r="F49" s="53">
        <v>0</v>
      </c>
      <c r="G49" s="53">
        <v>0</v>
      </c>
      <c r="H49" s="53">
        <v>0</v>
      </c>
      <c r="I49" s="53">
        <v>4289774</v>
      </c>
      <c r="J49" s="53">
        <v>0</v>
      </c>
      <c r="K49" s="53">
        <v>0</v>
      </c>
      <c r="L49" s="53">
        <v>0</v>
      </c>
      <c r="M49" s="53">
        <v>3749396</v>
      </c>
      <c r="N49" s="53">
        <v>0</v>
      </c>
      <c r="O49" s="53">
        <v>0</v>
      </c>
      <c r="P49" s="53">
        <v>0</v>
      </c>
      <c r="Q49" s="53">
        <v>118936989</v>
      </c>
      <c r="R49" s="53">
        <v>0</v>
      </c>
      <c r="S49" s="53">
        <v>0</v>
      </c>
      <c r="T49" s="53">
        <v>0</v>
      </c>
      <c r="U49" s="53">
        <v>0</v>
      </c>
      <c r="V49" s="53">
        <v>-2219715</v>
      </c>
      <c r="W49" s="53">
        <v>0</v>
      </c>
      <c r="X49" s="53">
        <v>146580806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39666515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39666515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49.903202496774426</v>
      </c>
      <c r="C58" s="5">
        <f>IF(C67=0,0,+(C76/C67)*100)</f>
        <v>0</v>
      </c>
      <c r="D58" s="6">
        <f aca="true" t="shared" si="6" ref="D58:Z58">IF(D67=0,0,+(D76/D67)*100)</f>
        <v>77.53158618964223</v>
      </c>
      <c r="E58" s="7">
        <f t="shared" si="6"/>
        <v>77.53158618964223</v>
      </c>
      <c r="F58" s="7">
        <f t="shared" si="6"/>
        <v>91.4729929019651</v>
      </c>
      <c r="G58" s="7">
        <f t="shared" si="6"/>
        <v>130.16586508293256</v>
      </c>
      <c r="H58" s="7">
        <f t="shared" si="6"/>
        <v>85.17593681722795</v>
      </c>
      <c r="I58" s="7">
        <f t="shared" si="6"/>
        <v>99.45497123415275</v>
      </c>
      <c r="J58" s="7">
        <f t="shared" si="6"/>
        <v>99.62136093224527</v>
      </c>
      <c r="K58" s="7">
        <f t="shared" si="6"/>
        <v>116.04728253524017</v>
      </c>
      <c r="L58" s="7">
        <f t="shared" si="6"/>
        <v>99.99995236225267</v>
      </c>
      <c r="M58" s="7">
        <f t="shared" si="6"/>
        <v>105.59891511297566</v>
      </c>
      <c r="N58" s="7">
        <f t="shared" si="6"/>
        <v>100</v>
      </c>
      <c r="O58" s="7">
        <f t="shared" si="6"/>
        <v>100</v>
      </c>
      <c r="P58" s="7">
        <f t="shared" si="6"/>
        <v>100.00001565040012</v>
      </c>
      <c r="Q58" s="7">
        <f t="shared" si="6"/>
        <v>100.00000468635952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101.61642107166186</v>
      </c>
      <c r="W58" s="7">
        <f t="shared" si="6"/>
        <v>74.56502632028752</v>
      </c>
      <c r="X58" s="7">
        <f t="shared" si="6"/>
        <v>0</v>
      </c>
      <c r="Y58" s="7">
        <f t="shared" si="6"/>
        <v>0</v>
      </c>
      <c r="Z58" s="8">
        <f t="shared" si="6"/>
        <v>77.53158618964223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58.64448228379102</v>
      </c>
      <c r="C60" s="12">
        <f t="shared" si="7"/>
        <v>0</v>
      </c>
      <c r="D60" s="3">
        <f t="shared" si="7"/>
        <v>75.10265606320495</v>
      </c>
      <c r="E60" s="13">
        <f t="shared" si="7"/>
        <v>75.10265606320495</v>
      </c>
      <c r="F60" s="13">
        <f t="shared" si="7"/>
        <v>90.50379580636874</v>
      </c>
      <c r="G60" s="13">
        <f t="shared" si="7"/>
        <v>130.54265473142155</v>
      </c>
      <c r="H60" s="13">
        <f t="shared" si="7"/>
        <v>84.038103437664</v>
      </c>
      <c r="I60" s="13">
        <f t="shared" si="7"/>
        <v>99.41687608138402</v>
      </c>
      <c r="J60" s="13">
        <f t="shared" si="7"/>
        <v>99.58367001254014</v>
      </c>
      <c r="K60" s="13">
        <f t="shared" si="7"/>
        <v>116.18533903553798</v>
      </c>
      <c r="L60" s="13">
        <f t="shared" si="7"/>
        <v>99.99994607005284</v>
      </c>
      <c r="M60" s="13">
        <f t="shared" si="7"/>
        <v>105.64699984515163</v>
      </c>
      <c r="N60" s="13">
        <f t="shared" si="7"/>
        <v>100</v>
      </c>
      <c r="O60" s="13">
        <f t="shared" si="7"/>
        <v>100</v>
      </c>
      <c r="P60" s="13">
        <f t="shared" si="7"/>
        <v>100.00001801746615</v>
      </c>
      <c r="Q60" s="13">
        <f t="shared" si="7"/>
        <v>100.00000516411185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101.58304561941362</v>
      </c>
      <c r="W60" s="13">
        <f t="shared" si="7"/>
        <v>71.93247704551635</v>
      </c>
      <c r="X60" s="13">
        <f t="shared" si="7"/>
        <v>0</v>
      </c>
      <c r="Y60" s="13">
        <f t="shared" si="7"/>
        <v>0</v>
      </c>
      <c r="Z60" s="14">
        <f t="shared" si="7"/>
        <v>75.10265606320495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75</v>
      </c>
      <c r="E62" s="13">
        <f t="shared" si="7"/>
        <v>75</v>
      </c>
      <c r="F62" s="13">
        <f t="shared" si="7"/>
        <v>90.53016140960459</v>
      </c>
      <c r="G62" s="13">
        <f t="shared" si="7"/>
        <v>134.4793517781481</v>
      </c>
      <c r="H62" s="13">
        <f t="shared" si="7"/>
        <v>596.6599772824859</v>
      </c>
      <c r="I62" s="13">
        <f t="shared" si="7"/>
        <v>153.99099984701107</v>
      </c>
      <c r="J62" s="13">
        <f t="shared" si="7"/>
        <v>501.1747424718932</v>
      </c>
      <c r="K62" s="13">
        <f t="shared" si="7"/>
        <v>614.5875792255492</v>
      </c>
      <c r="L62" s="13">
        <f t="shared" si="7"/>
        <v>0</v>
      </c>
      <c r="M62" s="13">
        <f t="shared" si="7"/>
        <v>775.8734353059835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372.3493917577897</v>
      </c>
      <c r="W62" s="13">
        <f t="shared" si="7"/>
        <v>71.06561420818944</v>
      </c>
      <c r="X62" s="13">
        <f t="shared" si="7"/>
        <v>0</v>
      </c>
      <c r="Y62" s="13">
        <f t="shared" si="7"/>
        <v>0</v>
      </c>
      <c r="Z62" s="14">
        <f t="shared" si="7"/>
        <v>75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75.50967741935483</v>
      </c>
      <c r="E63" s="13">
        <f t="shared" si="7"/>
        <v>75.50967741935483</v>
      </c>
      <c r="F63" s="13">
        <f t="shared" si="7"/>
        <v>90.37778195880931</v>
      </c>
      <c r="G63" s="13">
        <f t="shared" si="7"/>
        <v>111.35627458132453</v>
      </c>
      <c r="H63" s="13">
        <f t="shared" si="7"/>
        <v>61.094179058648066</v>
      </c>
      <c r="I63" s="13">
        <f t="shared" si="7"/>
        <v>82.8511631613239</v>
      </c>
      <c r="J63" s="13">
        <f t="shared" si="7"/>
        <v>60.087267776652595</v>
      </c>
      <c r="K63" s="13">
        <f t="shared" si="7"/>
        <v>122.36422561382541</v>
      </c>
      <c r="L63" s="13">
        <f t="shared" si="7"/>
        <v>99.999672860151</v>
      </c>
      <c r="M63" s="13">
        <f t="shared" si="7"/>
        <v>86.86210386224843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89.56967615029974</v>
      </c>
      <c r="W63" s="13">
        <f t="shared" si="7"/>
        <v>75.56004236317129</v>
      </c>
      <c r="X63" s="13">
        <f t="shared" si="7"/>
        <v>0</v>
      </c>
      <c r="Y63" s="13">
        <f t="shared" si="7"/>
        <v>0</v>
      </c>
      <c r="Z63" s="14">
        <f t="shared" si="7"/>
        <v>75.50967741935483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100.01603849238172</v>
      </c>
      <c r="E66" s="16">
        <f t="shared" si="7"/>
        <v>100.01603849238172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114.80071588488681</v>
      </c>
      <c r="L66" s="16">
        <f t="shared" si="7"/>
        <v>100</v>
      </c>
      <c r="M66" s="16">
        <f t="shared" si="7"/>
        <v>105.17455664942592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101.97055251720239</v>
      </c>
      <c r="W66" s="16">
        <f t="shared" si="7"/>
        <v>100.01283038234538</v>
      </c>
      <c r="X66" s="16">
        <f t="shared" si="7"/>
        <v>0</v>
      </c>
      <c r="Y66" s="16">
        <f t="shared" si="7"/>
        <v>0</v>
      </c>
      <c r="Z66" s="17">
        <f t="shared" si="7"/>
        <v>100.01603849238172</v>
      </c>
    </row>
    <row r="67" spans="1:26" ht="13.5" hidden="1">
      <c r="A67" s="40" t="s">
        <v>116</v>
      </c>
      <c r="B67" s="23">
        <v>60849710</v>
      </c>
      <c r="C67" s="23"/>
      <c r="D67" s="24">
        <v>63952000</v>
      </c>
      <c r="E67" s="25">
        <v>63952000</v>
      </c>
      <c r="F67" s="25">
        <v>7218195</v>
      </c>
      <c r="G67" s="25">
        <v>5999997</v>
      </c>
      <c r="H67" s="25">
        <v>8869633</v>
      </c>
      <c r="I67" s="25">
        <v>22087825</v>
      </c>
      <c r="J67" s="25">
        <v>6982111</v>
      </c>
      <c r="K67" s="25">
        <v>7369148</v>
      </c>
      <c r="L67" s="25">
        <v>6297527</v>
      </c>
      <c r="M67" s="25">
        <v>20648786</v>
      </c>
      <c r="N67" s="25">
        <v>8353078</v>
      </c>
      <c r="O67" s="25">
        <v>6595834</v>
      </c>
      <c r="P67" s="25">
        <v>6389613</v>
      </c>
      <c r="Q67" s="25">
        <v>21338525</v>
      </c>
      <c r="R67" s="25"/>
      <c r="S67" s="25"/>
      <c r="T67" s="25"/>
      <c r="U67" s="25"/>
      <c r="V67" s="25">
        <v>64075136</v>
      </c>
      <c r="W67" s="25">
        <v>49881294</v>
      </c>
      <c r="X67" s="25"/>
      <c r="Y67" s="24"/>
      <c r="Z67" s="26">
        <v>63952000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51779729</v>
      </c>
      <c r="C69" s="18"/>
      <c r="D69" s="19">
        <v>57717000</v>
      </c>
      <c r="E69" s="20">
        <v>57717000</v>
      </c>
      <c r="F69" s="20">
        <v>6481495</v>
      </c>
      <c r="G69" s="20">
        <v>5925978</v>
      </c>
      <c r="H69" s="20">
        <v>8237367</v>
      </c>
      <c r="I69" s="20">
        <v>20644840</v>
      </c>
      <c r="J69" s="20">
        <v>6350011</v>
      </c>
      <c r="K69" s="20">
        <v>6634393</v>
      </c>
      <c r="L69" s="20">
        <v>5562772</v>
      </c>
      <c r="M69" s="20">
        <v>18547176</v>
      </c>
      <c r="N69" s="20">
        <v>8039994</v>
      </c>
      <c r="O69" s="20">
        <v>5774250</v>
      </c>
      <c r="P69" s="20">
        <v>5550170</v>
      </c>
      <c r="Q69" s="20">
        <v>19364414</v>
      </c>
      <c r="R69" s="20"/>
      <c r="S69" s="20"/>
      <c r="T69" s="20"/>
      <c r="U69" s="20"/>
      <c r="V69" s="20">
        <v>58556430</v>
      </c>
      <c r="W69" s="20">
        <v>45204894</v>
      </c>
      <c r="X69" s="20"/>
      <c r="Y69" s="19"/>
      <c r="Z69" s="22">
        <v>57717000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>
        <v>46092000</v>
      </c>
      <c r="E71" s="20">
        <v>46092000</v>
      </c>
      <c r="F71" s="20">
        <v>5360028</v>
      </c>
      <c r="G71" s="20">
        <v>4917082</v>
      </c>
      <c r="H71" s="20">
        <v>985143</v>
      </c>
      <c r="I71" s="20">
        <v>11262253</v>
      </c>
      <c r="J71" s="20">
        <v>1062020</v>
      </c>
      <c r="K71" s="20">
        <v>1071624</v>
      </c>
      <c r="L71" s="20"/>
      <c r="M71" s="20">
        <v>2133644</v>
      </c>
      <c r="N71" s="20"/>
      <c r="O71" s="20"/>
      <c r="P71" s="20"/>
      <c r="Q71" s="20"/>
      <c r="R71" s="20"/>
      <c r="S71" s="20"/>
      <c r="T71" s="20"/>
      <c r="U71" s="20"/>
      <c r="V71" s="20">
        <v>13395897</v>
      </c>
      <c r="W71" s="20">
        <v>36486000</v>
      </c>
      <c r="X71" s="20"/>
      <c r="Y71" s="19"/>
      <c r="Z71" s="22">
        <v>46092000</v>
      </c>
    </row>
    <row r="72" spans="1:26" ht="13.5" hidden="1">
      <c r="A72" s="38" t="s">
        <v>112</v>
      </c>
      <c r="B72" s="18"/>
      <c r="C72" s="18"/>
      <c r="D72" s="19">
        <v>11625000</v>
      </c>
      <c r="E72" s="20">
        <v>11625000</v>
      </c>
      <c r="F72" s="20">
        <v>1121467</v>
      </c>
      <c r="G72" s="20">
        <v>1008896</v>
      </c>
      <c r="H72" s="20">
        <v>1709775</v>
      </c>
      <c r="I72" s="20">
        <v>3840138</v>
      </c>
      <c r="J72" s="20">
        <v>1665907</v>
      </c>
      <c r="K72" s="20">
        <v>917036</v>
      </c>
      <c r="L72" s="20">
        <v>917039</v>
      </c>
      <c r="M72" s="20">
        <v>3499982</v>
      </c>
      <c r="N72" s="20">
        <v>1485480</v>
      </c>
      <c r="O72" s="20">
        <v>989108</v>
      </c>
      <c r="P72" s="20">
        <v>907519</v>
      </c>
      <c r="Q72" s="20">
        <v>3382107</v>
      </c>
      <c r="R72" s="20"/>
      <c r="S72" s="20"/>
      <c r="T72" s="20"/>
      <c r="U72" s="20"/>
      <c r="V72" s="20">
        <v>10722227</v>
      </c>
      <c r="W72" s="20">
        <v>8718894</v>
      </c>
      <c r="X72" s="20"/>
      <c r="Y72" s="19"/>
      <c r="Z72" s="22">
        <v>11625000</v>
      </c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51779729</v>
      </c>
      <c r="C74" s="18"/>
      <c r="D74" s="19"/>
      <c r="E74" s="20"/>
      <c r="F74" s="20"/>
      <c r="G74" s="20"/>
      <c r="H74" s="20">
        <v>5542449</v>
      </c>
      <c r="I74" s="20">
        <v>5542449</v>
      </c>
      <c r="J74" s="20">
        <v>3622084</v>
      </c>
      <c r="K74" s="20">
        <v>4645733</v>
      </c>
      <c r="L74" s="20">
        <v>4645733</v>
      </c>
      <c r="M74" s="20">
        <v>12913550</v>
      </c>
      <c r="N74" s="20">
        <v>6554514</v>
      </c>
      <c r="O74" s="20">
        <v>4785142</v>
      </c>
      <c r="P74" s="20">
        <v>4642651</v>
      </c>
      <c r="Q74" s="20">
        <v>15982307</v>
      </c>
      <c r="R74" s="20"/>
      <c r="S74" s="20"/>
      <c r="T74" s="20"/>
      <c r="U74" s="20"/>
      <c r="V74" s="20">
        <v>34438306</v>
      </c>
      <c r="W74" s="20"/>
      <c r="X74" s="20"/>
      <c r="Y74" s="19"/>
      <c r="Z74" s="22"/>
    </row>
    <row r="75" spans="1:26" ht="13.5" hidden="1">
      <c r="A75" s="39" t="s">
        <v>115</v>
      </c>
      <c r="B75" s="27">
        <v>9069981</v>
      </c>
      <c r="C75" s="27"/>
      <c r="D75" s="28">
        <v>6235000</v>
      </c>
      <c r="E75" s="29">
        <v>6235000</v>
      </c>
      <c r="F75" s="29">
        <v>736700</v>
      </c>
      <c r="G75" s="29">
        <v>74019</v>
      </c>
      <c r="H75" s="29">
        <v>632266</v>
      </c>
      <c r="I75" s="29">
        <v>1442985</v>
      </c>
      <c r="J75" s="29">
        <v>632100</v>
      </c>
      <c r="K75" s="29">
        <v>734755</v>
      </c>
      <c r="L75" s="29">
        <v>734755</v>
      </c>
      <c r="M75" s="29">
        <v>2101610</v>
      </c>
      <c r="N75" s="29">
        <v>313084</v>
      </c>
      <c r="O75" s="29">
        <v>821584</v>
      </c>
      <c r="P75" s="29">
        <v>839443</v>
      </c>
      <c r="Q75" s="29">
        <v>1974111</v>
      </c>
      <c r="R75" s="29"/>
      <c r="S75" s="29"/>
      <c r="T75" s="29"/>
      <c r="U75" s="29"/>
      <c r="V75" s="29">
        <v>5518706</v>
      </c>
      <c r="W75" s="29">
        <v>4676400</v>
      </c>
      <c r="X75" s="29"/>
      <c r="Y75" s="28"/>
      <c r="Z75" s="30">
        <v>6235000</v>
      </c>
    </row>
    <row r="76" spans="1:26" ht="13.5" hidden="1">
      <c r="A76" s="41" t="s">
        <v>117</v>
      </c>
      <c r="B76" s="31">
        <v>30365954</v>
      </c>
      <c r="C76" s="31"/>
      <c r="D76" s="32">
        <v>49583000</v>
      </c>
      <c r="E76" s="33">
        <v>49583000</v>
      </c>
      <c r="F76" s="33">
        <v>6602699</v>
      </c>
      <c r="G76" s="33">
        <v>7809948</v>
      </c>
      <c r="H76" s="33">
        <v>7554793</v>
      </c>
      <c r="I76" s="33">
        <v>21967440</v>
      </c>
      <c r="J76" s="33">
        <v>6955674</v>
      </c>
      <c r="K76" s="33">
        <v>8551696</v>
      </c>
      <c r="L76" s="33">
        <v>6297524</v>
      </c>
      <c r="M76" s="33">
        <v>21804894</v>
      </c>
      <c r="N76" s="33">
        <v>8353078</v>
      </c>
      <c r="O76" s="33">
        <v>6595834</v>
      </c>
      <c r="P76" s="33">
        <v>6389614</v>
      </c>
      <c r="Q76" s="33">
        <v>21338526</v>
      </c>
      <c r="R76" s="33"/>
      <c r="S76" s="33"/>
      <c r="T76" s="33"/>
      <c r="U76" s="33"/>
      <c r="V76" s="33">
        <v>65110860</v>
      </c>
      <c r="W76" s="33">
        <v>37194000</v>
      </c>
      <c r="X76" s="33"/>
      <c r="Y76" s="32"/>
      <c r="Z76" s="34">
        <v>49583000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30365954</v>
      </c>
      <c r="C78" s="18"/>
      <c r="D78" s="19">
        <v>43347000</v>
      </c>
      <c r="E78" s="20">
        <v>43347000</v>
      </c>
      <c r="F78" s="20">
        <v>5865999</v>
      </c>
      <c r="G78" s="20">
        <v>7735929</v>
      </c>
      <c r="H78" s="20">
        <v>6922527</v>
      </c>
      <c r="I78" s="20">
        <v>20524455</v>
      </c>
      <c r="J78" s="20">
        <v>6323574</v>
      </c>
      <c r="K78" s="20">
        <v>7708192</v>
      </c>
      <c r="L78" s="20">
        <v>5562769</v>
      </c>
      <c r="M78" s="20">
        <v>19594535</v>
      </c>
      <c r="N78" s="20">
        <v>8039994</v>
      </c>
      <c r="O78" s="20">
        <v>5774250</v>
      </c>
      <c r="P78" s="20">
        <v>5550171</v>
      </c>
      <c r="Q78" s="20">
        <v>19364415</v>
      </c>
      <c r="R78" s="20"/>
      <c r="S78" s="20"/>
      <c r="T78" s="20"/>
      <c r="U78" s="20"/>
      <c r="V78" s="20">
        <v>59483405</v>
      </c>
      <c r="W78" s="20">
        <v>32517000</v>
      </c>
      <c r="X78" s="20"/>
      <c r="Y78" s="19"/>
      <c r="Z78" s="22">
        <v>43347000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30365954</v>
      </c>
      <c r="C80" s="18"/>
      <c r="D80" s="19">
        <v>34569000</v>
      </c>
      <c r="E80" s="20">
        <v>34569000</v>
      </c>
      <c r="F80" s="20">
        <v>4852442</v>
      </c>
      <c r="G80" s="20">
        <v>6612460</v>
      </c>
      <c r="H80" s="20">
        <v>5877954</v>
      </c>
      <c r="I80" s="20">
        <v>17342856</v>
      </c>
      <c r="J80" s="20">
        <v>5322576</v>
      </c>
      <c r="K80" s="20">
        <v>6586068</v>
      </c>
      <c r="L80" s="20">
        <v>4645733</v>
      </c>
      <c r="M80" s="20">
        <v>16554377</v>
      </c>
      <c r="N80" s="20">
        <v>6554514</v>
      </c>
      <c r="O80" s="20">
        <v>4785142</v>
      </c>
      <c r="P80" s="20">
        <v>4642652</v>
      </c>
      <c r="Q80" s="20">
        <v>15982308</v>
      </c>
      <c r="R80" s="20"/>
      <c r="S80" s="20"/>
      <c r="T80" s="20"/>
      <c r="U80" s="20"/>
      <c r="V80" s="20">
        <v>49879541</v>
      </c>
      <c r="W80" s="20">
        <v>25929000</v>
      </c>
      <c r="X80" s="20"/>
      <c r="Y80" s="19"/>
      <c r="Z80" s="22">
        <v>34569000</v>
      </c>
    </row>
    <row r="81" spans="1:26" ht="13.5" hidden="1">
      <c r="A81" s="38" t="s">
        <v>112</v>
      </c>
      <c r="B81" s="18"/>
      <c r="C81" s="18"/>
      <c r="D81" s="19">
        <v>8778000</v>
      </c>
      <c r="E81" s="20">
        <v>8778000</v>
      </c>
      <c r="F81" s="20">
        <v>1013557</v>
      </c>
      <c r="G81" s="20">
        <v>1123469</v>
      </c>
      <c r="H81" s="20">
        <v>1044573</v>
      </c>
      <c r="I81" s="20">
        <v>3181599</v>
      </c>
      <c r="J81" s="20">
        <v>1000998</v>
      </c>
      <c r="K81" s="20">
        <v>1122124</v>
      </c>
      <c r="L81" s="20">
        <v>917036</v>
      </c>
      <c r="M81" s="20">
        <v>3040158</v>
      </c>
      <c r="N81" s="20">
        <v>1485480</v>
      </c>
      <c r="O81" s="20">
        <v>989108</v>
      </c>
      <c r="P81" s="20">
        <v>907519</v>
      </c>
      <c r="Q81" s="20">
        <v>3382107</v>
      </c>
      <c r="R81" s="20"/>
      <c r="S81" s="20"/>
      <c r="T81" s="20"/>
      <c r="U81" s="20"/>
      <c r="V81" s="20">
        <v>9603864</v>
      </c>
      <c r="W81" s="20">
        <v>6588000</v>
      </c>
      <c r="X81" s="20"/>
      <c r="Y81" s="19"/>
      <c r="Z81" s="22">
        <v>8778000</v>
      </c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6236000</v>
      </c>
      <c r="E84" s="29">
        <v>6236000</v>
      </c>
      <c r="F84" s="29">
        <v>736700</v>
      </c>
      <c r="G84" s="29">
        <v>74019</v>
      </c>
      <c r="H84" s="29">
        <v>632266</v>
      </c>
      <c r="I84" s="29">
        <v>1442985</v>
      </c>
      <c r="J84" s="29">
        <v>632100</v>
      </c>
      <c r="K84" s="29">
        <v>843504</v>
      </c>
      <c r="L84" s="29">
        <v>734755</v>
      </c>
      <c r="M84" s="29">
        <v>2210359</v>
      </c>
      <c r="N84" s="29">
        <v>313084</v>
      </c>
      <c r="O84" s="29">
        <v>821584</v>
      </c>
      <c r="P84" s="29">
        <v>839443</v>
      </c>
      <c r="Q84" s="29">
        <v>1974111</v>
      </c>
      <c r="R84" s="29"/>
      <c r="S84" s="29"/>
      <c r="T84" s="29"/>
      <c r="U84" s="29"/>
      <c r="V84" s="29">
        <v>5627455</v>
      </c>
      <c r="W84" s="29">
        <v>4677000</v>
      </c>
      <c r="X84" s="29"/>
      <c r="Y84" s="28"/>
      <c r="Z84" s="30">
        <v>6236000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8736568</v>
      </c>
      <c r="C5" s="18">
        <v>0</v>
      </c>
      <c r="D5" s="58">
        <v>10213986</v>
      </c>
      <c r="E5" s="59">
        <v>10213986</v>
      </c>
      <c r="F5" s="59">
        <v>0</v>
      </c>
      <c r="G5" s="59">
        <v>0</v>
      </c>
      <c r="H5" s="59">
        <v>2364081</v>
      </c>
      <c r="I5" s="59">
        <v>2364081</v>
      </c>
      <c r="J5" s="59">
        <v>728348</v>
      </c>
      <c r="K5" s="59">
        <v>730406</v>
      </c>
      <c r="L5" s="59">
        <v>730406</v>
      </c>
      <c r="M5" s="59">
        <v>2189160</v>
      </c>
      <c r="N5" s="59">
        <v>745678</v>
      </c>
      <c r="O5" s="59">
        <v>745070</v>
      </c>
      <c r="P5" s="59">
        <v>744562</v>
      </c>
      <c r="Q5" s="59">
        <v>2235310</v>
      </c>
      <c r="R5" s="59">
        <v>0</v>
      </c>
      <c r="S5" s="59">
        <v>0</v>
      </c>
      <c r="T5" s="59">
        <v>0</v>
      </c>
      <c r="U5" s="59">
        <v>0</v>
      </c>
      <c r="V5" s="59">
        <v>6788551</v>
      </c>
      <c r="W5" s="59">
        <v>7246000</v>
      </c>
      <c r="X5" s="59">
        <v>-457449</v>
      </c>
      <c r="Y5" s="60">
        <v>-6.31</v>
      </c>
      <c r="Z5" s="61">
        <v>10213986</v>
      </c>
    </row>
    <row r="6" spans="1:26" ht="13.5">
      <c r="A6" s="57" t="s">
        <v>32</v>
      </c>
      <c r="B6" s="18">
        <v>13748616</v>
      </c>
      <c r="C6" s="18">
        <v>0</v>
      </c>
      <c r="D6" s="58">
        <v>25958252</v>
      </c>
      <c r="E6" s="59">
        <v>17958252</v>
      </c>
      <c r="F6" s="59">
        <v>0</v>
      </c>
      <c r="G6" s="59">
        <v>0</v>
      </c>
      <c r="H6" s="59">
        <v>4351622</v>
      </c>
      <c r="I6" s="59">
        <v>4351622</v>
      </c>
      <c r="J6" s="59">
        <v>1144432</v>
      </c>
      <c r="K6" s="59">
        <v>1385777</v>
      </c>
      <c r="L6" s="59">
        <v>1370421</v>
      </c>
      <c r="M6" s="59">
        <v>3900630</v>
      </c>
      <c r="N6" s="59">
        <v>1304555</v>
      </c>
      <c r="O6" s="59">
        <v>1119945</v>
      </c>
      <c r="P6" s="59">
        <v>1255955</v>
      </c>
      <c r="Q6" s="59">
        <v>3680455</v>
      </c>
      <c r="R6" s="59">
        <v>0</v>
      </c>
      <c r="S6" s="59">
        <v>0</v>
      </c>
      <c r="T6" s="59">
        <v>0</v>
      </c>
      <c r="U6" s="59">
        <v>0</v>
      </c>
      <c r="V6" s="59">
        <v>11932707</v>
      </c>
      <c r="W6" s="59">
        <v>19644290</v>
      </c>
      <c r="X6" s="59">
        <v>-7711583</v>
      </c>
      <c r="Y6" s="60">
        <v>-39.26</v>
      </c>
      <c r="Z6" s="61">
        <v>17958252</v>
      </c>
    </row>
    <row r="7" spans="1:26" ht="13.5">
      <c r="A7" s="57" t="s">
        <v>33</v>
      </c>
      <c r="B7" s="18">
        <v>5885924</v>
      </c>
      <c r="C7" s="18">
        <v>0</v>
      </c>
      <c r="D7" s="58">
        <v>4292037</v>
      </c>
      <c r="E7" s="59">
        <v>4292037</v>
      </c>
      <c r="F7" s="59">
        <v>290489</v>
      </c>
      <c r="G7" s="59">
        <v>0</v>
      </c>
      <c r="H7" s="59">
        <v>277000</v>
      </c>
      <c r="I7" s="59">
        <v>567489</v>
      </c>
      <c r="J7" s="59">
        <v>563842</v>
      </c>
      <c r="K7" s="59">
        <v>0</v>
      </c>
      <c r="L7" s="59">
        <v>571291</v>
      </c>
      <c r="M7" s="59">
        <v>1135133</v>
      </c>
      <c r="N7" s="59">
        <v>291454</v>
      </c>
      <c r="O7" s="59">
        <v>272678</v>
      </c>
      <c r="P7" s="59">
        <v>215102</v>
      </c>
      <c r="Q7" s="59">
        <v>779234</v>
      </c>
      <c r="R7" s="59">
        <v>0</v>
      </c>
      <c r="S7" s="59">
        <v>0</v>
      </c>
      <c r="T7" s="59">
        <v>0</v>
      </c>
      <c r="U7" s="59">
        <v>0</v>
      </c>
      <c r="V7" s="59">
        <v>2481856</v>
      </c>
      <c r="W7" s="59">
        <v>3181000</v>
      </c>
      <c r="X7" s="59">
        <v>-699144</v>
      </c>
      <c r="Y7" s="60">
        <v>-21.98</v>
      </c>
      <c r="Z7" s="61">
        <v>4292037</v>
      </c>
    </row>
    <row r="8" spans="1:26" ht="13.5">
      <c r="A8" s="57" t="s">
        <v>34</v>
      </c>
      <c r="B8" s="18">
        <v>263430643</v>
      </c>
      <c r="C8" s="18">
        <v>0</v>
      </c>
      <c r="D8" s="58">
        <v>227037000</v>
      </c>
      <c r="E8" s="59">
        <v>227037000</v>
      </c>
      <c r="F8" s="59">
        <v>92785839</v>
      </c>
      <c r="G8" s="59">
        <v>596000</v>
      </c>
      <c r="H8" s="59">
        <v>76513</v>
      </c>
      <c r="I8" s="59">
        <v>93458352</v>
      </c>
      <c r="J8" s="59">
        <v>326736</v>
      </c>
      <c r="K8" s="59">
        <v>0</v>
      </c>
      <c r="L8" s="59">
        <v>72331172</v>
      </c>
      <c r="M8" s="59">
        <v>72657908</v>
      </c>
      <c r="N8" s="59">
        <v>204714</v>
      </c>
      <c r="O8" s="59">
        <v>275679</v>
      </c>
      <c r="P8" s="59">
        <v>56265055</v>
      </c>
      <c r="Q8" s="59">
        <v>56745448</v>
      </c>
      <c r="R8" s="59">
        <v>0</v>
      </c>
      <c r="S8" s="59">
        <v>0</v>
      </c>
      <c r="T8" s="59">
        <v>0</v>
      </c>
      <c r="U8" s="59">
        <v>0</v>
      </c>
      <c r="V8" s="59">
        <v>222861708</v>
      </c>
      <c r="W8" s="59">
        <v>227037000</v>
      </c>
      <c r="X8" s="59">
        <v>-4175292</v>
      </c>
      <c r="Y8" s="60">
        <v>-1.84</v>
      </c>
      <c r="Z8" s="61">
        <v>227037000</v>
      </c>
    </row>
    <row r="9" spans="1:26" ht="13.5">
      <c r="A9" s="57" t="s">
        <v>35</v>
      </c>
      <c r="B9" s="18">
        <v>17481016</v>
      </c>
      <c r="C9" s="18">
        <v>0</v>
      </c>
      <c r="D9" s="58">
        <v>31170623</v>
      </c>
      <c r="E9" s="59">
        <v>59755063</v>
      </c>
      <c r="F9" s="59">
        <v>342041</v>
      </c>
      <c r="G9" s="59">
        <v>47593</v>
      </c>
      <c r="H9" s="59">
        <v>6304495</v>
      </c>
      <c r="I9" s="59">
        <v>6694129</v>
      </c>
      <c r="J9" s="59">
        <v>2189961</v>
      </c>
      <c r="K9" s="59">
        <v>2769069</v>
      </c>
      <c r="L9" s="59">
        <v>986806</v>
      </c>
      <c r="M9" s="59">
        <v>5945836</v>
      </c>
      <c r="N9" s="59">
        <v>2794099</v>
      </c>
      <c r="O9" s="59">
        <v>2303728</v>
      </c>
      <c r="P9" s="59">
        <v>992163</v>
      </c>
      <c r="Q9" s="59">
        <v>6089990</v>
      </c>
      <c r="R9" s="59">
        <v>0</v>
      </c>
      <c r="S9" s="59">
        <v>0</v>
      </c>
      <c r="T9" s="59">
        <v>0</v>
      </c>
      <c r="U9" s="59">
        <v>0</v>
      </c>
      <c r="V9" s="59">
        <v>18729955</v>
      </c>
      <c r="W9" s="59">
        <v>17584884</v>
      </c>
      <c r="X9" s="59">
        <v>1145071</v>
      </c>
      <c r="Y9" s="60">
        <v>6.51</v>
      </c>
      <c r="Z9" s="61">
        <v>59755063</v>
      </c>
    </row>
    <row r="10" spans="1:26" ht="25.5">
      <c r="A10" s="62" t="s">
        <v>102</v>
      </c>
      <c r="B10" s="63">
        <f>SUM(B5:B9)</f>
        <v>309282767</v>
      </c>
      <c r="C10" s="63">
        <f>SUM(C5:C9)</f>
        <v>0</v>
      </c>
      <c r="D10" s="64">
        <f aca="true" t="shared" si="0" ref="D10:Z10">SUM(D5:D9)</f>
        <v>298671898</v>
      </c>
      <c r="E10" s="65">
        <f t="shared" si="0"/>
        <v>319256338</v>
      </c>
      <c r="F10" s="65">
        <f t="shared" si="0"/>
        <v>93418369</v>
      </c>
      <c r="G10" s="65">
        <f t="shared" si="0"/>
        <v>643593</v>
      </c>
      <c r="H10" s="65">
        <f t="shared" si="0"/>
        <v>13373711</v>
      </c>
      <c r="I10" s="65">
        <f t="shared" si="0"/>
        <v>107435673</v>
      </c>
      <c r="J10" s="65">
        <f t="shared" si="0"/>
        <v>4953319</v>
      </c>
      <c r="K10" s="65">
        <f t="shared" si="0"/>
        <v>4885252</v>
      </c>
      <c r="L10" s="65">
        <f t="shared" si="0"/>
        <v>75990096</v>
      </c>
      <c r="M10" s="65">
        <f t="shared" si="0"/>
        <v>85828667</v>
      </c>
      <c r="N10" s="65">
        <f t="shared" si="0"/>
        <v>5340500</v>
      </c>
      <c r="O10" s="65">
        <f t="shared" si="0"/>
        <v>4717100</v>
      </c>
      <c r="P10" s="65">
        <f t="shared" si="0"/>
        <v>59472837</v>
      </c>
      <c r="Q10" s="65">
        <f t="shared" si="0"/>
        <v>69530437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262794777</v>
      </c>
      <c r="W10" s="65">
        <f t="shared" si="0"/>
        <v>274693174</v>
      </c>
      <c r="X10" s="65">
        <f t="shared" si="0"/>
        <v>-11898397</v>
      </c>
      <c r="Y10" s="66">
        <f>+IF(W10&lt;&gt;0,(X10/W10)*100,0)</f>
        <v>-4.331522631865617</v>
      </c>
      <c r="Z10" s="67">
        <f t="shared" si="0"/>
        <v>319256338</v>
      </c>
    </row>
    <row r="11" spans="1:26" ht="13.5">
      <c r="A11" s="57" t="s">
        <v>36</v>
      </c>
      <c r="B11" s="18">
        <v>68429752</v>
      </c>
      <c r="C11" s="18">
        <v>0</v>
      </c>
      <c r="D11" s="58">
        <v>73884712</v>
      </c>
      <c r="E11" s="59">
        <v>76215831</v>
      </c>
      <c r="F11" s="59">
        <v>6644265</v>
      </c>
      <c r="G11" s="59">
        <v>6326480</v>
      </c>
      <c r="H11" s="59">
        <v>5436262</v>
      </c>
      <c r="I11" s="59">
        <v>18407007</v>
      </c>
      <c r="J11" s="59">
        <v>5487360</v>
      </c>
      <c r="K11" s="59">
        <v>5780077</v>
      </c>
      <c r="L11" s="59">
        <v>5617833</v>
      </c>
      <c r="M11" s="59">
        <v>16885270</v>
      </c>
      <c r="N11" s="59">
        <v>5584870</v>
      </c>
      <c r="O11" s="59">
        <v>5776470</v>
      </c>
      <c r="P11" s="59">
        <v>6908409</v>
      </c>
      <c r="Q11" s="59">
        <v>18269749</v>
      </c>
      <c r="R11" s="59">
        <v>0</v>
      </c>
      <c r="S11" s="59">
        <v>0</v>
      </c>
      <c r="T11" s="59">
        <v>0</v>
      </c>
      <c r="U11" s="59">
        <v>0</v>
      </c>
      <c r="V11" s="59">
        <v>53562026</v>
      </c>
      <c r="W11" s="59">
        <v>55822000</v>
      </c>
      <c r="X11" s="59">
        <v>-2259974</v>
      </c>
      <c r="Y11" s="60">
        <v>-4.05</v>
      </c>
      <c r="Z11" s="61">
        <v>76215831</v>
      </c>
    </row>
    <row r="12" spans="1:26" ht="13.5">
      <c r="A12" s="57" t="s">
        <v>37</v>
      </c>
      <c r="B12" s="18">
        <v>19036094</v>
      </c>
      <c r="C12" s="18">
        <v>0</v>
      </c>
      <c r="D12" s="58">
        <v>20050895</v>
      </c>
      <c r="E12" s="59">
        <v>21336994</v>
      </c>
      <c r="F12" s="59">
        <v>1543182</v>
      </c>
      <c r="G12" s="59">
        <v>1543182</v>
      </c>
      <c r="H12" s="59">
        <v>1543182</v>
      </c>
      <c r="I12" s="59">
        <v>4629546</v>
      </c>
      <c r="J12" s="59">
        <v>1543182</v>
      </c>
      <c r="K12" s="59">
        <v>1548133</v>
      </c>
      <c r="L12" s="59">
        <v>1548133</v>
      </c>
      <c r="M12" s="59">
        <v>4639448</v>
      </c>
      <c r="N12" s="59">
        <v>1702345</v>
      </c>
      <c r="O12" s="59">
        <v>2945325</v>
      </c>
      <c r="P12" s="59">
        <v>1750690</v>
      </c>
      <c r="Q12" s="59">
        <v>6398360</v>
      </c>
      <c r="R12" s="59">
        <v>0</v>
      </c>
      <c r="S12" s="59">
        <v>0</v>
      </c>
      <c r="T12" s="59">
        <v>0</v>
      </c>
      <c r="U12" s="59">
        <v>0</v>
      </c>
      <c r="V12" s="59">
        <v>15667354</v>
      </c>
      <c r="W12" s="59">
        <v>14077000</v>
      </c>
      <c r="X12" s="59">
        <v>1590354</v>
      </c>
      <c r="Y12" s="60">
        <v>11.3</v>
      </c>
      <c r="Z12" s="61">
        <v>21336994</v>
      </c>
    </row>
    <row r="13" spans="1:26" ht="13.5">
      <c r="A13" s="57" t="s">
        <v>103</v>
      </c>
      <c r="B13" s="18">
        <v>31631277</v>
      </c>
      <c r="C13" s="18">
        <v>0</v>
      </c>
      <c r="D13" s="58">
        <v>15041010</v>
      </c>
      <c r="E13" s="59">
        <v>15341011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13963090</v>
      </c>
      <c r="M13" s="59">
        <v>13963090</v>
      </c>
      <c r="N13" s="59">
        <v>0</v>
      </c>
      <c r="O13" s="59">
        <v>1969013</v>
      </c>
      <c r="P13" s="59">
        <v>0</v>
      </c>
      <c r="Q13" s="59">
        <v>1969013</v>
      </c>
      <c r="R13" s="59">
        <v>0</v>
      </c>
      <c r="S13" s="59">
        <v>0</v>
      </c>
      <c r="T13" s="59">
        <v>0</v>
      </c>
      <c r="U13" s="59">
        <v>0</v>
      </c>
      <c r="V13" s="59">
        <v>15932103</v>
      </c>
      <c r="W13" s="59">
        <v>12752400</v>
      </c>
      <c r="X13" s="59">
        <v>3179703</v>
      </c>
      <c r="Y13" s="60">
        <v>24.93</v>
      </c>
      <c r="Z13" s="61">
        <v>15341011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13029942</v>
      </c>
      <c r="C15" s="18">
        <v>0</v>
      </c>
      <c r="D15" s="58">
        <v>14964871</v>
      </c>
      <c r="E15" s="59">
        <v>16236048</v>
      </c>
      <c r="F15" s="59">
        <v>0</v>
      </c>
      <c r="G15" s="59">
        <v>1910234</v>
      </c>
      <c r="H15" s="59">
        <v>3133570</v>
      </c>
      <c r="I15" s="59">
        <v>5043804</v>
      </c>
      <c r="J15" s="59">
        <v>1125188</v>
      </c>
      <c r="K15" s="59">
        <v>1018416</v>
      </c>
      <c r="L15" s="59">
        <v>930706</v>
      </c>
      <c r="M15" s="59">
        <v>3074310</v>
      </c>
      <c r="N15" s="59">
        <v>941332</v>
      </c>
      <c r="O15" s="59">
        <v>1839403</v>
      </c>
      <c r="P15" s="59">
        <v>26480</v>
      </c>
      <c r="Q15" s="59">
        <v>2807215</v>
      </c>
      <c r="R15" s="59">
        <v>0</v>
      </c>
      <c r="S15" s="59">
        <v>0</v>
      </c>
      <c r="T15" s="59">
        <v>0</v>
      </c>
      <c r="U15" s="59">
        <v>0</v>
      </c>
      <c r="V15" s="59">
        <v>10925329</v>
      </c>
      <c r="W15" s="59">
        <v>11030000</v>
      </c>
      <c r="X15" s="59">
        <v>-104671</v>
      </c>
      <c r="Y15" s="60">
        <v>-0.95</v>
      </c>
      <c r="Z15" s="61">
        <v>16236048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101198116</v>
      </c>
      <c r="C17" s="18">
        <v>0</v>
      </c>
      <c r="D17" s="58">
        <v>94259902</v>
      </c>
      <c r="E17" s="59">
        <v>94469751</v>
      </c>
      <c r="F17" s="59">
        <v>5872458</v>
      </c>
      <c r="G17" s="59">
        <v>4109157</v>
      </c>
      <c r="H17" s="59">
        <v>8809917</v>
      </c>
      <c r="I17" s="59">
        <v>18791532</v>
      </c>
      <c r="J17" s="59">
        <v>5810725</v>
      </c>
      <c r="K17" s="59">
        <v>5181036</v>
      </c>
      <c r="L17" s="59">
        <v>8541394</v>
      </c>
      <c r="M17" s="59">
        <v>19533155</v>
      </c>
      <c r="N17" s="59">
        <v>7602091</v>
      </c>
      <c r="O17" s="59">
        <v>5839846</v>
      </c>
      <c r="P17" s="59">
        <v>5257079</v>
      </c>
      <c r="Q17" s="59">
        <v>18699016</v>
      </c>
      <c r="R17" s="59">
        <v>0</v>
      </c>
      <c r="S17" s="59">
        <v>0</v>
      </c>
      <c r="T17" s="59">
        <v>0</v>
      </c>
      <c r="U17" s="59">
        <v>0</v>
      </c>
      <c r="V17" s="59">
        <v>57023703</v>
      </c>
      <c r="W17" s="59">
        <v>69500805</v>
      </c>
      <c r="X17" s="59">
        <v>-12477102</v>
      </c>
      <c r="Y17" s="60">
        <v>-17.95</v>
      </c>
      <c r="Z17" s="61">
        <v>94469751</v>
      </c>
    </row>
    <row r="18" spans="1:26" ht="13.5">
      <c r="A18" s="69" t="s">
        <v>42</v>
      </c>
      <c r="B18" s="70">
        <f>SUM(B11:B17)</f>
        <v>233325181</v>
      </c>
      <c r="C18" s="70">
        <f>SUM(C11:C17)</f>
        <v>0</v>
      </c>
      <c r="D18" s="71">
        <f aca="true" t="shared" si="1" ref="D18:Z18">SUM(D11:D17)</f>
        <v>218201390</v>
      </c>
      <c r="E18" s="72">
        <f t="shared" si="1"/>
        <v>223599635</v>
      </c>
      <c r="F18" s="72">
        <f t="shared" si="1"/>
        <v>14059905</v>
      </c>
      <c r="G18" s="72">
        <f t="shared" si="1"/>
        <v>13889053</v>
      </c>
      <c r="H18" s="72">
        <f t="shared" si="1"/>
        <v>18922931</v>
      </c>
      <c r="I18" s="72">
        <f t="shared" si="1"/>
        <v>46871889</v>
      </c>
      <c r="J18" s="72">
        <f t="shared" si="1"/>
        <v>13966455</v>
      </c>
      <c r="K18" s="72">
        <f t="shared" si="1"/>
        <v>13527662</v>
      </c>
      <c r="L18" s="72">
        <f t="shared" si="1"/>
        <v>30601156</v>
      </c>
      <c r="M18" s="72">
        <f t="shared" si="1"/>
        <v>58095273</v>
      </c>
      <c r="N18" s="72">
        <f t="shared" si="1"/>
        <v>15830638</v>
      </c>
      <c r="O18" s="72">
        <f t="shared" si="1"/>
        <v>18370057</v>
      </c>
      <c r="P18" s="72">
        <f t="shared" si="1"/>
        <v>13942658</v>
      </c>
      <c r="Q18" s="72">
        <f t="shared" si="1"/>
        <v>48143353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153110515</v>
      </c>
      <c r="W18" s="72">
        <f t="shared" si="1"/>
        <v>163182205</v>
      </c>
      <c r="X18" s="72">
        <f t="shared" si="1"/>
        <v>-10071690</v>
      </c>
      <c r="Y18" s="66">
        <f>+IF(W18&lt;&gt;0,(X18/W18)*100,0)</f>
        <v>-6.17205166457948</v>
      </c>
      <c r="Z18" s="73">
        <f t="shared" si="1"/>
        <v>223599635</v>
      </c>
    </row>
    <row r="19" spans="1:26" ht="13.5">
      <c r="A19" s="69" t="s">
        <v>43</v>
      </c>
      <c r="B19" s="74">
        <f>+B10-B18</f>
        <v>75957586</v>
      </c>
      <c r="C19" s="74">
        <f>+C10-C18</f>
        <v>0</v>
      </c>
      <c r="D19" s="75">
        <f aca="true" t="shared" si="2" ref="D19:Z19">+D10-D18</f>
        <v>80470508</v>
      </c>
      <c r="E19" s="76">
        <f t="shared" si="2"/>
        <v>95656703</v>
      </c>
      <c r="F19" s="76">
        <f t="shared" si="2"/>
        <v>79358464</v>
      </c>
      <c r="G19" s="76">
        <f t="shared" si="2"/>
        <v>-13245460</v>
      </c>
      <c r="H19" s="76">
        <f t="shared" si="2"/>
        <v>-5549220</v>
      </c>
      <c r="I19" s="76">
        <f t="shared" si="2"/>
        <v>60563784</v>
      </c>
      <c r="J19" s="76">
        <f t="shared" si="2"/>
        <v>-9013136</v>
      </c>
      <c r="K19" s="76">
        <f t="shared" si="2"/>
        <v>-8642410</v>
      </c>
      <c r="L19" s="76">
        <f t="shared" si="2"/>
        <v>45388940</v>
      </c>
      <c r="M19" s="76">
        <f t="shared" si="2"/>
        <v>27733394</v>
      </c>
      <c r="N19" s="76">
        <f t="shared" si="2"/>
        <v>-10490138</v>
      </c>
      <c r="O19" s="76">
        <f t="shared" si="2"/>
        <v>-13652957</v>
      </c>
      <c r="P19" s="76">
        <f t="shared" si="2"/>
        <v>45530179</v>
      </c>
      <c r="Q19" s="76">
        <f t="shared" si="2"/>
        <v>21387084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109684262</v>
      </c>
      <c r="W19" s="76">
        <f>IF(E10=E18,0,W10-W18)</f>
        <v>111510969</v>
      </c>
      <c r="X19" s="76">
        <f t="shared" si="2"/>
        <v>-1826707</v>
      </c>
      <c r="Y19" s="77">
        <f>+IF(W19&lt;&gt;0,(X19/W19)*100,0)</f>
        <v>-1.638141087268285</v>
      </c>
      <c r="Z19" s="78">
        <f t="shared" si="2"/>
        <v>95656703</v>
      </c>
    </row>
    <row r="20" spans="1:26" ht="13.5">
      <c r="A20" s="57" t="s">
        <v>44</v>
      </c>
      <c r="B20" s="18">
        <v>0</v>
      </c>
      <c r="C20" s="18">
        <v>0</v>
      </c>
      <c r="D20" s="58">
        <v>61162000</v>
      </c>
      <c r="E20" s="59">
        <v>67162000</v>
      </c>
      <c r="F20" s="59">
        <v>4619085</v>
      </c>
      <c r="G20" s="59">
        <v>0</v>
      </c>
      <c r="H20" s="59">
        <v>4915693</v>
      </c>
      <c r="I20" s="59">
        <v>9534778</v>
      </c>
      <c r="J20" s="59">
        <v>7431474</v>
      </c>
      <c r="K20" s="59">
        <v>0</v>
      </c>
      <c r="L20" s="59">
        <v>0</v>
      </c>
      <c r="M20" s="59">
        <v>7431474</v>
      </c>
      <c r="N20" s="59">
        <v>0</v>
      </c>
      <c r="O20" s="59">
        <v>31901301</v>
      </c>
      <c r="P20" s="59">
        <v>11155108</v>
      </c>
      <c r="Q20" s="59">
        <v>43056409</v>
      </c>
      <c r="R20" s="59">
        <v>0</v>
      </c>
      <c r="S20" s="59">
        <v>0</v>
      </c>
      <c r="T20" s="59">
        <v>0</v>
      </c>
      <c r="U20" s="59">
        <v>0</v>
      </c>
      <c r="V20" s="59">
        <v>60022661</v>
      </c>
      <c r="W20" s="59">
        <v>47261000</v>
      </c>
      <c r="X20" s="59">
        <v>12761661</v>
      </c>
      <c r="Y20" s="60">
        <v>27</v>
      </c>
      <c r="Z20" s="61">
        <v>67162000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75957586</v>
      </c>
      <c r="C22" s="85">
        <f>SUM(C19:C21)</f>
        <v>0</v>
      </c>
      <c r="D22" s="86">
        <f aca="true" t="shared" si="3" ref="D22:Z22">SUM(D19:D21)</f>
        <v>141632508</v>
      </c>
      <c r="E22" s="87">
        <f t="shared" si="3"/>
        <v>162818703</v>
      </c>
      <c r="F22" s="87">
        <f t="shared" si="3"/>
        <v>83977549</v>
      </c>
      <c r="G22" s="87">
        <f t="shared" si="3"/>
        <v>-13245460</v>
      </c>
      <c r="H22" s="87">
        <f t="shared" si="3"/>
        <v>-633527</v>
      </c>
      <c r="I22" s="87">
        <f t="shared" si="3"/>
        <v>70098562</v>
      </c>
      <c r="J22" s="87">
        <f t="shared" si="3"/>
        <v>-1581662</v>
      </c>
      <c r="K22" s="87">
        <f t="shared" si="3"/>
        <v>-8642410</v>
      </c>
      <c r="L22" s="87">
        <f t="shared" si="3"/>
        <v>45388940</v>
      </c>
      <c r="M22" s="87">
        <f t="shared" si="3"/>
        <v>35164868</v>
      </c>
      <c r="N22" s="87">
        <f t="shared" si="3"/>
        <v>-10490138</v>
      </c>
      <c r="O22" s="87">
        <f t="shared" si="3"/>
        <v>18248344</v>
      </c>
      <c r="P22" s="87">
        <f t="shared" si="3"/>
        <v>56685287</v>
      </c>
      <c r="Q22" s="87">
        <f t="shared" si="3"/>
        <v>64443493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169706923</v>
      </c>
      <c r="W22" s="87">
        <f t="shared" si="3"/>
        <v>158771969</v>
      </c>
      <c r="X22" s="87">
        <f t="shared" si="3"/>
        <v>10934954</v>
      </c>
      <c r="Y22" s="88">
        <f>+IF(W22&lt;&gt;0,(X22/W22)*100,0)</f>
        <v>6.88720689733337</v>
      </c>
      <c r="Z22" s="89">
        <f t="shared" si="3"/>
        <v>162818703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75957586</v>
      </c>
      <c r="C24" s="74">
        <f>SUM(C22:C23)</f>
        <v>0</v>
      </c>
      <c r="D24" s="75">
        <f aca="true" t="shared" si="4" ref="D24:Z24">SUM(D22:D23)</f>
        <v>141632508</v>
      </c>
      <c r="E24" s="76">
        <f t="shared" si="4"/>
        <v>162818703</v>
      </c>
      <c r="F24" s="76">
        <f t="shared" si="4"/>
        <v>83977549</v>
      </c>
      <c r="G24" s="76">
        <f t="shared" si="4"/>
        <v>-13245460</v>
      </c>
      <c r="H24" s="76">
        <f t="shared" si="4"/>
        <v>-633527</v>
      </c>
      <c r="I24" s="76">
        <f t="shared" si="4"/>
        <v>70098562</v>
      </c>
      <c r="J24" s="76">
        <f t="shared" si="4"/>
        <v>-1581662</v>
      </c>
      <c r="K24" s="76">
        <f t="shared" si="4"/>
        <v>-8642410</v>
      </c>
      <c r="L24" s="76">
        <f t="shared" si="4"/>
        <v>45388940</v>
      </c>
      <c r="M24" s="76">
        <f t="shared" si="4"/>
        <v>35164868</v>
      </c>
      <c r="N24" s="76">
        <f t="shared" si="4"/>
        <v>-10490138</v>
      </c>
      <c r="O24" s="76">
        <f t="shared" si="4"/>
        <v>18248344</v>
      </c>
      <c r="P24" s="76">
        <f t="shared" si="4"/>
        <v>56685287</v>
      </c>
      <c r="Q24" s="76">
        <f t="shared" si="4"/>
        <v>64443493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169706923</v>
      </c>
      <c r="W24" s="76">
        <f t="shared" si="4"/>
        <v>158771969</v>
      </c>
      <c r="X24" s="76">
        <f t="shared" si="4"/>
        <v>10934954</v>
      </c>
      <c r="Y24" s="77">
        <f>+IF(W24&lt;&gt;0,(X24/W24)*100,0)</f>
        <v>6.88720689733337</v>
      </c>
      <c r="Z24" s="78">
        <f t="shared" si="4"/>
        <v>162818703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100328592</v>
      </c>
      <c r="C27" s="21">
        <v>0</v>
      </c>
      <c r="D27" s="98">
        <v>141632508</v>
      </c>
      <c r="E27" s="99">
        <v>162818703</v>
      </c>
      <c r="F27" s="99">
        <v>6969562</v>
      </c>
      <c r="G27" s="99">
        <v>6822752</v>
      </c>
      <c r="H27" s="99">
        <v>3506734</v>
      </c>
      <c r="I27" s="99">
        <v>17299048</v>
      </c>
      <c r="J27" s="99">
        <v>17306963</v>
      </c>
      <c r="K27" s="99">
        <v>10071186</v>
      </c>
      <c r="L27" s="99">
        <v>29574381</v>
      </c>
      <c r="M27" s="99">
        <v>56952530</v>
      </c>
      <c r="N27" s="99">
        <v>8978135</v>
      </c>
      <c r="O27" s="99">
        <v>8191985</v>
      </c>
      <c r="P27" s="99">
        <v>20964602</v>
      </c>
      <c r="Q27" s="99">
        <v>38134722</v>
      </c>
      <c r="R27" s="99">
        <v>0</v>
      </c>
      <c r="S27" s="99">
        <v>0</v>
      </c>
      <c r="T27" s="99">
        <v>0</v>
      </c>
      <c r="U27" s="99">
        <v>0</v>
      </c>
      <c r="V27" s="99">
        <v>112386300</v>
      </c>
      <c r="W27" s="99">
        <v>122114027</v>
      </c>
      <c r="X27" s="99">
        <v>-9727727</v>
      </c>
      <c r="Y27" s="100">
        <v>-7.97</v>
      </c>
      <c r="Z27" s="101">
        <v>162818703</v>
      </c>
    </row>
    <row r="28" spans="1:26" ht="13.5">
      <c r="A28" s="102" t="s">
        <v>44</v>
      </c>
      <c r="B28" s="18">
        <v>48340925</v>
      </c>
      <c r="C28" s="18">
        <v>0</v>
      </c>
      <c r="D28" s="58">
        <v>61162000</v>
      </c>
      <c r="E28" s="59">
        <v>70640731</v>
      </c>
      <c r="F28" s="59">
        <v>4619084</v>
      </c>
      <c r="G28" s="59">
        <v>3201065</v>
      </c>
      <c r="H28" s="59">
        <v>1715693</v>
      </c>
      <c r="I28" s="59">
        <v>9535842</v>
      </c>
      <c r="J28" s="59">
        <v>7431474</v>
      </c>
      <c r="K28" s="59">
        <v>7076362</v>
      </c>
      <c r="L28" s="59">
        <v>16951692</v>
      </c>
      <c r="M28" s="59">
        <v>31459528</v>
      </c>
      <c r="N28" s="59">
        <v>2682273</v>
      </c>
      <c r="O28" s="59">
        <v>6316930</v>
      </c>
      <c r="P28" s="59">
        <v>11155109</v>
      </c>
      <c r="Q28" s="59">
        <v>20154312</v>
      </c>
      <c r="R28" s="59">
        <v>0</v>
      </c>
      <c r="S28" s="59">
        <v>0</v>
      </c>
      <c r="T28" s="59">
        <v>0</v>
      </c>
      <c r="U28" s="59">
        <v>0</v>
      </c>
      <c r="V28" s="59">
        <v>61149682</v>
      </c>
      <c r="W28" s="59">
        <v>52980548</v>
      </c>
      <c r="X28" s="59">
        <v>8169134</v>
      </c>
      <c r="Y28" s="60">
        <v>15.42</v>
      </c>
      <c r="Z28" s="61">
        <v>70640731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51987667</v>
      </c>
      <c r="C31" s="18">
        <v>0</v>
      </c>
      <c r="D31" s="58">
        <v>80470508</v>
      </c>
      <c r="E31" s="59">
        <v>92177972</v>
      </c>
      <c r="F31" s="59">
        <v>2350478</v>
      </c>
      <c r="G31" s="59">
        <v>3621687</v>
      </c>
      <c r="H31" s="59">
        <v>1791041</v>
      </c>
      <c r="I31" s="59">
        <v>7763206</v>
      </c>
      <c r="J31" s="59">
        <v>9875489</v>
      </c>
      <c r="K31" s="59">
        <v>2994824</v>
      </c>
      <c r="L31" s="59">
        <v>12622689</v>
      </c>
      <c r="M31" s="59">
        <v>25493002</v>
      </c>
      <c r="N31" s="59">
        <v>6295862</v>
      </c>
      <c r="O31" s="59">
        <v>1875055</v>
      </c>
      <c r="P31" s="59">
        <v>9809493</v>
      </c>
      <c r="Q31" s="59">
        <v>17980410</v>
      </c>
      <c r="R31" s="59">
        <v>0</v>
      </c>
      <c r="S31" s="59">
        <v>0</v>
      </c>
      <c r="T31" s="59">
        <v>0</v>
      </c>
      <c r="U31" s="59">
        <v>0</v>
      </c>
      <c r="V31" s="59">
        <v>51236618</v>
      </c>
      <c r="W31" s="59">
        <v>69133479</v>
      </c>
      <c r="X31" s="59">
        <v>-17896861</v>
      </c>
      <c r="Y31" s="60">
        <v>-25.89</v>
      </c>
      <c r="Z31" s="61">
        <v>92177972</v>
      </c>
    </row>
    <row r="32" spans="1:26" ht="13.5">
      <c r="A32" s="69" t="s">
        <v>50</v>
      </c>
      <c r="B32" s="21">
        <f>SUM(B28:B31)</f>
        <v>100328592</v>
      </c>
      <c r="C32" s="21">
        <f>SUM(C28:C31)</f>
        <v>0</v>
      </c>
      <c r="D32" s="98">
        <f aca="true" t="shared" si="5" ref="D32:Z32">SUM(D28:D31)</f>
        <v>141632508</v>
      </c>
      <c r="E32" s="99">
        <f t="shared" si="5"/>
        <v>162818703</v>
      </c>
      <c r="F32" s="99">
        <f t="shared" si="5"/>
        <v>6969562</v>
      </c>
      <c r="G32" s="99">
        <f t="shared" si="5"/>
        <v>6822752</v>
      </c>
      <c r="H32" s="99">
        <f t="shared" si="5"/>
        <v>3506734</v>
      </c>
      <c r="I32" s="99">
        <f t="shared" si="5"/>
        <v>17299048</v>
      </c>
      <c r="J32" s="99">
        <f t="shared" si="5"/>
        <v>17306963</v>
      </c>
      <c r="K32" s="99">
        <f t="shared" si="5"/>
        <v>10071186</v>
      </c>
      <c r="L32" s="99">
        <f t="shared" si="5"/>
        <v>29574381</v>
      </c>
      <c r="M32" s="99">
        <f t="shared" si="5"/>
        <v>56952530</v>
      </c>
      <c r="N32" s="99">
        <f t="shared" si="5"/>
        <v>8978135</v>
      </c>
      <c r="O32" s="99">
        <f t="shared" si="5"/>
        <v>8191985</v>
      </c>
      <c r="P32" s="99">
        <f t="shared" si="5"/>
        <v>20964602</v>
      </c>
      <c r="Q32" s="99">
        <f t="shared" si="5"/>
        <v>38134722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112386300</v>
      </c>
      <c r="W32" s="99">
        <f t="shared" si="5"/>
        <v>122114027</v>
      </c>
      <c r="X32" s="99">
        <f t="shared" si="5"/>
        <v>-9727727</v>
      </c>
      <c r="Y32" s="100">
        <f>+IF(W32&lt;&gt;0,(X32/W32)*100,0)</f>
        <v>-7.966101224390871</v>
      </c>
      <c r="Z32" s="101">
        <f t="shared" si="5"/>
        <v>162818703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138206712</v>
      </c>
      <c r="C35" s="18">
        <v>0</v>
      </c>
      <c r="D35" s="58">
        <v>142222053</v>
      </c>
      <c r="E35" s="59">
        <v>110222052</v>
      </c>
      <c r="F35" s="59">
        <v>290831666</v>
      </c>
      <c r="G35" s="59">
        <v>210496091</v>
      </c>
      <c r="H35" s="59">
        <v>193544136</v>
      </c>
      <c r="I35" s="59">
        <v>193544136</v>
      </c>
      <c r="J35" s="59">
        <v>166993813</v>
      </c>
      <c r="K35" s="59">
        <v>141346869</v>
      </c>
      <c r="L35" s="59">
        <v>186945331</v>
      </c>
      <c r="M35" s="59">
        <v>186945331</v>
      </c>
      <c r="N35" s="59">
        <v>163747080</v>
      </c>
      <c r="O35" s="59">
        <v>142827838</v>
      </c>
      <c r="P35" s="59">
        <v>181097527</v>
      </c>
      <c r="Q35" s="59">
        <v>181097527</v>
      </c>
      <c r="R35" s="59">
        <v>0</v>
      </c>
      <c r="S35" s="59">
        <v>0</v>
      </c>
      <c r="T35" s="59">
        <v>0</v>
      </c>
      <c r="U35" s="59">
        <v>0</v>
      </c>
      <c r="V35" s="59">
        <v>181097527</v>
      </c>
      <c r="W35" s="59">
        <v>82666539</v>
      </c>
      <c r="X35" s="59">
        <v>98430988</v>
      </c>
      <c r="Y35" s="60">
        <v>119.07</v>
      </c>
      <c r="Z35" s="61">
        <v>110222052</v>
      </c>
    </row>
    <row r="36" spans="1:26" ht="13.5">
      <c r="A36" s="57" t="s">
        <v>53</v>
      </c>
      <c r="B36" s="18">
        <v>675414906</v>
      </c>
      <c r="C36" s="18">
        <v>0</v>
      </c>
      <c r="D36" s="58">
        <v>684699368</v>
      </c>
      <c r="E36" s="59">
        <v>703885563</v>
      </c>
      <c r="F36" s="59">
        <v>733568936</v>
      </c>
      <c r="G36" s="59">
        <v>689345505</v>
      </c>
      <c r="H36" s="59">
        <v>692713239</v>
      </c>
      <c r="I36" s="59">
        <v>692713239</v>
      </c>
      <c r="J36" s="59">
        <v>710020200</v>
      </c>
      <c r="K36" s="59">
        <v>724273022</v>
      </c>
      <c r="L36" s="59">
        <v>751562404</v>
      </c>
      <c r="M36" s="59">
        <v>751562404</v>
      </c>
      <c r="N36" s="59">
        <v>760540539</v>
      </c>
      <c r="O36" s="59">
        <v>768732525</v>
      </c>
      <c r="P36" s="59">
        <v>789697124</v>
      </c>
      <c r="Q36" s="59">
        <v>789697124</v>
      </c>
      <c r="R36" s="59">
        <v>0</v>
      </c>
      <c r="S36" s="59">
        <v>0</v>
      </c>
      <c r="T36" s="59">
        <v>0</v>
      </c>
      <c r="U36" s="59">
        <v>0</v>
      </c>
      <c r="V36" s="59">
        <v>789697124</v>
      </c>
      <c r="W36" s="59">
        <v>527914172</v>
      </c>
      <c r="X36" s="59">
        <v>261782952</v>
      </c>
      <c r="Y36" s="60">
        <v>49.59</v>
      </c>
      <c r="Z36" s="61">
        <v>703885563</v>
      </c>
    </row>
    <row r="37" spans="1:26" ht="13.5">
      <c r="A37" s="57" t="s">
        <v>54</v>
      </c>
      <c r="B37" s="18">
        <v>44358436</v>
      </c>
      <c r="C37" s="18">
        <v>0</v>
      </c>
      <c r="D37" s="58">
        <v>39952234</v>
      </c>
      <c r="E37" s="59">
        <v>32952234</v>
      </c>
      <c r="F37" s="59">
        <v>30200948</v>
      </c>
      <c r="G37" s="59">
        <v>44358436</v>
      </c>
      <c r="H37" s="59">
        <v>36299078</v>
      </c>
      <c r="I37" s="59">
        <v>36299078</v>
      </c>
      <c r="J37" s="59">
        <v>36299078</v>
      </c>
      <c r="K37" s="59">
        <v>36299078</v>
      </c>
      <c r="L37" s="59">
        <v>36299078</v>
      </c>
      <c r="M37" s="59">
        <v>36299078</v>
      </c>
      <c r="N37" s="59">
        <v>36299078</v>
      </c>
      <c r="O37" s="59">
        <v>36299078</v>
      </c>
      <c r="P37" s="59">
        <v>45463385</v>
      </c>
      <c r="Q37" s="59">
        <v>45463385</v>
      </c>
      <c r="R37" s="59">
        <v>0</v>
      </c>
      <c r="S37" s="59">
        <v>0</v>
      </c>
      <c r="T37" s="59">
        <v>0</v>
      </c>
      <c r="U37" s="59">
        <v>0</v>
      </c>
      <c r="V37" s="59">
        <v>45463385</v>
      </c>
      <c r="W37" s="59">
        <v>24714176</v>
      </c>
      <c r="X37" s="59">
        <v>20749209</v>
      </c>
      <c r="Y37" s="60">
        <v>83.96</v>
      </c>
      <c r="Z37" s="61">
        <v>32952234</v>
      </c>
    </row>
    <row r="38" spans="1:26" ht="13.5">
      <c r="A38" s="57" t="s">
        <v>55</v>
      </c>
      <c r="B38" s="18">
        <v>12512637</v>
      </c>
      <c r="C38" s="18">
        <v>0</v>
      </c>
      <c r="D38" s="58">
        <v>14123970</v>
      </c>
      <c r="E38" s="59">
        <v>14123970</v>
      </c>
      <c r="F38" s="59">
        <v>13419779</v>
      </c>
      <c r="G38" s="59">
        <v>12215836</v>
      </c>
      <c r="H38" s="59">
        <v>12215836</v>
      </c>
      <c r="I38" s="59">
        <v>12215836</v>
      </c>
      <c r="J38" s="59">
        <v>12215836</v>
      </c>
      <c r="K38" s="59">
        <v>12215836</v>
      </c>
      <c r="L38" s="59">
        <v>12215836</v>
      </c>
      <c r="M38" s="59">
        <v>12215836</v>
      </c>
      <c r="N38" s="59">
        <v>12215836</v>
      </c>
      <c r="O38" s="59">
        <v>12215836</v>
      </c>
      <c r="P38" s="59">
        <v>12215836</v>
      </c>
      <c r="Q38" s="59">
        <v>12215836</v>
      </c>
      <c r="R38" s="59">
        <v>0</v>
      </c>
      <c r="S38" s="59">
        <v>0</v>
      </c>
      <c r="T38" s="59">
        <v>0</v>
      </c>
      <c r="U38" s="59">
        <v>0</v>
      </c>
      <c r="V38" s="59">
        <v>12215836</v>
      </c>
      <c r="W38" s="59">
        <v>10592978</v>
      </c>
      <c r="X38" s="59">
        <v>1622858</v>
      </c>
      <c r="Y38" s="60">
        <v>15.32</v>
      </c>
      <c r="Z38" s="61">
        <v>14123970</v>
      </c>
    </row>
    <row r="39" spans="1:26" ht="13.5">
      <c r="A39" s="57" t="s">
        <v>56</v>
      </c>
      <c r="B39" s="18">
        <v>756750545</v>
      </c>
      <c r="C39" s="18">
        <v>0</v>
      </c>
      <c r="D39" s="58">
        <v>772845217</v>
      </c>
      <c r="E39" s="59">
        <v>767031411</v>
      </c>
      <c r="F39" s="59">
        <v>980779875</v>
      </c>
      <c r="G39" s="59">
        <v>843267324</v>
      </c>
      <c r="H39" s="59">
        <v>837742461</v>
      </c>
      <c r="I39" s="59">
        <v>837742461</v>
      </c>
      <c r="J39" s="59">
        <v>828499099</v>
      </c>
      <c r="K39" s="59">
        <v>817104977</v>
      </c>
      <c r="L39" s="59">
        <v>889992821</v>
      </c>
      <c r="M39" s="59">
        <v>889992821</v>
      </c>
      <c r="N39" s="59">
        <v>875772705</v>
      </c>
      <c r="O39" s="59">
        <v>863045449</v>
      </c>
      <c r="P39" s="59">
        <v>913115430</v>
      </c>
      <c r="Q39" s="59">
        <v>913115430</v>
      </c>
      <c r="R39" s="59">
        <v>0</v>
      </c>
      <c r="S39" s="59">
        <v>0</v>
      </c>
      <c r="T39" s="59">
        <v>0</v>
      </c>
      <c r="U39" s="59">
        <v>0</v>
      </c>
      <c r="V39" s="59">
        <v>913115430</v>
      </c>
      <c r="W39" s="59">
        <v>575273558</v>
      </c>
      <c r="X39" s="59">
        <v>337841872</v>
      </c>
      <c r="Y39" s="60">
        <v>58.73</v>
      </c>
      <c r="Z39" s="61">
        <v>767031411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131048752</v>
      </c>
      <c r="C42" s="18">
        <v>0</v>
      </c>
      <c r="D42" s="58">
        <v>146449168</v>
      </c>
      <c r="E42" s="59">
        <v>139870924</v>
      </c>
      <c r="F42" s="59">
        <v>111219963</v>
      </c>
      <c r="G42" s="59">
        <v>-8388802</v>
      </c>
      <c r="H42" s="59">
        <v>-16317370</v>
      </c>
      <c r="I42" s="59">
        <v>86513791</v>
      </c>
      <c r="J42" s="59">
        <v>-10158877</v>
      </c>
      <c r="K42" s="59">
        <v>-9855336</v>
      </c>
      <c r="L42" s="59">
        <v>75509655</v>
      </c>
      <c r="M42" s="59">
        <v>55495442</v>
      </c>
      <c r="N42" s="59">
        <v>-10138967</v>
      </c>
      <c r="O42" s="59">
        <v>-29942135</v>
      </c>
      <c r="P42" s="59">
        <v>68404268</v>
      </c>
      <c r="Q42" s="59">
        <v>28323166</v>
      </c>
      <c r="R42" s="59">
        <v>0</v>
      </c>
      <c r="S42" s="59">
        <v>0</v>
      </c>
      <c r="T42" s="59">
        <v>0</v>
      </c>
      <c r="U42" s="59">
        <v>0</v>
      </c>
      <c r="V42" s="59">
        <v>170332399</v>
      </c>
      <c r="W42" s="59">
        <v>173157059</v>
      </c>
      <c r="X42" s="59">
        <v>-2824660</v>
      </c>
      <c r="Y42" s="60">
        <v>-1.63</v>
      </c>
      <c r="Z42" s="61">
        <v>139870924</v>
      </c>
    </row>
    <row r="43" spans="1:26" ht="13.5">
      <c r="A43" s="57" t="s">
        <v>59</v>
      </c>
      <c r="B43" s="18">
        <v>-105433634</v>
      </c>
      <c r="C43" s="18">
        <v>0</v>
      </c>
      <c r="D43" s="58">
        <v>-137549003</v>
      </c>
      <c r="E43" s="59">
        <v>-158735198</v>
      </c>
      <c r="F43" s="59">
        <v>-6969563</v>
      </c>
      <c r="G43" s="59">
        <v>-6951216</v>
      </c>
      <c r="H43" s="59">
        <v>-3367734</v>
      </c>
      <c r="I43" s="59">
        <v>-17288513</v>
      </c>
      <c r="J43" s="59">
        <v>-17306961</v>
      </c>
      <c r="K43" s="59">
        <v>-10071185</v>
      </c>
      <c r="L43" s="59">
        <v>-29584382</v>
      </c>
      <c r="M43" s="59">
        <v>-56962528</v>
      </c>
      <c r="N43" s="59">
        <v>-8978135</v>
      </c>
      <c r="O43" s="59">
        <v>-8191986</v>
      </c>
      <c r="P43" s="59">
        <v>-20964599</v>
      </c>
      <c r="Q43" s="59">
        <v>-38134720</v>
      </c>
      <c r="R43" s="59">
        <v>0</v>
      </c>
      <c r="S43" s="59">
        <v>0</v>
      </c>
      <c r="T43" s="59">
        <v>0</v>
      </c>
      <c r="U43" s="59">
        <v>0</v>
      </c>
      <c r="V43" s="59">
        <v>-112385761</v>
      </c>
      <c r="W43" s="59">
        <v>-101876713</v>
      </c>
      <c r="X43" s="59">
        <v>-10509048</v>
      </c>
      <c r="Y43" s="60">
        <v>10.32</v>
      </c>
      <c r="Z43" s="61">
        <v>-158735198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81547463</v>
      </c>
      <c r="C45" s="21">
        <v>0</v>
      </c>
      <c r="D45" s="98">
        <v>81601303</v>
      </c>
      <c r="E45" s="99">
        <v>21836864</v>
      </c>
      <c r="F45" s="99">
        <v>114582314</v>
      </c>
      <c r="G45" s="99">
        <v>99242296</v>
      </c>
      <c r="H45" s="99">
        <v>79557192</v>
      </c>
      <c r="I45" s="99">
        <v>79557192</v>
      </c>
      <c r="J45" s="99">
        <v>52091354</v>
      </c>
      <c r="K45" s="99">
        <v>32164833</v>
      </c>
      <c r="L45" s="99">
        <v>78090106</v>
      </c>
      <c r="M45" s="99">
        <v>78090106</v>
      </c>
      <c r="N45" s="99">
        <v>58973004</v>
      </c>
      <c r="O45" s="99">
        <v>20838883</v>
      </c>
      <c r="P45" s="99">
        <v>68278552</v>
      </c>
      <c r="Q45" s="99">
        <v>68278552</v>
      </c>
      <c r="R45" s="99">
        <v>0</v>
      </c>
      <c r="S45" s="99">
        <v>0</v>
      </c>
      <c r="T45" s="99">
        <v>0</v>
      </c>
      <c r="U45" s="99">
        <v>0</v>
      </c>
      <c r="V45" s="99">
        <v>68278552</v>
      </c>
      <c r="W45" s="99">
        <v>111981484</v>
      </c>
      <c r="X45" s="99">
        <v>-43702932</v>
      </c>
      <c r="Y45" s="100">
        <v>-39.03</v>
      </c>
      <c r="Z45" s="101">
        <v>21836864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3176704</v>
      </c>
      <c r="C49" s="51">
        <v>0</v>
      </c>
      <c r="D49" s="128">
        <v>2510522</v>
      </c>
      <c r="E49" s="53">
        <v>2430032</v>
      </c>
      <c r="F49" s="53">
        <v>0</v>
      </c>
      <c r="G49" s="53">
        <v>0</v>
      </c>
      <c r="H49" s="53">
        <v>0</v>
      </c>
      <c r="I49" s="53">
        <v>2257334</v>
      </c>
      <c r="J49" s="53">
        <v>0</v>
      </c>
      <c r="K49" s="53">
        <v>0</v>
      </c>
      <c r="L49" s="53">
        <v>0</v>
      </c>
      <c r="M49" s="53">
        <v>2221611</v>
      </c>
      <c r="N49" s="53">
        <v>0</v>
      </c>
      <c r="O49" s="53">
        <v>0</v>
      </c>
      <c r="P49" s="53">
        <v>0</v>
      </c>
      <c r="Q49" s="53">
        <v>122189911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134786114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1784672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1784672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87.79287572985655</v>
      </c>
      <c r="E58" s="7">
        <f t="shared" si="6"/>
        <v>85.1135331596545</v>
      </c>
      <c r="F58" s="7">
        <f t="shared" si="6"/>
        <v>0</v>
      </c>
      <c r="G58" s="7">
        <f t="shared" si="6"/>
        <v>0</v>
      </c>
      <c r="H58" s="7">
        <f t="shared" si="6"/>
        <v>29.581493806896564</v>
      </c>
      <c r="I58" s="7">
        <f t="shared" si="6"/>
        <v>67.69711070257034</v>
      </c>
      <c r="J58" s="7">
        <f t="shared" si="6"/>
        <v>71.02911114389035</v>
      </c>
      <c r="K58" s="7">
        <f t="shared" si="6"/>
        <v>60.85520933413328</v>
      </c>
      <c r="L58" s="7">
        <f t="shared" si="6"/>
        <v>44.53375501183635</v>
      </c>
      <c r="M58" s="7">
        <f t="shared" si="6"/>
        <v>58.43111585154468</v>
      </c>
      <c r="N58" s="7">
        <f t="shared" si="6"/>
        <v>82.93781691067424</v>
      </c>
      <c r="O58" s="7">
        <f t="shared" si="6"/>
        <v>68.6312245750891</v>
      </c>
      <c r="P58" s="7">
        <f t="shared" si="6"/>
        <v>141.44648608334745</v>
      </c>
      <c r="Q58" s="7">
        <f t="shared" si="6"/>
        <v>92.58006914004878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71.98113483430765</v>
      </c>
      <c r="W58" s="7">
        <f t="shared" si="6"/>
        <v>62.74708536013317</v>
      </c>
      <c r="X58" s="7">
        <f t="shared" si="6"/>
        <v>0</v>
      </c>
      <c r="Y58" s="7">
        <f t="shared" si="6"/>
        <v>0</v>
      </c>
      <c r="Z58" s="8">
        <f t="shared" si="6"/>
        <v>85.1135331596545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84.99999902095028</v>
      </c>
      <c r="E59" s="10">
        <f t="shared" si="7"/>
        <v>84.99999902095028</v>
      </c>
      <c r="F59" s="10">
        <f t="shared" si="7"/>
        <v>0</v>
      </c>
      <c r="G59" s="10">
        <f t="shared" si="7"/>
        <v>0</v>
      </c>
      <c r="H59" s="10">
        <f t="shared" si="7"/>
        <v>16.32257947168477</v>
      </c>
      <c r="I59" s="10">
        <f t="shared" si="7"/>
        <v>42.80352492152342</v>
      </c>
      <c r="J59" s="10">
        <f t="shared" si="7"/>
        <v>44.30862719469265</v>
      </c>
      <c r="K59" s="10">
        <f t="shared" si="7"/>
        <v>38.36866071746399</v>
      </c>
      <c r="L59" s="10">
        <f t="shared" si="7"/>
        <v>47.49235356774177</v>
      </c>
      <c r="M59" s="10">
        <f t="shared" si="7"/>
        <v>43.38901679182883</v>
      </c>
      <c r="N59" s="10">
        <f t="shared" si="7"/>
        <v>40.40135286276382</v>
      </c>
      <c r="O59" s="10">
        <f t="shared" si="7"/>
        <v>41.37222005986015</v>
      </c>
      <c r="P59" s="10">
        <f t="shared" si="7"/>
        <v>111.4980350863998</v>
      </c>
      <c r="Q59" s="10">
        <f t="shared" si="7"/>
        <v>64.40663711073633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50.10572948483409</v>
      </c>
      <c r="W59" s="10">
        <f t="shared" si="7"/>
        <v>61.355630692796026</v>
      </c>
      <c r="X59" s="10">
        <f t="shared" si="7"/>
        <v>0</v>
      </c>
      <c r="Y59" s="10">
        <f t="shared" si="7"/>
        <v>0</v>
      </c>
      <c r="Z59" s="11">
        <f t="shared" si="7"/>
        <v>84.99999902095028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84.99999537719259</v>
      </c>
      <c r="E60" s="13">
        <f t="shared" si="7"/>
        <v>78.31782848352947</v>
      </c>
      <c r="F60" s="13">
        <f t="shared" si="7"/>
        <v>0</v>
      </c>
      <c r="G60" s="13">
        <f t="shared" si="7"/>
        <v>0</v>
      </c>
      <c r="H60" s="13">
        <f t="shared" si="7"/>
        <v>18.332612529305166</v>
      </c>
      <c r="I60" s="13">
        <f t="shared" si="7"/>
        <v>46.175862701309995</v>
      </c>
      <c r="J60" s="13">
        <f t="shared" si="7"/>
        <v>63.87919946313979</v>
      </c>
      <c r="K60" s="13">
        <f t="shared" si="7"/>
        <v>44.95744986386699</v>
      </c>
      <c r="L60" s="13">
        <f t="shared" si="7"/>
        <v>50.914062175054234</v>
      </c>
      <c r="M60" s="13">
        <f t="shared" si="7"/>
        <v>52.601784839884836</v>
      </c>
      <c r="N60" s="13">
        <f t="shared" si="7"/>
        <v>94.50379631368551</v>
      </c>
      <c r="O60" s="13">
        <f t="shared" si="7"/>
        <v>58.78315452990995</v>
      </c>
      <c r="P60" s="13">
        <f t="shared" si="7"/>
        <v>79.65516280439984</v>
      </c>
      <c r="Q60" s="13">
        <f t="shared" si="7"/>
        <v>78.56707934209221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58.266963229718115</v>
      </c>
      <c r="W60" s="13">
        <f t="shared" si="7"/>
        <v>43.87376688085953</v>
      </c>
      <c r="X60" s="13">
        <f t="shared" si="7"/>
        <v>0</v>
      </c>
      <c r="Y60" s="13">
        <f t="shared" si="7"/>
        <v>0</v>
      </c>
      <c r="Z60" s="14">
        <f t="shared" si="7"/>
        <v>78.31782848352947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84.99999575617497</v>
      </c>
      <c r="E61" s="13">
        <f t="shared" si="7"/>
        <v>80.71342987310524</v>
      </c>
      <c r="F61" s="13">
        <f t="shared" si="7"/>
        <v>0</v>
      </c>
      <c r="G61" s="13">
        <f t="shared" si="7"/>
        <v>0</v>
      </c>
      <c r="H61" s="13">
        <f t="shared" si="7"/>
        <v>22.147442080294656</v>
      </c>
      <c r="I61" s="13">
        <f t="shared" si="7"/>
        <v>53.73498867668616</v>
      </c>
      <c r="J61" s="13">
        <f t="shared" si="7"/>
        <v>83.86041454026324</v>
      </c>
      <c r="K61" s="13">
        <f t="shared" si="7"/>
        <v>54.2117729218156</v>
      </c>
      <c r="L61" s="13">
        <f t="shared" si="7"/>
        <v>62.81423815620999</v>
      </c>
      <c r="M61" s="13">
        <f t="shared" si="7"/>
        <v>65.48296876748473</v>
      </c>
      <c r="N61" s="13">
        <f t="shared" si="7"/>
        <v>123.38229477939883</v>
      </c>
      <c r="O61" s="13">
        <f t="shared" si="7"/>
        <v>76.77579926987684</v>
      </c>
      <c r="P61" s="13">
        <f t="shared" si="7"/>
        <v>93.81664968634759</v>
      </c>
      <c r="Q61" s="13">
        <f t="shared" si="7"/>
        <v>99.64070269168695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71.22217200681297</v>
      </c>
      <c r="W61" s="13">
        <f t="shared" si="7"/>
        <v>43.86827510261288</v>
      </c>
      <c r="X61" s="13">
        <f t="shared" si="7"/>
        <v>0</v>
      </c>
      <c r="Y61" s="13">
        <f t="shared" si="7"/>
        <v>0</v>
      </c>
      <c r="Z61" s="14">
        <f t="shared" si="7"/>
        <v>80.71342987310524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84.99999409696261</v>
      </c>
      <c r="E64" s="13">
        <f t="shared" si="7"/>
        <v>73.45761644458034</v>
      </c>
      <c r="F64" s="13">
        <f t="shared" si="7"/>
        <v>0</v>
      </c>
      <c r="G64" s="13">
        <f t="shared" si="7"/>
        <v>0</v>
      </c>
      <c r="H64" s="13">
        <f t="shared" si="7"/>
        <v>8.129697541846701</v>
      </c>
      <c r="I64" s="13">
        <f t="shared" si="7"/>
        <v>25.958676408872016</v>
      </c>
      <c r="J64" s="13">
        <f t="shared" si="7"/>
        <v>25.95821506253054</v>
      </c>
      <c r="K64" s="13">
        <f t="shared" si="7"/>
        <v>21.734671137268407</v>
      </c>
      <c r="L64" s="13">
        <f t="shared" si="7"/>
        <v>21.4406945209059</v>
      </c>
      <c r="M64" s="13">
        <f t="shared" si="7"/>
        <v>23.04560742043322</v>
      </c>
      <c r="N64" s="13">
        <f t="shared" si="7"/>
        <v>27.84043214181555</v>
      </c>
      <c r="O64" s="13">
        <f t="shared" si="7"/>
        <v>25.672433644253058</v>
      </c>
      <c r="P64" s="13">
        <f t="shared" si="7"/>
        <v>48.693847625281286</v>
      </c>
      <c r="Q64" s="13">
        <f t="shared" si="7"/>
        <v>34.06715578769735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27.688234344933978</v>
      </c>
      <c r="W64" s="13">
        <f t="shared" si="7"/>
        <v>43.89142184050343</v>
      </c>
      <c r="X64" s="13">
        <f t="shared" si="7"/>
        <v>0</v>
      </c>
      <c r="Y64" s="13">
        <f t="shared" si="7"/>
        <v>0</v>
      </c>
      <c r="Z64" s="14">
        <f t="shared" si="7"/>
        <v>73.45761644458034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59.74087192334707</v>
      </c>
      <c r="I66" s="16">
        <f t="shared" si="7"/>
        <v>124.97752019801757</v>
      </c>
      <c r="J66" s="16">
        <f t="shared" si="7"/>
        <v>100</v>
      </c>
      <c r="K66" s="16">
        <f t="shared" si="7"/>
        <v>100</v>
      </c>
      <c r="L66" s="16">
        <f t="shared" si="7"/>
        <v>33.654386243212045</v>
      </c>
      <c r="M66" s="16">
        <f t="shared" si="7"/>
        <v>77.3726402896302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150.61768864925224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113.18877698187428</v>
      </c>
      <c r="W66" s="16">
        <f t="shared" si="7"/>
        <v>124.85534427085032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31647400</v>
      </c>
      <c r="C67" s="23"/>
      <c r="D67" s="24">
        <v>44448118</v>
      </c>
      <c r="E67" s="25">
        <v>36448118</v>
      </c>
      <c r="F67" s="25"/>
      <c r="G67" s="25"/>
      <c r="H67" s="25">
        <v>9378093</v>
      </c>
      <c r="I67" s="25">
        <v>9378093</v>
      </c>
      <c r="J67" s="25">
        <v>2826993</v>
      </c>
      <c r="K67" s="25">
        <v>3098563</v>
      </c>
      <c r="L67" s="25">
        <v>3103154</v>
      </c>
      <c r="M67" s="25">
        <v>9028710</v>
      </c>
      <c r="N67" s="25">
        <v>3024906</v>
      </c>
      <c r="O67" s="25">
        <v>2864071</v>
      </c>
      <c r="P67" s="25">
        <v>2000517</v>
      </c>
      <c r="Q67" s="25">
        <v>7889494</v>
      </c>
      <c r="R67" s="25"/>
      <c r="S67" s="25"/>
      <c r="T67" s="25"/>
      <c r="U67" s="25"/>
      <c r="V67" s="25">
        <v>26296297</v>
      </c>
      <c r="W67" s="25">
        <v>33022090</v>
      </c>
      <c r="X67" s="25"/>
      <c r="Y67" s="24"/>
      <c r="Z67" s="26">
        <v>36448118</v>
      </c>
    </row>
    <row r="68" spans="1:26" ht="13.5" hidden="1">
      <c r="A68" s="36" t="s">
        <v>31</v>
      </c>
      <c r="B68" s="18">
        <v>8736568</v>
      </c>
      <c r="C68" s="18"/>
      <c r="D68" s="19">
        <v>10213986</v>
      </c>
      <c r="E68" s="20">
        <v>10213986</v>
      </c>
      <c r="F68" s="20"/>
      <c r="G68" s="20"/>
      <c r="H68" s="20">
        <v>2364081</v>
      </c>
      <c r="I68" s="20">
        <v>2364081</v>
      </c>
      <c r="J68" s="20">
        <v>728348</v>
      </c>
      <c r="K68" s="20">
        <v>730406</v>
      </c>
      <c r="L68" s="20">
        <v>730406</v>
      </c>
      <c r="M68" s="20">
        <v>2189160</v>
      </c>
      <c r="N68" s="20">
        <v>745678</v>
      </c>
      <c r="O68" s="20">
        <v>745070</v>
      </c>
      <c r="P68" s="20">
        <v>744562</v>
      </c>
      <c r="Q68" s="20">
        <v>2235310</v>
      </c>
      <c r="R68" s="20"/>
      <c r="S68" s="20"/>
      <c r="T68" s="20"/>
      <c r="U68" s="20"/>
      <c r="V68" s="20">
        <v>6788551</v>
      </c>
      <c r="W68" s="20">
        <v>7246000</v>
      </c>
      <c r="X68" s="20"/>
      <c r="Y68" s="19"/>
      <c r="Z68" s="22">
        <v>10213986</v>
      </c>
    </row>
    <row r="69" spans="1:26" ht="13.5" hidden="1">
      <c r="A69" s="37" t="s">
        <v>32</v>
      </c>
      <c r="B69" s="18">
        <v>13748616</v>
      </c>
      <c r="C69" s="18"/>
      <c r="D69" s="19">
        <v>25958252</v>
      </c>
      <c r="E69" s="20">
        <v>17958252</v>
      </c>
      <c r="F69" s="20"/>
      <c r="G69" s="20"/>
      <c r="H69" s="20">
        <v>4351622</v>
      </c>
      <c r="I69" s="20">
        <v>4351622</v>
      </c>
      <c r="J69" s="20">
        <v>1144432</v>
      </c>
      <c r="K69" s="20">
        <v>1385777</v>
      </c>
      <c r="L69" s="20">
        <v>1370421</v>
      </c>
      <c r="M69" s="20">
        <v>3900630</v>
      </c>
      <c r="N69" s="20">
        <v>1304555</v>
      </c>
      <c r="O69" s="20">
        <v>1119945</v>
      </c>
      <c r="P69" s="20">
        <v>1255955</v>
      </c>
      <c r="Q69" s="20">
        <v>3680455</v>
      </c>
      <c r="R69" s="20"/>
      <c r="S69" s="20"/>
      <c r="T69" s="20"/>
      <c r="U69" s="20"/>
      <c r="V69" s="20">
        <v>11932707</v>
      </c>
      <c r="W69" s="20">
        <v>19644290</v>
      </c>
      <c r="X69" s="20"/>
      <c r="Y69" s="19"/>
      <c r="Z69" s="22">
        <v>17958252</v>
      </c>
    </row>
    <row r="70" spans="1:26" ht="13.5" hidden="1">
      <c r="A70" s="38" t="s">
        <v>110</v>
      </c>
      <c r="B70" s="18">
        <v>9782575</v>
      </c>
      <c r="C70" s="18"/>
      <c r="D70" s="19">
        <v>20029101</v>
      </c>
      <c r="E70" s="20">
        <v>12029101</v>
      </c>
      <c r="F70" s="20"/>
      <c r="G70" s="20"/>
      <c r="H70" s="20">
        <v>3167359</v>
      </c>
      <c r="I70" s="20">
        <v>3167359</v>
      </c>
      <c r="J70" s="20">
        <v>749505</v>
      </c>
      <c r="K70" s="20">
        <v>990901</v>
      </c>
      <c r="L70" s="20">
        <v>976250</v>
      </c>
      <c r="M70" s="20">
        <v>2716656</v>
      </c>
      <c r="N70" s="20">
        <v>910240</v>
      </c>
      <c r="O70" s="20">
        <v>725631</v>
      </c>
      <c r="P70" s="20">
        <v>861782</v>
      </c>
      <c r="Q70" s="20">
        <v>2497653</v>
      </c>
      <c r="R70" s="20"/>
      <c r="S70" s="20"/>
      <c r="T70" s="20"/>
      <c r="U70" s="20"/>
      <c r="V70" s="20">
        <v>8381668</v>
      </c>
      <c r="W70" s="20">
        <v>14983500</v>
      </c>
      <c r="X70" s="20"/>
      <c r="Y70" s="19"/>
      <c r="Z70" s="22">
        <v>12029101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3966041</v>
      </c>
      <c r="C73" s="18"/>
      <c r="D73" s="19">
        <v>5929151</v>
      </c>
      <c r="E73" s="20">
        <v>5929151</v>
      </c>
      <c r="F73" s="20"/>
      <c r="G73" s="20"/>
      <c r="H73" s="20">
        <v>1184263</v>
      </c>
      <c r="I73" s="20">
        <v>1184263</v>
      </c>
      <c r="J73" s="20">
        <v>394927</v>
      </c>
      <c r="K73" s="20">
        <v>394876</v>
      </c>
      <c r="L73" s="20">
        <v>394171</v>
      </c>
      <c r="M73" s="20">
        <v>1183974</v>
      </c>
      <c r="N73" s="20">
        <v>394315</v>
      </c>
      <c r="O73" s="20">
        <v>394314</v>
      </c>
      <c r="P73" s="20">
        <v>394173</v>
      </c>
      <c r="Q73" s="20">
        <v>1182802</v>
      </c>
      <c r="R73" s="20"/>
      <c r="S73" s="20"/>
      <c r="T73" s="20"/>
      <c r="U73" s="20"/>
      <c r="V73" s="20">
        <v>3551039</v>
      </c>
      <c r="W73" s="20">
        <v>4660790</v>
      </c>
      <c r="X73" s="20"/>
      <c r="Y73" s="19"/>
      <c r="Z73" s="22">
        <v>5929151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9162216</v>
      </c>
      <c r="C75" s="27"/>
      <c r="D75" s="28">
        <v>8275880</v>
      </c>
      <c r="E75" s="29">
        <v>8275880</v>
      </c>
      <c r="F75" s="29"/>
      <c r="G75" s="29"/>
      <c r="H75" s="29">
        <v>2662390</v>
      </c>
      <c r="I75" s="29">
        <v>2662390</v>
      </c>
      <c r="J75" s="29">
        <v>954213</v>
      </c>
      <c r="K75" s="29">
        <v>982380</v>
      </c>
      <c r="L75" s="29">
        <v>1002327</v>
      </c>
      <c r="M75" s="29">
        <v>2938920</v>
      </c>
      <c r="N75" s="29">
        <v>974673</v>
      </c>
      <c r="O75" s="29">
        <v>999056</v>
      </c>
      <c r="P75" s="29"/>
      <c r="Q75" s="29">
        <v>1973729</v>
      </c>
      <c r="R75" s="29"/>
      <c r="S75" s="29"/>
      <c r="T75" s="29"/>
      <c r="U75" s="29"/>
      <c r="V75" s="29">
        <v>7575039</v>
      </c>
      <c r="W75" s="29">
        <v>6131800</v>
      </c>
      <c r="X75" s="29"/>
      <c r="Y75" s="28"/>
      <c r="Z75" s="30">
        <v>8275880</v>
      </c>
    </row>
    <row r="76" spans="1:26" ht="13.5" hidden="1">
      <c r="A76" s="41" t="s">
        <v>117</v>
      </c>
      <c r="B76" s="31">
        <v>31647400</v>
      </c>
      <c r="C76" s="31"/>
      <c r="D76" s="32">
        <v>39022281</v>
      </c>
      <c r="E76" s="33">
        <v>31022281</v>
      </c>
      <c r="F76" s="33">
        <v>668452</v>
      </c>
      <c r="G76" s="33">
        <v>2906066</v>
      </c>
      <c r="H76" s="33">
        <v>2774180</v>
      </c>
      <c r="I76" s="33">
        <v>6348698</v>
      </c>
      <c r="J76" s="33">
        <v>2007988</v>
      </c>
      <c r="K76" s="33">
        <v>1885637</v>
      </c>
      <c r="L76" s="33">
        <v>1381951</v>
      </c>
      <c r="M76" s="33">
        <v>5275576</v>
      </c>
      <c r="N76" s="33">
        <v>2508791</v>
      </c>
      <c r="O76" s="33">
        <v>1965647</v>
      </c>
      <c r="P76" s="33">
        <v>2829661</v>
      </c>
      <c r="Q76" s="33">
        <v>7304099</v>
      </c>
      <c r="R76" s="33"/>
      <c r="S76" s="33"/>
      <c r="T76" s="33"/>
      <c r="U76" s="33"/>
      <c r="V76" s="33">
        <v>18928373</v>
      </c>
      <c r="W76" s="33">
        <v>20720399</v>
      </c>
      <c r="X76" s="33"/>
      <c r="Y76" s="32"/>
      <c r="Z76" s="34">
        <v>31022281</v>
      </c>
    </row>
    <row r="77" spans="1:26" ht="13.5" hidden="1">
      <c r="A77" s="36" t="s">
        <v>31</v>
      </c>
      <c r="B77" s="18">
        <v>8736568</v>
      </c>
      <c r="C77" s="18"/>
      <c r="D77" s="19">
        <v>8681888</v>
      </c>
      <c r="E77" s="20">
        <v>8681888</v>
      </c>
      <c r="F77" s="20">
        <v>222063</v>
      </c>
      <c r="G77" s="20">
        <v>403968</v>
      </c>
      <c r="H77" s="20">
        <v>385879</v>
      </c>
      <c r="I77" s="20">
        <v>1011910</v>
      </c>
      <c r="J77" s="20">
        <v>322721</v>
      </c>
      <c r="K77" s="20">
        <v>280247</v>
      </c>
      <c r="L77" s="20">
        <v>346887</v>
      </c>
      <c r="M77" s="20">
        <v>949855</v>
      </c>
      <c r="N77" s="20">
        <v>301264</v>
      </c>
      <c r="O77" s="20">
        <v>308252</v>
      </c>
      <c r="P77" s="20">
        <v>830172</v>
      </c>
      <c r="Q77" s="20">
        <v>1439688</v>
      </c>
      <c r="R77" s="20"/>
      <c r="S77" s="20"/>
      <c r="T77" s="20"/>
      <c r="U77" s="20"/>
      <c r="V77" s="20">
        <v>3401453</v>
      </c>
      <c r="W77" s="20">
        <v>4445829</v>
      </c>
      <c r="X77" s="20"/>
      <c r="Y77" s="19"/>
      <c r="Z77" s="22">
        <v>8681888</v>
      </c>
    </row>
    <row r="78" spans="1:26" ht="13.5" hidden="1">
      <c r="A78" s="37" t="s">
        <v>32</v>
      </c>
      <c r="B78" s="18">
        <v>13748616</v>
      </c>
      <c r="C78" s="18"/>
      <c r="D78" s="19">
        <v>22064513</v>
      </c>
      <c r="E78" s="20">
        <v>14064513</v>
      </c>
      <c r="F78" s="20">
        <v>446389</v>
      </c>
      <c r="G78" s="20">
        <v>765244</v>
      </c>
      <c r="H78" s="20">
        <v>797766</v>
      </c>
      <c r="I78" s="20">
        <v>2009399</v>
      </c>
      <c r="J78" s="20">
        <v>731054</v>
      </c>
      <c r="K78" s="20">
        <v>623010</v>
      </c>
      <c r="L78" s="20">
        <v>697737</v>
      </c>
      <c r="M78" s="20">
        <v>2051801</v>
      </c>
      <c r="N78" s="20">
        <v>1232854</v>
      </c>
      <c r="O78" s="20">
        <v>658339</v>
      </c>
      <c r="P78" s="20">
        <v>1000433</v>
      </c>
      <c r="Q78" s="20">
        <v>2891626</v>
      </c>
      <c r="R78" s="20"/>
      <c r="S78" s="20"/>
      <c r="T78" s="20"/>
      <c r="U78" s="20"/>
      <c r="V78" s="20">
        <v>6952826</v>
      </c>
      <c r="W78" s="20">
        <v>8618690</v>
      </c>
      <c r="X78" s="20"/>
      <c r="Y78" s="19"/>
      <c r="Z78" s="22">
        <v>14064513</v>
      </c>
    </row>
    <row r="79" spans="1:26" ht="13.5" hidden="1">
      <c r="A79" s="38" t="s">
        <v>110</v>
      </c>
      <c r="B79" s="18">
        <v>9782575</v>
      </c>
      <c r="C79" s="18"/>
      <c r="D79" s="19">
        <v>17024735</v>
      </c>
      <c r="E79" s="20">
        <v>9709100</v>
      </c>
      <c r="F79" s="20">
        <v>375026</v>
      </c>
      <c r="G79" s="20">
        <v>625465</v>
      </c>
      <c r="H79" s="20">
        <v>701489</v>
      </c>
      <c r="I79" s="20">
        <v>1701980</v>
      </c>
      <c r="J79" s="20">
        <v>628538</v>
      </c>
      <c r="K79" s="20">
        <v>537185</v>
      </c>
      <c r="L79" s="20">
        <v>613224</v>
      </c>
      <c r="M79" s="20">
        <v>1778947</v>
      </c>
      <c r="N79" s="20">
        <v>1123075</v>
      </c>
      <c r="O79" s="20">
        <v>557109</v>
      </c>
      <c r="P79" s="20">
        <v>808495</v>
      </c>
      <c r="Q79" s="20">
        <v>2488679</v>
      </c>
      <c r="R79" s="20"/>
      <c r="S79" s="20"/>
      <c r="T79" s="20"/>
      <c r="U79" s="20"/>
      <c r="V79" s="20">
        <v>5969606</v>
      </c>
      <c r="W79" s="20">
        <v>6573003</v>
      </c>
      <c r="X79" s="20"/>
      <c r="Y79" s="19"/>
      <c r="Z79" s="22">
        <v>9709100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3966041</v>
      </c>
      <c r="C82" s="18"/>
      <c r="D82" s="19">
        <v>5039778</v>
      </c>
      <c r="E82" s="20">
        <v>4355413</v>
      </c>
      <c r="F82" s="20">
        <v>71363</v>
      </c>
      <c r="G82" s="20">
        <v>139779</v>
      </c>
      <c r="H82" s="20">
        <v>96277</v>
      </c>
      <c r="I82" s="20">
        <v>307419</v>
      </c>
      <c r="J82" s="20">
        <v>102516</v>
      </c>
      <c r="K82" s="20">
        <v>85825</v>
      </c>
      <c r="L82" s="20">
        <v>84513</v>
      </c>
      <c r="M82" s="20">
        <v>272854</v>
      </c>
      <c r="N82" s="20">
        <v>109779</v>
      </c>
      <c r="O82" s="20">
        <v>101230</v>
      </c>
      <c r="P82" s="20">
        <v>191938</v>
      </c>
      <c r="Q82" s="20">
        <v>402947</v>
      </c>
      <c r="R82" s="20"/>
      <c r="S82" s="20"/>
      <c r="T82" s="20"/>
      <c r="U82" s="20"/>
      <c r="V82" s="20">
        <v>983220</v>
      </c>
      <c r="W82" s="20">
        <v>2045687</v>
      </c>
      <c r="X82" s="20"/>
      <c r="Y82" s="19"/>
      <c r="Z82" s="22">
        <v>4355413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9162216</v>
      </c>
      <c r="C84" s="27"/>
      <c r="D84" s="28">
        <v>8275880</v>
      </c>
      <c r="E84" s="29">
        <v>8275880</v>
      </c>
      <c r="F84" s="29"/>
      <c r="G84" s="29">
        <v>1736854</v>
      </c>
      <c r="H84" s="29">
        <v>1590535</v>
      </c>
      <c r="I84" s="29">
        <v>3327389</v>
      </c>
      <c r="J84" s="29">
        <v>954213</v>
      </c>
      <c r="K84" s="29">
        <v>982380</v>
      </c>
      <c r="L84" s="29">
        <v>337327</v>
      </c>
      <c r="M84" s="29">
        <v>2273920</v>
      </c>
      <c r="N84" s="29">
        <v>974673</v>
      </c>
      <c r="O84" s="29">
        <v>999056</v>
      </c>
      <c r="P84" s="29">
        <v>999056</v>
      </c>
      <c r="Q84" s="29">
        <v>2972785</v>
      </c>
      <c r="R84" s="29"/>
      <c r="S84" s="29"/>
      <c r="T84" s="29"/>
      <c r="U84" s="29"/>
      <c r="V84" s="29">
        <v>8574094</v>
      </c>
      <c r="W84" s="29">
        <v>7655880</v>
      </c>
      <c r="X84" s="29"/>
      <c r="Y84" s="28"/>
      <c r="Z84" s="30">
        <v>8275880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88945731</v>
      </c>
      <c r="C5" s="18">
        <v>0</v>
      </c>
      <c r="D5" s="58">
        <v>90500000</v>
      </c>
      <c r="E5" s="59">
        <v>90500000</v>
      </c>
      <c r="F5" s="59">
        <v>8782830</v>
      </c>
      <c r="G5" s="59">
        <v>9004160</v>
      </c>
      <c r="H5" s="59">
        <v>9203726</v>
      </c>
      <c r="I5" s="59">
        <v>26990716</v>
      </c>
      <c r="J5" s="59">
        <v>9003904</v>
      </c>
      <c r="K5" s="59">
        <v>6625288</v>
      </c>
      <c r="L5" s="59">
        <v>8984218</v>
      </c>
      <c r="M5" s="59">
        <v>24613410</v>
      </c>
      <c r="N5" s="59">
        <v>9068441</v>
      </c>
      <c r="O5" s="59">
        <v>9231480</v>
      </c>
      <c r="P5" s="59">
        <v>9041207</v>
      </c>
      <c r="Q5" s="59">
        <v>27341128</v>
      </c>
      <c r="R5" s="59">
        <v>0</v>
      </c>
      <c r="S5" s="59">
        <v>0</v>
      </c>
      <c r="T5" s="59">
        <v>0</v>
      </c>
      <c r="U5" s="59">
        <v>0</v>
      </c>
      <c r="V5" s="59">
        <v>78945254</v>
      </c>
      <c r="W5" s="59">
        <v>67973212</v>
      </c>
      <c r="X5" s="59">
        <v>10972042</v>
      </c>
      <c r="Y5" s="60">
        <v>16.14</v>
      </c>
      <c r="Z5" s="61">
        <v>90500000</v>
      </c>
    </row>
    <row r="6" spans="1:26" ht="13.5">
      <c r="A6" s="57" t="s">
        <v>32</v>
      </c>
      <c r="B6" s="18">
        <v>447720635</v>
      </c>
      <c r="C6" s="18">
        <v>0</v>
      </c>
      <c r="D6" s="58">
        <v>532683153</v>
      </c>
      <c r="E6" s="59">
        <v>532683153</v>
      </c>
      <c r="F6" s="59">
        <v>43464737</v>
      </c>
      <c r="G6" s="59">
        <v>46209498</v>
      </c>
      <c r="H6" s="59">
        <v>46660962</v>
      </c>
      <c r="I6" s="59">
        <v>136335197</v>
      </c>
      <c r="J6" s="59">
        <v>23910039</v>
      </c>
      <c r="K6" s="59">
        <v>54350924</v>
      </c>
      <c r="L6" s="59">
        <v>36142662</v>
      </c>
      <c r="M6" s="59">
        <v>114403625</v>
      </c>
      <c r="N6" s="59">
        <v>37112455</v>
      </c>
      <c r="O6" s="59">
        <v>40467043</v>
      </c>
      <c r="P6" s="59">
        <v>48013259</v>
      </c>
      <c r="Q6" s="59">
        <v>125592757</v>
      </c>
      <c r="R6" s="59">
        <v>0</v>
      </c>
      <c r="S6" s="59">
        <v>0</v>
      </c>
      <c r="T6" s="59">
        <v>0</v>
      </c>
      <c r="U6" s="59">
        <v>0</v>
      </c>
      <c r="V6" s="59">
        <v>376331579</v>
      </c>
      <c r="W6" s="59">
        <v>391399260</v>
      </c>
      <c r="X6" s="59">
        <v>-15067681</v>
      </c>
      <c r="Y6" s="60">
        <v>-3.85</v>
      </c>
      <c r="Z6" s="61">
        <v>532683153</v>
      </c>
    </row>
    <row r="7" spans="1:26" ht="13.5">
      <c r="A7" s="57" t="s">
        <v>33</v>
      </c>
      <c r="B7" s="18">
        <v>8253077</v>
      </c>
      <c r="C7" s="18">
        <v>0</v>
      </c>
      <c r="D7" s="58">
        <v>3501000</v>
      </c>
      <c r="E7" s="59">
        <v>3501000</v>
      </c>
      <c r="F7" s="59">
        <v>222395</v>
      </c>
      <c r="G7" s="59">
        <v>772707</v>
      </c>
      <c r="H7" s="59">
        <v>305474</v>
      </c>
      <c r="I7" s="59">
        <v>1300576</v>
      </c>
      <c r="J7" s="59">
        <v>206467</v>
      </c>
      <c r="K7" s="59">
        <v>376507</v>
      </c>
      <c r="L7" s="59">
        <v>139077</v>
      </c>
      <c r="M7" s="59">
        <v>722051</v>
      </c>
      <c r="N7" s="59">
        <v>313363</v>
      </c>
      <c r="O7" s="59">
        <v>379688</v>
      </c>
      <c r="P7" s="59">
        <v>81128</v>
      </c>
      <c r="Q7" s="59">
        <v>774179</v>
      </c>
      <c r="R7" s="59">
        <v>0</v>
      </c>
      <c r="S7" s="59">
        <v>0</v>
      </c>
      <c r="T7" s="59">
        <v>0</v>
      </c>
      <c r="U7" s="59">
        <v>0</v>
      </c>
      <c r="V7" s="59">
        <v>2796806</v>
      </c>
      <c r="W7" s="59">
        <v>2392127</v>
      </c>
      <c r="X7" s="59">
        <v>404679</v>
      </c>
      <c r="Y7" s="60">
        <v>16.92</v>
      </c>
      <c r="Z7" s="61">
        <v>3501000</v>
      </c>
    </row>
    <row r="8" spans="1:26" ht="13.5">
      <c r="A8" s="57" t="s">
        <v>34</v>
      </c>
      <c r="B8" s="18">
        <v>429717074</v>
      </c>
      <c r="C8" s="18">
        <v>0</v>
      </c>
      <c r="D8" s="58">
        <v>348837100</v>
      </c>
      <c r="E8" s="59">
        <v>348837100</v>
      </c>
      <c r="F8" s="59">
        <v>138936000</v>
      </c>
      <c r="G8" s="59">
        <v>-11572505</v>
      </c>
      <c r="H8" s="59">
        <v>0</v>
      </c>
      <c r="I8" s="59">
        <v>127363495</v>
      </c>
      <c r="J8" s="59">
        <v>5000000</v>
      </c>
      <c r="K8" s="59">
        <v>0</v>
      </c>
      <c r="L8" s="59">
        <v>103005000</v>
      </c>
      <c r="M8" s="59">
        <v>108005000</v>
      </c>
      <c r="N8" s="59">
        <v>0</v>
      </c>
      <c r="O8" s="59">
        <v>1475000</v>
      </c>
      <c r="P8" s="59">
        <v>82791100</v>
      </c>
      <c r="Q8" s="59">
        <v>84266100</v>
      </c>
      <c r="R8" s="59">
        <v>0</v>
      </c>
      <c r="S8" s="59">
        <v>0</v>
      </c>
      <c r="T8" s="59">
        <v>0</v>
      </c>
      <c r="U8" s="59">
        <v>0</v>
      </c>
      <c r="V8" s="59">
        <v>319634595</v>
      </c>
      <c r="W8" s="59">
        <v>348837100</v>
      </c>
      <c r="X8" s="59">
        <v>-29202505</v>
      </c>
      <c r="Y8" s="60">
        <v>-8.37</v>
      </c>
      <c r="Z8" s="61">
        <v>348837100</v>
      </c>
    </row>
    <row r="9" spans="1:26" ht="13.5">
      <c r="A9" s="57" t="s">
        <v>35</v>
      </c>
      <c r="B9" s="18">
        <v>112900234</v>
      </c>
      <c r="C9" s="18">
        <v>0</v>
      </c>
      <c r="D9" s="58">
        <v>83275573</v>
      </c>
      <c r="E9" s="59">
        <v>83275573</v>
      </c>
      <c r="F9" s="59">
        <v>6484550</v>
      </c>
      <c r="G9" s="59">
        <v>7545363</v>
      </c>
      <c r="H9" s="59">
        <v>6222401</v>
      </c>
      <c r="I9" s="59">
        <v>20252314</v>
      </c>
      <c r="J9" s="59">
        <v>7036913</v>
      </c>
      <c r="K9" s="59">
        <v>7188501</v>
      </c>
      <c r="L9" s="59">
        <v>6976925</v>
      </c>
      <c r="M9" s="59">
        <v>21202339</v>
      </c>
      <c r="N9" s="59">
        <v>7060919</v>
      </c>
      <c r="O9" s="59">
        <v>5226429</v>
      </c>
      <c r="P9" s="59">
        <v>7571848</v>
      </c>
      <c r="Q9" s="59">
        <v>19859196</v>
      </c>
      <c r="R9" s="59">
        <v>0</v>
      </c>
      <c r="S9" s="59">
        <v>0</v>
      </c>
      <c r="T9" s="59">
        <v>0</v>
      </c>
      <c r="U9" s="59">
        <v>0</v>
      </c>
      <c r="V9" s="59">
        <v>61313849</v>
      </c>
      <c r="W9" s="59">
        <v>59082069</v>
      </c>
      <c r="X9" s="59">
        <v>2231780</v>
      </c>
      <c r="Y9" s="60">
        <v>3.78</v>
      </c>
      <c r="Z9" s="61">
        <v>83275573</v>
      </c>
    </row>
    <row r="10" spans="1:26" ht="25.5">
      <c r="A10" s="62" t="s">
        <v>102</v>
      </c>
      <c r="B10" s="63">
        <f>SUM(B5:B9)</f>
        <v>1087536751</v>
      </c>
      <c r="C10" s="63">
        <f>SUM(C5:C9)</f>
        <v>0</v>
      </c>
      <c r="D10" s="64">
        <f aca="true" t="shared" si="0" ref="D10:Z10">SUM(D5:D9)</f>
        <v>1058796826</v>
      </c>
      <c r="E10" s="65">
        <f t="shared" si="0"/>
        <v>1058796826</v>
      </c>
      <c r="F10" s="65">
        <f t="shared" si="0"/>
        <v>197890512</v>
      </c>
      <c r="G10" s="65">
        <f t="shared" si="0"/>
        <v>51959223</v>
      </c>
      <c r="H10" s="65">
        <f t="shared" si="0"/>
        <v>62392563</v>
      </c>
      <c r="I10" s="65">
        <f t="shared" si="0"/>
        <v>312242298</v>
      </c>
      <c r="J10" s="65">
        <f t="shared" si="0"/>
        <v>45157323</v>
      </c>
      <c r="K10" s="65">
        <f t="shared" si="0"/>
        <v>68541220</v>
      </c>
      <c r="L10" s="65">
        <f t="shared" si="0"/>
        <v>155247882</v>
      </c>
      <c r="M10" s="65">
        <f t="shared" si="0"/>
        <v>268946425</v>
      </c>
      <c r="N10" s="65">
        <f t="shared" si="0"/>
        <v>53555178</v>
      </c>
      <c r="O10" s="65">
        <f t="shared" si="0"/>
        <v>56779640</v>
      </c>
      <c r="P10" s="65">
        <f t="shared" si="0"/>
        <v>147498542</v>
      </c>
      <c r="Q10" s="65">
        <f t="shared" si="0"/>
        <v>257833360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839022083</v>
      </c>
      <c r="W10" s="65">
        <f t="shared" si="0"/>
        <v>869683768</v>
      </c>
      <c r="X10" s="65">
        <f t="shared" si="0"/>
        <v>-30661685</v>
      </c>
      <c r="Y10" s="66">
        <f>+IF(W10&lt;&gt;0,(X10/W10)*100,0)</f>
        <v>-3.5256131168818134</v>
      </c>
      <c r="Z10" s="67">
        <f t="shared" si="0"/>
        <v>1058796826</v>
      </c>
    </row>
    <row r="11" spans="1:26" ht="13.5">
      <c r="A11" s="57" t="s">
        <v>36</v>
      </c>
      <c r="B11" s="18">
        <v>270103600</v>
      </c>
      <c r="C11" s="18">
        <v>0</v>
      </c>
      <c r="D11" s="58">
        <v>320277794</v>
      </c>
      <c r="E11" s="59">
        <v>320277794</v>
      </c>
      <c r="F11" s="59">
        <v>24158500</v>
      </c>
      <c r="G11" s="59">
        <v>23107603</v>
      </c>
      <c r="H11" s="59">
        <v>22497464</v>
      </c>
      <c r="I11" s="59">
        <v>69763567</v>
      </c>
      <c r="J11" s="59">
        <v>23126608</v>
      </c>
      <c r="K11" s="59">
        <v>23543338</v>
      </c>
      <c r="L11" s="59">
        <v>22819412</v>
      </c>
      <c r="M11" s="59">
        <v>69489358</v>
      </c>
      <c r="N11" s="59">
        <v>23895554</v>
      </c>
      <c r="O11" s="59">
        <v>23424662</v>
      </c>
      <c r="P11" s="59">
        <v>22958590</v>
      </c>
      <c r="Q11" s="59">
        <v>70278806</v>
      </c>
      <c r="R11" s="59">
        <v>0</v>
      </c>
      <c r="S11" s="59">
        <v>0</v>
      </c>
      <c r="T11" s="59">
        <v>0</v>
      </c>
      <c r="U11" s="59">
        <v>0</v>
      </c>
      <c r="V11" s="59">
        <v>209531731</v>
      </c>
      <c r="W11" s="59">
        <v>231715509</v>
      </c>
      <c r="X11" s="59">
        <v>-22183778</v>
      </c>
      <c r="Y11" s="60">
        <v>-9.57</v>
      </c>
      <c r="Z11" s="61">
        <v>320277794</v>
      </c>
    </row>
    <row r="12" spans="1:26" ht="13.5">
      <c r="A12" s="57" t="s">
        <v>37</v>
      </c>
      <c r="B12" s="18">
        <v>23265242</v>
      </c>
      <c r="C12" s="18">
        <v>0</v>
      </c>
      <c r="D12" s="58">
        <v>24683925</v>
      </c>
      <c r="E12" s="59">
        <v>24683925</v>
      </c>
      <c r="F12" s="59">
        <v>1899049</v>
      </c>
      <c r="G12" s="59">
        <v>1908586</v>
      </c>
      <c r="H12" s="59">
        <v>1907717</v>
      </c>
      <c r="I12" s="59">
        <v>5715352</v>
      </c>
      <c r="J12" s="59">
        <v>1906897</v>
      </c>
      <c r="K12" s="59">
        <v>1914686</v>
      </c>
      <c r="L12" s="59">
        <v>1906057</v>
      </c>
      <c r="M12" s="59">
        <v>5727640</v>
      </c>
      <c r="N12" s="59">
        <v>2709656</v>
      </c>
      <c r="O12" s="59">
        <v>2048007</v>
      </c>
      <c r="P12" s="59">
        <v>2043310</v>
      </c>
      <c r="Q12" s="59">
        <v>6800973</v>
      </c>
      <c r="R12" s="59">
        <v>0</v>
      </c>
      <c r="S12" s="59">
        <v>0</v>
      </c>
      <c r="T12" s="59">
        <v>0</v>
      </c>
      <c r="U12" s="59">
        <v>0</v>
      </c>
      <c r="V12" s="59">
        <v>18243965</v>
      </c>
      <c r="W12" s="59">
        <v>18414555</v>
      </c>
      <c r="X12" s="59">
        <v>-170590</v>
      </c>
      <c r="Y12" s="60">
        <v>-0.93</v>
      </c>
      <c r="Z12" s="61">
        <v>24683925</v>
      </c>
    </row>
    <row r="13" spans="1:26" ht="13.5">
      <c r="A13" s="57" t="s">
        <v>103</v>
      </c>
      <c r="B13" s="18">
        <v>126170851</v>
      </c>
      <c r="C13" s="18">
        <v>0</v>
      </c>
      <c r="D13" s="58">
        <v>128992469</v>
      </c>
      <c r="E13" s="59">
        <v>128992469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96680610</v>
      </c>
      <c r="X13" s="59">
        <v>-96680610</v>
      </c>
      <c r="Y13" s="60">
        <v>-100</v>
      </c>
      <c r="Z13" s="61">
        <v>128992469</v>
      </c>
    </row>
    <row r="14" spans="1:26" ht="13.5">
      <c r="A14" s="57" t="s">
        <v>38</v>
      </c>
      <c r="B14" s="18">
        <v>12802342</v>
      </c>
      <c r="C14" s="18">
        <v>0</v>
      </c>
      <c r="D14" s="58">
        <v>12771030</v>
      </c>
      <c r="E14" s="59">
        <v>12771030</v>
      </c>
      <c r="F14" s="59">
        <v>192940</v>
      </c>
      <c r="G14" s="59">
        <v>192213</v>
      </c>
      <c r="H14" s="59">
        <v>792213</v>
      </c>
      <c r="I14" s="59">
        <v>1177366</v>
      </c>
      <c r="J14" s="59">
        <v>1914838</v>
      </c>
      <c r="K14" s="59">
        <v>183845</v>
      </c>
      <c r="L14" s="59">
        <v>2105932</v>
      </c>
      <c r="M14" s="59">
        <v>4204615</v>
      </c>
      <c r="N14" s="59">
        <v>224071</v>
      </c>
      <c r="O14" s="59">
        <v>171690</v>
      </c>
      <c r="P14" s="59">
        <v>231072</v>
      </c>
      <c r="Q14" s="59">
        <v>626833</v>
      </c>
      <c r="R14" s="59">
        <v>0</v>
      </c>
      <c r="S14" s="59">
        <v>0</v>
      </c>
      <c r="T14" s="59">
        <v>0</v>
      </c>
      <c r="U14" s="59">
        <v>0</v>
      </c>
      <c r="V14" s="59">
        <v>6008814</v>
      </c>
      <c r="W14" s="59">
        <v>7099831</v>
      </c>
      <c r="X14" s="59">
        <v>-1091017</v>
      </c>
      <c r="Y14" s="60">
        <v>-15.37</v>
      </c>
      <c r="Z14" s="61">
        <v>12771030</v>
      </c>
    </row>
    <row r="15" spans="1:26" ht="13.5">
      <c r="A15" s="57" t="s">
        <v>39</v>
      </c>
      <c r="B15" s="18">
        <v>321519584</v>
      </c>
      <c r="C15" s="18">
        <v>0</v>
      </c>
      <c r="D15" s="58">
        <v>386059861</v>
      </c>
      <c r="E15" s="59">
        <v>398866275</v>
      </c>
      <c r="F15" s="59">
        <v>2167957</v>
      </c>
      <c r="G15" s="59">
        <v>44462893</v>
      </c>
      <c r="H15" s="59">
        <v>3194403</v>
      </c>
      <c r="I15" s="59">
        <v>49825253</v>
      </c>
      <c r="J15" s="59">
        <v>45580982</v>
      </c>
      <c r="K15" s="59">
        <v>12834850</v>
      </c>
      <c r="L15" s="59">
        <v>43695316</v>
      </c>
      <c r="M15" s="59">
        <v>102111148</v>
      </c>
      <c r="N15" s="59">
        <v>23761788</v>
      </c>
      <c r="O15" s="59">
        <v>27823289</v>
      </c>
      <c r="P15" s="59">
        <v>25879174</v>
      </c>
      <c r="Q15" s="59">
        <v>77464251</v>
      </c>
      <c r="R15" s="59">
        <v>0</v>
      </c>
      <c r="S15" s="59">
        <v>0</v>
      </c>
      <c r="T15" s="59">
        <v>0</v>
      </c>
      <c r="U15" s="59">
        <v>0</v>
      </c>
      <c r="V15" s="59">
        <v>229400652</v>
      </c>
      <c r="W15" s="59">
        <v>351793419</v>
      </c>
      <c r="X15" s="59">
        <v>-122392767</v>
      </c>
      <c r="Y15" s="60">
        <v>-34.79</v>
      </c>
      <c r="Z15" s="61">
        <v>398866275</v>
      </c>
    </row>
    <row r="16" spans="1:26" ht="13.5">
      <c r="A16" s="68" t="s">
        <v>40</v>
      </c>
      <c r="B16" s="18">
        <v>123608708</v>
      </c>
      <c r="C16" s="18">
        <v>0</v>
      </c>
      <c r="D16" s="58">
        <v>39178999</v>
      </c>
      <c r="E16" s="59">
        <v>39178999</v>
      </c>
      <c r="F16" s="59">
        <v>5132858</v>
      </c>
      <c r="G16" s="59">
        <v>1338248</v>
      </c>
      <c r="H16" s="59">
        <v>833517</v>
      </c>
      <c r="I16" s="59">
        <v>7304623</v>
      </c>
      <c r="J16" s="59">
        <v>526454</v>
      </c>
      <c r="K16" s="59">
        <v>924242</v>
      </c>
      <c r="L16" s="59">
        <v>964242</v>
      </c>
      <c r="M16" s="59">
        <v>2414938</v>
      </c>
      <c r="N16" s="59">
        <v>784993</v>
      </c>
      <c r="O16" s="59">
        <v>1326036</v>
      </c>
      <c r="P16" s="59">
        <v>2865325</v>
      </c>
      <c r="Q16" s="59">
        <v>4976354</v>
      </c>
      <c r="R16" s="59">
        <v>0</v>
      </c>
      <c r="S16" s="59">
        <v>0</v>
      </c>
      <c r="T16" s="59">
        <v>0</v>
      </c>
      <c r="U16" s="59">
        <v>0</v>
      </c>
      <c r="V16" s="59">
        <v>14695915</v>
      </c>
      <c r="W16" s="59">
        <v>26908478</v>
      </c>
      <c r="X16" s="59">
        <v>-12212563</v>
      </c>
      <c r="Y16" s="60">
        <v>-45.39</v>
      </c>
      <c r="Z16" s="61">
        <v>39178999</v>
      </c>
    </row>
    <row r="17" spans="1:26" ht="13.5">
      <c r="A17" s="57" t="s">
        <v>41</v>
      </c>
      <c r="B17" s="18">
        <v>237336181</v>
      </c>
      <c r="C17" s="18">
        <v>0</v>
      </c>
      <c r="D17" s="58">
        <v>192915250</v>
      </c>
      <c r="E17" s="59">
        <v>192915251</v>
      </c>
      <c r="F17" s="59">
        <v>7652068</v>
      </c>
      <c r="G17" s="59">
        <v>18610794</v>
      </c>
      <c r="H17" s="59">
        <v>14331472</v>
      </c>
      <c r="I17" s="59">
        <v>40594334</v>
      </c>
      <c r="J17" s="59">
        <v>18300407</v>
      </c>
      <c r="K17" s="59">
        <v>12591603</v>
      </c>
      <c r="L17" s="59">
        <v>16754656</v>
      </c>
      <c r="M17" s="59">
        <v>47646666</v>
      </c>
      <c r="N17" s="59">
        <v>14387112</v>
      </c>
      <c r="O17" s="59">
        <v>15007591</v>
      </c>
      <c r="P17" s="59">
        <v>10539175</v>
      </c>
      <c r="Q17" s="59">
        <v>39933878</v>
      </c>
      <c r="R17" s="59">
        <v>0</v>
      </c>
      <c r="S17" s="59">
        <v>0</v>
      </c>
      <c r="T17" s="59">
        <v>0</v>
      </c>
      <c r="U17" s="59">
        <v>0</v>
      </c>
      <c r="V17" s="59">
        <v>128174878</v>
      </c>
      <c r="W17" s="59">
        <v>113085390</v>
      </c>
      <c r="X17" s="59">
        <v>15089488</v>
      </c>
      <c r="Y17" s="60">
        <v>13.34</v>
      </c>
      <c r="Z17" s="61">
        <v>192915251</v>
      </c>
    </row>
    <row r="18" spans="1:26" ht="13.5">
      <c r="A18" s="69" t="s">
        <v>42</v>
      </c>
      <c r="B18" s="70">
        <f>SUM(B11:B17)</f>
        <v>1114806508</v>
      </c>
      <c r="C18" s="70">
        <f>SUM(C11:C17)</f>
        <v>0</v>
      </c>
      <c r="D18" s="71">
        <f aca="true" t="shared" si="1" ref="D18:Z18">SUM(D11:D17)</f>
        <v>1104879328</v>
      </c>
      <c r="E18" s="72">
        <f t="shared" si="1"/>
        <v>1117685743</v>
      </c>
      <c r="F18" s="72">
        <f t="shared" si="1"/>
        <v>41203372</v>
      </c>
      <c r="G18" s="72">
        <f t="shared" si="1"/>
        <v>89620337</v>
      </c>
      <c r="H18" s="72">
        <f t="shared" si="1"/>
        <v>43556786</v>
      </c>
      <c r="I18" s="72">
        <f t="shared" si="1"/>
        <v>174380495</v>
      </c>
      <c r="J18" s="72">
        <f t="shared" si="1"/>
        <v>91356186</v>
      </c>
      <c r="K18" s="72">
        <f t="shared" si="1"/>
        <v>51992564</v>
      </c>
      <c r="L18" s="72">
        <f t="shared" si="1"/>
        <v>88245615</v>
      </c>
      <c r="M18" s="72">
        <f t="shared" si="1"/>
        <v>231594365</v>
      </c>
      <c r="N18" s="72">
        <f t="shared" si="1"/>
        <v>65763174</v>
      </c>
      <c r="O18" s="72">
        <f t="shared" si="1"/>
        <v>69801275</v>
      </c>
      <c r="P18" s="72">
        <f t="shared" si="1"/>
        <v>64516646</v>
      </c>
      <c r="Q18" s="72">
        <f t="shared" si="1"/>
        <v>200081095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606055955</v>
      </c>
      <c r="W18" s="72">
        <f t="shared" si="1"/>
        <v>845697792</v>
      </c>
      <c r="X18" s="72">
        <f t="shared" si="1"/>
        <v>-239641837</v>
      </c>
      <c r="Y18" s="66">
        <f>+IF(W18&lt;&gt;0,(X18/W18)*100,0)</f>
        <v>-28.336580663556944</v>
      </c>
      <c r="Z18" s="73">
        <f t="shared" si="1"/>
        <v>1117685743</v>
      </c>
    </row>
    <row r="19" spans="1:26" ht="13.5">
      <c r="A19" s="69" t="s">
        <v>43</v>
      </c>
      <c r="B19" s="74">
        <f>+B10-B18</f>
        <v>-27269757</v>
      </c>
      <c r="C19" s="74">
        <f>+C10-C18</f>
        <v>0</v>
      </c>
      <c r="D19" s="75">
        <f aca="true" t="shared" si="2" ref="D19:Z19">+D10-D18</f>
        <v>-46082502</v>
      </c>
      <c r="E19" s="76">
        <f t="shared" si="2"/>
        <v>-58888917</v>
      </c>
      <c r="F19" s="76">
        <f t="shared" si="2"/>
        <v>156687140</v>
      </c>
      <c r="G19" s="76">
        <f t="shared" si="2"/>
        <v>-37661114</v>
      </c>
      <c r="H19" s="76">
        <f t="shared" si="2"/>
        <v>18835777</v>
      </c>
      <c r="I19" s="76">
        <f t="shared" si="2"/>
        <v>137861803</v>
      </c>
      <c r="J19" s="76">
        <f t="shared" si="2"/>
        <v>-46198863</v>
      </c>
      <c r="K19" s="76">
        <f t="shared" si="2"/>
        <v>16548656</v>
      </c>
      <c r="L19" s="76">
        <f t="shared" si="2"/>
        <v>67002267</v>
      </c>
      <c r="M19" s="76">
        <f t="shared" si="2"/>
        <v>37352060</v>
      </c>
      <c r="N19" s="76">
        <f t="shared" si="2"/>
        <v>-12207996</v>
      </c>
      <c r="O19" s="76">
        <f t="shared" si="2"/>
        <v>-13021635</v>
      </c>
      <c r="P19" s="76">
        <f t="shared" si="2"/>
        <v>82981896</v>
      </c>
      <c r="Q19" s="76">
        <f t="shared" si="2"/>
        <v>57752265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232966128</v>
      </c>
      <c r="W19" s="76">
        <f>IF(E10=E18,0,W10-W18)</f>
        <v>23985976</v>
      </c>
      <c r="X19" s="76">
        <f t="shared" si="2"/>
        <v>208980152</v>
      </c>
      <c r="Y19" s="77">
        <f>+IF(W19&lt;&gt;0,(X19/W19)*100,0)</f>
        <v>871.2597394410801</v>
      </c>
      <c r="Z19" s="78">
        <f t="shared" si="2"/>
        <v>-58888917</v>
      </c>
    </row>
    <row r="20" spans="1:26" ht="13.5">
      <c r="A20" s="57" t="s">
        <v>44</v>
      </c>
      <c r="B20" s="18">
        <v>35069166</v>
      </c>
      <c r="C20" s="18">
        <v>0</v>
      </c>
      <c r="D20" s="58">
        <v>91144900</v>
      </c>
      <c r="E20" s="59">
        <v>106975208</v>
      </c>
      <c r="F20" s="59">
        <v>43817000</v>
      </c>
      <c r="G20" s="59">
        <v>0</v>
      </c>
      <c r="H20" s="59">
        <v>0</v>
      </c>
      <c r="I20" s="59">
        <v>43817000</v>
      </c>
      <c r="J20" s="59">
        <v>0</v>
      </c>
      <c r="K20" s="59">
        <v>0</v>
      </c>
      <c r="L20" s="59">
        <v>34271000</v>
      </c>
      <c r="M20" s="59">
        <v>34271000</v>
      </c>
      <c r="N20" s="59">
        <v>0</v>
      </c>
      <c r="O20" s="59">
        <v>0</v>
      </c>
      <c r="P20" s="59">
        <v>18856900</v>
      </c>
      <c r="Q20" s="59">
        <v>18856900</v>
      </c>
      <c r="R20" s="59">
        <v>0</v>
      </c>
      <c r="S20" s="59">
        <v>0</v>
      </c>
      <c r="T20" s="59">
        <v>0</v>
      </c>
      <c r="U20" s="59">
        <v>0</v>
      </c>
      <c r="V20" s="59">
        <v>96944900</v>
      </c>
      <c r="W20" s="59">
        <v>91144900</v>
      </c>
      <c r="X20" s="59">
        <v>5800000</v>
      </c>
      <c r="Y20" s="60">
        <v>6.36</v>
      </c>
      <c r="Z20" s="61">
        <v>106975208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7799409</v>
      </c>
      <c r="C22" s="85">
        <f>SUM(C19:C21)</f>
        <v>0</v>
      </c>
      <c r="D22" s="86">
        <f aca="true" t="shared" si="3" ref="D22:Z22">SUM(D19:D21)</f>
        <v>45062398</v>
      </c>
      <c r="E22" s="87">
        <f t="shared" si="3"/>
        <v>48086291</v>
      </c>
      <c r="F22" s="87">
        <f t="shared" si="3"/>
        <v>200504140</v>
      </c>
      <c r="G22" s="87">
        <f t="shared" si="3"/>
        <v>-37661114</v>
      </c>
      <c r="H22" s="87">
        <f t="shared" si="3"/>
        <v>18835777</v>
      </c>
      <c r="I22" s="87">
        <f t="shared" si="3"/>
        <v>181678803</v>
      </c>
      <c r="J22" s="87">
        <f t="shared" si="3"/>
        <v>-46198863</v>
      </c>
      <c r="K22" s="87">
        <f t="shared" si="3"/>
        <v>16548656</v>
      </c>
      <c r="L22" s="87">
        <f t="shared" si="3"/>
        <v>101273267</v>
      </c>
      <c r="M22" s="87">
        <f t="shared" si="3"/>
        <v>71623060</v>
      </c>
      <c r="N22" s="87">
        <f t="shared" si="3"/>
        <v>-12207996</v>
      </c>
      <c r="O22" s="87">
        <f t="shared" si="3"/>
        <v>-13021635</v>
      </c>
      <c r="P22" s="87">
        <f t="shared" si="3"/>
        <v>101838796</v>
      </c>
      <c r="Q22" s="87">
        <f t="shared" si="3"/>
        <v>76609165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329911028</v>
      </c>
      <c r="W22" s="87">
        <f t="shared" si="3"/>
        <v>115130876</v>
      </c>
      <c r="X22" s="87">
        <f t="shared" si="3"/>
        <v>214780152</v>
      </c>
      <c r="Y22" s="88">
        <f>+IF(W22&lt;&gt;0,(X22/W22)*100,0)</f>
        <v>186.55304246968467</v>
      </c>
      <c r="Z22" s="89">
        <f t="shared" si="3"/>
        <v>48086291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7799409</v>
      </c>
      <c r="C24" s="74">
        <f>SUM(C22:C23)</f>
        <v>0</v>
      </c>
      <c r="D24" s="75">
        <f aca="true" t="shared" si="4" ref="D24:Z24">SUM(D22:D23)</f>
        <v>45062398</v>
      </c>
      <c r="E24" s="76">
        <f t="shared" si="4"/>
        <v>48086291</v>
      </c>
      <c r="F24" s="76">
        <f t="shared" si="4"/>
        <v>200504140</v>
      </c>
      <c r="G24" s="76">
        <f t="shared" si="4"/>
        <v>-37661114</v>
      </c>
      <c r="H24" s="76">
        <f t="shared" si="4"/>
        <v>18835777</v>
      </c>
      <c r="I24" s="76">
        <f t="shared" si="4"/>
        <v>181678803</v>
      </c>
      <c r="J24" s="76">
        <f t="shared" si="4"/>
        <v>-46198863</v>
      </c>
      <c r="K24" s="76">
        <f t="shared" si="4"/>
        <v>16548656</v>
      </c>
      <c r="L24" s="76">
        <f t="shared" si="4"/>
        <v>101273267</v>
      </c>
      <c r="M24" s="76">
        <f t="shared" si="4"/>
        <v>71623060</v>
      </c>
      <c r="N24" s="76">
        <f t="shared" si="4"/>
        <v>-12207996</v>
      </c>
      <c r="O24" s="76">
        <f t="shared" si="4"/>
        <v>-13021635</v>
      </c>
      <c r="P24" s="76">
        <f t="shared" si="4"/>
        <v>101838796</v>
      </c>
      <c r="Q24" s="76">
        <f t="shared" si="4"/>
        <v>76609165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329911028</v>
      </c>
      <c r="W24" s="76">
        <f t="shared" si="4"/>
        <v>115130876</v>
      </c>
      <c r="X24" s="76">
        <f t="shared" si="4"/>
        <v>214780152</v>
      </c>
      <c r="Y24" s="77">
        <f>+IF(W24&lt;&gt;0,(X24/W24)*100,0)</f>
        <v>186.55304246968467</v>
      </c>
      <c r="Z24" s="78">
        <f t="shared" si="4"/>
        <v>48086291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76418008</v>
      </c>
      <c r="C27" s="21">
        <v>0</v>
      </c>
      <c r="D27" s="98">
        <v>141124514</v>
      </c>
      <c r="E27" s="99">
        <v>163130910</v>
      </c>
      <c r="F27" s="99">
        <v>459256</v>
      </c>
      <c r="G27" s="99">
        <v>21835696</v>
      </c>
      <c r="H27" s="99">
        <v>11588783</v>
      </c>
      <c r="I27" s="99">
        <v>33883735</v>
      </c>
      <c r="J27" s="99">
        <v>9050941</v>
      </c>
      <c r="K27" s="99">
        <v>17080201</v>
      </c>
      <c r="L27" s="99">
        <v>19838551</v>
      </c>
      <c r="M27" s="99">
        <v>45969693</v>
      </c>
      <c r="N27" s="99">
        <v>11216073</v>
      </c>
      <c r="O27" s="99">
        <v>2033676</v>
      </c>
      <c r="P27" s="99">
        <v>16328251</v>
      </c>
      <c r="Q27" s="99">
        <v>29578000</v>
      </c>
      <c r="R27" s="99">
        <v>0</v>
      </c>
      <c r="S27" s="99">
        <v>0</v>
      </c>
      <c r="T27" s="99">
        <v>0</v>
      </c>
      <c r="U27" s="99">
        <v>0</v>
      </c>
      <c r="V27" s="99">
        <v>109431428</v>
      </c>
      <c r="W27" s="99">
        <v>122348183</v>
      </c>
      <c r="X27" s="99">
        <v>-12916755</v>
      </c>
      <c r="Y27" s="100">
        <v>-10.56</v>
      </c>
      <c r="Z27" s="101">
        <v>163130910</v>
      </c>
    </row>
    <row r="28" spans="1:26" ht="13.5">
      <c r="A28" s="102" t="s">
        <v>44</v>
      </c>
      <c r="B28" s="18">
        <v>35069166</v>
      </c>
      <c r="C28" s="18">
        <v>0</v>
      </c>
      <c r="D28" s="58">
        <v>91144900</v>
      </c>
      <c r="E28" s="59">
        <v>106975208</v>
      </c>
      <c r="F28" s="59">
        <v>333802</v>
      </c>
      <c r="G28" s="59">
        <v>17605328</v>
      </c>
      <c r="H28" s="59">
        <v>9943560</v>
      </c>
      <c r="I28" s="59">
        <v>27882690</v>
      </c>
      <c r="J28" s="59">
        <v>8930014</v>
      </c>
      <c r="K28" s="59">
        <v>16357644</v>
      </c>
      <c r="L28" s="59">
        <v>18355355</v>
      </c>
      <c r="M28" s="59">
        <v>43643013</v>
      </c>
      <c r="N28" s="59">
        <v>11060306</v>
      </c>
      <c r="O28" s="59">
        <v>1358135</v>
      </c>
      <c r="P28" s="59">
        <v>15447015</v>
      </c>
      <c r="Q28" s="59">
        <v>27865456</v>
      </c>
      <c r="R28" s="59">
        <v>0</v>
      </c>
      <c r="S28" s="59">
        <v>0</v>
      </c>
      <c r="T28" s="59">
        <v>0</v>
      </c>
      <c r="U28" s="59">
        <v>0</v>
      </c>
      <c r="V28" s="59">
        <v>99391159</v>
      </c>
      <c r="W28" s="59">
        <v>80231406</v>
      </c>
      <c r="X28" s="59">
        <v>19159753</v>
      </c>
      <c r="Y28" s="60">
        <v>23.88</v>
      </c>
      <c r="Z28" s="61">
        <v>106975208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12192208</v>
      </c>
      <c r="C30" s="18">
        <v>0</v>
      </c>
      <c r="D30" s="58">
        <v>34744614</v>
      </c>
      <c r="E30" s="59">
        <v>30000000</v>
      </c>
      <c r="F30" s="59">
        <v>0</v>
      </c>
      <c r="G30" s="59">
        <v>0</v>
      </c>
      <c r="H30" s="59">
        <v>1435389</v>
      </c>
      <c r="I30" s="59">
        <v>1435389</v>
      </c>
      <c r="J30" s="59">
        <v>16772</v>
      </c>
      <c r="K30" s="59">
        <v>626243</v>
      </c>
      <c r="L30" s="59">
        <v>1074108</v>
      </c>
      <c r="M30" s="59">
        <v>1717123</v>
      </c>
      <c r="N30" s="59">
        <v>2156</v>
      </c>
      <c r="O30" s="59">
        <v>186544</v>
      </c>
      <c r="P30" s="59">
        <v>404594</v>
      </c>
      <c r="Q30" s="59">
        <v>593294</v>
      </c>
      <c r="R30" s="59">
        <v>0</v>
      </c>
      <c r="S30" s="59">
        <v>0</v>
      </c>
      <c r="T30" s="59">
        <v>0</v>
      </c>
      <c r="U30" s="59">
        <v>0</v>
      </c>
      <c r="V30" s="59">
        <v>3745806</v>
      </c>
      <c r="W30" s="59">
        <v>22500000</v>
      </c>
      <c r="X30" s="59">
        <v>-18754194</v>
      </c>
      <c r="Y30" s="60">
        <v>-83.35</v>
      </c>
      <c r="Z30" s="61">
        <v>30000000</v>
      </c>
    </row>
    <row r="31" spans="1:26" ht="13.5">
      <c r="A31" s="57" t="s">
        <v>49</v>
      </c>
      <c r="B31" s="18">
        <v>29156634</v>
      </c>
      <c r="C31" s="18">
        <v>0</v>
      </c>
      <c r="D31" s="58">
        <v>15235000</v>
      </c>
      <c r="E31" s="59">
        <v>26155702</v>
      </c>
      <c r="F31" s="59">
        <v>125454</v>
      </c>
      <c r="G31" s="59">
        <v>4230368</v>
      </c>
      <c r="H31" s="59">
        <v>209834</v>
      </c>
      <c r="I31" s="59">
        <v>4565656</v>
      </c>
      <c r="J31" s="59">
        <v>104155</v>
      </c>
      <c r="K31" s="59">
        <v>96314</v>
      </c>
      <c r="L31" s="59">
        <v>409088</v>
      </c>
      <c r="M31" s="59">
        <v>609557</v>
      </c>
      <c r="N31" s="59">
        <v>153611</v>
      </c>
      <c r="O31" s="59">
        <v>488997</v>
      </c>
      <c r="P31" s="59">
        <v>476642</v>
      </c>
      <c r="Q31" s="59">
        <v>1119250</v>
      </c>
      <c r="R31" s="59">
        <v>0</v>
      </c>
      <c r="S31" s="59">
        <v>0</v>
      </c>
      <c r="T31" s="59">
        <v>0</v>
      </c>
      <c r="U31" s="59">
        <v>0</v>
      </c>
      <c r="V31" s="59">
        <v>6294463</v>
      </c>
      <c r="W31" s="59">
        <v>19616777</v>
      </c>
      <c r="X31" s="59">
        <v>-13322314</v>
      </c>
      <c r="Y31" s="60">
        <v>-67.91</v>
      </c>
      <c r="Z31" s="61">
        <v>26155702</v>
      </c>
    </row>
    <row r="32" spans="1:26" ht="13.5">
      <c r="A32" s="69" t="s">
        <v>50</v>
      </c>
      <c r="B32" s="21">
        <f>SUM(B28:B31)</f>
        <v>76418008</v>
      </c>
      <c r="C32" s="21">
        <f>SUM(C28:C31)</f>
        <v>0</v>
      </c>
      <c r="D32" s="98">
        <f aca="true" t="shared" si="5" ref="D32:Z32">SUM(D28:D31)</f>
        <v>141124514</v>
      </c>
      <c r="E32" s="99">
        <f t="shared" si="5"/>
        <v>163130910</v>
      </c>
      <c r="F32" s="99">
        <f t="shared" si="5"/>
        <v>459256</v>
      </c>
      <c r="G32" s="99">
        <f t="shared" si="5"/>
        <v>21835696</v>
      </c>
      <c r="H32" s="99">
        <f t="shared" si="5"/>
        <v>11588783</v>
      </c>
      <c r="I32" s="99">
        <f t="shared" si="5"/>
        <v>33883735</v>
      </c>
      <c r="J32" s="99">
        <f t="shared" si="5"/>
        <v>9050941</v>
      </c>
      <c r="K32" s="99">
        <f t="shared" si="5"/>
        <v>17080201</v>
      </c>
      <c r="L32" s="99">
        <f t="shared" si="5"/>
        <v>19838551</v>
      </c>
      <c r="M32" s="99">
        <f t="shared" si="5"/>
        <v>45969693</v>
      </c>
      <c r="N32" s="99">
        <f t="shared" si="5"/>
        <v>11216073</v>
      </c>
      <c r="O32" s="99">
        <f t="shared" si="5"/>
        <v>2033676</v>
      </c>
      <c r="P32" s="99">
        <f t="shared" si="5"/>
        <v>16328251</v>
      </c>
      <c r="Q32" s="99">
        <f t="shared" si="5"/>
        <v>29578000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109431428</v>
      </c>
      <c r="W32" s="99">
        <f t="shared" si="5"/>
        <v>122348183</v>
      </c>
      <c r="X32" s="99">
        <f t="shared" si="5"/>
        <v>-12916755</v>
      </c>
      <c r="Y32" s="100">
        <f>+IF(W32&lt;&gt;0,(X32/W32)*100,0)</f>
        <v>-10.55737378625394</v>
      </c>
      <c r="Z32" s="101">
        <f t="shared" si="5"/>
        <v>163130910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454361909</v>
      </c>
      <c r="C35" s="18">
        <v>0</v>
      </c>
      <c r="D35" s="58">
        <v>375030586</v>
      </c>
      <c r="E35" s="59">
        <v>373231096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279923322</v>
      </c>
      <c r="X35" s="59">
        <v>-279923322</v>
      </c>
      <c r="Y35" s="60">
        <v>-100</v>
      </c>
      <c r="Z35" s="61">
        <v>373231096</v>
      </c>
    </row>
    <row r="36" spans="1:26" ht="13.5">
      <c r="A36" s="57" t="s">
        <v>53</v>
      </c>
      <c r="B36" s="18">
        <v>1735926914</v>
      </c>
      <c r="C36" s="18">
        <v>0</v>
      </c>
      <c r="D36" s="58">
        <v>2019179482</v>
      </c>
      <c r="E36" s="59">
        <v>2041185878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1530889409</v>
      </c>
      <c r="X36" s="59">
        <v>-1530889409</v>
      </c>
      <c r="Y36" s="60">
        <v>-100</v>
      </c>
      <c r="Z36" s="61">
        <v>2041185878</v>
      </c>
    </row>
    <row r="37" spans="1:26" ht="13.5">
      <c r="A37" s="57" t="s">
        <v>54</v>
      </c>
      <c r="B37" s="18">
        <v>274895534</v>
      </c>
      <c r="C37" s="18">
        <v>0</v>
      </c>
      <c r="D37" s="58">
        <v>233859262</v>
      </c>
      <c r="E37" s="59">
        <v>233859262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175394447</v>
      </c>
      <c r="X37" s="59">
        <v>-175394447</v>
      </c>
      <c r="Y37" s="60">
        <v>-100</v>
      </c>
      <c r="Z37" s="61">
        <v>233859262</v>
      </c>
    </row>
    <row r="38" spans="1:26" ht="13.5">
      <c r="A38" s="57" t="s">
        <v>55</v>
      </c>
      <c r="B38" s="18">
        <v>194404802</v>
      </c>
      <c r="C38" s="18">
        <v>0</v>
      </c>
      <c r="D38" s="58">
        <v>230551499</v>
      </c>
      <c r="E38" s="59">
        <v>230551499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172913624</v>
      </c>
      <c r="X38" s="59">
        <v>-172913624</v>
      </c>
      <c r="Y38" s="60">
        <v>-100</v>
      </c>
      <c r="Z38" s="61">
        <v>230551499</v>
      </c>
    </row>
    <row r="39" spans="1:26" ht="13.5">
      <c r="A39" s="57" t="s">
        <v>56</v>
      </c>
      <c r="B39" s="18">
        <v>1720988487</v>
      </c>
      <c r="C39" s="18">
        <v>0</v>
      </c>
      <c r="D39" s="58">
        <v>1929799307</v>
      </c>
      <c r="E39" s="59">
        <v>1950006213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1462504660</v>
      </c>
      <c r="X39" s="59">
        <v>-1462504660</v>
      </c>
      <c r="Y39" s="60">
        <v>-100</v>
      </c>
      <c r="Z39" s="61">
        <v>1950006213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143792157</v>
      </c>
      <c r="C42" s="18">
        <v>0</v>
      </c>
      <c r="D42" s="58">
        <v>128960319</v>
      </c>
      <c r="E42" s="59">
        <v>128960786</v>
      </c>
      <c r="F42" s="59">
        <v>829436</v>
      </c>
      <c r="G42" s="59">
        <v>1860089</v>
      </c>
      <c r="H42" s="59">
        <v>6406990</v>
      </c>
      <c r="I42" s="59">
        <v>9096515</v>
      </c>
      <c r="J42" s="59">
        <v>-33329858</v>
      </c>
      <c r="K42" s="59">
        <v>51287065</v>
      </c>
      <c r="L42" s="59">
        <v>31473002</v>
      </c>
      <c r="M42" s="59">
        <v>49430209</v>
      </c>
      <c r="N42" s="59">
        <v>-5768919</v>
      </c>
      <c r="O42" s="59">
        <v>26578422</v>
      </c>
      <c r="P42" s="59">
        <v>14858785</v>
      </c>
      <c r="Q42" s="59">
        <v>35668288</v>
      </c>
      <c r="R42" s="59">
        <v>0</v>
      </c>
      <c r="S42" s="59">
        <v>0</v>
      </c>
      <c r="T42" s="59">
        <v>0</v>
      </c>
      <c r="U42" s="59">
        <v>0</v>
      </c>
      <c r="V42" s="59">
        <v>94195012</v>
      </c>
      <c r="W42" s="59">
        <v>152080848</v>
      </c>
      <c r="X42" s="59">
        <v>-57885836</v>
      </c>
      <c r="Y42" s="60">
        <v>-38.06</v>
      </c>
      <c r="Z42" s="61">
        <v>128960786</v>
      </c>
    </row>
    <row r="43" spans="1:26" ht="13.5">
      <c r="A43" s="57" t="s">
        <v>59</v>
      </c>
      <c r="B43" s="18">
        <v>-135340759</v>
      </c>
      <c r="C43" s="18">
        <v>0</v>
      </c>
      <c r="D43" s="58">
        <v>-139609514</v>
      </c>
      <c r="E43" s="59">
        <v>-161615910</v>
      </c>
      <c r="F43" s="59">
        <v>-1314875</v>
      </c>
      <c r="G43" s="59">
        <v>-21835696</v>
      </c>
      <c r="H43" s="59">
        <v>-11588782</v>
      </c>
      <c r="I43" s="59">
        <v>-34739353</v>
      </c>
      <c r="J43" s="59">
        <v>-9050942</v>
      </c>
      <c r="K43" s="59">
        <v>-17080201</v>
      </c>
      <c r="L43" s="59">
        <v>-19838551</v>
      </c>
      <c r="M43" s="59">
        <v>-45969694</v>
      </c>
      <c r="N43" s="59">
        <v>-11216073</v>
      </c>
      <c r="O43" s="59">
        <v>-2033675</v>
      </c>
      <c r="P43" s="59">
        <v>-16328252</v>
      </c>
      <c r="Q43" s="59">
        <v>-29578000</v>
      </c>
      <c r="R43" s="59">
        <v>0</v>
      </c>
      <c r="S43" s="59">
        <v>0</v>
      </c>
      <c r="T43" s="59">
        <v>0</v>
      </c>
      <c r="U43" s="59">
        <v>0</v>
      </c>
      <c r="V43" s="59">
        <v>-110287047</v>
      </c>
      <c r="W43" s="59">
        <v>-121681835</v>
      </c>
      <c r="X43" s="59">
        <v>11394788</v>
      </c>
      <c r="Y43" s="60">
        <v>-9.36</v>
      </c>
      <c r="Z43" s="61">
        <v>-161615910</v>
      </c>
    </row>
    <row r="44" spans="1:26" ht="13.5">
      <c r="A44" s="57" t="s">
        <v>60</v>
      </c>
      <c r="B44" s="18">
        <v>-31378241</v>
      </c>
      <c r="C44" s="18">
        <v>0</v>
      </c>
      <c r="D44" s="58">
        <v>10170019</v>
      </c>
      <c r="E44" s="59">
        <v>10170192</v>
      </c>
      <c r="F44" s="59">
        <v>-115252</v>
      </c>
      <c r="G44" s="59">
        <v>-111655</v>
      </c>
      <c r="H44" s="59">
        <v>-2362711</v>
      </c>
      <c r="I44" s="59">
        <v>-2589618</v>
      </c>
      <c r="J44" s="59">
        <v>-243653</v>
      </c>
      <c r="K44" s="59">
        <v>-122512</v>
      </c>
      <c r="L44" s="59">
        <v>-4495218</v>
      </c>
      <c r="M44" s="59">
        <v>-4861383</v>
      </c>
      <c r="N44" s="59">
        <v>-2623352</v>
      </c>
      <c r="O44" s="59">
        <v>-139937</v>
      </c>
      <c r="P44" s="59">
        <v>-124869</v>
      </c>
      <c r="Q44" s="59">
        <v>-2888158</v>
      </c>
      <c r="R44" s="59">
        <v>0</v>
      </c>
      <c r="S44" s="59">
        <v>0</v>
      </c>
      <c r="T44" s="59">
        <v>0</v>
      </c>
      <c r="U44" s="59">
        <v>0</v>
      </c>
      <c r="V44" s="59">
        <v>-10339159</v>
      </c>
      <c r="W44" s="59">
        <v>27323556</v>
      </c>
      <c r="X44" s="59">
        <v>-37662715</v>
      </c>
      <c r="Y44" s="60">
        <v>-137.84</v>
      </c>
      <c r="Z44" s="61">
        <v>10170192</v>
      </c>
    </row>
    <row r="45" spans="1:26" ht="13.5">
      <c r="A45" s="69" t="s">
        <v>61</v>
      </c>
      <c r="B45" s="21">
        <v>32550519</v>
      </c>
      <c r="C45" s="21">
        <v>0</v>
      </c>
      <c r="D45" s="98">
        <v>11863807</v>
      </c>
      <c r="E45" s="99">
        <v>10065589</v>
      </c>
      <c r="F45" s="99">
        <v>31238473</v>
      </c>
      <c r="G45" s="99">
        <v>11151211</v>
      </c>
      <c r="H45" s="99">
        <v>3606708</v>
      </c>
      <c r="I45" s="99">
        <v>3606708</v>
      </c>
      <c r="J45" s="99">
        <v>-39017745</v>
      </c>
      <c r="K45" s="99">
        <v>-4933393</v>
      </c>
      <c r="L45" s="99">
        <v>2205840</v>
      </c>
      <c r="M45" s="99">
        <v>2205840</v>
      </c>
      <c r="N45" s="99">
        <v>-17402504</v>
      </c>
      <c r="O45" s="99">
        <v>7002306</v>
      </c>
      <c r="P45" s="99">
        <v>5407970</v>
      </c>
      <c r="Q45" s="99">
        <v>5407970</v>
      </c>
      <c r="R45" s="99">
        <v>0</v>
      </c>
      <c r="S45" s="99">
        <v>0</v>
      </c>
      <c r="T45" s="99">
        <v>0</v>
      </c>
      <c r="U45" s="99">
        <v>0</v>
      </c>
      <c r="V45" s="99">
        <v>5407970</v>
      </c>
      <c r="W45" s="99">
        <v>90273090</v>
      </c>
      <c r="X45" s="99">
        <v>-84865120</v>
      </c>
      <c r="Y45" s="100">
        <v>-94.01</v>
      </c>
      <c r="Z45" s="101">
        <v>10065589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2746714</v>
      </c>
      <c r="C51" s="51">
        <v>0</v>
      </c>
      <c r="D51" s="128">
        <v>279837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3026551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96.43934355222143</v>
      </c>
      <c r="C58" s="5">
        <f>IF(C67=0,0,+(C76/C67)*100)</f>
        <v>0</v>
      </c>
      <c r="D58" s="6">
        <f aca="true" t="shared" si="6" ref="D58:Z58">IF(D67=0,0,+(D76/D67)*100)</f>
        <v>87.76017399505076</v>
      </c>
      <c r="E58" s="7">
        <f t="shared" si="6"/>
        <v>88.6286342763308</v>
      </c>
      <c r="F58" s="7">
        <f t="shared" si="6"/>
        <v>80.77606158816891</v>
      </c>
      <c r="G58" s="7">
        <f t="shared" si="6"/>
        <v>87.41102822211741</v>
      </c>
      <c r="H58" s="7">
        <f t="shared" si="6"/>
        <v>94.68768205049489</v>
      </c>
      <c r="I58" s="7">
        <f t="shared" si="6"/>
        <v>87.78589492689657</v>
      </c>
      <c r="J58" s="7">
        <f t="shared" si="6"/>
        <v>167.82109778462225</v>
      </c>
      <c r="K58" s="7">
        <f t="shared" si="6"/>
        <v>112.08100755760132</v>
      </c>
      <c r="L58" s="7">
        <f t="shared" si="6"/>
        <v>94.53660630888339</v>
      </c>
      <c r="M58" s="7">
        <f t="shared" si="6"/>
        <v>119.74430978939372</v>
      </c>
      <c r="N58" s="7">
        <f t="shared" si="6"/>
        <v>98.84569672395888</v>
      </c>
      <c r="O58" s="7">
        <f t="shared" si="6"/>
        <v>96.46503439597649</v>
      </c>
      <c r="P58" s="7">
        <f t="shared" si="6"/>
        <v>110.43033015412662</v>
      </c>
      <c r="Q58" s="7">
        <f t="shared" si="6"/>
        <v>102.3870868761676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102.51180971931045</v>
      </c>
      <c r="W58" s="7">
        <f t="shared" si="6"/>
        <v>98.26756915154554</v>
      </c>
      <c r="X58" s="7">
        <f t="shared" si="6"/>
        <v>0</v>
      </c>
      <c r="Y58" s="7">
        <f t="shared" si="6"/>
        <v>0</v>
      </c>
      <c r="Z58" s="8">
        <f t="shared" si="6"/>
        <v>88.6286342763308</v>
      </c>
    </row>
    <row r="59" spans="1:26" ht="13.5">
      <c r="A59" s="36" t="s">
        <v>31</v>
      </c>
      <c r="B59" s="9">
        <f aca="true" t="shared" si="7" ref="B59:Z66">IF(B68=0,0,+(B77/B68)*100)</f>
        <v>85.82038741989528</v>
      </c>
      <c r="C59" s="9">
        <f t="shared" si="7"/>
        <v>0</v>
      </c>
      <c r="D59" s="2">
        <f t="shared" si="7"/>
        <v>78.89502762430939</v>
      </c>
      <c r="E59" s="10">
        <f t="shared" si="7"/>
        <v>85.00000110497238</v>
      </c>
      <c r="F59" s="10">
        <f t="shared" si="7"/>
        <v>62.33142392600107</v>
      </c>
      <c r="G59" s="10">
        <f t="shared" si="7"/>
        <v>69.57756192693155</v>
      </c>
      <c r="H59" s="10">
        <f t="shared" si="7"/>
        <v>80.52787534092171</v>
      </c>
      <c r="I59" s="10">
        <f t="shared" si="7"/>
        <v>70.95366792048051</v>
      </c>
      <c r="J59" s="10">
        <f t="shared" si="7"/>
        <v>70.8858623992437</v>
      </c>
      <c r="K59" s="10">
        <f t="shared" si="7"/>
        <v>104.08187538413425</v>
      </c>
      <c r="L59" s="10">
        <f t="shared" si="7"/>
        <v>70.03015732699274</v>
      </c>
      <c r="M59" s="10">
        <f t="shared" si="7"/>
        <v>79.50901967667218</v>
      </c>
      <c r="N59" s="10">
        <f t="shared" si="7"/>
        <v>63.47675416314667</v>
      </c>
      <c r="O59" s="10">
        <f t="shared" si="7"/>
        <v>73.67623609648723</v>
      </c>
      <c r="P59" s="10">
        <f t="shared" si="7"/>
        <v>69.51503267207575</v>
      </c>
      <c r="Q59" s="10">
        <f t="shared" si="7"/>
        <v>68.91726266743639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72.91577147880226</v>
      </c>
      <c r="W59" s="10">
        <f t="shared" si="7"/>
        <v>86.70254835095919</v>
      </c>
      <c r="X59" s="10">
        <f t="shared" si="7"/>
        <v>0</v>
      </c>
      <c r="Y59" s="10">
        <f t="shared" si="7"/>
        <v>0</v>
      </c>
      <c r="Z59" s="11">
        <f t="shared" si="7"/>
        <v>85.00000110497238</v>
      </c>
    </row>
    <row r="60" spans="1:26" ht="13.5">
      <c r="A60" s="37" t="s">
        <v>32</v>
      </c>
      <c r="B60" s="12">
        <f t="shared" si="7"/>
        <v>101.66506710149734</v>
      </c>
      <c r="C60" s="12">
        <f t="shared" si="7"/>
        <v>0</v>
      </c>
      <c r="D60" s="3">
        <f t="shared" si="7"/>
        <v>89.69974727171444</v>
      </c>
      <c r="E60" s="13">
        <f t="shared" si="7"/>
        <v>89.69974670852787</v>
      </c>
      <c r="F60" s="13">
        <f t="shared" si="7"/>
        <v>87.42118237135543</v>
      </c>
      <c r="G60" s="13">
        <f t="shared" si="7"/>
        <v>94.41300790586385</v>
      </c>
      <c r="H60" s="13">
        <f t="shared" si="7"/>
        <v>101.32760443301618</v>
      </c>
      <c r="I60" s="13">
        <f t="shared" si="7"/>
        <v>94.55049160929441</v>
      </c>
      <c r="J60" s="13">
        <f t="shared" si="7"/>
        <v>217.2875376740289</v>
      </c>
      <c r="K60" s="13">
        <f t="shared" si="7"/>
        <v>118.31332435121067</v>
      </c>
      <c r="L60" s="13">
        <f t="shared" si="7"/>
        <v>105.48749840285699</v>
      </c>
      <c r="M60" s="13">
        <f t="shared" si="7"/>
        <v>134.9466942153275</v>
      </c>
      <c r="N60" s="13">
        <f t="shared" si="7"/>
        <v>112.512742689752</v>
      </c>
      <c r="O60" s="13">
        <f t="shared" si="7"/>
        <v>105.6993415604891</v>
      </c>
      <c r="P60" s="13">
        <f t="shared" si="7"/>
        <v>122.61458860770105</v>
      </c>
      <c r="Q60" s="13">
        <f t="shared" si="7"/>
        <v>114.17927468540243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113.38150498393334</v>
      </c>
      <c r="W60" s="13">
        <f t="shared" si="7"/>
        <v>102.14398003716205</v>
      </c>
      <c r="X60" s="13">
        <f t="shared" si="7"/>
        <v>0</v>
      </c>
      <c r="Y60" s="13">
        <f t="shared" si="7"/>
        <v>0</v>
      </c>
      <c r="Z60" s="14">
        <f t="shared" si="7"/>
        <v>89.69974670852787</v>
      </c>
    </row>
    <row r="61" spans="1:26" ht="13.5">
      <c r="A61" s="38" t="s">
        <v>110</v>
      </c>
      <c r="B61" s="12">
        <f t="shared" si="7"/>
        <v>98.98424826169683</v>
      </c>
      <c r="C61" s="12">
        <f t="shared" si="7"/>
        <v>0</v>
      </c>
      <c r="D61" s="3">
        <f t="shared" si="7"/>
        <v>90</v>
      </c>
      <c r="E61" s="13">
        <f t="shared" si="7"/>
        <v>90</v>
      </c>
      <c r="F61" s="13">
        <f t="shared" si="7"/>
        <v>83.43702561287274</v>
      </c>
      <c r="G61" s="13">
        <f t="shared" si="7"/>
        <v>91.86501057476897</v>
      </c>
      <c r="H61" s="13">
        <f t="shared" si="7"/>
        <v>96.8267713296936</v>
      </c>
      <c r="I61" s="13">
        <f t="shared" si="7"/>
        <v>90.88117972918104</v>
      </c>
      <c r="J61" s="13">
        <f t="shared" si="7"/>
        <v>225.2790327078432</v>
      </c>
      <c r="K61" s="13">
        <f t="shared" si="7"/>
        <v>115.83069803644459</v>
      </c>
      <c r="L61" s="13">
        <f t="shared" si="7"/>
        <v>101.41480093310757</v>
      </c>
      <c r="M61" s="13">
        <f t="shared" si="7"/>
        <v>132.99983893797292</v>
      </c>
      <c r="N61" s="13">
        <f t="shared" si="7"/>
        <v>111.93387653023863</v>
      </c>
      <c r="O61" s="13">
        <f t="shared" si="7"/>
        <v>100.96595415355489</v>
      </c>
      <c r="P61" s="13">
        <f t="shared" si="7"/>
        <v>119.49172813142641</v>
      </c>
      <c r="Q61" s="13">
        <f t="shared" si="7"/>
        <v>111.3586357649049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110.4225341617062</v>
      </c>
      <c r="W61" s="13">
        <f t="shared" si="7"/>
        <v>99.69382891800936</v>
      </c>
      <c r="X61" s="13">
        <f t="shared" si="7"/>
        <v>0</v>
      </c>
      <c r="Y61" s="13">
        <f t="shared" si="7"/>
        <v>0</v>
      </c>
      <c r="Z61" s="14">
        <f t="shared" si="7"/>
        <v>90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85.34206968272686</v>
      </c>
      <c r="C64" s="12">
        <f t="shared" si="7"/>
        <v>0</v>
      </c>
      <c r="D64" s="3">
        <f t="shared" si="7"/>
        <v>84.74428494295194</v>
      </c>
      <c r="E64" s="13">
        <f t="shared" si="7"/>
        <v>84.7442776529548</v>
      </c>
      <c r="F64" s="13">
        <f t="shared" si="7"/>
        <v>90.17834271306151</v>
      </c>
      <c r="G64" s="13">
        <f t="shared" si="7"/>
        <v>77.89915790872756</v>
      </c>
      <c r="H64" s="13">
        <f t="shared" si="7"/>
        <v>96.24535782107027</v>
      </c>
      <c r="I64" s="13">
        <f t="shared" si="7"/>
        <v>87.9492203919503</v>
      </c>
      <c r="J64" s="13">
        <f t="shared" si="7"/>
        <v>99.96799456485319</v>
      </c>
      <c r="K64" s="13">
        <f t="shared" si="7"/>
        <v>99.88023051357368</v>
      </c>
      <c r="L64" s="13">
        <f t="shared" si="7"/>
        <v>79.7686299914167</v>
      </c>
      <c r="M64" s="13">
        <f t="shared" si="7"/>
        <v>93.10790426223244</v>
      </c>
      <c r="N64" s="13">
        <f t="shared" si="7"/>
        <v>73.22651976889006</v>
      </c>
      <c r="O64" s="13">
        <f t="shared" si="7"/>
        <v>86.70278542170543</v>
      </c>
      <c r="P64" s="13">
        <f t="shared" si="7"/>
        <v>114.679761111834</v>
      </c>
      <c r="Q64" s="13">
        <f t="shared" si="7"/>
        <v>90.4700324428642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90.5105416411002</v>
      </c>
      <c r="W64" s="13">
        <f t="shared" si="7"/>
        <v>95.6783056554666</v>
      </c>
      <c r="X64" s="13">
        <f t="shared" si="7"/>
        <v>0</v>
      </c>
      <c r="Y64" s="13">
        <f t="shared" si="7"/>
        <v>0</v>
      </c>
      <c r="Z64" s="14">
        <f t="shared" si="7"/>
        <v>84.7442776529548</v>
      </c>
    </row>
    <row r="65" spans="1:26" ht="13.5">
      <c r="A65" s="38" t="s">
        <v>114</v>
      </c>
      <c r="B65" s="12">
        <f t="shared" si="7"/>
        <v>765.120033548266</v>
      </c>
      <c r="C65" s="12">
        <f t="shared" si="7"/>
        <v>0</v>
      </c>
      <c r="D65" s="3">
        <f t="shared" si="7"/>
        <v>85.00006349206349</v>
      </c>
      <c r="E65" s="13">
        <f t="shared" si="7"/>
        <v>85.00003174603175</v>
      </c>
      <c r="F65" s="13">
        <f t="shared" si="7"/>
        <v>19.134764801367922</v>
      </c>
      <c r="G65" s="13">
        <f t="shared" si="7"/>
        <v>20.579148427680742</v>
      </c>
      <c r="H65" s="13">
        <f t="shared" si="7"/>
        <v>16.699535786886738</v>
      </c>
      <c r="I65" s="13">
        <f t="shared" si="7"/>
        <v>18.668384750627375</v>
      </c>
      <c r="J65" s="13">
        <f t="shared" si="7"/>
        <v>17.005725024036362</v>
      </c>
      <c r="K65" s="13">
        <f t="shared" si="7"/>
        <v>24.137584835950364</v>
      </c>
      <c r="L65" s="13">
        <f t="shared" si="7"/>
        <v>10.477062979199586</v>
      </c>
      <c r="M65" s="13">
        <f t="shared" si="7"/>
        <v>18.046296093903692</v>
      </c>
      <c r="N65" s="13">
        <f t="shared" si="7"/>
        <v>25.971584672944804</v>
      </c>
      <c r="O65" s="13">
        <f t="shared" si="7"/>
        <v>27.28098907548706</v>
      </c>
      <c r="P65" s="13">
        <f t="shared" si="7"/>
        <v>18.745461654471317</v>
      </c>
      <c r="Q65" s="13">
        <f t="shared" si="7"/>
        <v>23.996623246348214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19.93347425283307</v>
      </c>
      <c r="W65" s="13">
        <f t="shared" si="7"/>
        <v>41.104939638966584</v>
      </c>
      <c r="X65" s="13">
        <f t="shared" si="7"/>
        <v>0</v>
      </c>
      <c r="Y65" s="13">
        <f t="shared" si="7"/>
        <v>0</v>
      </c>
      <c r="Z65" s="14">
        <f t="shared" si="7"/>
        <v>85.00003174603175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70</v>
      </c>
      <c r="E66" s="16">
        <f t="shared" si="7"/>
        <v>70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24.054731597521492</v>
      </c>
      <c r="X66" s="16">
        <f t="shared" si="7"/>
        <v>0</v>
      </c>
      <c r="Y66" s="16">
        <f t="shared" si="7"/>
        <v>0</v>
      </c>
      <c r="Z66" s="17">
        <f t="shared" si="7"/>
        <v>70</v>
      </c>
    </row>
    <row r="67" spans="1:26" ht="13.5" hidden="1">
      <c r="A67" s="40" t="s">
        <v>116</v>
      </c>
      <c r="B67" s="23">
        <v>543873392</v>
      </c>
      <c r="C67" s="23"/>
      <c r="D67" s="24">
        <v>636183153</v>
      </c>
      <c r="E67" s="25">
        <v>636183153</v>
      </c>
      <c r="F67" s="25">
        <v>53817739</v>
      </c>
      <c r="G67" s="25">
        <v>57078212</v>
      </c>
      <c r="H67" s="25">
        <v>57760417</v>
      </c>
      <c r="I67" s="25">
        <v>168656368</v>
      </c>
      <c r="J67" s="25">
        <v>34760844</v>
      </c>
      <c r="K67" s="25">
        <v>63525579</v>
      </c>
      <c r="L67" s="25">
        <v>46984606</v>
      </c>
      <c r="M67" s="25">
        <v>145271029</v>
      </c>
      <c r="N67" s="25">
        <v>48067437</v>
      </c>
      <c r="O67" s="25">
        <v>51391476</v>
      </c>
      <c r="P67" s="25">
        <v>59002140</v>
      </c>
      <c r="Q67" s="25">
        <v>158461053</v>
      </c>
      <c r="R67" s="25"/>
      <c r="S67" s="25"/>
      <c r="T67" s="25"/>
      <c r="U67" s="25"/>
      <c r="V67" s="25">
        <v>472388450</v>
      </c>
      <c r="W67" s="25">
        <v>469224039</v>
      </c>
      <c r="X67" s="25"/>
      <c r="Y67" s="24"/>
      <c r="Z67" s="26">
        <v>636183153</v>
      </c>
    </row>
    <row r="68" spans="1:26" ht="13.5" hidden="1">
      <c r="A68" s="36" t="s">
        <v>31</v>
      </c>
      <c r="B68" s="18">
        <v>80787849</v>
      </c>
      <c r="C68" s="18"/>
      <c r="D68" s="19">
        <v>90500000</v>
      </c>
      <c r="E68" s="20">
        <v>90500000</v>
      </c>
      <c r="F68" s="20">
        <v>8782830</v>
      </c>
      <c r="G68" s="20">
        <v>9004160</v>
      </c>
      <c r="H68" s="20">
        <v>9203726</v>
      </c>
      <c r="I68" s="20">
        <v>26990716</v>
      </c>
      <c r="J68" s="20">
        <v>9003904</v>
      </c>
      <c r="K68" s="20">
        <v>6625288</v>
      </c>
      <c r="L68" s="20">
        <v>8984218</v>
      </c>
      <c r="M68" s="20">
        <v>24613410</v>
      </c>
      <c r="N68" s="20">
        <v>9068441</v>
      </c>
      <c r="O68" s="20">
        <v>9231480</v>
      </c>
      <c r="P68" s="20">
        <v>9041207</v>
      </c>
      <c r="Q68" s="20">
        <v>27341128</v>
      </c>
      <c r="R68" s="20"/>
      <c r="S68" s="20"/>
      <c r="T68" s="20"/>
      <c r="U68" s="20"/>
      <c r="V68" s="20">
        <v>78945254</v>
      </c>
      <c r="W68" s="20">
        <v>67973212</v>
      </c>
      <c r="X68" s="20"/>
      <c r="Y68" s="19"/>
      <c r="Z68" s="22">
        <v>90500000</v>
      </c>
    </row>
    <row r="69" spans="1:26" ht="13.5" hidden="1">
      <c r="A69" s="37" t="s">
        <v>32</v>
      </c>
      <c r="B69" s="18">
        <v>447720635</v>
      </c>
      <c r="C69" s="18"/>
      <c r="D69" s="19">
        <v>532683153</v>
      </c>
      <c r="E69" s="20">
        <v>532683153</v>
      </c>
      <c r="F69" s="20">
        <v>43464737</v>
      </c>
      <c r="G69" s="20">
        <v>46209498</v>
      </c>
      <c r="H69" s="20">
        <v>46660962</v>
      </c>
      <c r="I69" s="20">
        <v>136335197</v>
      </c>
      <c r="J69" s="20">
        <v>23910039</v>
      </c>
      <c r="K69" s="20">
        <v>54350924</v>
      </c>
      <c r="L69" s="20">
        <v>36142662</v>
      </c>
      <c r="M69" s="20">
        <v>114403625</v>
      </c>
      <c r="N69" s="20">
        <v>37112455</v>
      </c>
      <c r="O69" s="20">
        <v>40467043</v>
      </c>
      <c r="P69" s="20">
        <v>48013259</v>
      </c>
      <c r="Q69" s="20">
        <v>125592757</v>
      </c>
      <c r="R69" s="20"/>
      <c r="S69" s="20"/>
      <c r="T69" s="20"/>
      <c r="U69" s="20"/>
      <c r="V69" s="20">
        <v>376331579</v>
      </c>
      <c r="W69" s="20">
        <v>391399260</v>
      </c>
      <c r="X69" s="20"/>
      <c r="Y69" s="19"/>
      <c r="Z69" s="22">
        <v>532683153</v>
      </c>
    </row>
    <row r="70" spans="1:26" ht="13.5" hidden="1">
      <c r="A70" s="38" t="s">
        <v>110</v>
      </c>
      <c r="B70" s="18">
        <v>417828869</v>
      </c>
      <c r="C70" s="18"/>
      <c r="D70" s="19">
        <v>502098300</v>
      </c>
      <c r="E70" s="20">
        <v>502098300</v>
      </c>
      <c r="F70" s="20">
        <v>40828337</v>
      </c>
      <c r="G70" s="20">
        <v>43414660</v>
      </c>
      <c r="H70" s="20">
        <v>43935031</v>
      </c>
      <c r="I70" s="20">
        <v>128178028</v>
      </c>
      <c r="J70" s="20">
        <v>21039021</v>
      </c>
      <c r="K70" s="20">
        <v>51642189</v>
      </c>
      <c r="L70" s="20">
        <v>33395935</v>
      </c>
      <c r="M70" s="20">
        <v>106077145</v>
      </c>
      <c r="N70" s="20">
        <v>34286646</v>
      </c>
      <c r="O70" s="20">
        <v>37523520</v>
      </c>
      <c r="P70" s="20">
        <v>45523511</v>
      </c>
      <c r="Q70" s="20">
        <v>117333677</v>
      </c>
      <c r="R70" s="20"/>
      <c r="S70" s="20"/>
      <c r="T70" s="20"/>
      <c r="U70" s="20"/>
      <c r="V70" s="20">
        <v>351588850</v>
      </c>
      <c r="W70" s="20">
        <v>369118139</v>
      </c>
      <c r="X70" s="20"/>
      <c r="Y70" s="19"/>
      <c r="Z70" s="22">
        <v>502098300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27526219</v>
      </c>
      <c r="C73" s="18"/>
      <c r="D73" s="19">
        <v>27434853</v>
      </c>
      <c r="E73" s="20">
        <v>27434853</v>
      </c>
      <c r="F73" s="20">
        <v>2463291</v>
      </c>
      <c r="G73" s="20">
        <v>2633325</v>
      </c>
      <c r="H73" s="20">
        <v>2528177</v>
      </c>
      <c r="I73" s="20">
        <v>7624793</v>
      </c>
      <c r="J73" s="20">
        <v>2596434</v>
      </c>
      <c r="K73" s="20">
        <v>2459725</v>
      </c>
      <c r="L73" s="20">
        <v>2584086</v>
      </c>
      <c r="M73" s="20">
        <v>7640245</v>
      </c>
      <c r="N73" s="20">
        <v>2660898</v>
      </c>
      <c r="O73" s="20">
        <v>2785072</v>
      </c>
      <c r="P73" s="20">
        <v>2328621</v>
      </c>
      <c r="Q73" s="20">
        <v>7774591</v>
      </c>
      <c r="R73" s="20"/>
      <c r="S73" s="20"/>
      <c r="T73" s="20"/>
      <c r="U73" s="20"/>
      <c r="V73" s="20">
        <v>23039629</v>
      </c>
      <c r="W73" s="20">
        <v>20100658</v>
      </c>
      <c r="X73" s="20"/>
      <c r="Y73" s="19"/>
      <c r="Z73" s="22">
        <v>27434853</v>
      </c>
    </row>
    <row r="74" spans="1:26" ht="13.5" hidden="1">
      <c r="A74" s="38" t="s">
        <v>114</v>
      </c>
      <c r="B74" s="18">
        <v>2365547</v>
      </c>
      <c r="C74" s="18"/>
      <c r="D74" s="19">
        <v>3150000</v>
      </c>
      <c r="E74" s="20">
        <v>3150000</v>
      </c>
      <c r="F74" s="20">
        <v>173109</v>
      </c>
      <c r="G74" s="20">
        <v>161513</v>
      </c>
      <c r="H74" s="20">
        <v>197754</v>
      </c>
      <c r="I74" s="20">
        <v>532376</v>
      </c>
      <c r="J74" s="20">
        <v>274584</v>
      </c>
      <c r="K74" s="20">
        <v>249010</v>
      </c>
      <c r="L74" s="20">
        <v>162641</v>
      </c>
      <c r="M74" s="20">
        <v>686235</v>
      </c>
      <c r="N74" s="20">
        <v>164911</v>
      </c>
      <c r="O74" s="20">
        <v>158451</v>
      </c>
      <c r="P74" s="20">
        <v>161127</v>
      </c>
      <c r="Q74" s="20">
        <v>484489</v>
      </c>
      <c r="R74" s="20"/>
      <c r="S74" s="20"/>
      <c r="T74" s="20"/>
      <c r="U74" s="20"/>
      <c r="V74" s="20">
        <v>1703100</v>
      </c>
      <c r="W74" s="20">
        <v>2180463</v>
      </c>
      <c r="X74" s="20"/>
      <c r="Y74" s="19"/>
      <c r="Z74" s="22">
        <v>3150000</v>
      </c>
    </row>
    <row r="75" spans="1:26" ht="13.5" hidden="1">
      <c r="A75" s="39" t="s">
        <v>115</v>
      </c>
      <c r="B75" s="27">
        <v>15364908</v>
      </c>
      <c r="C75" s="27"/>
      <c r="D75" s="28">
        <v>13000000</v>
      </c>
      <c r="E75" s="29">
        <v>13000000</v>
      </c>
      <c r="F75" s="29">
        <v>1570172</v>
      </c>
      <c r="G75" s="29">
        <v>1864554</v>
      </c>
      <c r="H75" s="29">
        <v>1895729</v>
      </c>
      <c r="I75" s="29">
        <v>5330455</v>
      </c>
      <c r="J75" s="29">
        <v>1846901</v>
      </c>
      <c r="K75" s="29">
        <v>2549367</v>
      </c>
      <c r="L75" s="29">
        <v>1857726</v>
      </c>
      <c r="M75" s="29">
        <v>6253994</v>
      </c>
      <c r="N75" s="29">
        <v>1886541</v>
      </c>
      <c r="O75" s="29">
        <v>1692953</v>
      </c>
      <c r="P75" s="29">
        <v>1947674</v>
      </c>
      <c r="Q75" s="29">
        <v>5527168</v>
      </c>
      <c r="R75" s="29"/>
      <c r="S75" s="29"/>
      <c r="T75" s="29"/>
      <c r="U75" s="29"/>
      <c r="V75" s="29">
        <v>17111617</v>
      </c>
      <c r="W75" s="29">
        <v>9851567</v>
      </c>
      <c r="X75" s="29"/>
      <c r="Y75" s="28"/>
      <c r="Z75" s="30">
        <v>13000000</v>
      </c>
    </row>
    <row r="76" spans="1:26" ht="13.5" hidden="1">
      <c r="A76" s="41" t="s">
        <v>117</v>
      </c>
      <c r="B76" s="31">
        <v>524507929</v>
      </c>
      <c r="C76" s="31"/>
      <c r="D76" s="32">
        <v>558315442</v>
      </c>
      <c r="E76" s="33">
        <v>563840440</v>
      </c>
      <c r="F76" s="33">
        <v>43471850</v>
      </c>
      <c r="G76" s="33">
        <v>49892652</v>
      </c>
      <c r="H76" s="33">
        <v>54692000</v>
      </c>
      <c r="I76" s="33">
        <v>148056502</v>
      </c>
      <c r="J76" s="33">
        <v>58336030</v>
      </c>
      <c r="K76" s="33">
        <v>71200109</v>
      </c>
      <c r="L76" s="33">
        <v>44417652</v>
      </c>
      <c r="M76" s="33">
        <v>173953791</v>
      </c>
      <c r="N76" s="33">
        <v>47512593</v>
      </c>
      <c r="O76" s="33">
        <v>49574805</v>
      </c>
      <c r="P76" s="33">
        <v>65156258</v>
      </c>
      <c r="Q76" s="33">
        <v>162243656</v>
      </c>
      <c r="R76" s="33"/>
      <c r="S76" s="33"/>
      <c r="T76" s="33"/>
      <c r="U76" s="33"/>
      <c r="V76" s="33">
        <v>484253949</v>
      </c>
      <c r="W76" s="33">
        <v>461095057</v>
      </c>
      <c r="X76" s="33"/>
      <c r="Y76" s="32"/>
      <c r="Z76" s="34">
        <v>563840440</v>
      </c>
    </row>
    <row r="77" spans="1:26" ht="13.5" hidden="1">
      <c r="A77" s="36" t="s">
        <v>31</v>
      </c>
      <c r="B77" s="18">
        <v>69332445</v>
      </c>
      <c r="C77" s="18"/>
      <c r="D77" s="19">
        <v>71400000</v>
      </c>
      <c r="E77" s="20">
        <v>76925001</v>
      </c>
      <c r="F77" s="20">
        <v>5474463</v>
      </c>
      <c r="G77" s="20">
        <v>6264875</v>
      </c>
      <c r="H77" s="20">
        <v>7411565</v>
      </c>
      <c r="I77" s="20">
        <v>19150903</v>
      </c>
      <c r="J77" s="20">
        <v>6382495</v>
      </c>
      <c r="K77" s="20">
        <v>6895724</v>
      </c>
      <c r="L77" s="20">
        <v>6291662</v>
      </c>
      <c r="M77" s="20">
        <v>19569881</v>
      </c>
      <c r="N77" s="20">
        <v>5756352</v>
      </c>
      <c r="O77" s="20">
        <v>6801407</v>
      </c>
      <c r="P77" s="20">
        <v>6284998</v>
      </c>
      <c r="Q77" s="20">
        <v>18842757</v>
      </c>
      <c r="R77" s="20"/>
      <c r="S77" s="20"/>
      <c r="T77" s="20"/>
      <c r="U77" s="20"/>
      <c r="V77" s="20">
        <v>57563541</v>
      </c>
      <c r="W77" s="20">
        <v>58934507</v>
      </c>
      <c r="X77" s="20"/>
      <c r="Y77" s="19"/>
      <c r="Z77" s="22">
        <v>76925001</v>
      </c>
    </row>
    <row r="78" spans="1:26" ht="13.5" hidden="1">
      <c r="A78" s="37" t="s">
        <v>32</v>
      </c>
      <c r="B78" s="18">
        <v>455175484</v>
      </c>
      <c r="C78" s="18"/>
      <c r="D78" s="19">
        <v>477815442</v>
      </c>
      <c r="E78" s="20">
        <v>477815439</v>
      </c>
      <c r="F78" s="20">
        <v>37997387</v>
      </c>
      <c r="G78" s="20">
        <v>43627777</v>
      </c>
      <c r="H78" s="20">
        <v>47280435</v>
      </c>
      <c r="I78" s="20">
        <v>128905599</v>
      </c>
      <c r="J78" s="20">
        <v>51953535</v>
      </c>
      <c r="K78" s="20">
        <v>64304385</v>
      </c>
      <c r="L78" s="20">
        <v>38125990</v>
      </c>
      <c r="M78" s="20">
        <v>154383910</v>
      </c>
      <c r="N78" s="20">
        <v>41756241</v>
      </c>
      <c r="O78" s="20">
        <v>42773398</v>
      </c>
      <c r="P78" s="20">
        <v>58871260</v>
      </c>
      <c r="Q78" s="20">
        <v>143400899</v>
      </c>
      <c r="R78" s="20"/>
      <c r="S78" s="20"/>
      <c r="T78" s="20"/>
      <c r="U78" s="20"/>
      <c r="V78" s="20">
        <v>426690408</v>
      </c>
      <c r="W78" s="20">
        <v>399790782</v>
      </c>
      <c r="X78" s="20"/>
      <c r="Y78" s="19"/>
      <c r="Z78" s="22">
        <v>477815439</v>
      </c>
    </row>
    <row r="79" spans="1:26" ht="13.5" hidden="1">
      <c r="A79" s="38" t="s">
        <v>110</v>
      </c>
      <c r="B79" s="18">
        <v>413584765</v>
      </c>
      <c r="C79" s="18"/>
      <c r="D79" s="19">
        <v>451888470</v>
      </c>
      <c r="E79" s="20">
        <v>451888470</v>
      </c>
      <c r="F79" s="20">
        <v>34065950</v>
      </c>
      <c r="G79" s="20">
        <v>39882882</v>
      </c>
      <c r="H79" s="20">
        <v>42540872</v>
      </c>
      <c r="I79" s="20">
        <v>116489704</v>
      </c>
      <c r="J79" s="20">
        <v>47396503</v>
      </c>
      <c r="K79" s="20">
        <v>59817508</v>
      </c>
      <c r="L79" s="20">
        <v>33868421</v>
      </c>
      <c r="M79" s="20">
        <v>141082432</v>
      </c>
      <c r="N79" s="20">
        <v>38378372</v>
      </c>
      <c r="O79" s="20">
        <v>37885980</v>
      </c>
      <c r="P79" s="20">
        <v>54396830</v>
      </c>
      <c r="Q79" s="20">
        <v>130661182</v>
      </c>
      <c r="R79" s="20"/>
      <c r="S79" s="20"/>
      <c r="T79" s="20"/>
      <c r="U79" s="20"/>
      <c r="V79" s="20">
        <v>388233318</v>
      </c>
      <c r="W79" s="20">
        <v>367988006</v>
      </c>
      <c r="X79" s="20"/>
      <c r="Y79" s="19"/>
      <c r="Z79" s="22">
        <v>451888470</v>
      </c>
    </row>
    <row r="80" spans="1:26" ht="13.5" hidden="1">
      <c r="A80" s="38" t="s">
        <v>111</v>
      </c>
      <c r="B80" s="18"/>
      <c r="C80" s="18"/>
      <c r="D80" s="19"/>
      <c r="E80" s="20"/>
      <c r="F80" s="20">
        <v>1273942</v>
      </c>
      <c r="G80" s="20">
        <v>1287359</v>
      </c>
      <c r="H80" s="20">
        <v>1689908</v>
      </c>
      <c r="I80" s="20">
        <v>4251209</v>
      </c>
      <c r="J80" s="20">
        <v>1492858</v>
      </c>
      <c r="K80" s="20">
        <v>1509167</v>
      </c>
      <c r="L80" s="20">
        <v>1806433</v>
      </c>
      <c r="M80" s="20">
        <v>4808458</v>
      </c>
      <c r="N80" s="20">
        <v>1077767</v>
      </c>
      <c r="O80" s="20">
        <v>1904487</v>
      </c>
      <c r="P80" s="20">
        <v>1381765</v>
      </c>
      <c r="Q80" s="20">
        <v>4364019</v>
      </c>
      <c r="R80" s="20"/>
      <c r="S80" s="20"/>
      <c r="T80" s="20"/>
      <c r="U80" s="20"/>
      <c r="V80" s="20">
        <v>13423686</v>
      </c>
      <c r="W80" s="20">
        <v>9059667</v>
      </c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>
        <v>403016</v>
      </c>
      <c r="G81" s="20">
        <v>372960</v>
      </c>
      <c r="H81" s="20">
        <v>583378</v>
      </c>
      <c r="I81" s="20">
        <v>1359354</v>
      </c>
      <c r="J81" s="20">
        <v>421876</v>
      </c>
      <c r="K81" s="20">
        <v>460826</v>
      </c>
      <c r="L81" s="20">
        <v>372806</v>
      </c>
      <c r="M81" s="20">
        <v>1255508</v>
      </c>
      <c r="N81" s="20">
        <v>308789</v>
      </c>
      <c r="O81" s="20">
        <v>524969</v>
      </c>
      <c r="P81" s="20">
        <v>392004</v>
      </c>
      <c r="Q81" s="20">
        <v>1225762</v>
      </c>
      <c r="R81" s="20"/>
      <c r="S81" s="20"/>
      <c r="T81" s="20"/>
      <c r="U81" s="20"/>
      <c r="V81" s="20">
        <v>3840624</v>
      </c>
      <c r="W81" s="20">
        <v>2614862</v>
      </c>
      <c r="X81" s="20"/>
      <c r="Y81" s="19"/>
      <c r="Z81" s="22"/>
    </row>
    <row r="82" spans="1:26" ht="13.5" hidden="1">
      <c r="A82" s="38" t="s">
        <v>113</v>
      </c>
      <c r="B82" s="18">
        <v>23491445</v>
      </c>
      <c r="C82" s="18"/>
      <c r="D82" s="19">
        <v>23249470</v>
      </c>
      <c r="E82" s="20">
        <v>23249468</v>
      </c>
      <c r="F82" s="20">
        <v>2221355</v>
      </c>
      <c r="G82" s="20">
        <v>2051338</v>
      </c>
      <c r="H82" s="20">
        <v>2433253</v>
      </c>
      <c r="I82" s="20">
        <v>6705946</v>
      </c>
      <c r="J82" s="20">
        <v>2595603</v>
      </c>
      <c r="K82" s="20">
        <v>2456779</v>
      </c>
      <c r="L82" s="20">
        <v>2061290</v>
      </c>
      <c r="M82" s="20">
        <v>7113672</v>
      </c>
      <c r="N82" s="20">
        <v>1948483</v>
      </c>
      <c r="O82" s="20">
        <v>2414735</v>
      </c>
      <c r="P82" s="20">
        <v>2670457</v>
      </c>
      <c r="Q82" s="20">
        <v>7033675</v>
      </c>
      <c r="R82" s="20"/>
      <c r="S82" s="20"/>
      <c r="T82" s="20"/>
      <c r="U82" s="20"/>
      <c r="V82" s="20">
        <v>20853293</v>
      </c>
      <c r="W82" s="20">
        <v>19231969</v>
      </c>
      <c r="X82" s="20"/>
      <c r="Y82" s="19"/>
      <c r="Z82" s="22">
        <v>23249468</v>
      </c>
    </row>
    <row r="83" spans="1:26" ht="13.5" hidden="1">
      <c r="A83" s="38" t="s">
        <v>114</v>
      </c>
      <c r="B83" s="18">
        <v>18099274</v>
      </c>
      <c r="C83" s="18"/>
      <c r="D83" s="19">
        <v>2677502</v>
      </c>
      <c r="E83" s="20">
        <v>2677501</v>
      </c>
      <c r="F83" s="20">
        <v>33124</v>
      </c>
      <c r="G83" s="20">
        <v>33238</v>
      </c>
      <c r="H83" s="20">
        <v>33024</v>
      </c>
      <c r="I83" s="20">
        <v>99386</v>
      </c>
      <c r="J83" s="20">
        <v>46695</v>
      </c>
      <c r="K83" s="20">
        <v>60105</v>
      </c>
      <c r="L83" s="20">
        <v>17040</v>
      </c>
      <c r="M83" s="20">
        <v>123840</v>
      </c>
      <c r="N83" s="20">
        <v>42830</v>
      </c>
      <c r="O83" s="20">
        <v>43227</v>
      </c>
      <c r="P83" s="20">
        <v>30204</v>
      </c>
      <c r="Q83" s="20">
        <v>116261</v>
      </c>
      <c r="R83" s="20"/>
      <c r="S83" s="20"/>
      <c r="T83" s="20"/>
      <c r="U83" s="20"/>
      <c r="V83" s="20">
        <v>339487</v>
      </c>
      <c r="W83" s="20">
        <v>896278</v>
      </c>
      <c r="X83" s="20"/>
      <c r="Y83" s="19"/>
      <c r="Z83" s="22">
        <v>2677501</v>
      </c>
    </row>
    <row r="84" spans="1:26" ht="13.5" hidden="1">
      <c r="A84" s="39" t="s">
        <v>115</v>
      </c>
      <c r="B84" s="27"/>
      <c r="C84" s="27"/>
      <c r="D84" s="28">
        <v>9100000</v>
      </c>
      <c r="E84" s="29">
        <v>9100000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2369768</v>
      </c>
      <c r="X84" s="29"/>
      <c r="Y84" s="28"/>
      <c r="Z84" s="30">
        <v>9100000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90683224</v>
      </c>
      <c r="C5" s="18">
        <v>0</v>
      </c>
      <c r="D5" s="58">
        <v>113609160</v>
      </c>
      <c r="E5" s="59">
        <v>113609160</v>
      </c>
      <c r="F5" s="59">
        <v>9338910</v>
      </c>
      <c r="G5" s="59">
        <v>9182937</v>
      </c>
      <c r="H5" s="59">
        <v>9325011</v>
      </c>
      <c r="I5" s="59">
        <v>27846858</v>
      </c>
      <c r="J5" s="59">
        <v>9299564</v>
      </c>
      <c r="K5" s="59">
        <v>9323704</v>
      </c>
      <c r="L5" s="59">
        <v>9323916</v>
      </c>
      <c r="M5" s="59">
        <v>27947184</v>
      </c>
      <c r="N5" s="59">
        <v>9276856</v>
      </c>
      <c r="O5" s="59">
        <v>9322750</v>
      </c>
      <c r="P5" s="59">
        <v>9324429</v>
      </c>
      <c r="Q5" s="59">
        <v>27924035</v>
      </c>
      <c r="R5" s="59">
        <v>0</v>
      </c>
      <c r="S5" s="59">
        <v>0</v>
      </c>
      <c r="T5" s="59">
        <v>0</v>
      </c>
      <c r="U5" s="59">
        <v>0</v>
      </c>
      <c r="V5" s="59">
        <v>83718077</v>
      </c>
      <c r="W5" s="59">
        <v>85888525</v>
      </c>
      <c r="X5" s="59">
        <v>-2170448</v>
      </c>
      <c r="Y5" s="60">
        <v>-2.53</v>
      </c>
      <c r="Z5" s="61">
        <v>113609160</v>
      </c>
    </row>
    <row r="6" spans="1:26" ht="13.5">
      <c r="A6" s="57" t="s">
        <v>32</v>
      </c>
      <c r="B6" s="18">
        <v>109370970</v>
      </c>
      <c r="C6" s="18">
        <v>0</v>
      </c>
      <c r="D6" s="58">
        <v>142239207</v>
      </c>
      <c r="E6" s="59">
        <v>142239207</v>
      </c>
      <c r="F6" s="59">
        <v>9068209</v>
      </c>
      <c r="G6" s="59">
        <v>10069297</v>
      </c>
      <c r="H6" s="59">
        <v>8663279</v>
      </c>
      <c r="I6" s="59">
        <v>27800785</v>
      </c>
      <c r="J6" s="59">
        <v>8720019</v>
      </c>
      <c r="K6" s="59">
        <v>7809190</v>
      </c>
      <c r="L6" s="59">
        <v>9234215</v>
      </c>
      <c r="M6" s="59">
        <v>25763424</v>
      </c>
      <c r="N6" s="59">
        <v>15315483</v>
      </c>
      <c r="O6" s="59">
        <v>8081431</v>
      </c>
      <c r="P6" s="59">
        <v>10550619</v>
      </c>
      <c r="Q6" s="59">
        <v>33947533</v>
      </c>
      <c r="R6" s="59">
        <v>0</v>
      </c>
      <c r="S6" s="59">
        <v>0</v>
      </c>
      <c r="T6" s="59">
        <v>0</v>
      </c>
      <c r="U6" s="59">
        <v>0</v>
      </c>
      <c r="V6" s="59">
        <v>87511742</v>
      </c>
      <c r="W6" s="59">
        <v>107282081</v>
      </c>
      <c r="X6" s="59">
        <v>-19770339</v>
      </c>
      <c r="Y6" s="60">
        <v>-18.43</v>
      </c>
      <c r="Z6" s="61">
        <v>142239207</v>
      </c>
    </row>
    <row r="7" spans="1:26" ht="13.5">
      <c r="A7" s="57" t="s">
        <v>33</v>
      </c>
      <c r="B7" s="18">
        <v>518238</v>
      </c>
      <c r="C7" s="18">
        <v>0</v>
      </c>
      <c r="D7" s="58">
        <v>538257</v>
      </c>
      <c r="E7" s="59">
        <v>1038257</v>
      </c>
      <c r="F7" s="59">
        <v>101519</v>
      </c>
      <c r="G7" s="59">
        <v>246652</v>
      </c>
      <c r="H7" s="59">
        <v>176179</v>
      </c>
      <c r="I7" s="59">
        <v>524350</v>
      </c>
      <c r="J7" s="59">
        <v>139087</v>
      </c>
      <c r="K7" s="59">
        <v>100308</v>
      </c>
      <c r="L7" s="59">
        <v>225020</v>
      </c>
      <c r="M7" s="59">
        <v>464415</v>
      </c>
      <c r="N7" s="59">
        <v>197164</v>
      </c>
      <c r="O7" s="59">
        <v>176043</v>
      </c>
      <c r="P7" s="59">
        <v>164693</v>
      </c>
      <c r="Q7" s="59">
        <v>537900</v>
      </c>
      <c r="R7" s="59">
        <v>0</v>
      </c>
      <c r="S7" s="59">
        <v>0</v>
      </c>
      <c r="T7" s="59">
        <v>0</v>
      </c>
      <c r="U7" s="59">
        <v>0</v>
      </c>
      <c r="V7" s="59">
        <v>1526665</v>
      </c>
      <c r="W7" s="59">
        <v>401785</v>
      </c>
      <c r="X7" s="59">
        <v>1124880</v>
      </c>
      <c r="Y7" s="60">
        <v>279.97</v>
      </c>
      <c r="Z7" s="61">
        <v>1038257</v>
      </c>
    </row>
    <row r="8" spans="1:26" ht="13.5">
      <c r="A8" s="57" t="s">
        <v>34</v>
      </c>
      <c r="B8" s="18">
        <v>113972740</v>
      </c>
      <c r="C8" s="18">
        <v>0</v>
      </c>
      <c r="D8" s="58">
        <v>129937000</v>
      </c>
      <c r="E8" s="59">
        <v>129737000</v>
      </c>
      <c r="F8" s="59">
        <v>50360222</v>
      </c>
      <c r="G8" s="59">
        <v>283731</v>
      </c>
      <c r="H8" s="59">
        <v>901817</v>
      </c>
      <c r="I8" s="59">
        <v>51545770</v>
      </c>
      <c r="J8" s="59">
        <v>161620</v>
      </c>
      <c r="K8" s="59">
        <v>198913</v>
      </c>
      <c r="L8" s="59">
        <v>40584737</v>
      </c>
      <c r="M8" s="59">
        <v>40945270</v>
      </c>
      <c r="N8" s="59">
        <v>750652</v>
      </c>
      <c r="O8" s="59">
        <v>2545019</v>
      </c>
      <c r="P8" s="59">
        <v>33380997</v>
      </c>
      <c r="Q8" s="59">
        <v>36676668</v>
      </c>
      <c r="R8" s="59">
        <v>0</v>
      </c>
      <c r="S8" s="59">
        <v>0</v>
      </c>
      <c r="T8" s="59">
        <v>0</v>
      </c>
      <c r="U8" s="59">
        <v>0</v>
      </c>
      <c r="V8" s="59">
        <v>129167708</v>
      </c>
      <c r="W8" s="59">
        <v>129936999</v>
      </c>
      <c r="X8" s="59">
        <v>-769291</v>
      </c>
      <c r="Y8" s="60">
        <v>-0.59</v>
      </c>
      <c r="Z8" s="61">
        <v>129737000</v>
      </c>
    </row>
    <row r="9" spans="1:26" ht="13.5">
      <c r="A9" s="57" t="s">
        <v>35</v>
      </c>
      <c r="B9" s="18">
        <v>37749346</v>
      </c>
      <c r="C9" s="18">
        <v>0</v>
      </c>
      <c r="D9" s="58">
        <v>89348077</v>
      </c>
      <c r="E9" s="59">
        <v>88848077</v>
      </c>
      <c r="F9" s="59">
        <v>2796788</v>
      </c>
      <c r="G9" s="59">
        <v>4245965</v>
      </c>
      <c r="H9" s="59">
        <v>4828485</v>
      </c>
      <c r="I9" s="59">
        <v>11871238</v>
      </c>
      <c r="J9" s="59">
        <v>2572821</v>
      </c>
      <c r="K9" s="59">
        <v>3731944</v>
      </c>
      <c r="L9" s="59">
        <v>3282051</v>
      </c>
      <c r="M9" s="59">
        <v>9586816</v>
      </c>
      <c r="N9" s="59">
        <v>3364900</v>
      </c>
      <c r="O9" s="59">
        <v>2743431</v>
      </c>
      <c r="P9" s="59">
        <v>2753846</v>
      </c>
      <c r="Q9" s="59">
        <v>8862177</v>
      </c>
      <c r="R9" s="59">
        <v>0</v>
      </c>
      <c r="S9" s="59">
        <v>0</v>
      </c>
      <c r="T9" s="59">
        <v>0</v>
      </c>
      <c r="U9" s="59">
        <v>0</v>
      </c>
      <c r="V9" s="59">
        <v>30320231</v>
      </c>
      <c r="W9" s="59">
        <v>67123840</v>
      </c>
      <c r="X9" s="59">
        <v>-36803609</v>
      </c>
      <c r="Y9" s="60">
        <v>-54.83</v>
      </c>
      <c r="Z9" s="61">
        <v>88848077</v>
      </c>
    </row>
    <row r="10" spans="1:26" ht="25.5">
      <c r="A10" s="62" t="s">
        <v>102</v>
      </c>
      <c r="B10" s="63">
        <f>SUM(B5:B9)</f>
        <v>352294518</v>
      </c>
      <c r="C10" s="63">
        <f>SUM(C5:C9)</f>
        <v>0</v>
      </c>
      <c r="D10" s="64">
        <f aca="true" t="shared" si="0" ref="D10:Z10">SUM(D5:D9)</f>
        <v>475671701</v>
      </c>
      <c r="E10" s="65">
        <f t="shared" si="0"/>
        <v>475471701</v>
      </c>
      <c r="F10" s="65">
        <f t="shared" si="0"/>
        <v>71665648</v>
      </c>
      <c r="G10" s="65">
        <f t="shared" si="0"/>
        <v>24028582</v>
      </c>
      <c r="H10" s="65">
        <f t="shared" si="0"/>
        <v>23894771</v>
      </c>
      <c r="I10" s="65">
        <f t="shared" si="0"/>
        <v>119589001</v>
      </c>
      <c r="J10" s="65">
        <f t="shared" si="0"/>
        <v>20893111</v>
      </c>
      <c r="K10" s="65">
        <f t="shared" si="0"/>
        <v>21164059</v>
      </c>
      <c r="L10" s="65">
        <f t="shared" si="0"/>
        <v>62649939</v>
      </c>
      <c r="M10" s="65">
        <f t="shared" si="0"/>
        <v>104707109</v>
      </c>
      <c r="N10" s="65">
        <f t="shared" si="0"/>
        <v>28905055</v>
      </c>
      <c r="O10" s="65">
        <f t="shared" si="0"/>
        <v>22868674</v>
      </c>
      <c r="P10" s="65">
        <f t="shared" si="0"/>
        <v>56174584</v>
      </c>
      <c r="Q10" s="65">
        <f t="shared" si="0"/>
        <v>107948313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332244423</v>
      </c>
      <c r="W10" s="65">
        <f t="shared" si="0"/>
        <v>390633230</v>
      </c>
      <c r="X10" s="65">
        <f t="shared" si="0"/>
        <v>-58388807</v>
      </c>
      <c r="Y10" s="66">
        <f>+IF(W10&lt;&gt;0,(X10/W10)*100,0)</f>
        <v>-14.947219672018175</v>
      </c>
      <c r="Z10" s="67">
        <f t="shared" si="0"/>
        <v>475471701</v>
      </c>
    </row>
    <row r="11" spans="1:26" ht="13.5">
      <c r="A11" s="57" t="s">
        <v>36</v>
      </c>
      <c r="B11" s="18">
        <v>132768816</v>
      </c>
      <c r="C11" s="18">
        <v>0</v>
      </c>
      <c r="D11" s="58">
        <v>143681750</v>
      </c>
      <c r="E11" s="59">
        <v>143260872</v>
      </c>
      <c r="F11" s="59">
        <v>10353568</v>
      </c>
      <c r="G11" s="59">
        <v>10270259</v>
      </c>
      <c r="H11" s="59">
        <v>10236527</v>
      </c>
      <c r="I11" s="59">
        <v>30860354</v>
      </c>
      <c r="J11" s="59">
        <v>10568138</v>
      </c>
      <c r="K11" s="59">
        <v>9975262</v>
      </c>
      <c r="L11" s="59">
        <v>10530862</v>
      </c>
      <c r="M11" s="59">
        <v>31074262</v>
      </c>
      <c r="N11" s="59">
        <v>10282425</v>
      </c>
      <c r="O11" s="59">
        <v>11170581</v>
      </c>
      <c r="P11" s="59">
        <v>10389368</v>
      </c>
      <c r="Q11" s="59">
        <v>31842374</v>
      </c>
      <c r="R11" s="59">
        <v>0</v>
      </c>
      <c r="S11" s="59">
        <v>0</v>
      </c>
      <c r="T11" s="59">
        <v>0</v>
      </c>
      <c r="U11" s="59">
        <v>0</v>
      </c>
      <c r="V11" s="59">
        <v>93776990</v>
      </c>
      <c r="W11" s="59">
        <v>107788881</v>
      </c>
      <c r="X11" s="59">
        <v>-14011891</v>
      </c>
      <c r="Y11" s="60">
        <v>-13</v>
      </c>
      <c r="Z11" s="61">
        <v>143260872</v>
      </c>
    </row>
    <row r="12" spans="1:26" ht="13.5">
      <c r="A12" s="57" t="s">
        <v>37</v>
      </c>
      <c r="B12" s="18">
        <v>0</v>
      </c>
      <c r="C12" s="18">
        <v>0</v>
      </c>
      <c r="D12" s="58">
        <v>14804198</v>
      </c>
      <c r="E12" s="59">
        <v>14804198</v>
      </c>
      <c r="F12" s="59">
        <v>1072936</v>
      </c>
      <c r="G12" s="59">
        <v>950972</v>
      </c>
      <c r="H12" s="59">
        <v>1146694</v>
      </c>
      <c r="I12" s="59">
        <v>3170602</v>
      </c>
      <c r="J12" s="59">
        <v>1103402</v>
      </c>
      <c r="K12" s="59">
        <v>2167351</v>
      </c>
      <c r="L12" s="59">
        <v>1093832</v>
      </c>
      <c r="M12" s="59">
        <v>4364585</v>
      </c>
      <c r="N12" s="59">
        <v>1052449</v>
      </c>
      <c r="O12" s="59">
        <v>1912400</v>
      </c>
      <c r="P12" s="59">
        <v>1238917</v>
      </c>
      <c r="Q12" s="59">
        <v>4203766</v>
      </c>
      <c r="R12" s="59">
        <v>0</v>
      </c>
      <c r="S12" s="59">
        <v>0</v>
      </c>
      <c r="T12" s="59">
        <v>0</v>
      </c>
      <c r="U12" s="59">
        <v>0</v>
      </c>
      <c r="V12" s="59">
        <v>11738953</v>
      </c>
      <c r="W12" s="59">
        <v>11100231</v>
      </c>
      <c r="X12" s="59">
        <v>638722</v>
      </c>
      <c r="Y12" s="60">
        <v>5.75</v>
      </c>
      <c r="Z12" s="61">
        <v>14804198</v>
      </c>
    </row>
    <row r="13" spans="1:26" ht="13.5">
      <c r="A13" s="57" t="s">
        <v>103</v>
      </c>
      <c r="B13" s="18">
        <v>99744580</v>
      </c>
      <c r="C13" s="18">
        <v>0</v>
      </c>
      <c r="D13" s="58">
        <v>70116984</v>
      </c>
      <c r="E13" s="59">
        <v>70116984</v>
      </c>
      <c r="F13" s="59">
        <v>4982905</v>
      </c>
      <c r="G13" s="59">
        <v>4982905</v>
      </c>
      <c r="H13" s="59">
        <v>4982905</v>
      </c>
      <c r="I13" s="59">
        <v>14948715</v>
      </c>
      <c r="J13" s="59">
        <v>4982905</v>
      </c>
      <c r="K13" s="59">
        <v>4982905</v>
      </c>
      <c r="L13" s="59">
        <v>4982905</v>
      </c>
      <c r="M13" s="59">
        <v>14948715</v>
      </c>
      <c r="N13" s="59">
        <v>8300604</v>
      </c>
      <c r="O13" s="59">
        <v>0</v>
      </c>
      <c r="P13" s="59">
        <v>0</v>
      </c>
      <c r="Q13" s="59">
        <v>8300604</v>
      </c>
      <c r="R13" s="59">
        <v>0</v>
      </c>
      <c r="S13" s="59">
        <v>0</v>
      </c>
      <c r="T13" s="59">
        <v>0</v>
      </c>
      <c r="U13" s="59">
        <v>0</v>
      </c>
      <c r="V13" s="59">
        <v>38198034</v>
      </c>
      <c r="W13" s="59">
        <v>52677243</v>
      </c>
      <c r="X13" s="59">
        <v>-14479209</v>
      </c>
      <c r="Y13" s="60">
        <v>-27.49</v>
      </c>
      <c r="Z13" s="61">
        <v>70116984</v>
      </c>
    </row>
    <row r="14" spans="1:26" ht="13.5">
      <c r="A14" s="57" t="s">
        <v>38</v>
      </c>
      <c r="B14" s="18">
        <v>599219</v>
      </c>
      <c r="C14" s="18">
        <v>0</v>
      </c>
      <c r="D14" s="58">
        <v>744800</v>
      </c>
      <c r="E14" s="59">
        <v>744800</v>
      </c>
      <c r="F14" s="59">
        <v>46786</v>
      </c>
      <c r="G14" s="59">
        <v>49257</v>
      </c>
      <c r="H14" s="59">
        <v>49666</v>
      </c>
      <c r="I14" s="59">
        <v>145709</v>
      </c>
      <c r="J14" s="59">
        <v>48399</v>
      </c>
      <c r="K14" s="59">
        <v>52794</v>
      </c>
      <c r="L14" s="59">
        <v>21439</v>
      </c>
      <c r="M14" s="59">
        <v>122632</v>
      </c>
      <c r="N14" s="59">
        <v>53107</v>
      </c>
      <c r="O14" s="59">
        <v>50483</v>
      </c>
      <c r="P14" s="59">
        <v>28104</v>
      </c>
      <c r="Q14" s="59">
        <v>131694</v>
      </c>
      <c r="R14" s="59">
        <v>0</v>
      </c>
      <c r="S14" s="59">
        <v>0</v>
      </c>
      <c r="T14" s="59">
        <v>0</v>
      </c>
      <c r="U14" s="59">
        <v>0</v>
      </c>
      <c r="V14" s="59">
        <v>400035</v>
      </c>
      <c r="W14" s="59">
        <v>559754</v>
      </c>
      <c r="X14" s="59">
        <v>-159719</v>
      </c>
      <c r="Y14" s="60">
        <v>-28.53</v>
      </c>
      <c r="Z14" s="61">
        <v>744800</v>
      </c>
    </row>
    <row r="15" spans="1:26" ht="13.5">
      <c r="A15" s="57" t="s">
        <v>39</v>
      </c>
      <c r="B15" s="18">
        <v>81354073</v>
      </c>
      <c r="C15" s="18">
        <v>0</v>
      </c>
      <c r="D15" s="58">
        <v>98163492</v>
      </c>
      <c r="E15" s="59">
        <v>98163492</v>
      </c>
      <c r="F15" s="59">
        <v>6054162</v>
      </c>
      <c r="G15" s="59">
        <v>7017544</v>
      </c>
      <c r="H15" s="59">
        <v>2752510</v>
      </c>
      <c r="I15" s="59">
        <v>15824216</v>
      </c>
      <c r="J15" s="59">
        <v>7233988</v>
      </c>
      <c r="K15" s="59">
        <v>8312382</v>
      </c>
      <c r="L15" s="59">
        <v>2761202</v>
      </c>
      <c r="M15" s="59">
        <v>18307572</v>
      </c>
      <c r="N15" s="59">
        <v>6000498</v>
      </c>
      <c r="O15" s="59">
        <v>5709863</v>
      </c>
      <c r="P15" s="59">
        <v>6923188</v>
      </c>
      <c r="Q15" s="59">
        <v>18633549</v>
      </c>
      <c r="R15" s="59">
        <v>0</v>
      </c>
      <c r="S15" s="59">
        <v>0</v>
      </c>
      <c r="T15" s="59">
        <v>0</v>
      </c>
      <c r="U15" s="59">
        <v>0</v>
      </c>
      <c r="V15" s="59">
        <v>52765337</v>
      </c>
      <c r="W15" s="59">
        <v>73424769</v>
      </c>
      <c r="X15" s="59">
        <v>-20659432</v>
      </c>
      <c r="Y15" s="60">
        <v>-28.14</v>
      </c>
      <c r="Z15" s="61">
        <v>98163492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278358847</v>
      </c>
      <c r="C17" s="18">
        <v>0</v>
      </c>
      <c r="D17" s="58">
        <v>178875518</v>
      </c>
      <c r="E17" s="59">
        <v>179409439</v>
      </c>
      <c r="F17" s="59">
        <v>4593165</v>
      </c>
      <c r="G17" s="59">
        <v>7104347</v>
      </c>
      <c r="H17" s="59">
        <v>8187356</v>
      </c>
      <c r="I17" s="59">
        <v>19884868</v>
      </c>
      <c r="J17" s="59">
        <v>8307165</v>
      </c>
      <c r="K17" s="59">
        <v>10242236</v>
      </c>
      <c r="L17" s="59">
        <v>13804297</v>
      </c>
      <c r="M17" s="59">
        <v>32353698</v>
      </c>
      <c r="N17" s="59">
        <v>6225780</v>
      </c>
      <c r="O17" s="59">
        <v>9731725</v>
      </c>
      <c r="P17" s="59">
        <v>11275113</v>
      </c>
      <c r="Q17" s="59">
        <v>27232618</v>
      </c>
      <c r="R17" s="59">
        <v>0</v>
      </c>
      <c r="S17" s="59">
        <v>0</v>
      </c>
      <c r="T17" s="59">
        <v>0</v>
      </c>
      <c r="U17" s="59">
        <v>0</v>
      </c>
      <c r="V17" s="59">
        <v>79471184</v>
      </c>
      <c r="W17" s="59">
        <v>134259425</v>
      </c>
      <c r="X17" s="59">
        <v>-54788241</v>
      </c>
      <c r="Y17" s="60">
        <v>-40.81</v>
      </c>
      <c r="Z17" s="61">
        <v>179409439</v>
      </c>
    </row>
    <row r="18" spans="1:26" ht="13.5">
      <c r="A18" s="69" t="s">
        <v>42</v>
      </c>
      <c r="B18" s="70">
        <f>SUM(B11:B17)</f>
        <v>592825535</v>
      </c>
      <c r="C18" s="70">
        <f>SUM(C11:C17)</f>
        <v>0</v>
      </c>
      <c r="D18" s="71">
        <f aca="true" t="shared" si="1" ref="D18:Z18">SUM(D11:D17)</f>
        <v>506386742</v>
      </c>
      <c r="E18" s="72">
        <f t="shared" si="1"/>
        <v>506499785</v>
      </c>
      <c r="F18" s="72">
        <f t="shared" si="1"/>
        <v>27103522</v>
      </c>
      <c r="G18" s="72">
        <f t="shared" si="1"/>
        <v>30375284</v>
      </c>
      <c r="H18" s="72">
        <f t="shared" si="1"/>
        <v>27355658</v>
      </c>
      <c r="I18" s="72">
        <f t="shared" si="1"/>
        <v>84834464</v>
      </c>
      <c r="J18" s="72">
        <f t="shared" si="1"/>
        <v>32243997</v>
      </c>
      <c r="K18" s="72">
        <f t="shared" si="1"/>
        <v>35732930</v>
      </c>
      <c r="L18" s="72">
        <f t="shared" si="1"/>
        <v>33194537</v>
      </c>
      <c r="M18" s="72">
        <f t="shared" si="1"/>
        <v>101171464</v>
      </c>
      <c r="N18" s="72">
        <f t="shared" si="1"/>
        <v>31914863</v>
      </c>
      <c r="O18" s="72">
        <f t="shared" si="1"/>
        <v>28575052</v>
      </c>
      <c r="P18" s="72">
        <f t="shared" si="1"/>
        <v>29854690</v>
      </c>
      <c r="Q18" s="72">
        <f t="shared" si="1"/>
        <v>90344605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276350533</v>
      </c>
      <c r="W18" s="72">
        <f t="shared" si="1"/>
        <v>379810303</v>
      </c>
      <c r="X18" s="72">
        <f t="shared" si="1"/>
        <v>-103459770</v>
      </c>
      <c r="Y18" s="66">
        <f>+IF(W18&lt;&gt;0,(X18/W18)*100,0)</f>
        <v>-27.23985346969379</v>
      </c>
      <c r="Z18" s="73">
        <f t="shared" si="1"/>
        <v>506499785</v>
      </c>
    </row>
    <row r="19" spans="1:26" ht="13.5">
      <c r="A19" s="69" t="s">
        <v>43</v>
      </c>
      <c r="B19" s="74">
        <f>+B10-B18</f>
        <v>-240531017</v>
      </c>
      <c r="C19" s="74">
        <f>+C10-C18</f>
        <v>0</v>
      </c>
      <c r="D19" s="75">
        <f aca="true" t="shared" si="2" ref="D19:Z19">+D10-D18</f>
        <v>-30715041</v>
      </c>
      <c r="E19" s="76">
        <f t="shared" si="2"/>
        <v>-31028084</v>
      </c>
      <c r="F19" s="76">
        <f t="shared" si="2"/>
        <v>44562126</v>
      </c>
      <c r="G19" s="76">
        <f t="shared" si="2"/>
        <v>-6346702</v>
      </c>
      <c r="H19" s="76">
        <f t="shared" si="2"/>
        <v>-3460887</v>
      </c>
      <c r="I19" s="76">
        <f t="shared" si="2"/>
        <v>34754537</v>
      </c>
      <c r="J19" s="76">
        <f t="shared" si="2"/>
        <v>-11350886</v>
      </c>
      <c r="K19" s="76">
        <f t="shared" si="2"/>
        <v>-14568871</v>
      </c>
      <c r="L19" s="76">
        <f t="shared" si="2"/>
        <v>29455402</v>
      </c>
      <c r="M19" s="76">
        <f t="shared" si="2"/>
        <v>3535645</v>
      </c>
      <c r="N19" s="76">
        <f t="shared" si="2"/>
        <v>-3009808</v>
      </c>
      <c r="O19" s="76">
        <f t="shared" si="2"/>
        <v>-5706378</v>
      </c>
      <c r="P19" s="76">
        <f t="shared" si="2"/>
        <v>26319894</v>
      </c>
      <c r="Q19" s="76">
        <f t="shared" si="2"/>
        <v>17603708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55893890</v>
      </c>
      <c r="W19" s="76">
        <f>IF(E10=E18,0,W10-W18)</f>
        <v>10822927</v>
      </c>
      <c r="X19" s="76">
        <f t="shared" si="2"/>
        <v>45070963</v>
      </c>
      <c r="Y19" s="77">
        <f>+IF(W19&lt;&gt;0,(X19/W19)*100,0)</f>
        <v>416.4396840152391</v>
      </c>
      <c r="Z19" s="78">
        <f t="shared" si="2"/>
        <v>-31028084</v>
      </c>
    </row>
    <row r="20" spans="1:26" ht="13.5">
      <c r="A20" s="57" t="s">
        <v>44</v>
      </c>
      <c r="B20" s="18">
        <v>29095690</v>
      </c>
      <c r="C20" s="18">
        <v>0</v>
      </c>
      <c r="D20" s="58">
        <v>47219000</v>
      </c>
      <c r="E20" s="59">
        <v>48201000</v>
      </c>
      <c r="F20" s="59">
        <v>0</v>
      </c>
      <c r="G20" s="59">
        <v>9339988</v>
      </c>
      <c r="H20" s="59">
        <v>3625724</v>
      </c>
      <c r="I20" s="59">
        <v>12965712</v>
      </c>
      <c r="J20" s="59">
        <v>900360</v>
      </c>
      <c r="K20" s="59">
        <v>2364408</v>
      </c>
      <c r="L20" s="59">
        <v>2655041</v>
      </c>
      <c r="M20" s="59">
        <v>5919809</v>
      </c>
      <c r="N20" s="59">
        <v>3100556</v>
      </c>
      <c r="O20" s="59">
        <v>2965379</v>
      </c>
      <c r="P20" s="59">
        <v>2259997</v>
      </c>
      <c r="Q20" s="59">
        <v>8325932</v>
      </c>
      <c r="R20" s="59">
        <v>0</v>
      </c>
      <c r="S20" s="59">
        <v>0</v>
      </c>
      <c r="T20" s="59">
        <v>0</v>
      </c>
      <c r="U20" s="59">
        <v>0</v>
      </c>
      <c r="V20" s="59">
        <v>27211453</v>
      </c>
      <c r="W20" s="59">
        <v>47219001</v>
      </c>
      <c r="X20" s="59">
        <v>-20007548</v>
      </c>
      <c r="Y20" s="60">
        <v>-42.37</v>
      </c>
      <c r="Z20" s="61">
        <v>48201000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-211435327</v>
      </c>
      <c r="C22" s="85">
        <f>SUM(C19:C21)</f>
        <v>0</v>
      </c>
      <c r="D22" s="86">
        <f aca="true" t="shared" si="3" ref="D22:Z22">SUM(D19:D21)</f>
        <v>16503959</v>
      </c>
      <c r="E22" s="87">
        <f t="shared" si="3"/>
        <v>17172916</v>
      </c>
      <c r="F22" s="87">
        <f t="shared" si="3"/>
        <v>44562126</v>
      </c>
      <c r="G22" s="87">
        <f t="shared" si="3"/>
        <v>2993286</v>
      </c>
      <c r="H22" s="87">
        <f t="shared" si="3"/>
        <v>164837</v>
      </c>
      <c r="I22" s="87">
        <f t="shared" si="3"/>
        <v>47720249</v>
      </c>
      <c r="J22" s="87">
        <f t="shared" si="3"/>
        <v>-10450526</v>
      </c>
      <c r="K22" s="87">
        <f t="shared" si="3"/>
        <v>-12204463</v>
      </c>
      <c r="L22" s="87">
        <f t="shared" si="3"/>
        <v>32110443</v>
      </c>
      <c r="M22" s="87">
        <f t="shared" si="3"/>
        <v>9455454</v>
      </c>
      <c r="N22" s="87">
        <f t="shared" si="3"/>
        <v>90748</v>
      </c>
      <c r="O22" s="87">
        <f t="shared" si="3"/>
        <v>-2740999</v>
      </c>
      <c r="P22" s="87">
        <f t="shared" si="3"/>
        <v>28579891</v>
      </c>
      <c r="Q22" s="87">
        <f t="shared" si="3"/>
        <v>25929640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83105343</v>
      </c>
      <c r="W22" s="87">
        <f t="shared" si="3"/>
        <v>58041928</v>
      </c>
      <c r="X22" s="87">
        <f t="shared" si="3"/>
        <v>25063415</v>
      </c>
      <c r="Y22" s="88">
        <f>+IF(W22&lt;&gt;0,(X22/W22)*100,0)</f>
        <v>43.18156867566494</v>
      </c>
      <c r="Z22" s="89">
        <f t="shared" si="3"/>
        <v>17172916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-211435327</v>
      </c>
      <c r="C24" s="74">
        <f>SUM(C22:C23)</f>
        <v>0</v>
      </c>
      <c r="D24" s="75">
        <f aca="true" t="shared" si="4" ref="D24:Z24">SUM(D22:D23)</f>
        <v>16503959</v>
      </c>
      <c r="E24" s="76">
        <f t="shared" si="4"/>
        <v>17172916</v>
      </c>
      <c r="F24" s="76">
        <f t="shared" si="4"/>
        <v>44562126</v>
      </c>
      <c r="G24" s="76">
        <f t="shared" si="4"/>
        <v>2993286</v>
      </c>
      <c r="H24" s="76">
        <f t="shared" si="4"/>
        <v>164837</v>
      </c>
      <c r="I24" s="76">
        <f t="shared" si="4"/>
        <v>47720249</v>
      </c>
      <c r="J24" s="76">
        <f t="shared" si="4"/>
        <v>-10450526</v>
      </c>
      <c r="K24" s="76">
        <f t="shared" si="4"/>
        <v>-12204463</v>
      </c>
      <c r="L24" s="76">
        <f t="shared" si="4"/>
        <v>32110443</v>
      </c>
      <c r="M24" s="76">
        <f t="shared" si="4"/>
        <v>9455454</v>
      </c>
      <c r="N24" s="76">
        <f t="shared" si="4"/>
        <v>90748</v>
      </c>
      <c r="O24" s="76">
        <f t="shared" si="4"/>
        <v>-2740999</v>
      </c>
      <c r="P24" s="76">
        <f t="shared" si="4"/>
        <v>28579891</v>
      </c>
      <c r="Q24" s="76">
        <f t="shared" si="4"/>
        <v>25929640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83105343</v>
      </c>
      <c r="W24" s="76">
        <f t="shared" si="4"/>
        <v>58041928</v>
      </c>
      <c r="X24" s="76">
        <f t="shared" si="4"/>
        <v>25063415</v>
      </c>
      <c r="Y24" s="77">
        <f>+IF(W24&lt;&gt;0,(X24/W24)*100,0)</f>
        <v>43.18156867566494</v>
      </c>
      <c r="Z24" s="78">
        <f t="shared" si="4"/>
        <v>17172916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33640404</v>
      </c>
      <c r="C27" s="21">
        <v>0</v>
      </c>
      <c r="D27" s="98">
        <v>63119000</v>
      </c>
      <c r="E27" s="99">
        <v>64101000</v>
      </c>
      <c r="F27" s="99">
        <v>1288659</v>
      </c>
      <c r="G27" s="99">
        <v>8192972</v>
      </c>
      <c r="H27" s="99">
        <v>3180459</v>
      </c>
      <c r="I27" s="99">
        <v>12662090</v>
      </c>
      <c r="J27" s="99">
        <v>919529</v>
      </c>
      <c r="K27" s="99">
        <v>2081433</v>
      </c>
      <c r="L27" s="99">
        <v>4198035</v>
      </c>
      <c r="M27" s="99">
        <v>7198997</v>
      </c>
      <c r="N27" s="99">
        <v>3009264</v>
      </c>
      <c r="O27" s="99">
        <v>3073388</v>
      </c>
      <c r="P27" s="99">
        <v>5627608</v>
      </c>
      <c r="Q27" s="99">
        <v>11710260</v>
      </c>
      <c r="R27" s="99">
        <v>0</v>
      </c>
      <c r="S27" s="99">
        <v>0</v>
      </c>
      <c r="T27" s="99">
        <v>0</v>
      </c>
      <c r="U27" s="99">
        <v>0</v>
      </c>
      <c r="V27" s="99">
        <v>31571347</v>
      </c>
      <c r="W27" s="99">
        <v>48075750</v>
      </c>
      <c r="X27" s="99">
        <v>-16504403</v>
      </c>
      <c r="Y27" s="100">
        <v>-34.33</v>
      </c>
      <c r="Z27" s="101">
        <v>64101000</v>
      </c>
    </row>
    <row r="28" spans="1:26" ht="13.5">
      <c r="A28" s="102" t="s">
        <v>44</v>
      </c>
      <c r="B28" s="18">
        <v>25142995</v>
      </c>
      <c r="C28" s="18">
        <v>0</v>
      </c>
      <c r="D28" s="58">
        <v>47219000</v>
      </c>
      <c r="E28" s="59">
        <v>48201000</v>
      </c>
      <c r="F28" s="59">
        <v>0</v>
      </c>
      <c r="G28" s="59">
        <v>8192972</v>
      </c>
      <c r="H28" s="59">
        <v>3180460</v>
      </c>
      <c r="I28" s="59">
        <v>11373432</v>
      </c>
      <c r="J28" s="59">
        <v>789790</v>
      </c>
      <c r="K28" s="59">
        <v>2074041</v>
      </c>
      <c r="L28" s="59">
        <v>4015035</v>
      </c>
      <c r="M28" s="59">
        <v>6878866</v>
      </c>
      <c r="N28" s="59">
        <v>2719786</v>
      </c>
      <c r="O28" s="59">
        <v>2980287</v>
      </c>
      <c r="P28" s="59">
        <v>5362387</v>
      </c>
      <c r="Q28" s="59">
        <v>11062460</v>
      </c>
      <c r="R28" s="59">
        <v>0</v>
      </c>
      <c r="S28" s="59">
        <v>0</v>
      </c>
      <c r="T28" s="59">
        <v>0</v>
      </c>
      <c r="U28" s="59">
        <v>0</v>
      </c>
      <c r="V28" s="59">
        <v>29314758</v>
      </c>
      <c r="W28" s="59">
        <v>36150750</v>
      </c>
      <c r="X28" s="59">
        <v>-6835992</v>
      </c>
      <c r="Y28" s="60">
        <v>-18.91</v>
      </c>
      <c r="Z28" s="61">
        <v>48201000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8497409</v>
      </c>
      <c r="C31" s="18">
        <v>0</v>
      </c>
      <c r="D31" s="58">
        <v>15900000</v>
      </c>
      <c r="E31" s="59">
        <v>15900000</v>
      </c>
      <c r="F31" s="59">
        <v>1288659</v>
      </c>
      <c r="G31" s="59">
        <v>0</v>
      </c>
      <c r="H31" s="59">
        <v>0</v>
      </c>
      <c r="I31" s="59">
        <v>1288659</v>
      </c>
      <c r="J31" s="59">
        <v>129739</v>
      </c>
      <c r="K31" s="59">
        <v>7391</v>
      </c>
      <c r="L31" s="59">
        <v>183000</v>
      </c>
      <c r="M31" s="59">
        <v>320130</v>
      </c>
      <c r="N31" s="59">
        <v>289478</v>
      </c>
      <c r="O31" s="59">
        <v>93101</v>
      </c>
      <c r="P31" s="59">
        <v>265221</v>
      </c>
      <c r="Q31" s="59">
        <v>647800</v>
      </c>
      <c r="R31" s="59">
        <v>0</v>
      </c>
      <c r="S31" s="59">
        <v>0</v>
      </c>
      <c r="T31" s="59">
        <v>0</v>
      </c>
      <c r="U31" s="59">
        <v>0</v>
      </c>
      <c r="V31" s="59">
        <v>2256589</v>
      </c>
      <c r="W31" s="59">
        <v>11925000</v>
      </c>
      <c r="X31" s="59">
        <v>-9668411</v>
      </c>
      <c r="Y31" s="60">
        <v>-81.08</v>
      </c>
      <c r="Z31" s="61">
        <v>15900000</v>
      </c>
    </row>
    <row r="32" spans="1:26" ht="13.5">
      <c r="A32" s="69" t="s">
        <v>50</v>
      </c>
      <c r="B32" s="21">
        <f>SUM(B28:B31)</f>
        <v>33640404</v>
      </c>
      <c r="C32" s="21">
        <f>SUM(C28:C31)</f>
        <v>0</v>
      </c>
      <c r="D32" s="98">
        <f aca="true" t="shared" si="5" ref="D32:Z32">SUM(D28:D31)</f>
        <v>63119000</v>
      </c>
      <c r="E32" s="99">
        <f t="shared" si="5"/>
        <v>64101000</v>
      </c>
      <c r="F32" s="99">
        <f t="shared" si="5"/>
        <v>1288659</v>
      </c>
      <c r="G32" s="99">
        <f t="shared" si="5"/>
        <v>8192972</v>
      </c>
      <c r="H32" s="99">
        <f t="shared" si="5"/>
        <v>3180460</v>
      </c>
      <c r="I32" s="99">
        <f t="shared" si="5"/>
        <v>12662091</v>
      </c>
      <c r="J32" s="99">
        <f t="shared" si="5"/>
        <v>919529</v>
      </c>
      <c r="K32" s="99">
        <f t="shared" si="5"/>
        <v>2081432</v>
      </c>
      <c r="L32" s="99">
        <f t="shared" si="5"/>
        <v>4198035</v>
      </c>
      <c r="M32" s="99">
        <f t="shared" si="5"/>
        <v>7198996</v>
      </c>
      <c r="N32" s="99">
        <f t="shared" si="5"/>
        <v>3009264</v>
      </c>
      <c r="O32" s="99">
        <f t="shared" si="5"/>
        <v>3073388</v>
      </c>
      <c r="P32" s="99">
        <f t="shared" si="5"/>
        <v>5627608</v>
      </c>
      <c r="Q32" s="99">
        <f t="shared" si="5"/>
        <v>11710260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31571347</v>
      </c>
      <c r="W32" s="99">
        <f t="shared" si="5"/>
        <v>48075750</v>
      </c>
      <c r="X32" s="99">
        <f t="shared" si="5"/>
        <v>-16504403</v>
      </c>
      <c r="Y32" s="100">
        <f>+IF(W32&lt;&gt;0,(X32/W32)*100,0)</f>
        <v>-34.32999589189976</v>
      </c>
      <c r="Z32" s="101">
        <f t="shared" si="5"/>
        <v>64101000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441835271</v>
      </c>
      <c r="C35" s="18">
        <v>0</v>
      </c>
      <c r="D35" s="58">
        <v>599754276</v>
      </c>
      <c r="E35" s="59">
        <v>599754276</v>
      </c>
      <c r="F35" s="59">
        <v>1165161041</v>
      </c>
      <c r="G35" s="59">
        <v>1162811888</v>
      </c>
      <c r="H35" s="59">
        <v>1157939417</v>
      </c>
      <c r="I35" s="59">
        <v>1157939417</v>
      </c>
      <c r="J35" s="59">
        <v>1159020835</v>
      </c>
      <c r="K35" s="59">
        <v>1158080004</v>
      </c>
      <c r="L35" s="59">
        <v>1205170702</v>
      </c>
      <c r="M35" s="59">
        <v>1205170702</v>
      </c>
      <c r="N35" s="59">
        <v>1216212380</v>
      </c>
      <c r="O35" s="59">
        <v>1210449054</v>
      </c>
      <c r="P35" s="59">
        <v>1243162752</v>
      </c>
      <c r="Q35" s="59">
        <v>1243162752</v>
      </c>
      <c r="R35" s="59">
        <v>0</v>
      </c>
      <c r="S35" s="59">
        <v>0</v>
      </c>
      <c r="T35" s="59">
        <v>0</v>
      </c>
      <c r="U35" s="59">
        <v>0</v>
      </c>
      <c r="V35" s="59">
        <v>1243162752</v>
      </c>
      <c r="W35" s="59">
        <v>449815707</v>
      </c>
      <c r="X35" s="59">
        <v>793347045</v>
      </c>
      <c r="Y35" s="60">
        <v>176.37</v>
      </c>
      <c r="Z35" s="61">
        <v>599754276</v>
      </c>
    </row>
    <row r="36" spans="1:26" ht="13.5">
      <c r="A36" s="57" t="s">
        <v>53</v>
      </c>
      <c r="B36" s="18">
        <v>899072413</v>
      </c>
      <c r="C36" s="18">
        <v>0</v>
      </c>
      <c r="D36" s="58">
        <v>1070538850</v>
      </c>
      <c r="E36" s="59">
        <v>1070538850</v>
      </c>
      <c r="F36" s="59">
        <v>881291913</v>
      </c>
      <c r="G36" s="59">
        <v>888196226</v>
      </c>
      <c r="H36" s="59">
        <v>886393781</v>
      </c>
      <c r="I36" s="59">
        <v>886393781</v>
      </c>
      <c r="J36" s="59">
        <v>882330404</v>
      </c>
      <c r="K36" s="59">
        <v>879428932</v>
      </c>
      <c r="L36" s="59">
        <v>881545534</v>
      </c>
      <c r="M36" s="59">
        <v>881545534</v>
      </c>
      <c r="N36" s="59">
        <v>877039064</v>
      </c>
      <c r="O36" s="59">
        <v>885403792</v>
      </c>
      <c r="P36" s="59">
        <v>887958012</v>
      </c>
      <c r="Q36" s="59">
        <v>887958012</v>
      </c>
      <c r="R36" s="59">
        <v>0</v>
      </c>
      <c r="S36" s="59">
        <v>0</v>
      </c>
      <c r="T36" s="59">
        <v>0</v>
      </c>
      <c r="U36" s="59">
        <v>0</v>
      </c>
      <c r="V36" s="59">
        <v>887958012</v>
      </c>
      <c r="W36" s="59">
        <v>802904138</v>
      </c>
      <c r="X36" s="59">
        <v>85053874</v>
      </c>
      <c r="Y36" s="60">
        <v>10.59</v>
      </c>
      <c r="Z36" s="61">
        <v>1070538850</v>
      </c>
    </row>
    <row r="37" spans="1:26" ht="13.5">
      <c r="A37" s="57" t="s">
        <v>54</v>
      </c>
      <c r="B37" s="18">
        <v>280692092</v>
      </c>
      <c r="C37" s="18">
        <v>0</v>
      </c>
      <c r="D37" s="58">
        <v>3060000</v>
      </c>
      <c r="E37" s="59">
        <v>3060000</v>
      </c>
      <c r="F37" s="59">
        <v>25774940</v>
      </c>
      <c r="G37" s="59">
        <v>22208494</v>
      </c>
      <c r="H37" s="59">
        <v>20039868</v>
      </c>
      <c r="I37" s="59">
        <v>20039868</v>
      </c>
      <c r="J37" s="59">
        <v>19685574</v>
      </c>
      <c r="K37" s="59">
        <v>18219676</v>
      </c>
      <c r="L37" s="59">
        <v>37191397</v>
      </c>
      <c r="M37" s="59">
        <v>37191397</v>
      </c>
      <c r="N37" s="59">
        <v>7371593</v>
      </c>
      <c r="O37" s="59">
        <v>9890094</v>
      </c>
      <c r="P37" s="59">
        <v>38536455</v>
      </c>
      <c r="Q37" s="59">
        <v>38536455</v>
      </c>
      <c r="R37" s="59">
        <v>0</v>
      </c>
      <c r="S37" s="59">
        <v>0</v>
      </c>
      <c r="T37" s="59">
        <v>0</v>
      </c>
      <c r="U37" s="59">
        <v>0</v>
      </c>
      <c r="V37" s="59">
        <v>38536455</v>
      </c>
      <c r="W37" s="59">
        <v>2295000</v>
      </c>
      <c r="X37" s="59">
        <v>36241455</v>
      </c>
      <c r="Y37" s="60">
        <v>1579.15</v>
      </c>
      <c r="Z37" s="61">
        <v>3060000</v>
      </c>
    </row>
    <row r="38" spans="1:26" ht="13.5">
      <c r="A38" s="57" t="s">
        <v>55</v>
      </c>
      <c r="B38" s="18">
        <v>257533999</v>
      </c>
      <c r="C38" s="18">
        <v>0</v>
      </c>
      <c r="D38" s="58">
        <v>215050447</v>
      </c>
      <c r="E38" s="59">
        <v>215050447</v>
      </c>
      <c r="F38" s="59">
        <v>67878058</v>
      </c>
      <c r="G38" s="59">
        <v>67878058</v>
      </c>
      <c r="H38" s="59">
        <v>67878058</v>
      </c>
      <c r="I38" s="59">
        <v>67878058</v>
      </c>
      <c r="J38" s="59">
        <v>67878058</v>
      </c>
      <c r="K38" s="59">
        <v>67878058</v>
      </c>
      <c r="L38" s="59">
        <v>67878058</v>
      </c>
      <c r="M38" s="59">
        <v>67878058</v>
      </c>
      <c r="N38" s="59">
        <v>67878058</v>
      </c>
      <c r="O38" s="59">
        <v>67878058</v>
      </c>
      <c r="P38" s="59">
        <v>67878058</v>
      </c>
      <c r="Q38" s="59">
        <v>67878058</v>
      </c>
      <c r="R38" s="59">
        <v>0</v>
      </c>
      <c r="S38" s="59">
        <v>0</v>
      </c>
      <c r="T38" s="59">
        <v>0</v>
      </c>
      <c r="U38" s="59">
        <v>0</v>
      </c>
      <c r="V38" s="59">
        <v>67878058</v>
      </c>
      <c r="W38" s="59">
        <v>161287835</v>
      </c>
      <c r="X38" s="59">
        <v>-93409777</v>
      </c>
      <c r="Y38" s="60">
        <v>-57.91</v>
      </c>
      <c r="Z38" s="61">
        <v>215050447</v>
      </c>
    </row>
    <row r="39" spans="1:26" ht="13.5">
      <c r="A39" s="57" t="s">
        <v>56</v>
      </c>
      <c r="B39" s="18">
        <v>802681593</v>
      </c>
      <c r="C39" s="18">
        <v>0</v>
      </c>
      <c r="D39" s="58">
        <v>1452182678</v>
      </c>
      <c r="E39" s="59">
        <v>1452182678</v>
      </c>
      <c r="F39" s="59">
        <v>1952799954</v>
      </c>
      <c r="G39" s="59">
        <v>1960921562</v>
      </c>
      <c r="H39" s="59">
        <v>1956415271</v>
      </c>
      <c r="I39" s="59">
        <v>1956415271</v>
      </c>
      <c r="J39" s="59">
        <v>1953787607</v>
      </c>
      <c r="K39" s="59">
        <v>1951411202</v>
      </c>
      <c r="L39" s="59">
        <v>1981646781</v>
      </c>
      <c r="M39" s="59">
        <v>1981646781</v>
      </c>
      <c r="N39" s="59">
        <v>2018001794</v>
      </c>
      <c r="O39" s="59">
        <v>2015173770</v>
      </c>
      <c r="P39" s="59">
        <v>2019231500</v>
      </c>
      <c r="Q39" s="59">
        <v>2019231500</v>
      </c>
      <c r="R39" s="59">
        <v>0</v>
      </c>
      <c r="S39" s="59">
        <v>0</v>
      </c>
      <c r="T39" s="59">
        <v>0</v>
      </c>
      <c r="U39" s="59">
        <v>0</v>
      </c>
      <c r="V39" s="59">
        <v>2019231500</v>
      </c>
      <c r="W39" s="59">
        <v>1089137009</v>
      </c>
      <c r="X39" s="59">
        <v>930094491</v>
      </c>
      <c r="Y39" s="60">
        <v>85.4</v>
      </c>
      <c r="Z39" s="61">
        <v>1452182678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38805930</v>
      </c>
      <c r="C42" s="18">
        <v>0</v>
      </c>
      <c r="D42" s="58">
        <v>47857228</v>
      </c>
      <c r="E42" s="59">
        <v>47857222</v>
      </c>
      <c r="F42" s="59">
        <v>5527002</v>
      </c>
      <c r="G42" s="59">
        <v>1597605</v>
      </c>
      <c r="H42" s="59">
        <v>6039369</v>
      </c>
      <c r="I42" s="59">
        <v>13163976</v>
      </c>
      <c r="J42" s="59">
        <v>-349233</v>
      </c>
      <c r="K42" s="59">
        <v>2489945</v>
      </c>
      <c r="L42" s="59">
        <v>1911380</v>
      </c>
      <c r="M42" s="59">
        <v>4052092</v>
      </c>
      <c r="N42" s="59">
        <v>2895952</v>
      </c>
      <c r="O42" s="59">
        <v>5735889</v>
      </c>
      <c r="P42" s="59">
        <v>1230377</v>
      </c>
      <c r="Q42" s="59">
        <v>9862218</v>
      </c>
      <c r="R42" s="59">
        <v>0</v>
      </c>
      <c r="S42" s="59">
        <v>0</v>
      </c>
      <c r="T42" s="59">
        <v>0</v>
      </c>
      <c r="U42" s="59">
        <v>0</v>
      </c>
      <c r="V42" s="59">
        <v>27078286</v>
      </c>
      <c r="W42" s="59">
        <v>32536645</v>
      </c>
      <c r="X42" s="59">
        <v>-5458359</v>
      </c>
      <c r="Y42" s="60">
        <v>-16.78</v>
      </c>
      <c r="Z42" s="61">
        <v>47857222</v>
      </c>
    </row>
    <row r="43" spans="1:26" ht="13.5">
      <c r="A43" s="57" t="s">
        <v>59</v>
      </c>
      <c r="B43" s="18">
        <v>-36441254</v>
      </c>
      <c r="C43" s="18">
        <v>0</v>
      </c>
      <c r="D43" s="58">
        <v>-47219004</v>
      </c>
      <c r="E43" s="59">
        <v>-47218997</v>
      </c>
      <c r="F43" s="59">
        <v>-1469071</v>
      </c>
      <c r="G43" s="59">
        <v>-9339988</v>
      </c>
      <c r="H43" s="59">
        <v>-3625724</v>
      </c>
      <c r="I43" s="59">
        <v>-14434783</v>
      </c>
      <c r="J43" s="59">
        <v>-1048263</v>
      </c>
      <c r="K43" s="59">
        <v>-2372833</v>
      </c>
      <c r="L43" s="59">
        <v>-3026746</v>
      </c>
      <c r="M43" s="59">
        <v>-6447842</v>
      </c>
      <c r="N43" s="59">
        <v>-3033885</v>
      </c>
      <c r="O43" s="59">
        <v>-3073387</v>
      </c>
      <c r="P43" s="59">
        <v>1333453</v>
      </c>
      <c r="Q43" s="59">
        <v>-4773819</v>
      </c>
      <c r="R43" s="59">
        <v>0</v>
      </c>
      <c r="S43" s="59">
        <v>0</v>
      </c>
      <c r="T43" s="59">
        <v>0</v>
      </c>
      <c r="U43" s="59">
        <v>0</v>
      </c>
      <c r="V43" s="59">
        <v>-25656444</v>
      </c>
      <c r="W43" s="59">
        <v>-44492124</v>
      </c>
      <c r="X43" s="59">
        <v>18835680</v>
      </c>
      <c r="Y43" s="60">
        <v>-42.33</v>
      </c>
      <c r="Z43" s="61">
        <v>-47218997</v>
      </c>
    </row>
    <row r="44" spans="1:26" ht="13.5">
      <c r="A44" s="57" t="s">
        <v>60</v>
      </c>
      <c r="B44" s="18">
        <v>10400000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17764677</v>
      </c>
      <c r="C45" s="21">
        <v>0</v>
      </c>
      <c r="D45" s="98">
        <v>1899113</v>
      </c>
      <c r="E45" s="99">
        <v>1899113</v>
      </c>
      <c r="F45" s="99">
        <v>8150350</v>
      </c>
      <c r="G45" s="99">
        <v>407967</v>
      </c>
      <c r="H45" s="99">
        <v>2821612</v>
      </c>
      <c r="I45" s="99">
        <v>2821612</v>
      </c>
      <c r="J45" s="99">
        <v>1424116</v>
      </c>
      <c r="K45" s="99">
        <v>1541228</v>
      </c>
      <c r="L45" s="99">
        <v>425862</v>
      </c>
      <c r="M45" s="99">
        <v>425862</v>
      </c>
      <c r="N45" s="99">
        <v>287929</v>
      </c>
      <c r="O45" s="99">
        <v>2950431</v>
      </c>
      <c r="P45" s="99">
        <v>5514261</v>
      </c>
      <c r="Q45" s="99">
        <v>5514261</v>
      </c>
      <c r="R45" s="99">
        <v>0</v>
      </c>
      <c r="S45" s="99">
        <v>0</v>
      </c>
      <c r="T45" s="99">
        <v>0</v>
      </c>
      <c r="U45" s="99">
        <v>0</v>
      </c>
      <c r="V45" s="99">
        <v>5514261</v>
      </c>
      <c r="W45" s="99">
        <v>-10694591</v>
      </c>
      <c r="X45" s="99">
        <v>16208852</v>
      </c>
      <c r="Y45" s="100">
        <v>-151.56</v>
      </c>
      <c r="Z45" s="101">
        <v>1899113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21922997</v>
      </c>
      <c r="C49" s="51">
        <v>0</v>
      </c>
      <c r="D49" s="128">
        <v>15350177</v>
      </c>
      <c r="E49" s="53">
        <v>16457429</v>
      </c>
      <c r="F49" s="53">
        <v>0</v>
      </c>
      <c r="G49" s="53">
        <v>0</v>
      </c>
      <c r="H49" s="53">
        <v>0</v>
      </c>
      <c r="I49" s="53">
        <v>12315767</v>
      </c>
      <c r="J49" s="53">
        <v>0</v>
      </c>
      <c r="K49" s="53">
        <v>0</v>
      </c>
      <c r="L49" s="53">
        <v>0</v>
      </c>
      <c r="M49" s="53">
        <v>11334026</v>
      </c>
      <c r="N49" s="53">
        <v>0</v>
      </c>
      <c r="O49" s="53">
        <v>0</v>
      </c>
      <c r="P49" s="53">
        <v>0</v>
      </c>
      <c r="Q49" s="53">
        <v>11028031</v>
      </c>
      <c r="R49" s="53">
        <v>0</v>
      </c>
      <c r="S49" s="53">
        <v>0</v>
      </c>
      <c r="T49" s="53">
        <v>0</v>
      </c>
      <c r="U49" s="53">
        <v>0</v>
      </c>
      <c r="V49" s="53">
        <v>60920207</v>
      </c>
      <c r="W49" s="53">
        <v>581157123</v>
      </c>
      <c r="X49" s="53">
        <v>730485757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10027367</v>
      </c>
      <c r="C51" s="51">
        <v>0</v>
      </c>
      <c r="D51" s="128">
        <v>344656</v>
      </c>
      <c r="E51" s="53">
        <v>77750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266115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10715888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95.82808488813063</v>
      </c>
      <c r="C58" s="5">
        <f>IF(C67=0,0,+(C76/C67)*100)</f>
        <v>0</v>
      </c>
      <c r="D58" s="6">
        <f aca="true" t="shared" si="6" ref="D58:Z58">IF(D67=0,0,+(D76/D67)*100)</f>
        <v>68.67161910550944</v>
      </c>
      <c r="E58" s="7">
        <f t="shared" si="6"/>
        <v>40.81592410918884</v>
      </c>
      <c r="F58" s="7">
        <f t="shared" si="6"/>
        <v>76.06157726117905</v>
      </c>
      <c r="G58" s="7">
        <f t="shared" si="6"/>
        <v>80.89501601229173</v>
      </c>
      <c r="H58" s="7">
        <f t="shared" si="6"/>
        <v>96.34645923558158</v>
      </c>
      <c r="I58" s="7">
        <f t="shared" si="6"/>
        <v>84.30508140769349</v>
      </c>
      <c r="J58" s="7">
        <f t="shared" si="6"/>
        <v>76.56969344923982</v>
      </c>
      <c r="K58" s="7">
        <f t="shared" si="6"/>
        <v>93.67407567107422</v>
      </c>
      <c r="L58" s="7">
        <f t="shared" si="6"/>
        <v>69.54583226637483</v>
      </c>
      <c r="M58" s="7">
        <f t="shared" si="6"/>
        <v>79.62753149452392</v>
      </c>
      <c r="N58" s="7">
        <f t="shared" si="6"/>
        <v>56.65742913207917</v>
      </c>
      <c r="O58" s="7">
        <f t="shared" si="6"/>
        <v>100.78758494531787</v>
      </c>
      <c r="P58" s="7">
        <f t="shared" si="6"/>
        <v>74.48079912210981</v>
      </c>
      <c r="Q58" s="7">
        <f t="shared" si="6"/>
        <v>74.97939905356918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79.47360936067231</v>
      </c>
      <c r="W58" s="7">
        <f t="shared" si="6"/>
        <v>38.44671774867495</v>
      </c>
      <c r="X58" s="7">
        <f t="shared" si="6"/>
        <v>0</v>
      </c>
      <c r="Y58" s="7">
        <f t="shared" si="6"/>
        <v>0</v>
      </c>
      <c r="Z58" s="8">
        <f t="shared" si="6"/>
        <v>40.81592410918884</v>
      </c>
    </row>
    <row r="59" spans="1:26" ht="13.5">
      <c r="A59" s="36" t="s">
        <v>31</v>
      </c>
      <c r="B59" s="9">
        <f aca="true" t="shared" si="7" ref="B59:Z66">IF(B68=0,0,+(B77/B68)*100)</f>
        <v>53.674757968463936</v>
      </c>
      <c r="C59" s="9">
        <f t="shared" si="7"/>
        <v>0</v>
      </c>
      <c r="D59" s="2">
        <f t="shared" si="7"/>
        <v>42.01171630879059</v>
      </c>
      <c r="E59" s="10">
        <f t="shared" si="7"/>
        <v>42.01171718900131</v>
      </c>
      <c r="F59" s="10">
        <f t="shared" si="7"/>
        <v>30.472838907324302</v>
      </c>
      <c r="G59" s="10">
        <f t="shared" si="7"/>
        <v>33.02449967804419</v>
      </c>
      <c r="H59" s="10">
        <f t="shared" si="7"/>
        <v>43.64502090131583</v>
      </c>
      <c r="I59" s="10">
        <f t="shared" si="7"/>
        <v>35.72522616375607</v>
      </c>
      <c r="J59" s="10">
        <f t="shared" si="7"/>
        <v>40.76566385262793</v>
      </c>
      <c r="K59" s="10">
        <f t="shared" si="7"/>
        <v>36.852735779685844</v>
      </c>
      <c r="L59" s="10">
        <f t="shared" si="7"/>
        <v>35.38651570863573</v>
      </c>
      <c r="M59" s="10">
        <f t="shared" si="7"/>
        <v>37.66561239228968</v>
      </c>
      <c r="N59" s="10">
        <f t="shared" si="7"/>
        <v>39.34998020881213</v>
      </c>
      <c r="O59" s="10">
        <f t="shared" si="7"/>
        <v>43.73827465072001</v>
      </c>
      <c r="P59" s="10">
        <f t="shared" si="7"/>
        <v>36.93988125170989</v>
      </c>
      <c r="Q59" s="10">
        <f t="shared" si="7"/>
        <v>40.01027788426708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37.802247894442196</v>
      </c>
      <c r="W59" s="10">
        <f t="shared" si="7"/>
        <v>39.70494894399456</v>
      </c>
      <c r="X59" s="10">
        <f t="shared" si="7"/>
        <v>0</v>
      </c>
      <c r="Y59" s="10">
        <f t="shared" si="7"/>
        <v>0</v>
      </c>
      <c r="Z59" s="11">
        <f t="shared" si="7"/>
        <v>42.01171718900131</v>
      </c>
    </row>
    <row r="60" spans="1:26" ht="13.5">
      <c r="A60" s="37" t="s">
        <v>32</v>
      </c>
      <c r="B60" s="12">
        <f t="shared" si="7"/>
        <v>144.37090573485816</v>
      </c>
      <c r="C60" s="12">
        <f t="shared" si="7"/>
        <v>0</v>
      </c>
      <c r="D60" s="3">
        <f t="shared" si="7"/>
        <v>121.78342993714806</v>
      </c>
      <c r="E60" s="13">
        <f t="shared" si="7"/>
        <v>57.4268541865535</v>
      </c>
      <c r="F60" s="13">
        <f t="shared" si="7"/>
        <v>134.75593692205373</v>
      </c>
      <c r="G60" s="13">
        <f t="shared" si="7"/>
        <v>135.62838597371794</v>
      </c>
      <c r="H60" s="13">
        <f t="shared" si="7"/>
        <v>165.36781281083063</v>
      </c>
      <c r="I60" s="13">
        <f t="shared" si="7"/>
        <v>144.6112043239067</v>
      </c>
      <c r="J60" s="13">
        <f t="shared" si="7"/>
        <v>124.71533605603382</v>
      </c>
      <c r="K60" s="13">
        <f t="shared" si="7"/>
        <v>177.29062809331057</v>
      </c>
      <c r="L60" s="13">
        <f t="shared" si="7"/>
        <v>114.58606930854435</v>
      </c>
      <c r="M60" s="13">
        <f t="shared" si="7"/>
        <v>137.0209448868287</v>
      </c>
      <c r="N60" s="13">
        <f t="shared" si="7"/>
        <v>70.75003772326345</v>
      </c>
      <c r="O60" s="13">
        <f t="shared" si="7"/>
        <v>182.60709025418888</v>
      </c>
      <c r="P60" s="13">
        <f t="shared" si="7"/>
        <v>103.60781675463781</v>
      </c>
      <c r="Q60" s="13">
        <f t="shared" si="7"/>
        <v>107.59026878330158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128.0154827680153</v>
      </c>
      <c r="W60" s="13">
        <f t="shared" si="7"/>
        <v>54.19776579464375</v>
      </c>
      <c r="X60" s="13">
        <f t="shared" si="7"/>
        <v>0</v>
      </c>
      <c r="Y60" s="13">
        <f t="shared" si="7"/>
        <v>0</v>
      </c>
      <c r="Z60" s="14">
        <f t="shared" si="7"/>
        <v>57.4268541865535</v>
      </c>
    </row>
    <row r="61" spans="1:26" ht="13.5">
      <c r="A61" s="38" t="s">
        <v>110</v>
      </c>
      <c r="B61" s="12">
        <f t="shared" si="7"/>
        <v>90.18363924191821</v>
      </c>
      <c r="C61" s="12">
        <f t="shared" si="7"/>
        <v>0</v>
      </c>
      <c r="D61" s="3">
        <f t="shared" si="7"/>
        <v>73.7510147682615</v>
      </c>
      <c r="E61" s="13">
        <f t="shared" si="7"/>
        <v>51.05858689827111</v>
      </c>
      <c r="F61" s="13">
        <f t="shared" si="7"/>
        <v>84.38003146990357</v>
      </c>
      <c r="G61" s="13">
        <f t="shared" si="7"/>
        <v>89.04250891175992</v>
      </c>
      <c r="H61" s="13">
        <f t="shared" si="7"/>
        <v>109.93823738154667</v>
      </c>
      <c r="I61" s="13">
        <f t="shared" si="7"/>
        <v>93.97049270401632</v>
      </c>
      <c r="J61" s="13">
        <f t="shared" si="7"/>
        <v>65.67277626320853</v>
      </c>
      <c r="K61" s="13">
        <f t="shared" si="7"/>
        <v>121.99028224644432</v>
      </c>
      <c r="L61" s="13">
        <f t="shared" si="7"/>
        <v>63.49016627707259</v>
      </c>
      <c r="M61" s="13">
        <f t="shared" si="7"/>
        <v>81.65721994141762</v>
      </c>
      <c r="N61" s="13">
        <f t="shared" si="7"/>
        <v>44.668569221325896</v>
      </c>
      <c r="O61" s="13">
        <f t="shared" si="7"/>
        <v>107.98512144141893</v>
      </c>
      <c r="P61" s="13">
        <f t="shared" si="7"/>
        <v>56.31462656101143</v>
      </c>
      <c r="Q61" s="13">
        <f t="shared" si="7"/>
        <v>62.65340691772674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78.02570047202904</v>
      </c>
      <c r="W61" s="13">
        <f t="shared" si="7"/>
        <v>48.528207165982856</v>
      </c>
      <c r="X61" s="13">
        <f t="shared" si="7"/>
        <v>0</v>
      </c>
      <c r="Y61" s="13">
        <f t="shared" si="7"/>
        <v>0</v>
      </c>
      <c r="Z61" s="14">
        <f t="shared" si="7"/>
        <v>51.05858689827111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44.12650305377136</v>
      </c>
      <c r="C64" s="12">
        <f t="shared" si="7"/>
        <v>0</v>
      </c>
      <c r="D64" s="3">
        <f t="shared" si="7"/>
        <v>46.46342766488889</v>
      </c>
      <c r="E64" s="13">
        <f t="shared" si="7"/>
        <v>0</v>
      </c>
      <c r="F64" s="13">
        <f t="shared" si="7"/>
        <v>39.11763548151244</v>
      </c>
      <c r="G64" s="13">
        <f t="shared" si="7"/>
        <v>40.70136965155514</v>
      </c>
      <c r="H64" s="13">
        <f t="shared" si="7"/>
        <v>41.41088831165351</v>
      </c>
      <c r="I64" s="13">
        <f t="shared" si="7"/>
        <v>40.40984872628589</v>
      </c>
      <c r="J64" s="13">
        <f t="shared" si="7"/>
        <v>43.581431948631995</v>
      </c>
      <c r="K64" s="13">
        <f t="shared" si="7"/>
        <v>42.391071783671485</v>
      </c>
      <c r="L64" s="13">
        <f t="shared" si="7"/>
        <v>42.7357820880372</v>
      </c>
      <c r="M64" s="13">
        <f t="shared" si="7"/>
        <v>42.90399658165784</v>
      </c>
      <c r="N64" s="13">
        <f t="shared" si="7"/>
        <v>43.826614063029915</v>
      </c>
      <c r="O64" s="13">
        <f t="shared" si="7"/>
        <v>48.4880106667124</v>
      </c>
      <c r="P64" s="13">
        <f t="shared" si="7"/>
        <v>32.088703821822136</v>
      </c>
      <c r="Q64" s="13">
        <f t="shared" si="7"/>
        <v>41.256609337982994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41.5196964675134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21.584255057724693</v>
      </c>
      <c r="C66" s="15">
        <f t="shared" si="7"/>
        <v>0</v>
      </c>
      <c r="D66" s="4">
        <f t="shared" si="7"/>
        <v>5.850488694099364</v>
      </c>
      <c r="E66" s="16">
        <f t="shared" si="7"/>
        <v>5.89138405632569</v>
      </c>
      <c r="F66" s="16">
        <f t="shared" si="7"/>
        <v>7.7099911242204815</v>
      </c>
      <c r="G66" s="16">
        <f t="shared" si="7"/>
        <v>10.879647357630436</v>
      </c>
      <c r="H66" s="16">
        <f t="shared" si="7"/>
        <v>29.071052747932967</v>
      </c>
      <c r="I66" s="16">
        <f t="shared" si="7"/>
        <v>15.919727355199695</v>
      </c>
      <c r="J66" s="16">
        <f t="shared" si="7"/>
        <v>21.892151827346243</v>
      </c>
      <c r="K66" s="16">
        <f t="shared" si="7"/>
        <v>16.067318050384593</v>
      </c>
      <c r="L66" s="16">
        <f t="shared" si="7"/>
        <v>7.774392273864368</v>
      </c>
      <c r="M66" s="16">
        <f t="shared" si="7"/>
        <v>15.26287852186571</v>
      </c>
      <c r="N66" s="16">
        <f t="shared" si="7"/>
        <v>24.04556283326391</v>
      </c>
      <c r="O66" s="16">
        <f t="shared" si="7"/>
        <v>23.52268363088608</v>
      </c>
      <c r="P66" s="16">
        <f t="shared" si="7"/>
        <v>100</v>
      </c>
      <c r="Q66" s="16">
        <f t="shared" si="7"/>
        <v>49.09153304876025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27.219154144650474</v>
      </c>
      <c r="W66" s="16">
        <f t="shared" si="7"/>
        <v>5.255883708371057</v>
      </c>
      <c r="X66" s="16">
        <f t="shared" si="7"/>
        <v>0</v>
      </c>
      <c r="Y66" s="16">
        <f t="shared" si="7"/>
        <v>0</v>
      </c>
      <c r="Z66" s="17">
        <f t="shared" si="7"/>
        <v>5.89138405632569</v>
      </c>
    </row>
    <row r="67" spans="1:26" ht="13.5" hidden="1">
      <c r="A67" s="40" t="s">
        <v>116</v>
      </c>
      <c r="B67" s="23">
        <v>220077081</v>
      </c>
      <c r="C67" s="23"/>
      <c r="D67" s="24">
        <v>327890571</v>
      </c>
      <c r="E67" s="25">
        <v>327390571</v>
      </c>
      <c r="F67" s="25">
        <v>19965292</v>
      </c>
      <c r="G67" s="25">
        <v>20845236</v>
      </c>
      <c r="H67" s="25">
        <v>19571480</v>
      </c>
      <c r="I67" s="25">
        <v>60382008</v>
      </c>
      <c r="J67" s="25">
        <v>19608335</v>
      </c>
      <c r="K67" s="25">
        <v>18720284</v>
      </c>
      <c r="L67" s="25">
        <v>20135116</v>
      </c>
      <c r="M67" s="25">
        <v>58463735</v>
      </c>
      <c r="N67" s="25">
        <v>26287317</v>
      </c>
      <c r="O67" s="25">
        <v>19078450</v>
      </c>
      <c r="P67" s="25">
        <v>21549848</v>
      </c>
      <c r="Q67" s="25">
        <v>66915615</v>
      </c>
      <c r="R67" s="25"/>
      <c r="S67" s="25"/>
      <c r="T67" s="25"/>
      <c r="U67" s="25"/>
      <c r="V67" s="25">
        <v>185761358</v>
      </c>
      <c r="W67" s="25">
        <v>247338357</v>
      </c>
      <c r="X67" s="25"/>
      <c r="Y67" s="24"/>
      <c r="Z67" s="26">
        <v>327390571</v>
      </c>
    </row>
    <row r="68" spans="1:26" ht="13.5" hidden="1">
      <c r="A68" s="36" t="s">
        <v>31</v>
      </c>
      <c r="B68" s="18">
        <v>90683224</v>
      </c>
      <c r="C68" s="18"/>
      <c r="D68" s="19">
        <v>113609160</v>
      </c>
      <c r="E68" s="20">
        <v>113609160</v>
      </c>
      <c r="F68" s="20">
        <v>9338910</v>
      </c>
      <c r="G68" s="20">
        <v>9182937</v>
      </c>
      <c r="H68" s="20">
        <v>9325011</v>
      </c>
      <c r="I68" s="20">
        <v>27846858</v>
      </c>
      <c r="J68" s="20">
        <v>9299564</v>
      </c>
      <c r="K68" s="20">
        <v>9323704</v>
      </c>
      <c r="L68" s="20">
        <v>9323916</v>
      </c>
      <c r="M68" s="20">
        <v>27947184</v>
      </c>
      <c r="N68" s="20">
        <v>9276856</v>
      </c>
      <c r="O68" s="20">
        <v>9322750</v>
      </c>
      <c r="P68" s="20">
        <v>9324429</v>
      </c>
      <c r="Q68" s="20">
        <v>27924035</v>
      </c>
      <c r="R68" s="20"/>
      <c r="S68" s="20"/>
      <c r="T68" s="20"/>
      <c r="U68" s="20"/>
      <c r="V68" s="20">
        <v>83718077</v>
      </c>
      <c r="W68" s="20">
        <v>85888525</v>
      </c>
      <c r="X68" s="20"/>
      <c r="Y68" s="19"/>
      <c r="Z68" s="22">
        <v>113609160</v>
      </c>
    </row>
    <row r="69" spans="1:26" ht="13.5" hidden="1">
      <c r="A69" s="37" t="s">
        <v>32</v>
      </c>
      <c r="B69" s="18">
        <v>109370970</v>
      </c>
      <c r="C69" s="18"/>
      <c r="D69" s="19">
        <v>142239207</v>
      </c>
      <c r="E69" s="20">
        <v>142239207</v>
      </c>
      <c r="F69" s="20">
        <v>9068209</v>
      </c>
      <c r="G69" s="20">
        <v>10069297</v>
      </c>
      <c r="H69" s="20">
        <v>8663279</v>
      </c>
      <c r="I69" s="20">
        <v>27800785</v>
      </c>
      <c r="J69" s="20">
        <v>8720019</v>
      </c>
      <c r="K69" s="20">
        <v>7809190</v>
      </c>
      <c r="L69" s="20">
        <v>9234215</v>
      </c>
      <c r="M69" s="20">
        <v>25763424</v>
      </c>
      <c r="N69" s="20">
        <v>15315483</v>
      </c>
      <c r="O69" s="20">
        <v>8081431</v>
      </c>
      <c r="P69" s="20">
        <v>10550619</v>
      </c>
      <c r="Q69" s="20">
        <v>33947533</v>
      </c>
      <c r="R69" s="20"/>
      <c r="S69" s="20"/>
      <c r="T69" s="20"/>
      <c r="U69" s="20"/>
      <c r="V69" s="20">
        <v>87511742</v>
      </c>
      <c r="W69" s="20">
        <v>107282081</v>
      </c>
      <c r="X69" s="20"/>
      <c r="Y69" s="19"/>
      <c r="Z69" s="22">
        <v>142239207</v>
      </c>
    </row>
    <row r="70" spans="1:26" ht="13.5" hidden="1">
      <c r="A70" s="38" t="s">
        <v>110</v>
      </c>
      <c r="B70" s="18">
        <v>96289768</v>
      </c>
      <c r="C70" s="18"/>
      <c r="D70" s="19">
        <v>124120703</v>
      </c>
      <c r="E70" s="20">
        <v>124120703</v>
      </c>
      <c r="F70" s="20">
        <v>7874190</v>
      </c>
      <c r="G70" s="20">
        <v>8877315</v>
      </c>
      <c r="H70" s="20">
        <v>7469081</v>
      </c>
      <c r="I70" s="20">
        <v>24220586</v>
      </c>
      <c r="J70" s="20">
        <v>7527993</v>
      </c>
      <c r="K70" s="20">
        <v>6617373</v>
      </c>
      <c r="L70" s="20">
        <v>8067799</v>
      </c>
      <c r="M70" s="20">
        <v>22213165</v>
      </c>
      <c r="N70" s="20">
        <v>14150798</v>
      </c>
      <c r="O70" s="20">
        <v>6915186</v>
      </c>
      <c r="P70" s="20">
        <v>9304224</v>
      </c>
      <c r="Q70" s="20">
        <v>30370208</v>
      </c>
      <c r="R70" s="20"/>
      <c r="S70" s="20"/>
      <c r="T70" s="20"/>
      <c r="U70" s="20"/>
      <c r="V70" s="20">
        <v>76803959</v>
      </c>
      <c r="W70" s="20">
        <v>93835251</v>
      </c>
      <c r="X70" s="20"/>
      <c r="Y70" s="19"/>
      <c r="Z70" s="22">
        <v>124120703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13081202</v>
      </c>
      <c r="C73" s="18"/>
      <c r="D73" s="19">
        <v>18118504</v>
      </c>
      <c r="E73" s="20">
        <v>18118504</v>
      </c>
      <c r="F73" s="20">
        <v>1194019</v>
      </c>
      <c r="G73" s="20">
        <v>1191982</v>
      </c>
      <c r="H73" s="20">
        <v>1194198</v>
      </c>
      <c r="I73" s="20">
        <v>3580199</v>
      </c>
      <c r="J73" s="20">
        <v>1192026</v>
      </c>
      <c r="K73" s="20">
        <v>1191817</v>
      </c>
      <c r="L73" s="20">
        <v>1166416</v>
      </c>
      <c r="M73" s="20">
        <v>3550259</v>
      </c>
      <c r="N73" s="20">
        <v>1164685</v>
      </c>
      <c r="O73" s="20">
        <v>1166245</v>
      </c>
      <c r="P73" s="20">
        <v>1246395</v>
      </c>
      <c r="Q73" s="20">
        <v>3577325</v>
      </c>
      <c r="R73" s="20"/>
      <c r="S73" s="20"/>
      <c r="T73" s="20"/>
      <c r="U73" s="20"/>
      <c r="V73" s="20">
        <v>10707783</v>
      </c>
      <c r="W73" s="20">
        <v>13446830</v>
      </c>
      <c r="X73" s="20"/>
      <c r="Y73" s="19"/>
      <c r="Z73" s="22">
        <v>18118504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20022887</v>
      </c>
      <c r="C75" s="27"/>
      <c r="D75" s="28">
        <v>72042204</v>
      </c>
      <c r="E75" s="29">
        <v>71542204</v>
      </c>
      <c r="F75" s="29">
        <v>1558173</v>
      </c>
      <c r="G75" s="29">
        <v>1593002</v>
      </c>
      <c r="H75" s="29">
        <v>1583190</v>
      </c>
      <c r="I75" s="29">
        <v>4734365</v>
      </c>
      <c r="J75" s="29">
        <v>1588752</v>
      </c>
      <c r="K75" s="29">
        <v>1587390</v>
      </c>
      <c r="L75" s="29">
        <v>1576985</v>
      </c>
      <c r="M75" s="29">
        <v>4753127</v>
      </c>
      <c r="N75" s="29">
        <v>1694978</v>
      </c>
      <c r="O75" s="29">
        <v>1674269</v>
      </c>
      <c r="P75" s="29">
        <v>1674800</v>
      </c>
      <c r="Q75" s="29">
        <v>5044047</v>
      </c>
      <c r="R75" s="29"/>
      <c r="S75" s="29"/>
      <c r="T75" s="29"/>
      <c r="U75" s="29"/>
      <c r="V75" s="29">
        <v>14531539</v>
      </c>
      <c r="W75" s="29">
        <v>54167751</v>
      </c>
      <c r="X75" s="29"/>
      <c r="Y75" s="28"/>
      <c r="Z75" s="30">
        <v>71542204</v>
      </c>
    </row>
    <row r="76" spans="1:26" ht="13.5" hidden="1">
      <c r="A76" s="41" t="s">
        <v>117</v>
      </c>
      <c r="B76" s="31">
        <v>210895652</v>
      </c>
      <c r="C76" s="31"/>
      <c r="D76" s="32">
        <v>225167764</v>
      </c>
      <c r="E76" s="33">
        <v>133627487</v>
      </c>
      <c r="F76" s="33">
        <v>15185916</v>
      </c>
      <c r="G76" s="33">
        <v>16862757</v>
      </c>
      <c r="H76" s="33">
        <v>18856428</v>
      </c>
      <c r="I76" s="33">
        <v>50905101</v>
      </c>
      <c r="J76" s="33">
        <v>15014042</v>
      </c>
      <c r="K76" s="33">
        <v>17536053</v>
      </c>
      <c r="L76" s="33">
        <v>14003134</v>
      </c>
      <c r="M76" s="33">
        <v>46553229</v>
      </c>
      <c r="N76" s="33">
        <v>14893718</v>
      </c>
      <c r="O76" s="33">
        <v>19228709</v>
      </c>
      <c r="P76" s="33">
        <v>16050499</v>
      </c>
      <c r="Q76" s="33">
        <v>50172926</v>
      </c>
      <c r="R76" s="33"/>
      <c r="S76" s="33"/>
      <c r="T76" s="33"/>
      <c r="U76" s="33"/>
      <c r="V76" s="33">
        <v>147631256</v>
      </c>
      <c r="W76" s="33">
        <v>95093480</v>
      </c>
      <c r="X76" s="33"/>
      <c r="Y76" s="32"/>
      <c r="Z76" s="34">
        <v>133627487</v>
      </c>
    </row>
    <row r="77" spans="1:26" ht="13.5" hidden="1">
      <c r="A77" s="36" t="s">
        <v>31</v>
      </c>
      <c r="B77" s="18">
        <v>48674001</v>
      </c>
      <c r="C77" s="18"/>
      <c r="D77" s="19">
        <v>47729158</v>
      </c>
      <c r="E77" s="20">
        <v>47729159</v>
      </c>
      <c r="F77" s="20">
        <v>2845831</v>
      </c>
      <c r="G77" s="20">
        <v>3032619</v>
      </c>
      <c r="H77" s="20">
        <v>4069903</v>
      </c>
      <c r="I77" s="20">
        <v>9948353</v>
      </c>
      <c r="J77" s="20">
        <v>3791029</v>
      </c>
      <c r="K77" s="20">
        <v>3436040</v>
      </c>
      <c r="L77" s="20">
        <v>3299409</v>
      </c>
      <c r="M77" s="20">
        <v>10526478</v>
      </c>
      <c r="N77" s="20">
        <v>3650441</v>
      </c>
      <c r="O77" s="20">
        <v>4077610</v>
      </c>
      <c r="P77" s="20">
        <v>3444433</v>
      </c>
      <c r="Q77" s="20">
        <v>11172484</v>
      </c>
      <c r="R77" s="20"/>
      <c r="S77" s="20"/>
      <c r="T77" s="20"/>
      <c r="U77" s="20"/>
      <c r="V77" s="20">
        <v>31647315</v>
      </c>
      <c r="W77" s="20">
        <v>34101995</v>
      </c>
      <c r="X77" s="20"/>
      <c r="Y77" s="19"/>
      <c r="Z77" s="22">
        <v>47729159</v>
      </c>
    </row>
    <row r="78" spans="1:26" ht="13.5" hidden="1">
      <c r="A78" s="37" t="s">
        <v>32</v>
      </c>
      <c r="B78" s="18">
        <v>157899860</v>
      </c>
      <c r="C78" s="18"/>
      <c r="D78" s="19">
        <v>173223785</v>
      </c>
      <c r="E78" s="20">
        <v>81683502</v>
      </c>
      <c r="F78" s="20">
        <v>12219950</v>
      </c>
      <c r="G78" s="20">
        <v>13656825</v>
      </c>
      <c r="H78" s="20">
        <v>14326275</v>
      </c>
      <c r="I78" s="20">
        <v>40203050</v>
      </c>
      <c r="J78" s="20">
        <v>10875201</v>
      </c>
      <c r="K78" s="20">
        <v>13844962</v>
      </c>
      <c r="L78" s="20">
        <v>10581124</v>
      </c>
      <c r="M78" s="20">
        <v>35301287</v>
      </c>
      <c r="N78" s="20">
        <v>10835710</v>
      </c>
      <c r="O78" s="20">
        <v>14757266</v>
      </c>
      <c r="P78" s="20">
        <v>10931266</v>
      </c>
      <c r="Q78" s="20">
        <v>36524242</v>
      </c>
      <c r="R78" s="20"/>
      <c r="S78" s="20"/>
      <c r="T78" s="20"/>
      <c r="U78" s="20"/>
      <c r="V78" s="20">
        <v>112028579</v>
      </c>
      <c r="W78" s="20">
        <v>58144491</v>
      </c>
      <c r="X78" s="20"/>
      <c r="Y78" s="19"/>
      <c r="Z78" s="22">
        <v>81683502</v>
      </c>
    </row>
    <row r="79" spans="1:26" ht="13.5" hidden="1">
      <c r="A79" s="38" t="s">
        <v>110</v>
      </c>
      <c r="B79" s="18">
        <v>86837617</v>
      </c>
      <c r="C79" s="18"/>
      <c r="D79" s="19">
        <v>91540278</v>
      </c>
      <c r="E79" s="20">
        <v>63374277</v>
      </c>
      <c r="F79" s="20">
        <v>6644244</v>
      </c>
      <c r="G79" s="20">
        <v>7904584</v>
      </c>
      <c r="H79" s="20">
        <v>8211376</v>
      </c>
      <c r="I79" s="20">
        <v>22760204</v>
      </c>
      <c r="J79" s="20">
        <v>4943842</v>
      </c>
      <c r="K79" s="20">
        <v>8072552</v>
      </c>
      <c r="L79" s="20">
        <v>5122259</v>
      </c>
      <c r="M79" s="20">
        <v>18138653</v>
      </c>
      <c r="N79" s="20">
        <v>6320959</v>
      </c>
      <c r="O79" s="20">
        <v>7467372</v>
      </c>
      <c r="P79" s="20">
        <v>5239639</v>
      </c>
      <c r="Q79" s="20">
        <v>19027970</v>
      </c>
      <c r="R79" s="20"/>
      <c r="S79" s="20"/>
      <c r="T79" s="20"/>
      <c r="U79" s="20"/>
      <c r="V79" s="20">
        <v>59926827</v>
      </c>
      <c r="W79" s="20">
        <v>45536565</v>
      </c>
      <c r="X79" s="20"/>
      <c r="Y79" s="19"/>
      <c r="Z79" s="22">
        <v>63374277</v>
      </c>
    </row>
    <row r="80" spans="1:26" ht="13.5" hidden="1">
      <c r="A80" s="38" t="s">
        <v>111</v>
      </c>
      <c r="B80" s="18">
        <v>57617350</v>
      </c>
      <c r="C80" s="18"/>
      <c r="D80" s="19">
        <v>63374281</v>
      </c>
      <c r="E80" s="20">
        <v>9890747</v>
      </c>
      <c r="F80" s="20">
        <v>4482258</v>
      </c>
      <c r="G80" s="20">
        <v>4585522</v>
      </c>
      <c r="H80" s="20">
        <v>4963344</v>
      </c>
      <c r="I80" s="20">
        <v>14031124</v>
      </c>
      <c r="J80" s="20">
        <v>4716114</v>
      </c>
      <c r="K80" s="20">
        <v>4583294</v>
      </c>
      <c r="L80" s="20">
        <v>4368321</v>
      </c>
      <c r="M80" s="20">
        <v>13667729</v>
      </c>
      <c r="N80" s="20">
        <v>3320832</v>
      </c>
      <c r="O80" s="20">
        <v>6681619</v>
      </c>
      <c r="P80" s="20">
        <v>4776307</v>
      </c>
      <c r="Q80" s="20">
        <v>14778758</v>
      </c>
      <c r="R80" s="20"/>
      <c r="S80" s="20"/>
      <c r="T80" s="20"/>
      <c r="U80" s="20"/>
      <c r="V80" s="20">
        <v>42477611</v>
      </c>
      <c r="W80" s="20">
        <v>6913709</v>
      </c>
      <c r="X80" s="20"/>
      <c r="Y80" s="19"/>
      <c r="Z80" s="22">
        <v>9890747</v>
      </c>
    </row>
    <row r="81" spans="1:26" ht="13.5" hidden="1">
      <c r="A81" s="38" t="s">
        <v>112</v>
      </c>
      <c r="B81" s="18">
        <v>7672616</v>
      </c>
      <c r="C81" s="18"/>
      <c r="D81" s="19">
        <v>9890748</v>
      </c>
      <c r="E81" s="20">
        <v>8418478</v>
      </c>
      <c r="F81" s="20">
        <v>626376</v>
      </c>
      <c r="G81" s="20">
        <v>681566</v>
      </c>
      <c r="H81" s="20">
        <v>657027</v>
      </c>
      <c r="I81" s="20">
        <v>1964969</v>
      </c>
      <c r="J81" s="20">
        <v>695743</v>
      </c>
      <c r="K81" s="20">
        <v>683892</v>
      </c>
      <c r="L81" s="20">
        <v>592067</v>
      </c>
      <c r="M81" s="20">
        <v>1971702</v>
      </c>
      <c r="N81" s="20">
        <v>683477</v>
      </c>
      <c r="O81" s="20">
        <v>42786</v>
      </c>
      <c r="P81" s="20">
        <v>515368</v>
      </c>
      <c r="Q81" s="20">
        <v>1241631</v>
      </c>
      <c r="R81" s="20"/>
      <c r="S81" s="20"/>
      <c r="T81" s="20"/>
      <c r="U81" s="20"/>
      <c r="V81" s="20">
        <v>5178302</v>
      </c>
      <c r="W81" s="20">
        <v>5694217</v>
      </c>
      <c r="X81" s="20"/>
      <c r="Y81" s="19"/>
      <c r="Z81" s="22">
        <v>8418478</v>
      </c>
    </row>
    <row r="82" spans="1:26" ht="13.5" hidden="1">
      <c r="A82" s="38" t="s">
        <v>113</v>
      </c>
      <c r="B82" s="18">
        <v>5772277</v>
      </c>
      <c r="C82" s="18"/>
      <c r="D82" s="19">
        <v>8418478</v>
      </c>
      <c r="E82" s="20"/>
      <c r="F82" s="20">
        <v>467072</v>
      </c>
      <c r="G82" s="20">
        <v>485153</v>
      </c>
      <c r="H82" s="20">
        <v>494528</v>
      </c>
      <c r="I82" s="20">
        <v>1446753</v>
      </c>
      <c r="J82" s="20">
        <v>519502</v>
      </c>
      <c r="K82" s="20">
        <v>505224</v>
      </c>
      <c r="L82" s="20">
        <v>498477</v>
      </c>
      <c r="M82" s="20">
        <v>1523203</v>
      </c>
      <c r="N82" s="20">
        <v>510442</v>
      </c>
      <c r="O82" s="20">
        <v>565489</v>
      </c>
      <c r="P82" s="20">
        <v>399952</v>
      </c>
      <c r="Q82" s="20">
        <v>1475883</v>
      </c>
      <c r="R82" s="20"/>
      <c r="S82" s="20"/>
      <c r="T82" s="20"/>
      <c r="U82" s="20"/>
      <c r="V82" s="20">
        <v>4445839</v>
      </c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4321791</v>
      </c>
      <c r="C84" s="27"/>
      <c r="D84" s="28">
        <v>4214821</v>
      </c>
      <c r="E84" s="29">
        <v>4214826</v>
      </c>
      <c r="F84" s="29">
        <v>120135</v>
      </c>
      <c r="G84" s="29">
        <v>173313</v>
      </c>
      <c r="H84" s="29">
        <v>460250</v>
      </c>
      <c r="I84" s="29">
        <v>753698</v>
      </c>
      <c r="J84" s="29">
        <v>347812</v>
      </c>
      <c r="K84" s="29">
        <v>255051</v>
      </c>
      <c r="L84" s="29">
        <v>122601</v>
      </c>
      <c r="M84" s="29">
        <v>725464</v>
      </c>
      <c r="N84" s="29">
        <v>407567</v>
      </c>
      <c r="O84" s="29">
        <v>393833</v>
      </c>
      <c r="P84" s="29">
        <v>1674800</v>
      </c>
      <c r="Q84" s="29">
        <v>2476200</v>
      </c>
      <c r="R84" s="29"/>
      <c r="S84" s="29"/>
      <c r="T84" s="29"/>
      <c r="U84" s="29"/>
      <c r="V84" s="29">
        <v>3955362</v>
      </c>
      <c r="W84" s="29">
        <v>2846994</v>
      </c>
      <c r="X84" s="29"/>
      <c r="Y84" s="28"/>
      <c r="Z84" s="30">
        <v>4214826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61588255</v>
      </c>
      <c r="C5" s="18">
        <v>0</v>
      </c>
      <c r="D5" s="58">
        <v>51279016</v>
      </c>
      <c r="E5" s="59">
        <v>64976137</v>
      </c>
      <c r="F5" s="59">
        <v>5849098</v>
      </c>
      <c r="G5" s="59">
        <v>5205217</v>
      </c>
      <c r="H5" s="59">
        <v>6975839</v>
      </c>
      <c r="I5" s="59">
        <v>18030154</v>
      </c>
      <c r="J5" s="59">
        <v>7653012</v>
      </c>
      <c r="K5" s="59">
        <v>5794791</v>
      </c>
      <c r="L5" s="59">
        <v>4500717</v>
      </c>
      <c r="M5" s="59">
        <v>17948520</v>
      </c>
      <c r="N5" s="59">
        <v>6234550</v>
      </c>
      <c r="O5" s="59">
        <v>6300166</v>
      </c>
      <c r="P5" s="59">
        <v>6348989</v>
      </c>
      <c r="Q5" s="59">
        <v>18883705</v>
      </c>
      <c r="R5" s="59">
        <v>0</v>
      </c>
      <c r="S5" s="59">
        <v>0</v>
      </c>
      <c r="T5" s="59">
        <v>0</v>
      </c>
      <c r="U5" s="59">
        <v>0</v>
      </c>
      <c r="V5" s="59">
        <v>54862379</v>
      </c>
      <c r="W5" s="59">
        <v>40933439</v>
      </c>
      <c r="X5" s="59">
        <v>13928940</v>
      </c>
      <c r="Y5" s="60">
        <v>34.03</v>
      </c>
      <c r="Z5" s="61">
        <v>64976137</v>
      </c>
    </row>
    <row r="6" spans="1:26" ht="13.5">
      <c r="A6" s="57" t="s">
        <v>32</v>
      </c>
      <c r="B6" s="18">
        <v>3039615</v>
      </c>
      <c r="C6" s="18">
        <v>0</v>
      </c>
      <c r="D6" s="58">
        <v>3607170</v>
      </c>
      <c r="E6" s="59">
        <v>3055000</v>
      </c>
      <c r="F6" s="59">
        <v>268064</v>
      </c>
      <c r="G6" s="59">
        <v>259796</v>
      </c>
      <c r="H6" s="59">
        <v>280765</v>
      </c>
      <c r="I6" s="59">
        <v>808625</v>
      </c>
      <c r="J6" s="59">
        <v>203694</v>
      </c>
      <c r="K6" s="59">
        <v>262697</v>
      </c>
      <c r="L6" s="59">
        <v>252329</v>
      </c>
      <c r="M6" s="59">
        <v>718720</v>
      </c>
      <c r="N6" s="59">
        <v>260279</v>
      </c>
      <c r="O6" s="59">
        <v>250454</v>
      </c>
      <c r="P6" s="59">
        <v>259461</v>
      </c>
      <c r="Q6" s="59">
        <v>770194</v>
      </c>
      <c r="R6" s="59">
        <v>0</v>
      </c>
      <c r="S6" s="59">
        <v>0</v>
      </c>
      <c r="T6" s="59">
        <v>0</v>
      </c>
      <c r="U6" s="59">
        <v>0</v>
      </c>
      <c r="V6" s="59">
        <v>2297539</v>
      </c>
      <c r="W6" s="59">
        <v>2815127</v>
      </c>
      <c r="X6" s="59">
        <v>-517588</v>
      </c>
      <c r="Y6" s="60">
        <v>-18.39</v>
      </c>
      <c r="Z6" s="61">
        <v>3055000</v>
      </c>
    </row>
    <row r="7" spans="1:26" ht="13.5">
      <c r="A7" s="57" t="s">
        <v>33</v>
      </c>
      <c r="B7" s="18">
        <v>6784436</v>
      </c>
      <c r="C7" s="18">
        <v>0</v>
      </c>
      <c r="D7" s="58">
        <v>5360744</v>
      </c>
      <c r="E7" s="59">
        <v>6828148</v>
      </c>
      <c r="F7" s="59">
        <v>523643</v>
      </c>
      <c r="G7" s="59">
        <v>564121</v>
      </c>
      <c r="H7" s="59">
        <v>539246</v>
      </c>
      <c r="I7" s="59">
        <v>1627010</v>
      </c>
      <c r="J7" s="59">
        <v>540352</v>
      </c>
      <c r="K7" s="59">
        <v>566789</v>
      </c>
      <c r="L7" s="59">
        <v>679925</v>
      </c>
      <c r="M7" s="59">
        <v>1787066</v>
      </c>
      <c r="N7" s="59">
        <v>432360</v>
      </c>
      <c r="O7" s="59">
        <v>515632</v>
      </c>
      <c r="P7" s="59">
        <v>715495</v>
      </c>
      <c r="Q7" s="59">
        <v>1663487</v>
      </c>
      <c r="R7" s="59">
        <v>0</v>
      </c>
      <c r="S7" s="59">
        <v>0</v>
      </c>
      <c r="T7" s="59">
        <v>0</v>
      </c>
      <c r="U7" s="59">
        <v>0</v>
      </c>
      <c r="V7" s="59">
        <v>5077563</v>
      </c>
      <c r="W7" s="59">
        <v>4277873</v>
      </c>
      <c r="X7" s="59">
        <v>799690</v>
      </c>
      <c r="Y7" s="60">
        <v>18.69</v>
      </c>
      <c r="Z7" s="61">
        <v>6828148</v>
      </c>
    </row>
    <row r="8" spans="1:26" ht="13.5">
      <c r="A8" s="57" t="s">
        <v>34</v>
      </c>
      <c r="B8" s="18">
        <v>94154004</v>
      </c>
      <c r="C8" s="18">
        <v>0</v>
      </c>
      <c r="D8" s="58">
        <v>102322000</v>
      </c>
      <c r="E8" s="59">
        <v>102322000</v>
      </c>
      <c r="F8" s="59">
        <v>41486030</v>
      </c>
      <c r="G8" s="59">
        <v>365259</v>
      </c>
      <c r="H8" s="59">
        <v>1473016</v>
      </c>
      <c r="I8" s="59">
        <v>43324305</v>
      </c>
      <c r="J8" s="59">
        <v>504172</v>
      </c>
      <c r="K8" s="59">
        <v>33333</v>
      </c>
      <c r="L8" s="59">
        <v>33208099</v>
      </c>
      <c r="M8" s="59">
        <v>33745604</v>
      </c>
      <c r="N8" s="59">
        <v>55383</v>
      </c>
      <c r="O8" s="59">
        <v>41667</v>
      </c>
      <c r="P8" s="59">
        <v>24883667</v>
      </c>
      <c r="Q8" s="59">
        <v>24980717</v>
      </c>
      <c r="R8" s="59">
        <v>0</v>
      </c>
      <c r="S8" s="59">
        <v>0</v>
      </c>
      <c r="T8" s="59">
        <v>0</v>
      </c>
      <c r="U8" s="59">
        <v>0</v>
      </c>
      <c r="V8" s="59">
        <v>102050626</v>
      </c>
      <c r="W8" s="59">
        <v>81652956</v>
      </c>
      <c r="X8" s="59">
        <v>20397670</v>
      </c>
      <c r="Y8" s="60">
        <v>24.98</v>
      </c>
      <c r="Z8" s="61">
        <v>102322000</v>
      </c>
    </row>
    <row r="9" spans="1:26" ht="13.5">
      <c r="A9" s="57" t="s">
        <v>35</v>
      </c>
      <c r="B9" s="18">
        <v>7764352</v>
      </c>
      <c r="C9" s="18">
        <v>0</v>
      </c>
      <c r="D9" s="58">
        <v>13721012</v>
      </c>
      <c r="E9" s="59">
        <v>14326008</v>
      </c>
      <c r="F9" s="59">
        <v>637265</v>
      </c>
      <c r="G9" s="59">
        <v>945878</v>
      </c>
      <c r="H9" s="59">
        <v>631239</v>
      </c>
      <c r="I9" s="59">
        <v>2214382</v>
      </c>
      <c r="J9" s="59">
        <v>2240376</v>
      </c>
      <c r="K9" s="59">
        <v>1789223</v>
      </c>
      <c r="L9" s="59">
        <v>484924</v>
      </c>
      <c r="M9" s="59">
        <v>4514523</v>
      </c>
      <c r="N9" s="59">
        <v>990335</v>
      </c>
      <c r="O9" s="59">
        <v>1747737</v>
      </c>
      <c r="P9" s="59">
        <v>1844925</v>
      </c>
      <c r="Q9" s="59">
        <v>4582997</v>
      </c>
      <c r="R9" s="59">
        <v>0</v>
      </c>
      <c r="S9" s="59">
        <v>0</v>
      </c>
      <c r="T9" s="59">
        <v>0</v>
      </c>
      <c r="U9" s="59">
        <v>0</v>
      </c>
      <c r="V9" s="59">
        <v>11311902</v>
      </c>
      <c r="W9" s="59">
        <v>10912968</v>
      </c>
      <c r="X9" s="59">
        <v>398934</v>
      </c>
      <c r="Y9" s="60">
        <v>3.66</v>
      </c>
      <c r="Z9" s="61">
        <v>14326008</v>
      </c>
    </row>
    <row r="10" spans="1:26" ht="25.5">
      <c r="A10" s="62" t="s">
        <v>102</v>
      </c>
      <c r="B10" s="63">
        <f>SUM(B5:B9)</f>
        <v>173330662</v>
      </c>
      <c r="C10" s="63">
        <f>SUM(C5:C9)</f>
        <v>0</v>
      </c>
      <c r="D10" s="64">
        <f aca="true" t="shared" si="0" ref="D10:Z10">SUM(D5:D9)</f>
        <v>176289942</v>
      </c>
      <c r="E10" s="65">
        <f t="shared" si="0"/>
        <v>191507293</v>
      </c>
      <c r="F10" s="65">
        <f t="shared" si="0"/>
        <v>48764100</v>
      </c>
      <c r="G10" s="65">
        <f t="shared" si="0"/>
        <v>7340271</v>
      </c>
      <c r="H10" s="65">
        <f t="shared" si="0"/>
        <v>9900105</v>
      </c>
      <c r="I10" s="65">
        <f t="shared" si="0"/>
        <v>66004476</v>
      </c>
      <c r="J10" s="65">
        <f t="shared" si="0"/>
        <v>11141606</v>
      </c>
      <c r="K10" s="65">
        <f t="shared" si="0"/>
        <v>8446833</v>
      </c>
      <c r="L10" s="65">
        <f t="shared" si="0"/>
        <v>39125994</v>
      </c>
      <c r="M10" s="65">
        <f t="shared" si="0"/>
        <v>58714433</v>
      </c>
      <c r="N10" s="65">
        <f t="shared" si="0"/>
        <v>7972907</v>
      </c>
      <c r="O10" s="65">
        <f t="shared" si="0"/>
        <v>8855656</v>
      </c>
      <c r="P10" s="65">
        <f t="shared" si="0"/>
        <v>34052537</v>
      </c>
      <c r="Q10" s="65">
        <f t="shared" si="0"/>
        <v>50881100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175600009</v>
      </c>
      <c r="W10" s="65">
        <f t="shared" si="0"/>
        <v>140592363</v>
      </c>
      <c r="X10" s="65">
        <f t="shared" si="0"/>
        <v>35007646</v>
      </c>
      <c r="Y10" s="66">
        <f>+IF(W10&lt;&gt;0,(X10/W10)*100,0)</f>
        <v>24.900104993611922</v>
      </c>
      <c r="Z10" s="67">
        <f t="shared" si="0"/>
        <v>191507293</v>
      </c>
    </row>
    <row r="11" spans="1:26" ht="13.5">
      <c r="A11" s="57" t="s">
        <v>36</v>
      </c>
      <c r="B11" s="18">
        <v>50583109</v>
      </c>
      <c r="C11" s="18">
        <v>0</v>
      </c>
      <c r="D11" s="58">
        <v>66786700</v>
      </c>
      <c r="E11" s="59">
        <v>67442755</v>
      </c>
      <c r="F11" s="59">
        <v>4215427</v>
      </c>
      <c r="G11" s="59">
        <v>4326467</v>
      </c>
      <c r="H11" s="59">
        <v>4673448</v>
      </c>
      <c r="I11" s="59">
        <v>13215342</v>
      </c>
      <c r="J11" s="59">
        <v>4459124</v>
      </c>
      <c r="K11" s="59">
        <v>4566110</v>
      </c>
      <c r="L11" s="59">
        <v>4373496</v>
      </c>
      <c r="M11" s="59">
        <v>13398730</v>
      </c>
      <c r="N11" s="59">
        <v>4449194</v>
      </c>
      <c r="O11" s="59">
        <v>4543869</v>
      </c>
      <c r="P11" s="59">
        <v>4351270</v>
      </c>
      <c r="Q11" s="59">
        <v>13344333</v>
      </c>
      <c r="R11" s="59">
        <v>0</v>
      </c>
      <c r="S11" s="59">
        <v>0</v>
      </c>
      <c r="T11" s="59">
        <v>0</v>
      </c>
      <c r="U11" s="59">
        <v>0</v>
      </c>
      <c r="V11" s="59">
        <v>39958405</v>
      </c>
      <c r="W11" s="59">
        <v>48380476</v>
      </c>
      <c r="X11" s="59">
        <v>-8422071</v>
      </c>
      <c r="Y11" s="60">
        <v>-17.41</v>
      </c>
      <c r="Z11" s="61">
        <v>67442755</v>
      </c>
    </row>
    <row r="12" spans="1:26" ht="13.5">
      <c r="A12" s="57" t="s">
        <v>37</v>
      </c>
      <c r="B12" s="18">
        <v>9367302</v>
      </c>
      <c r="C12" s="18">
        <v>0</v>
      </c>
      <c r="D12" s="58">
        <v>10045112</v>
      </c>
      <c r="E12" s="59">
        <v>11037721</v>
      </c>
      <c r="F12" s="59">
        <v>729895</v>
      </c>
      <c r="G12" s="59">
        <v>782330</v>
      </c>
      <c r="H12" s="59">
        <v>782330</v>
      </c>
      <c r="I12" s="59">
        <v>2294555</v>
      </c>
      <c r="J12" s="59">
        <v>782330</v>
      </c>
      <c r="K12" s="59">
        <v>782330</v>
      </c>
      <c r="L12" s="59">
        <v>782330</v>
      </c>
      <c r="M12" s="59">
        <v>2346990</v>
      </c>
      <c r="N12" s="59">
        <v>782330</v>
      </c>
      <c r="O12" s="59">
        <v>793355</v>
      </c>
      <c r="P12" s="59">
        <v>870576</v>
      </c>
      <c r="Q12" s="59">
        <v>2446261</v>
      </c>
      <c r="R12" s="59">
        <v>0</v>
      </c>
      <c r="S12" s="59">
        <v>0</v>
      </c>
      <c r="T12" s="59">
        <v>0</v>
      </c>
      <c r="U12" s="59">
        <v>0</v>
      </c>
      <c r="V12" s="59">
        <v>7087806</v>
      </c>
      <c r="W12" s="59">
        <v>8016001</v>
      </c>
      <c r="X12" s="59">
        <v>-928195</v>
      </c>
      <c r="Y12" s="60">
        <v>-11.58</v>
      </c>
      <c r="Z12" s="61">
        <v>11037721</v>
      </c>
    </row>
    <row r="13" spans="1:26" ht="13.5">
      <c r="A13" s="57" t="s">
        <v>103</v>
      </c>
      <c r="B13" s="18">
        <v>16069711</v>
      </c>
      <c r="C13" s="18">
        <v>0</v>
      </c>
      <c r="D13" s="58">
        <v>38389416</v>
      </c>
      <c r="E13" s="59">
        <v>23389416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30634754</v>
      </c>
      <c r="X13" s="59">
        <v>-30634754</v>
      </c>
      <c r="Y13" s="60">
        <v>-100</v>
      </c>
      <c r="Z13" s="61">
        <v>23389416</v>
      </c>
    </row>
    <row r="14" spans="1:26" ht="13.5">
      <c r="A14" s="57" t="s">
        <v>38</v>
      </c>
      <c r="B14" s="18">
        <v>26259</v>
      </c>
      <c r="C14" s="18">
        <v>0</v>
      </c>
      <c r="D14" s="58">
        <v>79098</v>
      </c>
      <c r="E14" s="59">
        <v>79098</v>
      </c>
      <c r="F14" s="59">
        <v>0</v>
      </c>
      <c r="G14" s="59">
        <v>0</v>
      </c>
      <c r="H14" s="59">
        <v>0</v>
      </c>
      <c r="I14" s="59">
        <v>0</v>
      </c>
      <c r="J14" s="59">
        <v>25165</v>
      </c>
      <c r="K14" s="59">
        <v>0</v>
      </c>
      <c r="L14" s="59">
        <v>0</v>
      </c>
      <c r="M14" s="59">
        <v>25165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25165</v>
      </c>
      <c r="W14" s="59">
        <v>63121</v>
      </c>
      <c r="X14" s="59">
        <v>-37956</v>
      </c>
      <c r="Y14" s="60">
        <v>-60.13</v>
      </c>
      <c r="Z14" s="61">
        <v>79098</v>
      </c>
    </row>
    <row r="15" spans="1:26" ht="13.5">
      <c r="A15" s="57" t="s">
        <v>39</v>
      </c>
      <c r="B15" s="18">
        <v>3610038</v>
      </c>
      <c r="C15" s="18">
        <v>0</v>
      </c>
      <c r="D15" s="58">
        <v>5140299</v>
      </c>
      <c r="E15" s="59">
        <v>4867055</v>
      </c>
      <c r="F15" s="59">
        <v>115626</v>
      </c>
      <c r="G15" s="59">
        <v>175580</v>
      </c>
      <c r="H15" s="59">
        <v>513232</v>
      </c>
      <c r="I15" s="59">
        <v>804438</v>
      </c>
      <c r="J15" s="59">
        <v>234884</v>
      </c>
      <c r="K15" s="59">
        <v>218327</v>
      </c>
      <c r="L15" s="59">
        <v>416715</v>
      </c>
      <c r="M15" s="59">
        <v>869926</v>
      </c>
      <c r="N15" s="59">
        <v>131298</v>
      </c>
      <c r="O15" s="59">
        <v>237835</v>
      </c>
      <c r="P15" s="59">
        <v>223202</v>
      </c>
      <c r="Q15" s="59">
        <v>592335</v>
      </c>
      <c r="R15" s="59">
        <v>0</v>
      </c>
      <c r="S15" s="59">
        <v>0</v>
      </c>
      <c r="T15" s="59">
        <v>0</v>
      </c>
      <c r="U15" s="59">
        <v>0</v>
      </c>
      <c r="V15" s="59">
        <v>2266699</v>
      </c>
      <c r="W15" s="59">
        <v>4101958</v>
      </c>
      <c r="X15" s="59">
        <v>-1835259</v>
      </c>
      <c r="Y15" s="60">
        <v>-44.74</v>
      </c>
      <c r="Z15" s="61">
        <v>4867055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62380731</v>
      </c>
      <c r="C17" s="18">
        <v>0</v>
      </c>
      <c r="D17" s="58">
        <v>69307144</v>
      </c>
      <c r="E17" s="59">
        <v>79525315</v>
      </c>
      <c r="F17" s="59">
        <v>1761144</v>
      </c>
      <c r="G17" s="59">
        <v>3695089</v>
      </c>
      <c r="H17" s="59">
        <v>8262221</v>
      </c>
      <c r="I17" s="59">
        <v>13718454</v>
      </c>
      <c r="J17" s="59">
        <v>2824692</v>
      </c>
      <c r="K17" s="59">
        <v>6721104</v>
      </c>
      <c r="L17" s="59">
        <v>3359247</v>
      </c>
      <c r="M17" s="59">
        <v>12905043</v>
      </c>
      <c r="N17" s="59">
        <v>2540242</v>
      </c>
      <c r="O17" s="59">
        <v>4665891</v>
      </c>
      <c r="P17" s="59">
        <v>1543524</v>
      </c>
      <c r="Q17" s="59">
        <v>8749657</v>
      </c>
      <c r="R17" s="59">
        <v>0</v>
      </c>
      <c r="S17" s="59">
        <v>0</v>
      </c>
      <c r="T17" s="59">
        <v>0</v>
      </c>
      <c r="U17" s="59">
        <v>0</v>
      </c>
      <c r="V17" s="59">
        <v>35373154</v>
      </c>
      <c r="W17" s="59">
        <v>49760609</v>
      </c>
      <c r="X17" s="59">
        <v>-14387455</v>
      </c>
      <c r="Y17" s="60">
        <v>-28.91</v>
      </c>
      <c r="Z17" s="61">
        <v>79525315</v>
      </c>
    </row>
    <row r="18" spans="1:26" ht="13.5">
      <c r="A18" s="69" t="s">
        <v>42</v>
      </c>
      <c r="B18" s="70">
        <f>SUM(B11:B17)</f>
        <v>142037150</v>
      </c>
      <c r="C18" s="70">
        <f>SUM(C11:C17)</f>
        <v>0</v>
      </c>
      <c r="D18" s="71">
        <f aca="true" t="shared" si="1" ref="D18:Z18">SUM(D11:D17)</f>
        <v>189747769</v>
      </c>
      <c r="E18" s="72">
        <f t="shared" si="1"/>
        <v>186341360</v>
      </c>
      <c r="F18" s="72">
        <f t="shared" si="1"/>
        <v>6822092</v>
      </c>
      <c r="G18" s="72">
        <f t="shared" si="1"/>
        <v>8979466</v>
      </c>
      <c r="H18" s="72">
        <f t="shared" si="1"/>
        <v>14231231</v>
      </c>
      <c r="I18" s="72">
        <f t="shared" si="1"/>
        <v>30032789</v>
      </c>
      <c r="J18" s="72">
        <f t="shared" si="1"/>
        <v>8326195</v>
      </c>
      <c r="K18" s="72">
        <f t="shared" si="1"/>
        <v>12287871</v>
      </c>
      <c r="L18" s="72">
        <f t="shared" si="1"/>
        <v>8931788</v>
      </c>
      <c r="M18" s="72">
        <f t="shared" si="1"/>
        <v>29545854</v>
      </c>
      <c r="N18" s="72">
        <f t="shared" si="1"/>
        <v>7903064</v>
      </c>
      <c r="O18" s="72">
        <f t="shared" si="1"/>
        <v>10240950</v>
      </c>
      <c r="P18" s="72">
        <f t="shared" si="1"/>
        <v>6988572</v>
      </c>
      <c r="Q18" s="72">
        <f t="shared" si="1"/>
        <v>25132586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84711229</v>
      </c>
      <c r="W18" s="72">
        <f t="shared" si="1"/>
        <v>140956919</v>
      </c>
      <c r="X18" s="72">
        <f t="shared" si="1"/>
        <v>-56245690</v>
      </c>
      <c r="Y18" s="66">
        <f>+IF(W18&lt;&gt;0,(X18/W18)*100,0)</f>
        <v>-39.90275213095428</v>
      </c>
      <c r="Z18" s="73">
        <f t="shared" si="1"/>
        <v>186341360</v>
      </c>
    </row>
    <row r="19" spans="1:26" ht="13.5">
      <c r="A19" s="69" t="s">
        <v>43</v>
      </c>
      <c r="B19" s="74">
        <f>+B10-B18</f>
        <v>31293512</v>
      </c>
      <c r="C19" s="74">
        <f>+C10-C18</f>
        <v>0</v>
      </c>
      <c r="D19" s="75">
        <f aca="true" t="shared" si="2" ref="D19:Z19">+D10-D18</f>
        <v>-13457827</v>
      </c>
      <c r="E19" s="76">
        <f t="shared" si="2"/>
        <v>5165933</v>
      </c>
      <c r="F19" s="76">
        <f t="shared" si="2"/>
        <v>41942008</v>
      </c>
      <c r="G19" s="76">
        <f t="shared" si="2"/>
        <v>-1639195</v>
      </c>
      <c r="H19" s="76">
        <f t="shared" si="2"/>
        <v>-4331126</v>
      </c>
      <c r="I19" s="76">
        <f t="shared" si="2"/>
        <v>35971687</v>
      </c>
      <c r="J19" s="76">
        <f t="shared" si="2"/>
        <v>2815411</v>
      </c>
      <c r="K19" s="76">
        <f t="shared" si="2"/>
        <v>-3841038</v>
      </c>
      <c r="L19" s="76">
        <f t="shared" si="2"/>
        <v>30194206</v>
      </c>
      <c r="M19" s="76">
        <f t="shared" si="2"/>
        <v>29168579</v>
      </c>
      <c r="N19" s="76">
        <f t="shared" si="2"/>
        <v>69843</v>
      </c>
      <c r="O19" s="76">
        <f t="shared" si="2"/>
        <v>-1385294</v>
      </c>
      <c r="P19" s="76">
        <f t="shared" si="2"/>
        <v>27063965</v>
      </c>
      <c r="Q19" s="76">
        <f t="shared" si="2"/>
        <v>25748514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90888780</v>
      </c>
      <c r="W19" s="76">
        <f>IF(E10=E18,0,W10-W18)</f>
        <v>-364556</v>
      </c>
      <c r="X19" s="76">
        <f t="shared" si="2"/>
        <v>91253336</v>
      </c>
      <c r="Y19" s="77">
        <f>+IF(W19&lt;&gt;0,(X19/W19)*100,0)</f>
        <v>-25031.36308276369</v>
      </c>
      <c r="Z19" s="78">
        <f t="shared" si="2"/>
        <v>5165933</v>
      </c>
    </row>
    <row r="20" spans="1:26" ht="13.5">
      <c r="A20" s="57" t="s">
        <v>44</v>
      </c>
      <c r="B20" s="18">
        <v>49660371</v>
      </c>
      <c r="C20" s="18">
        <v>0</v>
      </c>
      <c r="D20" s="58">
        <v>27223000</v>
      </c>
      <c r="E20" s="59">
        <v>27223000</v>
      </c>
      <c r="F20" s="59">
        <v>89598</v>
      </c>
      <c r="G20" s="59">
        <v>1942999</v>
      </c>
      <c r="H20" s="59">
        <v>6090833</v>
      </c>
      <c r="I20" s="59">
        <v>8123430</v>
      </c>
      <c r="J20" s="59">
        <v>2508480</v>
      </c>
      <c r="K20" s="59">
        <v>5524873</v>
      </c>
      <c r="L20" s="59">
        <v>4430241</v>
      </c>
      <c r="M20" s="59">
        <v>12463594</v>
      </c>
      <c r="N20" s="59">
        <v>133747</v>
      </c>
      <c r="O20" s="59">
        <v>2196281</v>
      </c>
      <c r="P20" s="59">
        <v>207663</v>
      </c>
      <c r="Q20" s="59">
        <v>2537691</v>
      </c>
      <c r="R20" s="59">
        <v>0</v>
      </c>
      <c r="S20" s="59">
        <v>0</v>
      </c>
      <c r="T20" s="59">
        <v>0</v>
      </c>
      <c r="U20" s="59">
        <v>0</v>
      </c>
      <c r="V20" s="59">
        <v>23124715</v>
      </c>
      <c r="W20" s="59">
        <v>21723954</v>
      </c>
      <c r="X20" s="59">
        <v>1400761</v>
      </c>
      <c r="Y20" s="60">
        <v>6.45</v>
      </c>
      <c r="Z20" s="61">
        <v>27223000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80953883</v>
      </c>
      <c r="C22" s="85">
        <f>SUM(C19:C21)</f>
        <v>0</v>
      </c>
      <c r="D22" s="86">
        <f aca="true" t="shared" si="3" ref="D22:Z22">SUM(D19:D21)</f>
        <v>13765173</v>
      </c>
      <c r="E22" s="87">
        <f t="shared" si="3"/>
        <v>32388933</v>
      </c>
      <c r="F22" s="87">
        <f t="shared" si="3"/>
        <v>42031606</v>
      </c>
      <c r="G22" s="87">
        <f t="shared" si="3"/>
        <v>303804</v>
      </c>
      <c r="H22" s="87">
        <f t="shared" si="3"/>
        <v>1759707</v>
      </c>
      <c r="I22" s="87">
        <f t="shared" si="3"/>
        <v>44095117</v>
      </c>
      <c r="J22" s="87">
        <f t="shared" si="3"/>
        <v>5323891</v>
      </c>
      <c r="K22" s="87">
        <f t="shared" si="3"/>
        <v>1683835</v>
      </c>
      <c r="L22" s="87">
        <f t="shared" si="3"/>
        <v>34624447</v>
      </c>
      <c r="M22" s="87">
        <f t="shared" si="3"/>
        <v>41632173</v>
      </c>
      <c r="N22" s="87">
        <f t="shared" si="3"/>
        <v>203590</v>
      </c>
      <c r="O22" s="87">
        <f t="shared" si="3"/>
        <v>810987</v>
      </c>
      <c r="P22" s="87">
        <f t="shared" si="3"/>
        <v>27271628</v>
      </c>
      <c r="Q22" s="87">
        <f t="shared" si="3"/>
        <v>28286205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114013495</v>
      </c>
      <c r="W22" s="87">
        <f t="shared" si="3"/>
        <v>21359398</v>
      </c>
      <c r="X22" s="87">
        <f t="shared" si="3"/>
        <v>92654097</v>
      </c>
      <c r="Y22" s="88">
        <f>+IF(W22&lt;&gt;0,(X22/W22)*100,0)</f>
        <v>433.7860879786968</v>
      </c>
      <c r="Z22" s="89">
        <f t="shared" si="3"/>
        <v>32388933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80953883</v>
      </c>
      <c r="C24" s="74">
        <f>SUM(C22:C23)</f>
        <v>0</v>
      </c>
      <c r="D24" s="75">
        <f aca="true" t="shared" si="4" ref="D24:Z24">SUM(D22:D23)</f>
        <v>13765173</v>
      </c>
      <c r="E24" s="76">
        <f t="shared" si="4"/>
        <v>32388933</v>
      </c>
      <c r="F24" s="76">
        <f t="shared" si="4"/>
        <v>42031606</v>
      </c>
      <c r="G24" s="76">
        <f t="shared" si="4"/>
        <v>303804</v>
      </c>
      <c r="H24" s="76">
        <f t="shared" si="4"/>
        <v>1759707</v>
      </c>
      <c r="I24" s="76">
        <f t="shared" si="4"/>
        <v>44095117</v>
      </c>
      <c r="J24" s="76">
        <f t="shared" si="4"/>
        <v>5323891</v>
      </c>
      <c r="K24" s="76">
        <f t="shared" si="4"/>
        <v>1683835</v>
      </c>
      <c r="L24" s="76">
        <f t="shared" si="4"/>
        <v>34624447</v>
      </c>
      <c r="M24" s="76">
        <f t="shared" si="4"/>
        <v>41632173</v>
      </c>
      <c r="N24" s="76">
        <f t="shared" si="4"/>
        <v>203590</v>
      </c>
      <c r="O24" s="76">
        <f t="shared" si="4"/>
        <v>810987</v>
      </c>
      <c r="P24" s="76">
        <f t="shared" si="4"/>
        <v>27271628</v>
      </c>
      <c r="Q24" s="76">
        <f t="shared" si="4"/>
        <v>28286205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114013495</v>
      </c>
      <c r="W24" s="76">
        <f t="shared" si="4"/>
        <v>21359398</v>
      </c>
      <c r="X24" s="76">
        <f t="shared" si="4"/>
        <v>92654097</v>
      </c>
      <c r="Y24" s="77">
        <f>+IF(W24&lt;&gt;0,(X24/W24)*100,0)</f>
        <v>433.7860879786968</v>
      </c>
      <c r="Z24" s="78">
        <f t="shared" si="4"/>
        <v>32388933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49302580</v>
      </c>
      <c r="C27" s="21">
        <v>0</v>
      </c>
      <c r="D27" s="98">
        <v>96044850</v>
      </c>
      <c r="E27" s="99">
        <v>99533247</v>
      </c>
      <c r="F27" s="99">
        <v>89598</v>
      </c>
      <c r="G27" s="99">
        <v>1942999</v>
      </c>
      <c r="H27" s="99">
        <v>6090833</v>
      </c>
      <c r="I27" s="99">
        <v>8123430</v>
      </c>
      <c r="J27" s="99">
        <v>6833025</v>
      </c>
      <c r="K27" s="99">
        <v>17971534</v>
      </c>
      <c r="L27" s="99">
        <v>7848013</v>
      </c>
      <c r="M27" s="99">
        <v>32652572</v>
      </c>
      <c r="N27" s="99">
        <v>133747</v>
      </c>
      <c r="O27" s="99">
        <v>6196725</v>
      </c>
      <c r="P27" s="99">
        <v>7428633</v>
      </c>
      <c r="Q27" s="99">
        <v>13759105</v>
      </c>
      <c r="R27" s="99">
        <v>0</v>
      </c>
      <c r="S27" s="99">
        <v>0</v>
      </c>
      <c r="T27" s="99">
        <v>0</v>
      </c>
      <c r="U27" s="99">
        <v>0</v>
      </c>
      <c r="V27" s="99">
        <v>54535107</v>
      </c>
      <c r="W27" s="99">
        <v>74649935</v>
      </c>
      <c r="X27" s="99">
        <v>-20114828</v>
      </c>
      <c r="Y27" s="100">
        <v>-26.95</v>
      </c>
      <c r="Z27" s="101">
        <v>99533247</v>
      </c>
    </row>
    <row r="28" spans="1:26" ht="13.5">
      <c r="A28" s="102" t="s">
        <v>44</v>
      </c>
      <c r="B28" s="18">
        <v>36689445</v>
      </c>
      <c r="C28" s="18">
        <v>0</v>
      </c>
      <c r="D28" s="58">
        <v>27223000</v>
      </c>
      <c r="E28" s="59">
        <v>27223000</v>
      </c>
      <c r="F28" s="59">
        <v>89598</v>
      </c>
      <c r="G28" s="59">
        <v>1942999</v>
      </c>
      <c r="H28" s="59">
        <v>6090833</v>
      </c>
      <c r="I28" s="59">
        <v>8123430</v>
      </c>
      <c r="J28" s="59">
        <v>2048737</v>
      </c>
      <c r="K28" s="59">
        <v>5524873</v>
      </c>
      <c r="L28" s="59">
        <v>4430241</v>
      </c>
      <c r="M28" s="59">
        <v>12003851</v>
      </c>
      <c r="N28" s="59">
        <v>0</v>
      </c>
      <c r="O28" s="59">
        <v>2196281</v>
      </c>
      <c r="P28" s="59">
        <v>1346758</v>
      </c>
      <c r="Q28" s="59">
        <v>3543039</v>
      </c>
      <c r="R28" s="59">
        <v>0</v>
      </c>
      <c r="S28" s="59">
        <v>0</v>
      </c>
      <c r="T28" s="59">
        <v>0</v>
      </c>
      <c r="U28" s="59">
        <v>0</v>
      </c>
      <c r="V28" s="59">
        <v>23670320</v>
      </c>
      <c r="W28" s="59">
        <v>20417250</v>
      </c>
      <c r="X28" s="59">
        <v>3253070</v>
      </c>
      <c r="Y28" s="60">
        <v>15.93</v>
      </c>
      <c r="Z28" s="61">
        <v>27223000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12613135</v>
      </c>
      <c r="C31" s="18">
        <v>0</v>
      </c>
      <c r="D31" s="58">
        <v>68821850</v>
      </c>
      <c r="E31" s="59">
        <v>72310247</v>
      </c>
      <c r="F31" s="59">
        <v>0</v>
      </c>
      <c r="G31" s="59">
        <v>0</v>
      </c>
      <c r="H31" s="59">
        <v>0</v>
      </c>
      <c r="I31" s="59">
        <v>0</v>
      </c>
      <c r="J31" s="59">
        <v>4784288</v>
      </c>
      <c r="K31" s="59">
        <v>12446660</v>
      </c>
      <c r="L31" s="59">
        <v>3417772</v>
      </c>
      <c r="M31" s="59">
        <v>20648720</v>
      </c>
      <c r="N31" s="59">
        <v>133747</v>
      </c>
      <c r="O31" s="59">
        <v>4000444</v>
      </c>
      <c r="P31" s="59">
        <v>6081875</v>
      </c>
      <c r="Q31" s="59">
        <v>10216066</v>
      </c>
      <c r="R31" s="59">
        <v>0</v>
      </c>
      <c r="S31" s="59">
        <v>0</v>
      </c>
      <c r="T31" s="59">
        <v>0</v>
      </c>
      <c r="U31" s="59">
        <v>0</v>
      </c>
      <c r="V31" s="59">
        <v>30864786</v>
      </c>
      <c r="W31" s="59">
        <v>54232685</v>
      </c>
      <c r="X31" s="59">
        <v>-23367899</v>
      </c>
      <c r="Y31" s="60">
        <v>-43.09</v>
      </c>
      <c r="Z31" s="61">
        <v>72310247</v>
      </c>
    </row>
    <row r="32" spans="1:26" ht="13.5">
      <c r="A32" s="69" t="s">
        <v>50</v>
      </c>
      <c r="B32" s="21">
        <f>SUM(B28:B31)</f>
        <v>49302580</v>
      </c>
      <c r="C32" s="21">
        <f>SUM(C28:C31)</f>
        <v>0</v>
      </c>
      <c r="D32" s="98">
        <f aca="true" t="shared" si="5" ref="D32:Z32">SUM(D28:D31)</f>
        <v>96044850</v>
      </c>
      <c r="E32" s="99">
        <f t="shared" si="5"/>
        <v>99533247</v>
      </c>
      <c r="F32" s="99">
        <f t="shared" si="5"/>
        <v>89598</v>
      </c>
      <c r="G32" s="99">
        <f t="shared" si="5"/>
        <v>1942999</v>
      </c>
      <c r="H32" s="99">
        <f t="shared" si="5"/>
        <v>6090833</v>
      </c>
      <c r="I32" s="99">
        <f t="shared" si="5"/>
        <v>8123430</v>
      </c>
      <c r="J32" s="99">
        <f t="shared" si="5"/>
        <v>6833025</v>
      </c>
      <c r="K32" s="99">
        <f t="shared" si="5"/>
        <v>17971533</v>
      </c>
      <c r="L32" s="99">
        <f t="shared" si="5"/>
        <v>7848013</v>
      </c>
      <c r="M32" s="99">
        <f t="shared" si="5"/>
        <v>32652571</v>
      </c>
      <c r="N32" s="99">
        <f t="shared" si="5"/>
        <v>133747</v>
      </c>
      <c r="O32" s="99">
        <f t="shared" si="5"/>
        <v>6196725</v>
      </c>
      <c r="P32" s="99">
        <f t="shared" si="5"/>
        <v>7428633</v>
      </c>
      <c r="Q32" s="99">
        <f t="shared" si="5"/>
        <v>13759105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54535106</v>
      </c>
      <c r="W32" s="99">
        <f t="shared" si="5"/>
        <v>74649935</v>
      </c>
      <c r="X32" s="99">
        <f t="shared" si="5"/>
        <v>-20114829</v>
      </c>
      <c r="Y32" s="100">
        <f>+IF(W32&lt;&gt;0,(X32/W32)*100,0)</f>
        <v>-26.94554121179074</v>
      </c>
      <c r="Z32" s="101">
        <f t="shared" si="5"/>
        <v>99533247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146968080</v>
      </c>
      <c r="C35" s="18">
        <v>0</v>
      </c>
      <c r="D35" s="58">
        <v>64884150</v>
      </c>
      <c r="E35" s="59">
        <v>104801154</v>
      </c>
      <c r="F35" s="59">
        <v>203858238</v>
      </c>
      <c r="G35" s="59">
        <v>199982452</v>
      </c>
      <c r="H35" s="59">
        <v>182437140</v>
      </c>
      <c r="I35" s="59">
        <v>182437140</v>
      </c>
      <c r="J35" s="59">
        <v>173413653</v>
      </c>
      <c r="K35" s="59">
        <v>161996263</v>
      </c>
      <c r="L35" s="59">
        <v>188177975</v>
      </c>
      <c r="M35" s="59">
        <v>188177975</v>
      </c>
      <c r="N35" s="59">
        <v>192059607</v>
      </c>
      <c r="O35" s="59">
        <v>161011370</v>
      </c>
      <c r="P35" s="59">
        <v>179043590</v>
      </c>
      <c r="Q35" s="59">
        <v>179043590</v>
      </c>
      <c r="R35" s="59">
        <v>0</v>
      </c>
      <c r="S35" s="59">
        <v>0</v>
      </c>
      <c r="T35" s="59">
        <v>0</v>
      </c>
      <c r="U35" s="59">
        <v>0</v>
      </c>
      <c r="V35" s="59">
        <v>179043590</v>
      </c>
      <c r="W35" s="59">
        <v>78600866</v>
      </c>
      <c r="X35" s="59">
        <v>100442724</v>
      </c>
      <c r="Y35" s="60">
        <v>127.79</v>
      </c>
      <c r="Z35" s="61">
        <v>104801154</v>
      </c>
    </row>
    <row r="36" spans="1:26" ht="13.5">
      <c r="A36" s="57" t="s">
        <v>53</v>
      </c>
      <c r="B36" s="18">
        <v>338394993</v>
      </c>
      <c r="C36" s="18">
        <v>0</v>
      </c>
      <c r="D36" s="58">
        <v>346983698</v>
      </c>
      <c r="E36" s="59">
        <v>353368095</v>
      </c>
      <c r="F36" s="59">
        <v>399500045</v>
      </c>
      <c r="G36" s="59">
        <v>336045346</v>
      </c>
      <c r="H36" s="59">
        <v>342136179</v>
      </c>
      <c r="I36" s="59">
        <v>342136179</v>
      </c>
      <c r="J36" s="59">
        <v>348969648</v>
      </c>
      <c r="K36" s="59">
        <v>366941741</v>
      </c>
      <c r="L36" s="59">
        <v>382079856</v>
      </c>
      <c r="M36" s="59">
        <v>382079856</v>
      </c>
      <c r="N36" s="59">
        <v>382213603</v>
      </c>
      <c r="O36" s="59">
        <v>390774723</v>
      </c>
      <c r="P36" s="59">
        <v>399236066</v>
      </c>
      <c r="Q36" s="59">
        <v>399236066</v>
      </c>
      <c r="R36" s="59">
        <v>0</v>
      </c>
      <c r="S36" s="59">
        <v>0</v>
      </c>
      <c r="T36" s="59">
        <v>0</v>
      </c>
      <c r="U36" s="59">
        <v>0</v>
      </c>
      <c r="V36" s="59">
        <v>399236066</v>
      </c>
      <c r="W36" s="59">
        <v>265026071</v>
      </c>
      <c r="X36" s="59">
        <v>134209995</v>
      </c>
      <c r="Y36" s="60">
        <v>50.64</v>
      </c>
      <c r="Z36" s="61">
        <v>353368095</v>
      </c>
    </row>
    <row r="37" spans="1:26" ht="13.5">
      <c r="A37" s="57" t="s">
        <v>54</v>
      </c>
      <c r="B37" s="18">
        <v>26685638</v>
      </c>
      <c r="C37" s="18">
        <v>0</v>
      </c>
      <c r="D37" s="58">
        <v>14955000</v>
      </c>
      <c r="E37" s="59">
        <v>14955000</v>
      </c>
      <c r="F37" s="59">
        <v>36632616</v>
      </c>
      <c r="G37" s="59">
        <v>26518985</v>
      </c>
      <c r="H37" s="59">
        <v>20428985</v>
      </c>
      <c r="I37" s="59">
        <v>20428985</v>
      </c>
      <c r="J37" s="59">
        <v>18614402</v>
      </c>
      <c r="K37" s="59">
        <v>16439152</v>
      </c>
      <c r="L37" s="59">
        <v>18435584</v>
      </c>
      <c r="M37" s="59">
        <v>18435584</v>
      </c>
      <c r="N37" s="59">
        <v>16618215</v>
      </c>
      <c r="O37" s="59">
        <v>20538706</v>
      </c>
      <c r="P37" s="59">
        <v>21928524</v>
      </c>
      <c r="Q37" s="59">
        <v>21928524</v>
      </c>
      <c r="R37" s="59">
        <v>0</v>
      </c>
      <c r="S37" s="59">
        <v>0</v>
      </c>
      <c r="T37" s="59">
        <v>0</v>
      </c>
      <c r="U37" s="59">
        <v>0</v>
      </c>
      <c r="V37" s="59">
        <v>21928524</v>
      </c>
      <c r="W37" s="59">
        <v>11216250</v>
      </c>
      <c r="X37" s="59">
        <v>10712274</v>
      </c>
      <c r="Y37" s="60">
        <v>95.51</v>
      </c>
      <c r="Z37" s="61">
        <v>14955000</v>
      </c>
    </row>
    <row r="38" spans="1:26" ht="13.5">
      <c r="A38" s="57" t="s">
        <v>55</v>
      </c>
      <c r="B38" s="18">
        <v>8085535</v>
      </c>
      <c r="C38" s="18">
        <v>0</v>
      </c>
      <c r="D38" s="58">
        <v>7350000</v>
      </c>
      <c r="E38" s="59">
        <v>8500000</v>
      </c>
      <c r="F38" s="59">
        <v>7241073</v>
      </c>
      <c r="G38" s="59">
        <v>8085535</v>
      </c>
      <c r="H38" s="59">
        <v>8085535</v>
      </c>
      <c r="I38" s="59">
        <v>8085535</v>
      </c>
      <c r="J38" s="59">
        <v>8085535</v>
      </c>
      <c r="K38" s="59">
        <v>8085535</v>
      </c>
      <c r="L38" s="59">
        <v>8085535</v>
      </c>
      <c r="M38" s="59">
        <v>8085535</v>
      </c>
      <c r="N38" s="59">
        <v>8085535</v>
      </c>
      <c r="O38" s="59">
        <v>8085535</v>
      </c>
      <c r="P38" s="59">
        <v>8085535</v>
      </c>
      <c r="Q38" s="59">
        <v>8085535</v>
      </c>
      <c r="R38" s="59">
        <v>0</v>
      </c>
      <c r="S38" s="59">
        <v>0</v>
      </c>
      <c r="T38" s="59">
        <v>0</v>
      </c>
      <c r="U38" s="59">
        <v>0</v>
      </c>
      <c r="V38" s="59">
        <v>8085535</v>
      </c>
      <c r="W38" s="59">
        <v>6375000</v>
      </c>
      <c r="X38" s="59">
        <v>1710535</v>
      </c>
      <c r="Y38" s="60">
        <v>26.83</v>
      </c>
      <c r="Z38" s="61">
        <v>8500000</v>
      </c>
    </row>
    <row r="39" spans="1:26" ht="13.5">
      <c r="A39" s="57" t="s">
        <v>56</v>
      </c>
      <c r="B39" s="18">
        <v>450591899</v>
      </c>
      <c r="C39" s="18">
        <v>0</v>
      </c>
      <c r="D39" s="58">
        <v>389562848</v>
      </c>
      <c r="E39" s="59">
        <v>434714248</v>
      </c>
      <c r="F39" s="59">
        <v>559484593</v>
      </c>
      <c r="G39" s="59">
        <v>501423277</v>
      </c>
      <c r="H39" s="59">
        <v>496058798</v>
      </c>
      <c r="I39" s="59">
        <v>496058798</v>
      </c>
      <c r="J39" s="59">
        <v>495683363</v>
      </c>
      <c r="K39" s="59">
        <v>504413317</v>
      </c>
      <c r="L39" s="59">
        <v>543736712</v>
      </c>
      <c r="M39" s="59">
        <v>543736712</v>
      </c>
      <c r="N39" s="59">
        <v>549569459</v>
      </c>
      <c r="O39" s="59">
        <v>523161851</v>
      </c>
      <c r="P39" s="59">
        <v>548265596</v>
      </c>
      <c r="Q39" s="59">
        <v>548265596</v>
      </c>
      <c r="R39" s="59">
        <v>0</v>
      </c>
      <c r="S39" s="59">
        <v>0</v>
      </c>
      <c r="T39" s="59">
        <v>0</v>
      </c>
      <c r="U39" s="59">
        <v>0</v>
      </c>
      <c r="V39" s="59">
        <v>548265596</v>
      </c>
      <c r="W39" s="59">
        <v>326035686</v>
      </c>
      <c r="X39" s="59">
        <v>222229910</v>
      </c>
      <c r="Y39" s="60">
        <v>68.16</v>
      </c>
      <c r="Z39" s="61">
        <v>434714248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65728694</v>
      </c>
      <c r="C42" s="18">
        <v>0</v>
      </c>
      <c r="D42" s="58">
        <v>60324693</v>
      </c>
      <c r="E42" s="59">
        <v>70912635</v>
      </c>
      <c r="F42" s="59">
        <v>66997823</v>
      </c>
      <c r="G42" s="59">
        <v>-4377012</v>
      </c>
      <c r="H42" s="59">
        <v>-11454477</v>
      </c>
      <c r="I42" s="59">
        <v>51166334</v>
      </c>
      <c r="J42" s="59">
        <v>686138</v>
      </c>
      <c r="K42" s="59">
        <v>-4823930</v>
      </c>
      <c r="L42" s="59">
        <v>33677118</v>
      </c>
      <c r="M42" s="59">
        <v>29539326</v>
      </c>
      <c r="N42" s="59">
        <v>1371931</v>
      </c>
      <c r="O42" s="59">
        <v>-8327336</v>
      </c>
      <c r="P42" s="59">
        <v>31818544</v>
      </c>
      <c r="Q42" s="59">
        <v>24863139</v>
      </c>
      <c r="R42" s="59">
        <v>0</v>
      </c>
      <c r="S42" s="59">
        <v>0</v>
      </c>
      <c r="T42" s="59">
        <v>0</v>
      </c>
      <c r="U42" s="59">
        <v>0</v>
      </c>
      <c r="V42" s="59">
        <v>105568799</v>
      </c>
      <c r="W42" s="59">
        <v>101247164</v>
      </c>
      <c r="X42" s="59">
        <v>4321635</v>
      </c>
      <c r="Y42" s="60">
        <v>4.27</v>
      </c>
      <c r="Z42" s="61">
        <v>70912635</v>
      </c>
    </row>
    <row r="43" spans="1:26" ht="13.5">
      <c r="A43" s="57" t="s">
        <v>59</v>
      </c>
      <c r="B43" s="18">
        <v>-43648404</v>
      </c>
      <c r="C43" s="18">
        <v>0</v>
      </c>
      <c r="D43" s="58">
        <v>-91044850</v>
      </c>
      <c r="E43" s="59">
        <v>-99533245</v>
      </c>
      <c r="F43" s="59">
        <v>0</v>
      </c>
      <c r="G43" s="59">
        <v>-1668061</v>
      </c>
      <c r="H43" s="59">
        <v>-6090833</v>
      </c>
      <c r="I43" s="59">
        <v>-7758894</v>
      </c>
      <c r="J43" s="59">
        <v>-6789620</v>
      </c>
      <c r="K43" s="59">
        <v>-12498782</v>
      </c>
      <c r="L43" s="59">
        <v>-8303760</v>
      </c>
      <c r="M43" s="59">
        <v>-27592162</v>
      </c>
      <c r="N43" s="59">
        <v>0</v>
      </c>
      <c r="O43" s="59">
        <v>-8557781</v>
      </c>
      <c r="P43" s="59">
        <v>-8468642</v>
      </c>
      <c r="Q43" s="59">
        <v>-17026423</v>
      </c>
      <c r="R43" s="59">
        <v>0</v>
      </c>
      <c r="S43" s="59">
        <v>0</v>
      </c>
      <c r="T43" s="59">
        <v>0</v>
      </c>
      <c r="U43" s="59">
        <v>0</v>
      </c>
      <c r="V43" s="59">
        <v>-52377479</v>
      </c>
      <c r="W43" s="59">
        <v>-65516685</v>
      </c>
      <c r="X43" s="59">
        <v>13139206</v>
      </c>
      <c r="Y43" s="60">
        <v>-20.05</v>
      </c>
      <c r="Z43" s="61">
        <v>-99533245</v>
      </c>
    </row>
    <row r="44" spans="1:26" ht="13.5">
      <c r="A44" s="57" t="s">
        <v>60</v>
      </c>
      <c r="B44" s="18">
        <v>-177369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111445759</v>
      </c>
      <c r="C45" s="21">
        <v>0</v>
      </c>
      <c r="D45" s="98">
        <v>51408147</v>
      </c>
      <c r="E45" s="99">
        <v>82825150</v>
      </c>
      <c r="F45" s="99">
        <v>178827284</v>
      </c>
      <c r="G45" s="99">
        <v>172782211</v>
      </c>
      <c r="H45" s="99">
        <v>155236901</v>
      </c>
      <c r="I45" s="99">
        <v>155236901</v>
      </c>
      <c r="J45" s="99">
        <v>149133419</v>
      </c>
      <c r="K45" s="99">
        <v>131810707</v>
      </c>
      <c r="L45" s="99">
        <v>157184065</v>
      </c>
      <c r="M45" s="99">
        <v>157184065</v>
      </c>
      <c r="N45" s="99">
        <v>158555996</v>
      </c>
      <c r="O45" s="99">
        <v>141670879</v>
      </c>
      <c r="P45" s="99">
        <v>165020781</v>
      </c>
      <c r="Q45" s="99">
        <v>165020781</v>
      </c>
      <c r="R45" s="99">
        <v>0</v>
      </c>
      <c r="S45" s="99">
        <v>0</v>
      </c>
      <c r="T45" s="99">
        <v>0</v>
      </c>
      <c r="U45" s="99">
        <v>0</v>
      </c>
      <c r="V45" s="99">
        <v>165020781</v>
      </c>
      <c r="W45" s="99">
        <v>147176239</v>
      </c>
      <c r="X45" s="99">
        <v>17844542</v>
      </c>
      <c r="Y45" s="100">
        <v>12.12</v>
      </c>
      <c r="Z45" s="101">
        <v>82825150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6844652</v>
      </c>
      <c r="C49" s="51">
        <v>0</v>
      </c>
      <c r="D49" s="128">
        <v>5496571</v>
      </c>
      <c r="E49" s="53">
        <v>4277573</v>
      </c>
      <c r="F49" s="53">
        <v>0</v>
      </c>
      <c r="G49" s="53">
        <v>0</v>
      </c>
      <c r="H49" s="53">
        <v>0</v>
      </c>
      <c r="I49" s="53">
        <v>3608689</v>
      </c>
      <c r="J49" s="53">
        <v>0</v>
      </c>
      <c r="K49" s="53">
        <v>0</v>
      </c>
      <c r="L49" s="53">
        <v>0</v>
      </c>
      <c r="M49" s="53">
        <v>3690785</v>
      </c>
      <c r="N49" s="53">
        <v>0</v>
      </c>
      <c r="O49" s="53">
        <v>0</v>
      </c>
      <c r="P49" s="53">
        <v>0</v>
      </c>
      <c r="Q49" s="53">
        <v>3571563</v>
      </c>
      <c r="R49" s="53">
        <v>0</v>
      </c>
      <c r="S49" s="53">
        <v>0</v>
      </c>
      <c r="T49" s="53">
        <v>0</v>
      </c>
      <c r="U49" s="53">
        <v>0</v>
      </c>
      <c r="V49" s="53">
        <v>17145488</v>
      </c>
      <c r="W49" s="53">
        <v>34427100</v>
      </c>
      <c r="X49" s="53">
        <v>79062421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4725</v>
      </c>
      <c r="E51" s="53">
        <v>0</v>
      </c>
      <c r="F51" s="53">
        <v>0</v>
      </c>
      <c r="G51" s="53">
        <v>0</v>
      </c>
      <c r="H51" s="53">
        <v>0</v>
      </c>
      <c r="I51" s="53">
        <v>3688</v>
      </c>
      <c r="J51" s="53">
        <v>0</v>
      </c>
      <c r="K51" s="53">
        <v>0</v>
      </c>
      <c r="L51" s="53">
        <v>0</v>
      </c>
      <c r="M51" s="53">
        <v>29116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37529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67.7921723244167</v>
      </c>
      <c r="C58" s="5">
        <f>IF(C67=0,0,+(C76/C67)*100)</f>
        <v>0</v>
      </c>
      <c r="D58" s="6">
        <f aca="true" t="shared" si="6" ref="D58:Z58">IF(D67=0,0,+(D76/D67)*100)</f>
        <v>74.96064265139108</v>
      </c>
      <c r="E58" s="7">
        <f t="shared" si="6"/>
        <v>67.38901814375225</v>
      </c>
      <c r="F58" s="7">
        <f t="shared" si="6"/>
        <v>50.21677168108331</v>
      </c>
      <c r="G58" s="7">
        <f t="shared" si="6"/>
        <v>54.19853530083094</v>
      </c>
      <c r="H58" s="7">
        <f t="shared" si="6"/>
        <v>40.76821135195644</v>
      </c>
      <c r="I58" s="7">
        <f t="shared" si="6"/>
        <v>47.729757018860504</v>
      </c>
      <c r="J58" s="7">
        <f t="shared" si="6"/>
        <v>66.07202488150168</v>
      </c>
      <c r="K58" s="7">
        <f t="shared" si="6"/>
        <v>73.56735566534246</v>
      </c>
      <c r="L58" s="7">
        <f t="shared" si="6"/>
        <v>70.1604616535089</v>
      </c>
      <c r="M58" s="7">
        <f t="shared" si="6"/>
        <v>69.44417229694312</v>
      </c>
      <c r="N58" s="7">
        <f t="shared" si="6"/>
        <v>58.76781682935439</v>
      </c>
      <c r="O58" s="7">
        <f t="shared" si="6"/>
        <v>58.78321876131755</v>
      </c>
      <c r="P58" s="7">
        <f t="shared" si="6"/>
        <v>78.37253819832294</v>
      </c>
      <c r="Q58" s="7">
        <f t="shared" si="6"/>
        <v>65.38723984025779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61.33077260600274</v>
      </c>
      <c r="W58" s="7">
        <f t="shared" si="6"/>
        <v>80.89254430605136</v>
      </c>
      <c r="X58" s="7">
        <f t="shared" si="6"/>
        <v>0</v>
      </c>
      <c r="Y58" s="7">
        <f t="shared" si="6"/>
        <v>0</v>
      </c>
      <c r="Z58" s="8">
        <f t="shared" si="6"/>
        <v>67.38901814375225</v>
      </c>
    </row>
    <row r="59" spans="1:26" ht="13.5">
      <c r="A59" s="36" t="s">
        <v>31</v>
      </c>
      <c r="B59" s="9">
        <f aca="true" t="shared" si="7" ref="B59:Z66">IF(B68=0,0,+(B77/B68)*100)</f>
        <v>65.11467649148365</v>
      </c>
      <c r="C59" s="9">
        <f t="shared" si="7"/>
        <v>0</v>
      </c>
      <c r="D59" s="2">
        <f t="shared" si="7"/>
        <v>74.05428567506054</v>
      </c>
      <c r="E59" s="10">
        <f t="shared" si="7"/>
        <v>70.29397731047014</v>
      </c>
      <c r="F59" s="10">
        <f t="shared" si="7"/>
        <v>47.94549518575343</v>
      </c>
      <c r="G59" s="10">
        <f t="shared" si="7"/>
        <v>52.031029638149576</v>
      </c>
      <c r="H59" s="10">
        <f t="shared" si="7"/>
        <v>38.07427321645468</v>
      </c>
      <c r="I59" s="10">
        <f t="shared" si="7"/>
        <v>45.305808258764735</v>
      </c>
      <c r="J59" s="10">
        <f t="shared" si="7"/>
        <v>76.05794947139766</v>
      </c>
      <c r="K59" s="10">
        <f t="shared" si="7"/>
        <v>80.87692895222624</v>
      </c>
      <c r="L59" s="10">
        <f t="shared" si="7"/>
        <v>78.98017138158208</v>
      </c>
      <c r="M59" s="10">
        <f t="shared" si="7"/>
        <v>78.34655447914368</v>
      </c>
      <c r="N59" s="10">
        <f t="shared" si="7"/>
        <v>63.02182194384518</v>
      </c>
      <c r="O59" s="10">
        <f t="shared" si="7"/>
        <v>63.897697298769586</v>
      </c>
      <c r="P59" s="10">
        <f t="shared" si="7"/>
        <v>57.75853446903121</v>
      </c>
      <c r="Q59" s="10">
        <f t="shared" si="7"/>
        <v>61.54444268219611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61.704624584362264</v>
      </c>
      <c r="W59" s="10">
        <f t="shared" si="7"/>
        <v>81.22754113085881</v>
      </c>
      <c r="X59" s="10">
        <f t="shared" si="7"/>
        <v>0</v>
      </c>
      <c r="Y59" s="10">
        <f t="shared" si="7"/>
        <v>0</v>
      </c>
      <c r="Z59" s="11">
        <f t="shared" si="7"/>
        <v>70.29397731047014</v>
      </c>
    </row>
    <row r="60" spans="1:26" ht="13.5">
      <c r="A60" s="37" t="s">
        <v>32</v>
      </c>
      <c r="B60" s="12">
        <f t="shared" si="7"/>
        <v>122.04321928928499</v>
      </c>
      <c r="C60" s="12">
        <f t="shared" si="7"/>
        <v>0</v>
      </c>
      <c r="D60" s="3">
        <f t="shared" si="7"/>
        <v>86.36812237848507</v>
      </c>
      <c r="E60" s="13">
        <f t="shared" si="7"/>
        <v>101.97859247135843</v>
      </c>
      <c r="F60" s="13">
        <f t="shared" si="7"/>
        <v>95.18585114002627</v>
      </c>
      <c r="G60" s="13">
        <f t="shared" si="7"/>
        <v>91.40094535712636</v>
      </c>
      <c r="H60" s="13">
        <f t="shared" si="7"/>
        <v>103.76186490481362</v>
      </c>
      <c r="I60" s="13">
        <f t="shared" si="7"/>
        <v>96.947534394806</v>
      </c>
      <c r="J60" s="13">
        <f t="shared" si="7"/>
        <v>89.98154093885927</v>
      </c>
      <c r="K60" s="13">
        <f t="shared" si="7"/>
        <v>40.20106815075924</v>
      </c>
      <c r="L60" s="13">
        <f t="shared" si="7"/>
        <v>50.67035497307087</v>
      </c>
      <c r="M60" s="13">
        <f t="shared" si="7"/>
        <v>57.98502894033838</v>
      </c>
      <c r="N60" s="13">
        <f t="shared" si="7"/>
        <v>52.608546982276714</v>
      </c>
      <c r="O60" s="13">
        <f t="shared" si="7"/>
        <v>33.15658763685148</v>
      </c>
      <c r="P60" s="13">
        <f t="shared" si="7"/>
        <v>699.904031819811</v>
      </c>
      <c r="Q60" s="13">
        <f t="shared" si="7"/>
        <v>264.34236049618664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140.87425719432835</v>
      </c>
      <c r="W60" s="13">
        <f t="shared" si="7"/>
        <v>74.61922677023097</v>
      </c>
      <c r="X60" s="13">
        <f t="shared" si="7"/>
        <v>0</v>
      </c>
      <c r="Y60" s="13">
        <f t="shared" si="7"/>
        <v>0</v>
      </c>
      <c r="Z60" s="14">
        <f t="shared" si="7"/>
        <v>101.97859247135843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122.04321928928499</v>
      </c>
      <c r="C64" s="12">
        <f t="shared" si="7"/>
        <v>0</v>
      </c>
      <c r="D64" s="3">
        <f t="shared" si="7"/>
        <v>86.36812237848507</v>
      </c>
      <c r="E64" s="13">
        <f t="shared" si="7"/>
        <v>101.97859247135843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74.61922677023097</v>
      </c>
      <c r="X64" s="13">
        <f t="shared" si="7"/>
        <v>0</v>
      </c>
      <c r="Y64" s="13">
        <f t="shared" si="7"/>
        <v>0</v>
      </c>
      <c r="Z64" s="14">
        <f t="shared" si="7"/>
        <v>101.97859247135843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4.5423681636132835</v>
      </c>
      <c r="F66" s="16">
        <f t="shared" si="7"/>
        <v>146.41125879593432</v>
      </c>
      <c r="G66" s="16">
        <f t="shared" si="7"/>
        <v>0</v>
      </c>
      <c r="H66" s="16">
        <f t="shared" si="7"/>
        <v>136.94782608695652</v>
      </c>
      <c r="I66" s="16">
        <f t="shared" si="7"/>
        <v>208.5137916838205</v>
      </c>
      <c r="J66" s="16">
        <f t="shared" si="7"/>
        <v>2.850067932827771</v>
      </c>
      <c r="K66" s="16">
        <f t="shared" si="7"/>
        <v>6.635371379157817</v>
      </c>
      <c r="L66" s="16">
        <f t="shared" si="7"/>
        <v>4.592409082253482</v>
      </c>
      <c r="M66" s="16">
        <f t="shared" si="7"/>
        <v>4.068267624687677</v>
      </c>
      <c r="N66" s="16">
        <f t="shared" si="7"/>
        <v>7.745308014562252</v>
      </c>
      <c r="O66" s="16">
        <f t="shared" si="7"/>
        <v>12.887654118969527</v>
      </c>
      <c r="P66" s="16">
        <f t="shared" si="7"/>
        <v>24.949407749800883</v>
      </c>
      <c r="Q66" s="16">
        <f t="shared" si="7"/>
        <v>15.573149427217997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10.024360268455155</v>
      </c>
      <c r="W66" s="16">
        <f t="shared" si="7"/>
        <v>104.13923469207487</v>
      </c>
      <c r="X66" s="16">
        <f t="shared" si="7"/>
        <v>0</v>
      </c>
      <c r="Y66" s="16">
        <f t="shared" si="7"/>
        <v>0</v>
      </c>
      <c r="Z66" s="17">
        <f t="shared" si="7"/>
        <v>4.5423681636132835</v>
      </c>
    </row>
    <row r="67" spans="1:26" ht="13.5" hidden="1">
      <c r="A67" s="40" t="s">
        <v>116</v>
      </c>
      <c r="B67" s="23">
        <v>64627870</v>
      </c>
      <c r="C67" s="23"/>
      <c r="D67" s="24">
        <v>55098986</v>
      </c>
      <c r="E67" s="25">
        <v>72715940</v>
      </c>
      <c r="F67" s="25">
        <v>6129952</v>
      </c>
      <c r="G67" s="25">
        <v>5465013</v>
      </c>
      <c r="H67" s="25">
        <v>7268104</v>
      </c>
      <c r="I67" s="25">
        <v>18863069</v>
      </c>
      <c r="J67" s="25">
        <v>9142535</v>
      </c>
      <c r="K67" s="25">
        <v>6559374</v>
      </c>
      <c r="L67" s="25">
        <v>5283443</v>
      </c>
      <c r="M67" s="25">
        <v>20985352</v>
      </c>
      <c r="N67" s="25">
        <v>6983215</v>
      </c>
      <c r="O67" s="25">
        <v>7112848</v>
      </c>
      <c r="P67" s="25">
        <v>7177213</v>
      </c>
      <c r="Q67" s="25">
        <v>21273276</v>
      </c>
      <c r="R67" s="25"/>
      <c r="S67" s="25"/>
      <c r="T67" s="25"/>
      <c r="U67" s="25"/>
      <c r="V67" s="25">
        <v>61121697</v>
      </c>
      <c r="W67" s="25">
        <v>43918380</v>
      </c>
      <c r="X67" s="25"/>
      <c r="Y67" s="24"/>
      <c r="Z67" s="26">
        <v>72715940</v>
      </c>
    </row>
    <row r="68" spans="1:26" ht="13.5" hidden="1">
      <c r="A68" s="36" t="s">
        <v>31</v>
      </c>
      <c r="B68" s="18">
        <v>61588255</v>
      </c>
      <c r="C68" s="18"/>
      <c r="D68" s="19">
        <v>51279016</v>
      </c>
      <c r="E68" s="20">
        <v>64976137</v>
      </c>
      <c r="F68" s="20">
        <v>5849098</v>
      </c>
      <c r="G68" s="20">
        <v>5205217</v>
      </c>
      <c r="H68" s="20">
        <v>6975839</v>
      </c>
      <c r="I68" s="20">
        <v>18030154</v>
      </c>
      <c r="J68" s="20">
        <v>7653012</v>
      </c>
      <c r="K68" s="20">
        <v>5794791</v>
      </c>
      <c r="L68" s="20">
        <v>4500717</v>
      </c>
      <c r="M68" s="20">
        <v>17948520</v>
      </c>
      <c r="N68" s="20">
        <v>6234550</v>
      </c>
      <c r="O68" s="20">
        <v>6300166</v>
      </c>
      <c r="P68" s="20">
        <v>6348989</v>
      </c>
      <c r="Q68" s="20">
        <v>18883705</v>
      </c>
      <c r="R68" s="20"/>
      <c r="S68" s="20"/>
      <c r="T68" s="20"/>
      <c r="U68" s="20"/>
      <c r="V68" s="20">
        <v>54862379</v>
      </c>
      <c r="W68" s="20">
        <v>40933439</v>
      </c>
      <c r="X68" s="20"/>
      <c r="Y68" s="19"/>
      <c r="Z68" s="22">
        <v>64976137</v>
      </c>
    </row>
    <row r="69" spans="1:26" ht="13.5" hidden="1">
      <c r="A69" s="37" t="s">
        <v>32</v>
      </c>
      <c r="B69" s="18">
        <v>3039615</v>
      </c>
      <c r="C69" s="18"/>
      <c r="D69" s="19">
        <v>3607170</v>
      </c>
      <c r="E69" s="20">
        <v>3055000</v>
      </c>
      <c r="F69" s="20">
        <v>268064</v>
      </c>
      <c r="G69" s="20">
        <v>259796</v>
      </c>
      <c r="H69" s="20">
        <v>280765</v>
      </c>
      <c r="I69" s="20">
        <v>808625</v>
      </c>
      <c r="J69" s="20">
        <v>203694</v>
      </c>
      <c r="K69" s="20">
        <v>262697</v>
      </c>
      <c r="L69" s="20">
        <v>252329</v>
      </c>
      <c r="M69" s="20">
        <v>718720</v>
      </c>
      <c r="N69" s="20">
        <v>260279</v>
      </c>
      <c r="O69" s="20">
        <v>250454</v>
      </c>
      <c r="P69" s="20">
        <v>259461</v>
      </c>
      <c r="Q69" s="20">
        <v>770194</v>
      </c>
      <c r="R69" s="20"/>
      <c r="S69" s="20"/>
      <c r="T69" s="20"/>
      <c r="U69" s="20"/>
      <c r="V69" s="20">
        <v>2297539</v>
      </c>
      <c r="W69" s="20">
        <v>2815127</v>
      </c>
      <c r="X69" s="20"/>
      <c r="Y69" s="19"/>
      <c r="Z69" s="22">
        <v>3055000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3039615</v>
      </c>
      <c r="C73" s="18"/>
      <c r="D73" s="19">
        <v>3607170</v>
      </c>
      <c r="E73" s="20">
        <v>3055000</v>
      </c>
      <c r="F73" s="20">
        <v>268064</v>
      </c>
      <c r="G73" s="20">
        <v>259796</v>
      </c>
      <c r="H73" s="20">
        <v>280765</v>
      </c>
      <c r="I73" s="20">
        <v>808625</v>
      </c>
      <c r="J73" s="20">
        <v>203694</v>
      </c>
      <c r="K73" s="20">
        <v>262697</v>
      </c>
      <c r="L73" s="20">
        <v>252329</v>
      </c>
      <c r="M73" s="20">
        <v>718720</v>
      </c>
      <c r="N73" s="20">
        <v>260279</v>
      </c>
      <c r="O73" s="20">
        <v>250454</v>
      </c>
      <c r="P73" s="20">
        <v>259461</v>
      </c>
      <c r="Q73" s="20">
        <v>770194</v>
      </c>
      <c r="R73" s="20"/>
      <c r="S73" s="20"/>
      <c r="T73" s="20"/>
      <c r="U73" s="20"/>
      <c r="V73" s="20">
        <v>2297539</v>
      </c>
      <c r="W73" s="20">
        <v>2815127</v>
      </c>
      <c r="X73" s="20"/>
      <c r="Y73" s="19"/>
      <c r="Z73" s="22">
        <v>3055000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212800</v>
      </c>
      <c r="E75" s="29">
        <v>4684803</v>
      </c>
      <c r="F75" s="29">
        <v>12790</v>
      </c>
      <c r="G75" s="29"/>
      <c r="H75" s="29">
        <v>11500</v>
      </c>
      <c r="I75" s="29">
        <v>24290</v>
      </c>
      <c r="J75" s="29">
        <v>1285829</v>
      </c>
      <c r="K75" s="29">
        <v>501886</v>
      </c>
      <c r="L75" s="29">
        <v>530397</v>
      </c>
      <c r="M75" s="29">
        <v>2318112</v>
      </c>
      <c r="N75" s="29">
        <v>488386</v>
      </c>
      <c r="O75" s="29">
        <v>562228</v>
      </c>
      <c r="P75" s="29">
        <v>568763</v>
      </c>
      <c r="Q75" s="29">
        <v>1619377</v>
      </c>
      <c r="R75" s="29"/>
      <c r="S75" s="29"/>
      <c r="T75" s="29"/>
      <c r="U75" s="29"/>
      <c r="V75" s="29">
        <v>3961779</v>
      </c>
      <c r="W75" s="29">
        <v>169814</v>
      </c>
      <c r="X75" s="29"/>
      <c r="Y75" s="28"/>
      <c r="Z75" s="30">
        <v>4684803</v>
      </c>
    </row>
    <row r="76" spans="1:26" ht="13.5" hidden="1">
      <c r="A76" s="41" t="s">
        <v>117</v>
      </c>
      <c r="B76" s="31">
        <v>43812637</v>
      </c>
      <c r="C76" s="31"/>
      <c r="D76" s="32">
        <v>41302554</v>
      </c>
      <c r="E76" s="33">
        <v>49002558</v>
      </c>
      <c r="F76" s="33">
        <v>3078264</v>
      </c>
      <c r="G76" s="33">
        <v>2961957</v>
      </c>
      <c r="H76" s="33">
        <v>2963076</v>
      </c>
      <c r="I76" s="33">
        <v>9003297</v>
      </c>
      <c r="J76" s="33">
        <v>6040658</v>
      </c>
      <c r="K76" s="33">
        <v>4825558</v>
      </c>
      <c r="L76" s="33">
        <v>3706888</v>
      </c>
      <c r="M76" s="33">
        <v>14573104</v>
      </c>
      <c r="N76" s="33">
        <v>4103883</v>
      </c>
      <c r="O76" s="33">
        <v>4181161</v>
      </c>
      <c r="P76" s="33">
        <v>5624964</v>
      </c>
      <c r="Q76" s="33">
        <v>13910008</v>
      </c>
      <c r="R76" s="33"/>
      <c r="S76" s="33"/>
      <c r="T76" s="33"/>
      <c r="U76" s="33"/>
      <c r="V76" s="33">
        <v>37486409</v>
      </c>
      <c r="W76" s="33">
        <v>35526695</v>
      </c>
      <c r="X76" s="33"/>
      <c r="Y76" s="32"/>
      <c r="Z76" s="34">
        <v>49002558</v>
      </c>
    </row>
    <row r="77" spans="1:26" ht="13.5" hidden="1">
      <c r="A77" s="36" t="s">
        <v>31</v>
      </c>
      <c r="B77" s="18">
        <v>40102993</v>
      </c>
      <c r="C77" s="18"/>
      <c r="D77" s="19">
        <v>37974309</v>
      </c>
      <c r="E77" s="20">
        <v>45674311</v>
      </c>
      <c r="F77" s="20">
        <v>2804379</v>
      </c>
      <c r="G77" s="20">
        <v>2708328</v>
      </c>
      <c r="H77" s="20">
        <v>2656000</v>
      </c>
      <c r="I77" s="20">
        <v>8168707</v>
      </c>
      <c r="J77" s="20">
        <v>5820724</v>
      </c>
      <c r="K77" s="20">
        <v>4686649</v>
      </c>
      <c r="L77" s="20">
        <v>3554674</v>
      </c>
      <c r="M77" s="20">
        <v>14062047</v>
      </c>
      <c r="N77" s="20">
        <v>3929127</v>
      </c>
      <c r="O77" s="20">
        <v>4025661</v>
      </c>
      <c r="P77" s="20">
        <v>3667083</v>
      </c>
      <c r="Q77" s="20">
        <v>11621871</v>
      </c>
      <c r="R77" s="20"/>
      <c r="S77" s="20"/>
      <c r="T77" s="20"/>
      <c r="U77" s="20"/>
      <c r="V77" s="20">
        <v>33852625</v>
      </c>
      <c r="W77" s="20">
        <v>33249226</v>
      </c>
      <c r="X77" s="20"/>
      <c r="Y77" s="19"/>
      <c r="Z77" s="22">
        <v>45674311</v>
      </c>
    </row>
    <row r="78" spans="1:26" ht="13.5" hidden="1">
      <c r="A78" s="37" t="s">
        <v>32</v>
      </c>
      <c r="B78" s="18">
        <v>3709644</v>
      </c>
      <c r="C78" s="18"/>
      <c r="D78" s="19">
        <v>3115445</v>
      </c>
      <c r="E78" s="20">
        <v>3115446</v>
      </c>
      <c r="F78" s="20">
        <v>255159</v>
      </c>
      <c r="G78" s="20">
        <v>237456</v>
      </c>
      <c r="H78" s="20">
        <v>291327</v>
      </c>
      <c r="I78" s="20">
        <v>783942</v>
      </c>
      <c r="J78" s="20">
        <v>183287</v>
      </c>
      <c r="K78" s="20">
        <v>105607</v>
      </c>
      <c r="L78" s="20">
        <v>127856</v>
      </c>
      <c r="M78" s="20">
        <v>416750</v>
      </c>
      <c r="N78" s="20">
        <v>136929</v>
      </c>
      <c r="O78" s="20">
        <v>83042</v>
      </c>
      <c r="P78" s="20">
        <v>1815978</v>
      </c>
      <c r="Q78" s="20">
        <v>2035949</v>
      </c>
      <c r="R78" s="20"/>
      <c r="S78" s="20"/>
      <c r="T78" s="20"/>
      <c r="U78" s="20"/>
      <c r="V78" s="20">
        <v>3236641</v>
      </c>
      <c r="W78" s="20">
        <v>2100626</v>
      </c>
      <c r="X78" s="20"/>
      <c r="Y78" s="19"/>
      <c r="Z78" s="22">
        <v>3115446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>
        <v>255159</v>
      </c>
      <c r="G81" s="20">
        <v>237456</v>
      </c>
      <c r="H81" s="20">
        <v>291327</v>
      </c>
      <c r="I81" s="20">
        <v>783942</v>
      </c>
      <c r="J81" s="20">
        <v>183287</v>
      </c>
      <c r="K81" s="20">
        <v>105607</v>
      </c>
      <c r="L81" s="20">
        <v>127856</v>
      </c>
      <c r="M81" s="20">
        <v>416750</v>
      </c>
      <c r="N81" s="20">
        <v>136929</v>
      </c>
      <c r="O81" s="20">
        <v>83042</v>
      </c>
      <c r="P81" s="20">
        <v>1815978</v>
      </c>
      <c r="Q81" s="20">
        <v>2035949</v>
      </c>
      <c r="R81" s="20"/>
      <c r="S81" s="20"/>
      <c r="T81" s="20"/>
      <c r="U81" s="20"/>
      <c r="V81" s="20">
        <v>3236641</v>
      </c>
      <c r="W81" s="20"/>
      <c r="X81" s="20"/>
      <c r="Y81" s="19"/>
      <c r="Z81" s="22"/>
    </row>
    <row r="82" spans="1:26" ht="13.5" hidden="1">
      <c r="A82" s="38" t="s">
        <v>113</v>
      </c>
      <c r="B82" s="18">
        <v>3709644</v>
      </c>
      <c r="C82" s="18"/>
      <c r="D82" s="19">
        <v>3115445</v>
      </c>
      <c r="E82" s="20">
        <v>3115446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2100626</v>
      </c>
      <c r="X82" s="20"/>
      <c r="Y82" s="19"/>
      <c r="Z82" s="22">
        <v>3115446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212800</v>
      </c>
      <c r="E84" s="29">
        <v>212801</v>
      </c>
      <c r="F84" s="29">
        <v>18726</v>
      </c>
      <c r="G84" s="29">
        <v>16173</v>
      </c>
      <c r="H84" s="29">
        <v>15749</v>
      </c>
      <c r="I84" s="29">
        <v>50648</v>
      </c>
      <c r="J84" s="29">
        <v>36647</v>
      </c>
      <c r="K84" s="29">
        <v>33302</v>
      </c>
      <c r="L84" s="29">
        <v>24358</v>
      </c>
      <c r="M84" s="29">
        <v>94307</v>
      </c>
      <c r="N84" s="29">
        <v>37827</v>
      </c>
      <c r="O84" s="29">
        <v>72458</v>
      </c>
      <c r="P84" s="29">
        <v>141903</v>
      </c>
      <c r="Q84" s="29">
        <v>252188</v>
      </c>
      <c r="R84" s="29"/>
      <c r="S84" s="29"/>
      <c r="T84" s="29"/>
      <c r="U84" s="29"/>
      <c r="V84" s="29">
        <v>397143</v>
      </c>
      <c r="W84" s="29">
        <v>176843</v>
      </c>
      <c r="X84" s="29"/>
      <c r="Y84" s="28"/>
      <c r="Z84" s="30">
        <v>212801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208026601</v>
      </c>
      <c r="C6" s="18">
        <v>0</v>
      </c>
      <c r="D6" s="58">
        <v>237920250</v>
      </c>
      <c r="E6" s="59">
        <v>235218738</v>
      </c>
      <c r="F6" s="59">
        <v>13838325</v>
      </c>
      <c r="G6" s="59">
        <v>12206188</v>
      </c>
      <c r="H6" s="59">
        <v>12206188</v>
      </c>
      <c r="I6" s="59">
        <v>38250701</v>
      </c>
      <c r="J6" s="59">
        <v>18317965</v>
      </c>
      <c r="K6" s="59">
        <v>505550</v>
      </c>
      <c r="L6" s="59">
        <v>9849235</v>
      </c>
      <c r="M6" s="59">
        <v>28672750</v>
      </c>
      <c r="N6" s="59">
        <v>3279918</v>
      </c>
      <c r="O6" s="59">
        <v>29005491</v>
      </c>
      <c r="P6" s="59">
        <v>10379055</v>
      </c>
      <c r="Q6" s="59">
        <v>42664464</v>
      </c>
      <c r="R6" s="59">
        <v>0</v>
      </c>
      <c r="S6" s="59">
        <v>0</v>
      </c>
      <c r="T6" s="59">
        <v>0</v>
      </c>
      <c r="U6" s="59">
        <v>0</v>
      </c>
      <c r="V6" s="59">
        <v>109587915</v>
      </c>
      <c r="W6" s="59">
        <v>7662647</v>
      </c>
      <c r="X6" s="59">
        <v>101925268</v>
      </c>
      <c r="Y6" s="60">
        <v>1330.16</v>
      </c>
      <c r="Z6" s="61">
        <v>235218738</v>
      </c>
    </row>
    <row r="7" spans="1:26" ht="13.5">
      <c r="A7" s="57" t="s">
        <v>33</v>
      </c>
      <c r="B7" s="18">
        <v>7028526</v>
      </c>
      <c r="C7" s="18">
        <v>0</v>
      </c>
      <c r="D7" s="58">
        <v>10300000</v>
      </c>
      <c r="E7" s="59">
        <v>0</v>
      </c>
      <c r="F7" s="59">
        <v>108386</v>
      </c>
      <c r="G7" s="59">
        <v>368218</v>
      </c>
      <c r="H7" s="59">
        <v>368218</v>
      </c>
      <c r="I7" s="59">
        <v>844822</v>
      </c>
      <c r="J7" s="59">
        <v>24596</v>
      </c>
      <c r="K7" s="59">
        <v>18997</v>
      </c>
      <c r="L7" s="59">
        <v>35930</v>
      </c>
      <c r="M7" s="59">
        <v>79523</v>
      </c>
      <c r="N7" s="59">
        <v>614084</v>
      </c>
      <c r="O7" s="59">
        <v>602451</v>
      </c>
      <c r="P7" s="59">
        <v>2646</v>
      </c>
      <c r="Q7" s="59">
        <v>1219181</v>
      </c>
      <c r="R7" s="59">
        <v>0</v>
      </c>
      <c r="S7" s="59">
        <v>0</v>
      </c>
      <c r="T7" s="59">
        <v>0</v>
      </c>
      <c r="U7" s="59">
        <v>0</v>
      </c>
      <c r="V7" s="59">
        <v>2143526</v>
      </c>
      <c r="W7" s="59"/>
      <c r="X7" s="59">
        <v>2143526</v>
      </c>
      <c r="Y7" s="60">
        <v>0</v>
      </c>
      <c r="Z7" s="61">
        <v>0</v>
      </c>
    </row>
    <row r="8" spans="1:26" ht="13.5">
      <c r="A8" s="57" t="s">
        <v>34</v>
      </c>
      <c r="B8" s="18">
        <v>644068233</v>
      </c>
      <c r="C8" s="18">
        <v>0</v>
      </c>
      <c r="D8" s="58">
        <v>777299000</v>
      </c>
      <c r="E8" s="59">
        <v>0</v>
      </c>
      <c r="F8" s="59">
        <v>273274000</v>
      </c>
      <c r="G8" s="59">
        <v>2189852</v>
      </c>
      <c r="H8" s="59">
        <v>2189852</v>
      </c>
      <c r="I8" s="59">
        <v>277653704</v>
      </c>
      <c r="J8" s="59">
        <v>455423</v>
      </c>
      <c r="K8" s="59">
        <v>2136879</v>
      </c>
      <c r="L8" s="59">
        <v>295995000</v>
      </c>
      <c r="M8" s="59">
        <v>298587302</v>
      </c>
      <c r="N8" s="59">
        <v>91037449</v>
      </c>
      <c r="O8" s="59">
        <v>1614572</v>
      </c>
      <c r="P8" s="59">
        <v>189886000</v>
      </c>
      <c r="Q8" s="59">
        <v>282538021</v>
      </c>
      <c r="R8" s="59">
        <v>0</v>
      </c>
      <c r="S8" s="59">
        <v>0</v>
      </c>
      <c r="T8" s="59">
        <v>0</v>
      </c>
      <c r="U8" s="59">
        <v>0</v>
      </c>
      <c r="V8" s="59">
        <v>858779027</v>
      </c>
      <c r="W8" s="59">
        <v>640223660</v>
      </c>
      <c r="X8" s="59">
        <v>218555367</v>
      </c>
      <c r="Y8" s="60">
        <v>34.14</v>
      </c>
      <c r="Z8" s="61">
        <v>0</v>
      </c>
    </row>
    <row r="9" spans="1:26" ht="13.5">
      <c r="A9" s="57" t="s">
        <v>35</v>
      </c>
      <c r="B9" s="18">
        <v>651004</v>
      </c>
      <c r="C9" s="18">
        <v>0</v>
      </c>
      <c r="D9" s="58">
        <v>840000</v>
      </c>
      <c r="E9" s="59">
        <v>0</v>
      </c>
      <c r="F9" s="59">
        <v>2947609</v>
      </c>
      <c r="G9" s="59">
        <v>787769</v>
      </c>
      <c r="H9" s="59">
        <v>787769</v>
      </c>
      <c r="I9" s="59">
        <v>4523147</v>
      </c>
      <c r="J9" s="59">
        <v>7631</v>
      </c>
      <c r="K9" s="59">
        <v>26973</v>
      </c>
      <c r="L9" s="59">
        <v>2116078</v>
      </c>
      <c r="M9" s="59">
        <v>2150682</v>
      </c>
      <c r="N9" s="59">
        <v>346491</v>
      </c>
      <c r="O9" s="59">
        <v>6149664</v>
      </c>
      <c r="P9" s="59">
        <v>2168739</v>
      </c>
      <c r="Q9" s="59">
        <v>8664894</v>
      </c>
      <c r="R9" s="59">
        <v>0</v>
      </c>
      <c r="S9" s="59">
        <v>0</v>
      </c>
      <c r="T9" s="59">
        <v>0</v>
      </c>
      <c r="U9" s="59">
        <v>0</v>
      </c>
      <c r="V9" s="59">
        <v>15338723</v>
      </c>
      <c r="W9" s="59">
        <v>773195</v>
      </c>
      <c r="X9" s="59">
        <v>14565528</v>
      </c>
      <c r="Y9" s="60">
        <v>1883.81</v>
      </c>
      <c r="Z9" s="61">
        <v>0</v>
      </c>
    </row>
    <row r="10" spans="1:26" ht="25.5">
      <c r="A10" s="62" t="s">
        <v>102</v>
      </c>
      <c r="B10" s="63">
        <f>SUM(B5:B9)</f>
        <v>859774364</v>
      </c>
      <c r="C10" s="63">
        <f>SUM(C5:C9)</f>
        <v>0</v>
      </c>
      <c r="D10" s="64">
        <f aca="true" t="shared" si="0" ref="D10:Z10">SUM(D5:D9)</f>
        <v>1026359250</v>
      </c>
      <c r="E10" s="65">
        <f t="shared" si="0"/>
        <v>235218738</v>
      </c>
      <c r="F10" s="65">
        <f t="shared" si="0"/>
        <v>290168320</v>
      </c>
      <c r="G10" s="65">
        <f t="shared" si="0"/>
        <v>15552027</v>
      </c>
      <c r="H10" s="65">
        <f t="shared" si="0"/>
        <v>15552027</v>
      </c>
      <c r="I10" s="65">
        <f t="shared" si="0"/>
        <v>321272374</v>
      </c>
      <c r="J10" s="65">
        <f t="shared" si="0"/>
        <v>18805615</v>
      </c>
      <c r="K10" s="65">
        <f t="shared" si="0"/>
        <v>2688399</v>
      </c>
      <c r="L10" s="65">
        <f t="shared" si="0"/>
        <v>307996243</v>
      </c>
      <c r="M10" s="65">
        <f t="shared" si="0"/>
        <v>329490257</v>
      </c>
      <c r="N10" s="65">
        <f t="shared" si="0"/>
        <v>95277942</v>
      </c>
      <c r="O10" s="65">
        <f t="shared" si="0"/>
        <v>37372178</v>
      </c>
      <c r="P10" s="65">
        <f t="shared" si="0"/>
        <v>202436440</v>
      </c>
      <c r="Q10" s="65">
        <f t="shared" si="0"/>
        <v>335086560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985849191</v>
      </c>
      <c r="W10" s="65">
        <f t="shared" si="0"/>
        <v>648659502</v>
      </c>
      <c r="X10" s="65">
        <f t="shared" si="0"/>
        <v>337189689</v>
      </c>
      <c r="Y10" s="66">
        <f>+IF(W10&lt;&gt;0,(X10/W10)*100,0)</f>
        <v>51.982540602635</v>
      </c>
      <c r="Z10" s="67">
        <f t="shared" si="0"/>
        <v>235218738</v>
      </c>
    </row>
    <row r="11" spans="1:26" ht="13.5">
      <c r="A11" s="57" t="s">
        <v>36</v>
      </c>
      <c r="B11" s="18">
        <v>312840429</v>
      </c>
      <c r="C11" s="18">
        <v>0</v>
      </c>
      <c r="D11" s="58">
        <v>385589864</v>
      </c>
      <c r="E11" s="59">
        <v>300356075</v>
      </c>
      <c r="F11" s="59">
        <v>32135467</v>
      </c>
      <c r="G11" s="59">
        <v>26091168</v>
      </c>
      <c r="H11" s="59">
        <v>26091168</v>
      </c>
      <c r="I11" s="59">
        <v>84317803</v>
      </c>
      <c r="J11" s="59">
        <v>29417774</v>
      </c>
      <c r="K11" s="59">
        <v>30736810</v>
      </c>
      <c r="L11" s="59">
        <v>24092147</v>
      </c>
      <c r="M11" s="59">
        <v>84246731</v>
      </c>
      <c r="N11" s="59">
        <v>23769764</v>
      </c>
      <c r="O11" s="59">
        <v>48808451</v>
      </c>
      <c r="P11" s="59">
        <v>24328729</v>
      </c>
      <c r="Q11" s="59">
        <v>96906944</v>
      </c>
      <c r="R11" s="59">
        <v>0</v>
      </c>
      <c r="S11" s="59">
        <v>0</v>
      </c>
      <c r="T11" s="59">
        <v>0</v>
      </c>
      <c r="U11" s="59">
        <v>0</v>
      </c>
      <c r="V11" s="59">
        <v>265471478</v>
      </c>
      <c r="W11" s="59">
        <v>262459794</v>
      </c>
      <c r="X11" s="59">
        <v>3011684</v>
      </c>
      <c r="Y11" s="60">
        <v>1.15</v>
      </c>
      <c r="Z11" s="61">
        <v>300356075</v>
      </c>
    </row>
    <row r="12" spans="1:26" ht="13.5">
      <c r="A12" s="57" t="s">
        <v>37</v>
      </c>
      <c r="B12" s="18">
        <v>11934681</v>
      </c>
      <c r="C12" s="18">
        <v>0</v>
      </c>
      <c r="D12" s="58">
        <v>8508768</v>
      </c>
      <c r="E12" s="59">
        <v>11688272</v>
      </c>
      <c r="F12" s="59">
        <v>967530</v>
      </c>
      <c r="G12" s="59">
        <v>997352</v>
      </c>
      <c r="H12" s="59">
        <v>997352</v>
      </c>
      <c r="I12" s="59">
        <v>2962234</v>
      </c>
      <c r="J12" s="59">
        <v>991890</v>
      </c>
      <c r="K12" s="59">
        <v>991890</v>
      </c>
      <c r="L12" s="59">
        <v>970726</v>
      </c>
      <c r="M12" s="59">
        <v>2954506</v>
      </c>
      <c r="N12" s="59">
        <v>1100581</v>
      </c>
      <c r="O12" s="59">
        <v>0</v>
      </c>
      <c r="P12" s="59">
        <v>1834922</v>
      </c>
      <c r="Q12" s="59">
        <v>2935503</v>
      </c>
      <c r="R12" s="59">
        <v>0</v>
      </c>
      <c r="S12" s="59">
        <v>0</v>
      </c>
      <c r="T12" s="59">
        <v>0</v>
      </c>
      <c r="U12" s="59">
        <v>0</v>
      </c>
      <c r="V12" s="59">
        <v>8852243</v>
      </c>
      <c r="W12" s="59">
        <v>6700972</v>
      </c>
      <c r="X12" s="59">
        <v>2151271</v>
      </c>
      <c r="Y12" s="60">
        <v>32.1</v>
      </c>
      <c r="Z12" s="61">
        <v>11688272</v>
      </c>
    </row>
    <row r="13" spans="1:26" ht="13.5">
      <c r="A13" s="57" t="s">
        <v>103</v>
      </c>
      <c r="B13" s="18">
        <v>171514097</v>
      </c>
      <c r="C13" s="18">
        <v>0</v>
      </c>
      <c r="D13" s="58">
        <v>184687757</v>
      </c>
      <c r="E13" s="59">
        <v>179776408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35072550</v>
      </c>
      <c r="X13" s="59">
        <v>-35072550</v>
      </c>
      <c r="Y13" s="60">
        <v>-100</v>
      </c>
      <c r="Z13" s="61">
        <v>179776408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381180459</v>
      </c>
      <c r="C15" s="18">
        <v>0</v>
      </c>
      <c r="D15" s="58">
        <v>241461585</v>
      </c>
      <c r="E15" s="59">
        <v>166069000</v>
      </c>
      <c r="F15" s="59">
        <v>2318732</v>
      </c>
      <c r="G15" s="59">
        <v>4243620</v>
      </c>
      <c r="H15" s="59">
        <v>4243620</v>
      </c>
      <c r="I15" s="59">
        <v>10805972</v>
      </c>
      <c r="J15" s="59">
        <v>3122632</v>
      </c>
      <c r="K15" s="59">
        <v>3601786</v>
      </c>
      <c r="L15" s="59">
        <v>10513341</v>
      </c>
      <c r="M15" s="59">
        <v>17237759</v>
      </c>
      <c r="N15" s="59">
        <v>3944835</v>
      </c>
      <c r="O15" s="59">
        <v>6330202</v>
      </c>
      <c r="P15" s="59">
        <v>7933340</v>
      </c>
      <c r="Q15" s="59">
        <v>18208377</v>
      </c>
      <c r="R15" s="59">
        <v>0</v>
      </c>
      <c r="S15" s="59">
        <v>0</v>
      </c>
      <c r="T15" s="59">
        <v>0</v>
      </c>
      <c r="U15" s="59">
        <v>0</v>
      </c>
      <c r="V15" s="59">
        <v>46252108</v>
      </c>
      <c r="W15" s="59">
        <v>181796831</v>
      </c>
      <c r="X15" s="59">
        <v>-135544723</v>
      </c>
      <c r="Y15" s="60">
        <v>-74.56</v>
      </c>
      <c r="Z15" s="61">
        <v>166069000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32175</v>
      </c>
      <c r="M16" s="59">
        <v>32175</v>
      </c>
      <c r="N16" s="59">
        <v>3400</v>
      </c>
      <c r="O16" s="59">
        <v>11250</v>
      </c>
      <c r="P16" s="59">
        <v>0</v>
      </c>
      <c r="Q16" s="59">
        <v>14650</v>
      </c>
      <c r="R16" s="59">
        <v>0</v>
      </c>
      <c r="S16" s="59">
        <v>0</v>
      </c>
      <c r="T16" s="59">
        <v>0</v>
      </c>
      <c r="U16" s="59">
        <v>0</v>
      </c>
      <c r="V16" s="59">
        <v>46825</v>
      </c>
      <c r="W16" s="59"/>
      <c r="X16" s="59">
        <v>46825</v>
      </c>
      <c r="Y16" s="60">
        <v>0</v>
      </c>
      <c r="Z16" s="61">
        <v>0</v>
      </c>
    </row>
    <row r="17" spans="1:26" ht="13.5">
      <c r="A17" s="57" t="s">
        <v>41</v>
      </c>
      <c r="B17" s="18">
        <v>295819017</v>
      </c>
      <c r="C17" s="18">
        <v>0</v>
      </c>
      <c r="D17" s="58">
        <v>215066123</v>
      </c>
      <c r="E17" s="59">
        <v>174651189</v>
      </c>
      <c r="F17" s="59">
        <v>7236919</v>
      </c>
      <c r="G17" s="59">
        <v>7659618</v>
      </c>
      <c r="H17" s="59">
        <v>7659618</v>
      </c>
      <c r="I17" s="59">
        <v>22556155</v>
      </c>
      <c r="J17" s="59">
        <v>4816280</v>
      </c>
      <c r="K17" s="59">
        <v>3457071</v>
      </c>
      <c r="L17" s="59">
        <v>30820687</v>
      </c>
      <c r="M17" s="59">
        <v>39094038</v>
      </c>
      <c r="N17" s="59">
        <v>10001663</v>
      </c>
      <c r="O17" s="59">
        <v>13488734</v>
      </c>
      <c r="P17" s="59">
        <v>14412663</v>
      </c>
      <c r="Q17" s="59">
        <v>37903060</v>
      </c>
      <c r="R17" s="59">
        <v>0</v>
      </c>
      <c r="S17" s="59">
        <v>0</v>
      </c>
      <c r="T17" s="59">
        <v>0</v>
      </c>
      <c r="U17" s="59">
        <v>0</v>
      </c>
      <c r="V17" s="59">
        <v>99553253</v>
      </c>
      <c r="W17" s="59">
        <v>165658619</v>
      </c>
      <c r="X17" s="59">
        <v>-66105366</v>
      </c>
      <c r="Y17" s="60">
        <v>-39.9</v>
      </c>
      <c r="Z17" s="61">
        <v>174651189</v>
      </c>
    </row>
    <row r="18" spans="1:26" ht="13.5">
      <c r="A18" s="69" t="s">
        <v>42</v>
      </c>
      <c r="B18" s="70">
        <f>SUM(B11:B17)</f>
        <v>1173288683</v>
      </c>
      <c r="C18" s="70">
        <f>SUM(C11:C17)</f>
        <v>0</v>
      </c>
      <c r="D18" s="71">
        <f aca="true" t="shared" si="1" ref="D18:Z18">SUM(D11:D17)</f>
        <v>1035314097</v>
      </c>
      <c r="E18" s="72">
        <f t="shared" si="1"/>
        <v>832540944</v>
      </c>
      <c r="F18" s="72">
        <f t="shared" si="1"/>
        <v>42658648</v>
      </c>
      <c r="G18" s="72">
        <f t="shared" si="1"/>
        <v>38991758</v>
      </c>
      <c r="H18" s="72">
        <f t="shared" si="1"/>
        <v>38991758</v>
      </c>
      <c r="I18" s="72">
        <f t="shared" si="1"/>
        <v>120642164</v>
      </c>
      <c r="J18" s="72">
        <f t="shared" si="1"/>
        <v>38348576</v>
      </c>
      <c r="K18" s="72">
        <f t="shared" si="1"/>
        <v>38787557</v>
      </c>
      <c r="L18" s="72">
        <f t="shared" si="1"/>
        <v>66429076</v>
      </c>
      <c r="M18" s="72">
        <f t="shared" si="1"/>
        <v>143565209</v>
      </c>
      <c r="N18" s="72">
        <f t="shared" si="1"/>
        <v>38820243</v>
      </c>
      <c r="O18" s="72">
        <f t="shared" si="1"/>
        <v>68638637</v>
      </c>
      <c r="P18" s="72">
        <f t="shared" si="1"/>
        <v>48509654</v>
      </c>
      <c r="Q18" s="72">
        <f t="shared" si="1"/>
        <v>155968534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420175907</v>
      </c>
      <c r="W18" s="72">
        <f t="shared" si="1"/>
        <v>651688766</v>
      </c>
      <c r="X18" s="72">
        <f t="shared" si="1"/>
        <v>-231512859</v>
      </c>
      <c r="Y18" s="66">
        <f>+IF(W18&lt;&gt;0,(X18/W18)*100,0)</f>
        <v>-35.525065196535856</v>
      </c>
      <c r="Z18" s="73">
        <f t="shared" si="1"/>
        <v>832540944</v>
      </c>
    </row>
    <row r="19" spans="1:26" ht="13.5">
      <c r="A19" s="69" t="s">
        <v>43</v>
      </c>
      <c r="B19" s="74">
        <f>+B10-B18</f>
        <v>-313514319</v>
      </c>
      <c r="C19" s="74">
        <f>+C10-C18</f>
        <v>0</v>
      </c>
      <c r="D19" s="75">
        <f aca="true" t="shared" si="2" ref="D19:Z19">+D10-D18</f>
        <v>-8954847</v>
      </c>
      <c r="E19" s="76">
        <f t="shared" si="2"/>
        <v>-597322206</v>
      </c>
      <c r="F19" s="76">
        <f t="shared" si="2"/>
        <v>247509672</v>
      </c>
      <c r="G19" s="76">
        <f t="shared" si="2"/>
        <v>-23439731</v>
      </c>
      <c r="H19" s="76">
        <f t="shared" si="2"/>
        <v>-23439731</v>
      </c>
      <c r="I19" s="76">
        <f t="shared" si="2"/>
        <v>200630210</v>
      </c>
      <c r="J19" s="76">
        <f t="shared" si="2"/>
        <v>-19542961</v>
      </c>
      <c r="K19" s="76">
        <f t="shared" si="2"/>
        <v>-36099158</v>
      </c>
      <c r="L19" s="76">
        <f t="shared" si="2"/>
        <v>241567167</v>
      </c>
      <c r="M19" s="76">
        <f t="shared" si="2"/>
        <v>185925048</v>
      </c>
      <c r="N19" s="76">
        <f t="shared" si="2"/>
        <v>56457699</v>
      </c>
      <c r="O19" s="76">
        <f t="shared" si="2"/>
        <v>-31266459</v>
      </c>
      <c r="P19" s="76">
        <f t="shared" si="2"/>
        <v>153926786</v>
      </c>
      <c r="Q19" s="76">
        <f t="shared" si="2"/>
        <v>179118026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565673284</v>
      </c>
      <c r="W19" s="76">
        <f>IF(E10=E18,0,W10-W18)</f>
        <v>-3029264</v>
      </c>
      <c r="X19" s="76">
        <f t="shared" si="2"/>
        <v>568702548</v>
      </c>
      <c r="Y19" s="77">
        <f>+IF(W19&lt;&gt;0,(X19/W19)*100,0)</f>
        <v>-18773.621183231306</v>
      </c>
      <c r="Z19" s="78">
        <f t="shared" si="2"/>
        <v>-597322206</v>
      </c>
    </row>
    <row r="20" spans="1:26" ht="13.5">
      <c r="A20" s="57" t="s">
        <v>44</v>
      </c>
      <c r="B20" s="18">
        <v>317650447</v>
      </c>
      <c r="C20" s="18">
        <v>0</v>
      </c>
      <c r="D20" s="58">
        <v>559950000</v>
      </c>
      <c r="E20" s="59">
        <v>0</v>
      </c>
      <c r="F20" s="59">
        <v>0</v>
      </c>
      <c r="G20" s="59">
        <v>3009066</v>
      </c>
      <c r="H20" s="59">
        <v>3009066</v>
      </c>
      <c r="I20" s="59">
        <v>6018132</v>
      </c>
      <c r="J20" s="59">
        <v>38358561</v>
      </c>
      <c r="K20" s="59">
        <v>1166140</v>
      </c>
      <c r="L20" s="59">
        <v>76133607</v>
      </c>
      <c r="M20" s="59">
        <v>115658308</v>
      </c>
      <c r="N20" s="59">
        <v>44303452</v>
      </c>
      <c r="O20" s="59">
        <v>681545</v>
      </c>
      <c r="P20" s="59">
        <v>0</v>
      </c>
      <c r="Q20" s="59">
        <v>44984997</v>
      </c>
      <c r="R20" s="59">
        <v>0</v>
      </c>
      <c r="S20" s="59">
        <v>0</v>
      </c>
      <c r="T20" s="59">
        <v>0</v>
      </c>
      <c r="U20" s="59">
        <v>0</v>
      </c>
      <c r="V20" s="59">
        <v>166661437</v>
      </c>
      <c r="W20" s="59">
        <v>356817753</v>
      </c>
      <c r="X20" s="59">
        <v>-190156316</v>
      </c>
      <c r="Y20" s="60">
        <v>-53.29</v>
      </c>
      <c r="Z20" s="61">
        <v>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4136128</v>
      </c>
      <c r="C22" s="85">
        <f>SUM(C19:C21)</f>
        <v>0</v>
      </c>
      <c r="D22" s="86">
        <f aca="true" t="shared" si="3" ref="D22:Z22">SUM(D19:D21)</f>
        <v>550995153</v>
      </c>
      <c r="E22" s="87">
        <f t="shared" si="3"/>
        <v>-597322206</v>
      </c>
      <c r="F22" s="87">
        <f t="shared" si="3"/>
        <v>247509672</v>
      </c>
      <c r="G22" s="87">
        <f t="shared" si="3"/>
        <v>-20430665</v>
      </c>
      <c r="H22" s="87">
        <f t="shared" si="3"/>
        <v>-20430665</v>
      </c>
      <c r="I22" s="87">
        <f t="shared" si="3"/>
        <v>206648342</v>
      </c>
      <c r="J22" s="87">
        <f t="shared" si="3"/>
        <v>18815600</v>
      </c>
      <c r="K22" s="87">
        <f t="shared" si="3"/>
        <v>-34933018</v>
      </c>
      <c r="L22" s="87">
        <f t="shared" si="3"/>
        <v>317700774</v>
      </c>
      <c r="M22" s="87">
        <f t="shared" si="3"/>
        <v>301583356</v>
      </c>
      <c r="N22" s="87">
        <f t="shared" si="3"/>
        <v>100761151</v>
      </c>
      <c r="O22" s="87">
        <f t="shared" si="3"/>
        <v>-30584914</v>
      </c>
      <c r="P22" s="87">
        <f t="shared" si="3"/>
        <v>153926786</v>
      </c>
      <c r="Q22" s="87">
        <f t="shared" si="3"/>
        <v>224103023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732334721</v>
      </c>
      <c r="W22" s="87">
        <f t="shared" si="3"/>
        <v>353788489</v>
      </c>
      <c r="X22" s="87">
        <f t="shared" si="3"/>
        <v>378546232</v>
      </c>
      <c r="Y22" s="88">
        <f>+IF(W22&lt;&gt;0,(X22/W22)*100,0)</f>
        <v>106.9978938743821</v>
      </c>
      <c r="Z22" s="89">
        <f t="shared" si="3"/>
        <v>-597322206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4136128</v>
      </c>
      <c r="C24" s="74">
        <f>SUM(C22:C23)</f>
        <v>0</v>
      </c>
      <c r="D24" s="75">
        <f aca="true" t="shared" si="4" ref="D24:Z24">SUM(D22:D23)</f>
        <v>550995153</v>
      </c>
      <c r="E24" s="76">
        <f t="shared" si="4"/>
        <v>-597322206</v>
      </c>
      <c r="F24" s="76">
        <f t="shared" si="4"/>
        <v>247509672</v>
      </c>
      <c r="G24" s="76">
        <f t="shared" si="4"/>
        <v>-20430665</v>
      </c>
      <c r="H24" s="76">
        <f t="shared" si="4"/>
        <v>-20430665</v>
      </c>
      <c r="I24" s="76">
        <f t="shared" si="4"/>
        <v>206648342</v>
      </c>
      <c r="J24" s="76">
        <f t="shared" si="4"/>
        <v>18815600</v>
      </c>
      <c r="K24" s="76">
        <f t="shared" si="4"/>
        <v>-34933018</v>
      </c>
      <c r="L24" s="76">
        <f t="shared" si="4"/>
        <v>317700774</v>
      </c>
      <c r="M24" s="76">
        <f t="shared" si="4"/>
        <v>301583356</v>
      </c>
      <c r="N24" s="76">
        <f t="shared" si="4"/>
        <v>100761151</v>
      </c>
      <c r="O24" s="76">
        <f t="shared" si="4"/>
        <v>-30584914</v>
      </c>
      <c r="P24" s="76">
        <f t="shared" si="4"/>
        <v>153926786</v>
      </c>
      <c r="Q24" s="76">
        <f t="shared" si="4"/>
        <v>224103023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732334721</v>
      </c>
      <c r="W24" s="76">
        <f t="shared" si="4"/>
        <v>353788489</v>
      </c>
      <c r="X24" s="76">
        <f t="shared" si="4"/>
        <v>378546232</v>
      </c>
      <c r="Y24" s="77">
        <f>+IF(W24&lt;&gt;0,(X24/W24)*100,0)</f>
        <v>106.9978938743821</v>
      </c>
      <c r="Z24" s="78">
        <f t="shared" si="4"/>
        <v>-597322206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511811022</v>
      </c>
      <c r="C27" s="21">
        <v>0</v>
      </c>
      <c r="D27" s="98">
        <v>640834648</v>
      </c>
      <c r="E27" s="99">
        <v>610457626</v>
      </c>
      <c r="F27" s="99">
        <v>0</v>
      </c>
      <c r="G27" s="99">
        <v>346730</v>
      </c>
      <c r="H27" s="99">
        <v>11211071</v>
      </c>
      <c r="I27" s="99">
        <v>11557801</v>
      </c>
      <c r="J27" s="99">
        <v>30852750</v>
      </c>
      <c r="K27" s="99">
        <v>1183549</v>
      </c>
      <c r="L27" s="99">
        <v>101951254</v>
      </c>
      <c r="M27" s="99">
        <v>133987553</v>
      </c>
      <c r="N27" s="99">
        <v>44463751</v>
      </c>
      <c r="O27" s="99">
        <v>11801978</v>
      </c>
      <c r="P27" s="99">
        <v>56989897</v>
      </c>
      <c r="Q27" s="99">
        <v>113255626</v>
      </c>
      <c r="R27" s="99">
        <v>0</v>
      </c>
      <c r="S27" s="99">
        <v>0</v>
      </c>
      <c r="T27" s="99">
        <v>0</v>
      </c>
      <c r="U27" s="99">
        <v>0</v>
      </c>
      <c r="V27" s="99">
        <v>258800980</v>
      </c>
      <c r="W27" s="99">
        <v>457843220</v>
      </c>
      <c r="X27" s="99">
        <v>-199042240</v>
      </c>
      <c r="Y27" s="100">
        <v>-43.47</v>
      </c>
      <c r="Z27" s="101">
        <v>610457626</v>
      </c>
    </row>
    <row r="28" spans="1:26" ht="13.5">
      <c r="A28" s="102" t="s">
        <v>44</v>
      </c>
      <c r="B28" s="18">
        <v>510654831</v>
      </c>
      <c r="C28" s="18">
        <v>0</v>
      </c>
      <c r="D28" s="58">
        <v>559949648</v>
      </c>
      <c r="E28" s="59">
        <v>534610600</v>
      </c>
      <c r="F28" s="59">
        <v>0</v>
      </c>
      <c r="G28" s="59">
        <v>0</v>
      </c>
      <c r="H28" s="59">
        <v>11211071</v>
      </c>
      <c r="I28" s="59">
        <v>11211071</v>
      </c>
      <c r="J28" s="59">
        <v>30852750</v>
      </c>
      <c r="K28" s="59">
        <v>1183549</v>
      </c>
      <c r="L28" s="59">
        <v>53703250</v>
      </c>
      <c r="M28" s="59">
        <v>85739549</v>
      </c>
      <c r="N28" s="59">
        <v>37464476</v>
      </c>
      <c r="O28" s="59">
        <v>9174249</v>
      </c>
      <c r="P28" s="59">
        <v>56987977</v>
      </c>
      <c r="Q28" s="59">
        <v>103626702</v>
      </c>
      <c r="R28" s="59">
        <v>0</v>
      </c>
      <c r="S28" s="59">
        <v>0</v>
      </c>
      <c r="T28" s="59">
        <v>0</v>
      </c>
      <c r="U28" s="59">
        <v>0</v>
      </c>
      <c r="V28" s="59">
        <v>200577322</v>
      </c>
      <c r="W28" s="59">
        <v>400957950</v>
      </c>
      <c r="X28" s="59">
        <v>-200380628</v>
      </c>
      <c r="Y28" s="60">
        <v>-49.98</v>
      </c>
      <c r="Z28" s="61">
        <v>534610600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1156191</v>
      </c>
      <c r="C31" s="18">
        <v>0</v>
      </c>
      <c r="D31" s="58">
        <v>80885000</v>
      </c>
      <c r="E31" s="59">
        <v>75847026</v>
      </c>
      <c r="F31" s="59">
        <v>0</v>
      </c>
      <c r="G31" s="59">
        <v>346730</v>
      </c>
      <c r="H31" s="59">
        <v>0</v>
      </c>
      <c r="I31" s="59">
        <v>346730</v>
      </c>
      <c r="J31" s="59">
        <v>0</v>
      </c>
      <c r="K31" s="59">
        <v>0</v>
      </c>
      <c r="L31" s="59">
        <v>48248004</v>
      </c>
      <c r="M31" s="59">
        <v>48248004</v>
      </c>
      <c r="N31" s="59">
        <v>6999275</v>
      </c>
      <c r="O31" s="59">
        <v>2627729</v>
      </c>
      <c r="P31" s="59">
        <v>1920</v>
      </c>
      <c r="Q31" s="59">
        <v>9628924</v>
      </c>
      <c r="R31" s="59">
        <v>0</v>
      </c>
      <c r="S31" s="59">
        <v>0</v>
      </c>
      <c r="T31" s="59">
        <v>0</v>
      </c>
      <c r="U31" s="59">
        <v>0</v>
      </c>
      <c r="V31" s="59">
        <v>58223658</v>
      </c>
      <c r="W31" s="59">
        <v>56885270</v>
      </c>
      <c r="X31" s="59">
        <v>1338388</v>
      </c>
      <c r="Y31" s="60">
        <v>2.35</v>
      </c>
      <c r="Z31" s="61">
        <v>75847026</v>
      </c>
    </row>
    <row r="32" spans="1:26" ht="13.5">
      <c r="A32" s="69" t="s">
        <v>50</v>
      </c>
      <c r="B32" s="21">
        <f>SUM(B28:B31)</f>
        <v>511811022</v>
      </c>
      <c r="C32" s="21">
        <f>SUM(C28:C31)</f>
        <v>0</v>
      </c>
      <c r="D32" s="98">
        <f aca="true" t="shared" si="5" ref="D32:Z32">SUM(D28:D31)</f>
        <v>640834648</v>
      </c>
      <c r="E32" s="99">
        <f t="shared" si="5"/>
        <v>610457626</v>
      </c>
      <c r="F32" s="99">
        <f t="shared" si="5"/>
        <v>0</v>
      </c>
      <c r="G32" s="99">
        <f t="shared" si="5"/>
        <v>346730</v>
      </c>
      <c r="H32" s="99">
        <f t="shared" si="5"/>
        <v>11211071</v>
      </c>
      <c r="I32" s="99">
        <f t="shared" si="5"/>
        <v>11557801</v>
      </c>
      <c r="J32" s="99">
        <f t="shared" si="5"/>
        <v>30852750</v>
      </c>
      <c r="K32" s="99">
        <f t="shared" si="5"/>
        <v>1183549</v>
      </c>
      <c r="L32" s="99">
        <f t="shared" si="5"/>
        <v>101951254</v>
      </c>
      <c r="M32" s="99">
        <f t="shared" si="5"/>
        <v>133987553</v>
      </c>
      <c r="N32" s="99">
        <f t="shared" si="5"/>
        <v>44463751</v>
      </c>
      <c r="O32" s="99">
        <f t="shared" si="5"/>
        <v>11801978</v>
      </c>
      <c r="P32" s="99">
        <f t="shared" si="5"/>
        <v>56989897</v>
      </c>
      <c r="Q32" s="99">
        <f t="shared" si="5"/>
        <v>113255626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258800980</v>
      </c>
      <c r="W32" s="99">
        <f t="shared" si="5"/>
        <v>457843220</v>
      </c>
      <c r="X32" s="99">
        <f t="shared" si="5"/>
        <v>-199042240</v>
      </c>
      <c r="Y32" s="100">
        <f>+IF(W32&lt;&gt;0,(X32/W32)*100,0)</f>
        <v>-43.47388610450538</v>
      </c>
      <c r="Z32" s="101">
        <f t="shared" si="5"/>
        <v>610457626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516294827</v>
      </c>
      <c r="C35" s="18">
        <v>0</v>
      </c>
      <c r="D35" s="58">
        <v>680729376</v>
      </c>
      <c r="E35" s="59">
        <v>680729376</v>
      </c>
      <c r="F35" s="59">
        <v>514290529</v>
      </c>
      <c r="G35" s="59">
        <v>516835040</v>
      </c>
      <c r="H35" s="59">
        <v>516893947</v>
      </c>
      <c r="I35" s="59">
        <v>516893947</v>
      </c>
      <c r="J35" s="59">
        <v>555968838</v>
      </c>
      <c r="K35" s="59">
        <v>522642121</v>
      </c>
      <c r="L35" s="59">
        <v>522642121</v>
      </c>
      <c r="M35" s="59">
        <v>522642121</v>
      </c>
      <c r="N35" s="59">
        <v>1036886617</v>
      </c>
      <c r="O35" s="59">
        <v>953194825</v>
      </c>
      <c r="P35" s="59">
        <v>1335628513</v>
      </c>
      <c r="Q35" s="59">
        <v>1335628513</v>
      </c>
      <c r="R35" s="59">
        <v>0</v>
      </c>
      <c r="S35" s="59">
        <v>0</v>
      </c>
      <c r="T35" s="59">
        <v>0</v>
      </c>
      <c r="U35" s="59">
        <v>0</v>
      </c>
      <c r="V35" s="59">
        <v>1335628513</v>
      </c>
      <c r="W35" s="59">
        <v>510547032</v>
      </c>
      <c r="X35" s="59">
        <v>825081481</v>
      </c>
      <c r="Y35" s="60">
        <v>161.61</v>
      </c>
      <c r="Z35" s="61">
        <v>680729376</v>
      </c>
    </row>
    <row r="36" spans="1:26" ht="13.5">
      <c r="A36" s="57" t="s">
        <v>53</v>
      </c>
      <c r="B36" s="18">
        <v>4956581685</v>
      </c>
      <c r="C36" s="18">
        <v>0</v>
      </c>
      <c r="D36" s="58">
        <v>4813022199</v>
      </c>
      <c r="E36" s="59">
        <v>4813022199</v>
      </c>
      <c r="F36" s="59">
        <v>4999829056</v>
      </c>
      <c r="G36" s="59">
        <v>4956581685</v>
      </c>
      <c r="H36" s="59">
        <v>4956581685</v>
      </c>
      <c r="I36" s="59">
        <v>4956581685</v>
      </c>
      <c r="J36" s="59">
        <v>4998645507</v>
      </c>
      <c r="K36" s="59">
        <v>4999829056</v>
      </c>
      <c r="L36" s="59">
        <v>4999829056</v>
      </c>
      <c r="M36" s="59">
        <v>4999829056</v>
      </c>
      <c r="N36" s="59">
        <v>5146244061</v>
      </c>
      <c r="O36" s="59">
        <v>5158046039</v>
      </c>
      <c r="P36" s="59">
        <v>5215034016</v>
      </c>
      <c r="Q36" s="59">
        <v>5215034016</v>
      </c>
      <c r="R36" s="59">
        <v>0</v>
      </c>
      <c r="S36" s="59">
        <v>0</v>
      </c>
      <c r="T36" s="59">
        <v>0</v>
      </c>
      <c r="U36" s="59">
        <v>0</v>
      </c>
      <c r="V36" s="59">
        <v>5215034016</v>
      </c>
      <c r="W36" s="59">
        <v>3609766649</v>
      </c>
      <c r="X36" s="59">
        <v>1605267367</v>
      </c>
      <c r="Y36" s="60">
        <v>44.47</v>
      </c>
      <c r="Z36" s="61">
        <v>4813022199</v>
      </c>
    </row>
    <row r="37" spans="1:26" ht="13.5">
      <c r="A37" s="57" t="s">
        <v>54</v>
      </c>
      <c r="B37" s="18">
        <v>1402634647</v>
      </c>
      <c r="C37" s="18">
        <v>0</v>
      </c>
      <c r="D37" s="58">
        <v>542451430</v>
      </c>
      <c r="E37" s="59">
        <v>599592669</v>
      </c>
      <c r="F37" s="59">
        <v>879841435</v>
      </c>
      <c r="G37" s="59">
        <v>1225379193</v>
      </c>
      <c r="H37" s="59">
        <v>1225438100</v>
      </c>
      <c r="I37" s="59">
        <v>1225438100</v>
      </c>
      <c r="J37" s="59">
        <v>868918307</v>
      </c>
      <c r="K37" s="59">
        <v>879841435</v>
      </c>
      <c r="L37" s="59">
        <v>879841435</v>
      </c>
      <c r="M37" s="59">
        <v>879841435</v>
      </c>
      <c r="N37" s="59">
        <v>994588209</v>
      </c>
      <c r="O37" s="59">
        <v>864533429</v>
      </c>
      <c r="P37" s="59">
        <v>285191329</v>
      </c>
      <c r="Q37" s="59">
        <v>285191329</v>
      </c>
      <c r="R37" s="59">
        <v>0</v>
      </c>
      <c r="S37" s="59">
        <v>0</v>
      </c>
      <c r="T37" s="59">
        <v>0</v>
      </c>
      <c r="U37" s="59">
        <v>0</v>
      </c>
      <c r="V37" s="59">
        <v>285191329</v>
      </c>
      <c r="W37" s="59">
        <v>449694502</v>
      </c>
      <c r="X37" s="59">
        <v>-164503173</v>
      </c>
      <c r="Y37" s="60">
        <v>-36.58</v>
      </c>
      <c r="Z37" s="61">
        <v>599592669</v>
      </c>
    </row>
    <row r="38" spans="1:26" ht="13.5">
      <c r="A38" s="57" t="s">
        <v>55</v>
      </c>
      <c r="B38" s="18">
        <v>80502509</v>
      </c>
      <c r="C38" s="18">
        <v>0</v>
      </c>
      <c r="D38" s="58">
        <v>57936758</v>
      </c>
      <c r="E38" s="59">
        <v>57936758</v>
      </c>
      <c r="F38" s="59">
        <v>80502506</v>
      </c>
      <c r="G38" s="59">
        <v>80502506</v>
      </c>
      <c r="H38" s="59">
        <v>80502506</v>
      </c>
      <c r="I38" s="59">
        <v>80502506</v>
      </c>
      <c r="J38" s="59">
        <v>80502506</v>
      </c>
      <c r="K38" s="59">
        <v>80502506</v>
      </c>
      <c r="L38" s="59">
        <v>80502506</v>
      </c>
      <c r="M38" s="59">
        <v>80502506</v>
      </c>
      <c r="N38" s="59">
        <v>80502506</v>
      </c>
      <c r="O38" s="59">
        <v>80502506</v>
      </c>
      <c r="P38" s="59">
        <v>80502506</v>
      </c>
      <c r="Q38" s="59">
        <v>80502506</v>
      </c>
      <c r="R38" s="59">
        <v>0</v>
      </c>
      <c r="S38" s="59">
        <v>0</v>
      </c>
      <c r="T38" s="59">
        <v>0</v>
      </c>
      <c r="U38" s="59">
        <v>0</v>
      </c>
      <c r="V38" s="59">
        <v>80502506</v>
      </c>
      <c r="W38" s="59">
        <v>43452569</v>
      </c>
      <c r="X38" s="59">
        <v>37049937</v>
      </c>
      <c r="Y38" s="60">
        <v>85.27</v>
      </c>
      <c r="Z38" s="61">
        <v>57936758</v>
      </c>
    </row>
    <row r="39" spans="1:26" ht="13.5">
      <c r="A39" s="57" t="s">
        <v>56</v>
      </c>
      <c r="B39" s="18">
        <v>3989739356</v>
      </c>
      <c r="C39" s="18">
        <v>0</v>
      </c>
      <c r="D39" s="58">
        <v>4893363387</v>
      </c>
      <c r="E39" s="59">
        <v>4836222148</v>
      </c>
      <c r="F39" s="59">
        <v>4553775644</v>
      </c>
      <c r="G39" s="59">
        <v>4167535026</v>
      </c>
      <c r="H39" s="59">
        <v>4167535026</v>
      </c>
      <c r="I39" s="59">
        <v>4167535026</v>
      </c>
      <c r="J39" s="59">
        <v>4605193532</v>
      </c>
      <c r="K39" s="59">
        <v>4562127236</v>
      </c>
      <c r="L39" s="59">
        <v>4562127236</v>
      </c>
      <c r="M39" s="59">
        <v>4562127236</v>
      </c>
      <c r="N39" s="59">
        <v>5108039963</v>
      </c>
      <c r="O39" s="59">
        <v>5166204929</v>
      </c>
      <c r="P39" s="59">
        <v>6184968694</v>
      </c>
      <c r="Q39" s="59">
        <v>6184968694</v>
      </c>
      <c r="R39" s="59">
        <v>0</v>
      </c>
      <c r="S39" s="59">
        <v>0</v>
      </c>
      <c r="T39" s="59">
        <v>0</v>
      </c>
      <c r="U39" s="59">
        <v>0</v>
      </c>
      <c r="V39" s="59">
        <v>6184968694</v>
      </c>
      <c r="W39" s="59">
        <v>3627166611</v>
      </c>
      <c r="X39" s="59">
        <v>2557802083</v>
      </c>
      <c r="Y39" s="60">
        <v>70.52</v>
      </c>
      <c r="Z39" s="61">
        <v>4836222148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410205795</v>
      </c>
      <c r="C42" s="18">
        <v>0</v>
      </c>
      <c r="D42" s="58">
        <v>644774683</v>
      </c>
      <c r="E42" s="59">
        <v>659942284</v>
      </c>
      <c r="F42" s="59">
        <v>175609037</v>
      </c>
      <c r="G42" s="59">
        <v>-37990108</v>
      </c>
      <c r="H42" s="59">
        <v>-1882971</v>
      </c>
      <c r="I42" s="59">
        <v>135735958</v>
      </c>
      <c r="J42" s="59">
        <v>74525181</v>
      </c>
      <c r="K42" s="59">
        <v>-32143168</v>
      </c>
      <c r="L42" s="59">
        <v>277176425</v>
      </c>
      <c r="M42" s="59">
        <v>319558438</v>
      </c>
      <c r="N42" s="59">
        <v>-64614887</v>
      </c>
      <c r="O42" s="59">
        <v>-19271846</v>
      </c>
      <c r="P42" s="59">
        <v>439423586</v>
      </c>
      <c r="Q42" s="59">
        <v>355536853</v>
      </c>
      <c r="R42" s="59">
        <v>0</v>
      </c>
      <c r="S42" s="59">
        <v>0</v>
      </c>
      <c r="T42" s="59">
        <v>0</v>
      </c>
      <c r="U42" s="59">
        <v>0</v>
      </c>
      <c r="V42" s="59">
        <v>810831249</v>
      </c>
      <c r="W42" s="59">
        <v>746891414</v>
      </c>
      <c r="X42" s="59">
        <v>63939835</v>
      </c>
      <c r="Y42" s="60">
        <v>8.56</v>
      </c>
      <c r="Z42" s="61">
        <v>659942284</v>
      </c>
    </row>
    <row r="43" spans="1:26" ht="13.5">
      <c r="A43" s="57" t="s">
        <v>59</v>
      </c>
      <c r="B43" s="18">
        <v>-511811022</v>
      </c>
      <c r="C43" s="18">
        <v>0</v>
      </c>
      <c r="D43" s="58">
        <v>-640834804</v>
      </c>
      <c r="E43" s="59">
        <v>-610475626</v>
      </c>
      <c r="F43" s="59">
        <v>0</v>
      </c>
      <c r="G43" s="59">
        <v>-30299233</v>
      </c>
      <c r="H43" s="59">
        <v>-10864341</v>
      </c>
      <c r="I43" s="59">
        <v>-41163574</v>
      </c>
      <c r="J43" s="59">
        <v>-35391383</v>
      </c>
      <c r="K43" s="59">
        <v>-1183549</v>
      </c>
      <c r="L43" s="59">
        <v>-101951254</v>
      </c>
      <c r="M43" s="59">
        <v>-138526186</v>
      </c>
      <c r="N43" s="59">
        <v>-48152655</v>
      </c>
      <c r="O43" s="59">
        <v>-11801978</v>
      </c>
      <c r="P43" s="59">
        <v>-56989897</v>
      </c>
      <c r="Q43" s="59">
        <v>-116944530</v>
      </c>
      <c r="R43" s="59">
        <v>0</v>
      </c>
      <c r="S43" s="59">
        <v>0</v>
      </c>
      <c r="T43" s="59">
        <v>0</v>
      </c>
      <c r="U43" s="59">
        <v>0</v>
      </c>
      <c r="V43" s="59">
        <v>-296634290</v>
      </c>
      <c r="W43" s="59">
        <v>-530341679</v>
      </c>
      <c r="X43" s="59">
        <v>233707389</v>
      </c>
      <c r="Y43" s="60">
        <v>-44.07</v>
      </c>
      <c r="Z43" s="61">
        <v>-610475626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7752472</v>
      </c>
      <c r="C45" s="21">
        <v>0</v>
      </c>
      <c r="D45" s="98">
        <v>3939878</v>
      </c>
      <c r="E45" s="99">
        <v>163793450</v>
      </c>
      <c r="F45" s="99">
        <v>183361509</v>
      </c>
      <c r="G45" s="99">
        <v>115072168</v>
      </c>
      <c r="H45" s="99">
        <v>102324856</v>
      </c>
      <c r="I45" s="99">
        <v>102324856</v>
      </c>
      <c r="J45" s="99">
        <v>141458654</v>
      </c>
      <c r="K45" s="99">
        <v>108131937</v>
      </c>
      <c r="L45" s="99">
        <v>283357108</v>
      </c>
      <c r="M45" s="99">
        <v>283357108</v>
      </c>
      <c r="N45" s="99">
        <v>170589566</v>
      </c>
      <c r="O45" s="99">
        <v>139515742</v>
      </c>
      <c r="P45" s="99">
        <v>521949431</v>
      </c>
      <c r="Q45" s="99">
        <v>521949431</v>
      </c>
      <c r="R45" s="99">
        <v>0</v>
      </c>
      <c r="S45" s="99">
        <v>0</v>
      </c>
      <c r="T45" s="99">
        <v>0</v>
      </c>
      <c r="U45" s="99">
        <v>0</v>
      </c>
      <c r="V45" s="99">
        <v>521949431</v>
      </c>
      <c r="W45" s="99">
        <v>330876527</v>
      </c>
      <c r="X45" s="99">
        <v>191072904</v>
      </c>
      <c r="Y45" s="100">
        <v>57.75</v>
      </c>
      <c r="Z45" s="101">
        <v>163793450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50281572</v>
      </c>
      <c r="C51" s="51">
        <v>0</v>
      </c>
      <c r="D51" s="128">
        <v>16608820</v>
      </c>
      <c r="E51" s="53">
        <v>20800838</v>
      </c>
      <c r="F51" s="53">
        <v>0</v>
      </c>
      <c r="G51" s="53">
        <v>0</v>
      </c>
      <c r="H51" s="53">
        <v>0</v>
      </c>
      <c r="I51" s="53">
        <v>130095890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217787120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0.07736187256602033</v>
      </c>
      <c r="G58" s="7">
        <f t="shared" si="6"/>
        <v>0.0817918667885387</v>
      </c>
      <c r="H58" s="7">
        <f t="shared" si="6"/>
        <v>0.11742381477790022</v>
      </c>
      <c r="I58" s="7">
        <f t="shared" si="6"/>
        <v>0.09109814259676062</v>
      </c>
      <c r="J58" s="7">
        <f t="shared" si="6"/>
        <v>0.15880584988561774</v>
      </c>
      <c r="K58" s="7">
        <f t="shared" si="6"/>
        <v>3.8283058055583026</v>
      </c>
      <c r="L58" s="7">
        <f t="shared" si="6"/>
        <v>3.1647452130203235</v>
      </c>
      <c r="M58" s="7">
        <f t="shared" si="6"/>
        <v>1.3862865739462082</v>
      </c>
      <c r="N58" s="7">
        <f t="shared" si="6"/>
        <v>11.553019308408178</v>
      </c>
      <c r="O58" s="7">
        <f t="shared" si="6"/>
        <v>0.017476811011073626</v>
      </c>
      <c r="P58" s="7">
        <f t="shared" si="6"/>
        <v>0.42659183421655644</v>
      </c>
      <c r="Q58" s="7">
        <f t="shared" si="6"/>
        <v>0.9270753486142486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0.7575109773020222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0.09000366735135937</v>
      </c>
      <c r="G60" s="13">
        <f t="shared" si="7"/>
        <v>0.08707059075282145</v>
      </c>
      <c r="H60" s="13">
        <f t="shared" si="7"/>
        <v>0.12500217102997266</v>
      </c>
      <c r="I60" s="13">
        <f t="shared" si="7"/>
        <v>0.10023607149055908</v>
      </c>
      <c r="J60" s="13">
        <f t="shared" si="7"/>
        <v>0.15880584988561774</v>
      </c>
      <c r="K60" s="13">
        <f t="shared" si="7"/>
        <v>3.8283058055583026</v>
      </c>
      <c r="L60" s="13">
        <f t="shared" si="7"/>
        <v>3.8393641739688413</v>
      </c>
      <c r="M60" s="13">
        <f t="shared" si="7"/>
        <v>1.4877959037762334</v>
      </c>
      <c r="N60" s="13">
        <f t="shared" si="7"/>
        <v>12.68132313063924</v>
      </c>
      <c r="O60" s="13">
        <f t="shared" si="7"/>
        <v>0.021182196157272428</v>
      </c>
      <c r="P60" s="13">
        <f t="shared" si="7"/>
        <v>0.5156442469955116</v>
      </c>
      <c r="Q60" s="13">
        <f t="shared" si="7"/>
        <v>1.1147450487131398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0.8582451815056432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143.56417011667293</v>
      </c>
      <c r="I65" s="13">
        <f t="shared" si="7"/>
        <v>113.7343893684554</v>
      </c>
      <c r="J65" s="13">
        <f t="shared" si="7"/>
        <v>100</v>
      </c>
      <c r="K65" s="13">
        <f t="shared" si="7"/>
        <v>100</v>
      </c>
      <c r="L65" s="13">
        <f t="shared" si="7"/>
        <v>-100</v>
      </c>
      <c r="M65" s="13">
        <f t="shared" si="7"/>
        <v>-129.38635867323418</v>
      </c>
      <c r="N65" s="13">
        <f t="shared" si="7"/>
        <v>100</v>
      </c>
      <c r="O65" s="13">
        <f t="shared" si="7"/>
        <v>0</v>
      </c>
      <c r="P65" s="13">
        <f t="shared" si="7"/>
        <v>100</v>
      </c>
      <c r="Q65" s="13">
        <f t="shared" si="7"/>
        <v>101.30874884973247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542.2095778350426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208026601</v>
      </c>
      <c r="C67" s="23"/>
      <c r="D67" s="24">
        <v>237920250</v>
      </c>
      <c r="E67" s="25">
        <v>235218738</v>
      </c>
      <c r="F67" s="25">
        <v>16099662</v>
      </c>
      <c r="G67" s="25">
        <v>12993957</v>
      </c>
      <c r="H67" s="25">
        <v>12993957</v>
      </c>
      <c r="I67" s="25">
        <v>42087576</v>
      </c>
      <c r="J67" s="25">
        <v>18317965</v>
      </c>
      <c r="K67" s="25">
        <v>505550</v>
      </c>
      <c r="L67" s="25">
        <v>11948766</v>
      </c>
      <c r="M67" s="25">
        <v>30772281</v>
      </c>
      <c r="N67" s="25">
        <v>3600245</v>
      </c>
      <c r="O67" s="25">
        <v>35155155</v>
      </c>
      <c r="P67" s="25">
        <v>12545716</v>
      </c>
      <c r="Q67" s="25">
        <v>51301116</v>
      </c>
      <c r="R67" s="25"/>
      <c r="S67" s="25"/>
      <c r="T67" s="25"/>
      <c r="U67" s="25"/>
      <c r="V67" s="25">
        <v>124160973</v>
      </c>
      <c r="W67" s="25">
        <v>7662647</v>
      </c>
      <c r="X67" s="25"/>
      <c r="Y67" s="24"/>
      <c r="Z67" s="26">
        <v>235218738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208026601</v>
      </c>
      <c r="C69" s="18"/>
      <c r="D69" s="19">
        <v>237920250</v>
      </c>
      <c r="E69" s="20">
        <v>235218738</v>
      </c>
      <c r="F69" s="20">
        <v>13838325</v>
      </c>
      <c r="G69" s="20">
        <v>12206188</v>
      </c>
      <c r="H69" s="20">
        <v>12206188</v>
      </c>
      <c r="I69" s="20">
        <v>38250701</v>
      </c>
      <c r="J69" s="20">
        <v>18317965</v>
      </c>
      <c r="K69" s="20">
        <v>505550</v>
      </c>
      <c r="L69" s="20">
        <v>9849235</v>
      </c>
      <c r="M69" s="20">
        <v>28672750</v>
      </c>
      <c r="N69" s="20">
        <v>3279918</v>
      </c>
      <c r="O69" s="20">
        <v>29005491</v>
      </c>
      <c r="P69" s="20">
        <v>10379055</v>
      </c>
      <c r="Q69" s="20">
        <v>42664464</v>
      </c>
      <c r="R69" s="20"/>
      <c r="S69" s="20"/>
      <c r="T69" s="20"/>
      <c r="U69" s="20"/>
      <c r="V69" s="20">
        <v>109587915</v>
      </c>
      <c r="W69" s="20">
        <v>7662647</v>
      </c>
      <c r="X69" s="20"/>
      <c r="Y69" s="19"/>
      <c r="Z69" s="22">
        <v>235218738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173616294</v>
      </c>
      <c r="C71" s="18"/>
      <c r="D71" s="19">
        <v>202124453</v>
      </c>
      <c r="E71" s="20">
        <v>194690256</v>
      </c>
      <c r="F71" s="20">
        <v>11138633</v>
      </c>
      <c r="G71" s="20">
        <v>10838166</v>
      </c>
      <c r="H71" s="20">
        <v>10838166</v>
      </c>
      <c r="I71" s="20">
        <v>32814965</v>
      </c>
      <c r="J71" s="20">
        <v>15580735</v>
      </c>
      <c r="K71" s="20">
        <v>486196</v>
      </c>
      <c r="L71" s="20">
        <v>8872412</v>
      </c>
      <c r="M71" s="20">
        <v>24939343</v>
      </c>
      <c r="N71" s="20">
        <v>2466578</v>
      </c>
      <c r="O71" s="20">
        <v>24585479</v>
      </c>
      <c r="P71" s="20">
        <v>8973213</v>
      </c>
      <c r="Q71" s="20">
        <v>36025270</v>
      </c>
      <c r="R71" s="20"/>
      <c r="S71" s="20"/>
      <c r="T71" s="20"/>
      <c r="U71" s="20"/>
      <c r="V71" s="20">
        <v>93779578</v>
      </c>
      <c r="W71" s="20"/>
      <c r="X71" s="20"/>
      <c r="Y71" s="19"/>
      <c r="Z71" s="22">
        <v>194690256</v>
      </c>
    </row>
    <row r="72" spans="1:26" ht="13.5" hidden="1">
      <c r="A72" s="38" t="s">
        <v>112</v>
      </c>
      <c r="B72" s="18">
        <v>34410307</v>
      </c>
      <c r="C72" s="18"/>
      <c r="D72" s="19">
        <v>35595797</v>
      </c>
      <c r="E72" s="20">
        <v>40528482</v>
      </c>
      <c r="F72" s="20">
        <v>2687237</v>
      </c>
      <c r="G72" s="20">
        <v>1357394</v>
      </c>
      <c r="H72" s="20">
        <v>1357394</v>
      </c>
      <c r="I72" s="20">
        <v>5402025</v>
      </c>
      <c r="J72" s="20">
        <v>2708140</v>
      </c>
      <c r="K72" s="20"/>
      <c r="L72" s="20">
        <v>1354971</v>
      </c>
      <c r="M72" s="20">
        <v>4063111</v>
      </c>
      <c r="N72" s="20">
        <v>397403</v>
      </c>
      <c r="O72" s="20">
        <v>4420012</v>
      </c>
      <c r="P72" s="20">
        <v>1352323</v>
      </c>
      <c r="Q72" s="20">
        <v>6169738</v>
      </c>
      <c r="R72" s="20"/>
      <c r="S72" s="20"/>
      <c r="T72" s="20"/>
      <c r="U72" s="20"/>
      <c r="V72" s="20">
        <v>15634874</v>
      </c>
      <c r="W72" s="20">
        <v>59212</v>
      </c>
      <c r="X72" s="20"/>
      <c r="Y72" s="19"/>
      <c r="Z72" s="22">
        <v>40528482</v>
      </c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>
        <v>200000</v>
      </c>
      <c r="E74" s="20"/>
      <c r="F74" s="20">
        <v>12455</v>
      </c>
      <c r="G74" s="20">
        <v>10628</v>
      </c>
      <c r="H74" s="20">
        <v>10628</v>
      </c>
      <c r="I74" s="20">
        <v>33711</v>
      </c>
      <c r="J74" s="20">
        <v>29090</v>
      </c>
      <c r="K74" s="20">
        <v>19354</v>
      </c>
      <c r="L74" s="20">
        <v>-378148</v>
      </c>
      <c r="M74" s="20">
        <v>-329704</v>
      </c>
      <c r="N74" s="20">
        <v>415937</v>
      </c>
      <c r="O74" s="20"/>
      <c r="P74" s="20">
        <v>53519</v>
      </c>
      <c r="Q74" s="20">
        <v>469456</v>
      </c>
      <c r="R74" s="20"/>
      <c r="S74" s="20"/>
      <c r="T74" s="20"/>
      <c r="U74" s="20"/>
      <c r="V74" s="20">
        <v>173463</v>
      </c>
      <c r="W74" s="20">
        <v>7603435</v>
      </c>
      <c r="X74" s="20"/>
      <c r="Y74" s="19"/>
      <c r="Z74" s="22"/>
    </row>
    <row r="75" spans="1:26" ht="13.5" hidden="1">
      <c r="A75" s="39" t="s">
        <v>115</v>
      </c>
      <c r="B75" s="27"/>
      <c r="C75" s="27"/>
      <c r="D75" s="28"/>
      <c r="E75" s="29"/>
      <c r="F75" s="29">
        <v>2261337</v>
      </c>
      <c r="G75" s="29">
        <v>787769</v>
      </c>
      <c r="H75" s="29">
        <v>787769</v>
      </c>
      <c r="I75" s="29">
        <v>3836875</v>
      </c>
      <c r="J75" s="29"/>
      <c r="K75" s="29"/>
      <c r="L75" s="29">
        <v>2099531</v>
      </c>
      <c r="M75" s="29">
        <v>2099531</v>
      </c>
      <c r="N75" s="29">
        <v>320327</v>
      </c>
      <c r="O75" s="29">
        <v>6149664</v>
      </c>
      <c r="P75" s="29">
        <v>2166661</v>
      </c>
      <c r="Q75" s="29">
        <v>8636652</v>
      </c>
      <c r="R75" s="29"/>
      <c r="S75" s="29"/>
      <c r="T75" s="29"/>
      <c r="U75" s="29"/>
      <c r="V75" s="29">
        <v>14573058</v>
      </c>
      <c r="W75" s="29"/>
      <c r="X75" s="29"/>
      <c r="Y75" s="28"/>
      <c r="Z75" s="30"/>
    </row>
    <row r="76" spans="1:26" ht="13.5" hidden="1">
      <c r="A76" s="41" t="s">
        <v>117</v>
      </c>
      <c r="B76" s="31"/>
      <c r="C76" s="31"/>
      <c r="D76" s="32"/>
      <c r="E76" s="33"/>
      <c r="F76" s="33">
        <v>12455</v>
      </c>
      <c r="G76" s="33">
        <v>10628</v>
      </c>
      <c r="H76" s="33">
        <v>15258</v>
      </c>
      <c r="I76" s="33">
        <v>38341</v>
      </c>
      <c r="J76" s="33">
        <v>29090</v>
      </c>
      <c r="K76" s="33">
        <v>19354</v>
      </c>
      <c r="L76" s="33">
        <v>378148</v>
      </c>
      <c r="M76" s="33">
        <v>426592</v>
      </c>
      <c r="N76" s="33">
        <v>415937</v>
      </c>
      <c r="O76" s="33">
        <v>6144</v>
      </c>
      <c r="P76" s="33">
        <v>53519</v>
      </c>
      <c r="Q76" s="33">
        <v>475600</v>
      </c>
      <c r="R76" s="33"/>
      <c r="S76" s="33"/>
      <c r="T76" s="33"/>
      <c r="U76" s="33"/>
      <c r="V76" s="33">
        <v>940533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>
        <v>12455</v>
      </c>
      <c r="G78" s="20">
        <v>10628</v>
      </c>
      <c r="H78" s="20">
        <v>15258</v>
      </c>
      <c r="I78" s="20">
        <v>38341</v>
      </c>
      <c r="J78" s="20">
        <v>29090</v>
      </c>
      <c r="K78" s="20">
        <v>19354</v>
      </c>
      <c r="L78" s="20">
        <v>378148</v>
      </c>
      <c r="M78" s="20">
        <v>426592</v>
      </c>
      <c r="N78" s="20">
        <v>415937</v>
      </c>
      <c r="O78" s="20">
        <v>6144</v>
      </c>
      <c r="P78" s="20">
        <v>53519</v>
      </c>
      <c r="Q78" s="20">
        <v>475600</v>
      </c>
      <c r="R78" s="20"/>
      <c r="S78" s="20"/>
      <c r="T78" s="20"/>
      <c r="U78" s="20"/>
      <c r="V78" s="20">
        <v>940533</v>
      </c>
      <c r="W78" s="20"/>
      <c r="X78" s="20"/>
      <c r="Y78" s="19"/>
      <c r="Z78" s="22"/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>
        <v>12455</v>
      </c>
      <c r="G83" s="20">
        <v>10628</v>
      </c>
      <c r="H83" s="20">
        <v>15258</v>
      </c>
      <c r="I83" s="20">
        <v>38341</v>
      </c>
      <c r="J83" s="20">
        <v>29090</v>
      </c>
      <c r="K83" s="20">
        <v>19354</v>
      </c>
      <c r="L83" s="20">
        <v>378148</v>
      </c>
      <c r="M83" s="20">
        <v>426592</v>
      </c>
      <c r="N83" s="20">
        <v>415937</v>
      </c>
      <c r="O83" s="20">
        <v>6144</v>
      </c>
      <c r="P83" s="20">
        <v>53519</v>
      </c>
      <c r="Q83" s="20">
        <v>475600</v>
      </c>
      <c r="R83" s="20"/>
      <c r="S83" s="20"/>
      <c r="T83" s="20"/>
      <c r="U83" s="20"/>
      <c r="V83" s="20">
        <v>940533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17025929</v>
      </c>
      <c r="C5" s="18">
        <v>0</v>
      </c>
      <c r="D5" s="58">
        <v>17384000</v>
      </c>
      <c r="E5" s="59">
        <v>17384000</v>
      </c>
      <c r="F5" s="59">
        <v>2806945</v>
      </c>
      <c r="G5" s="59">
        <v>-381602</v>
      </c>
      <c r="H5" s="59">
        <v>1065416</v>
      </c>
      <c r="I5" s="59">
        <v>3490759</v>
      </c>
      <c r="J5" s="59">
        <v>61243</v>
      </c>
      <c r="K5" s="59">
        <v>888000</v>
      </c>
      <c r="L5" s="59">
        <v>888000</v>
      </c>
      <c r="M5" s="59">
        <v>1837243</v>
      </c>
      <c r="N5" s="59">
        <v>932400</v>
      </c>
      <c r="O5" s="59">
        <v>978000</v>
      </c>
      <c r="P5" s="59">
        <v>1026900</v>
      </c>
      <c r="Q5" s="59">
        <v>2937300</v>
      </c>
      <c r="R5" s="59">
        <v>0</v>
      </c>
      <c r="S5" s="59">
        <v>0</v>
      </c>
      <c r="T5" s="59">
        <v>0</v>
      </c>
      <c r="U5" s="59">
        <v>0</v>
      </c>
      <c r="V5" s="59">
        <v>8265302</v>
      </c>
      <c r="W5" s="59">
        <v>11500000</v>
      </c>
      <c r="X5" s="59">
        <v>-3234698</v>
      </c>
      <c r="Y5" s="60">
        <v>-28.13</v>
      </c>
      <c r="Z5" s="61">
        <v>17384000</v>
      </c>
    </row>
    <row r="6" spans="1:26" ht="13.5">
      <c r="A6" s="57" t="s">
        <v>32</v>
      </c>
      <c r="B6" s="18">
        <v>111451530</v>
      </c>
      <c r="C6" s="18">
        <v>0</v>
      </c>
      <c r="D6" s="58">
        <v>118947000</v>
      </c>
      <c r="E6" s="59">
        <v>118947000</v>
      </c>
      <c r="F6" s="59">
        <v>7542756</v>
      </c>
      <c r="G6" s="59">
        <v>7555399</v>
      </c>
      <c r="H6" s="59">
        <v>7264035</v>
      </c>
      <c r="I6" s="59">
        <v>22362190</v>
      </c>
      <c r="J6" s="59">
        <v>6993857</v>
      </c>
      <c r="K6" s="59">
        <v>7339012</v>
      </c>
      <c r="L6" s="59">
        <v>7339012</v>
      </c>
      <c r="M6" s="59">
        <v>21671881</v>
      </c>
      <c r="N6" s="59">
        <v>7705963</v>
      </c>
      <c r="O6" s="59">
        <v>8092000</v>
      </c>
      <c r="P6" s="59">
        <v>8496600</v>
      </c>
      <c r="Q6" s="59">
        <v>24294563</v>
      </c>
      <c r="R6" s="59">
        <v>0</v>
      </c>
      <c r="S6" s="59">
        <v>0</v>
      </c>
      <c r="T6" s="59">
        <v>0</v>
      </c>
      <c r="U6" s="59">
        <v>0</v>
      </c>
      <c r="V6" s="59">
        <v>68328634</v>
      </c>
      <c r="W6" s="59">
        <v>77070000</v>
      </c>
      <c r="X6" s="59">
        <v>-8741366</v>
      </c>
      <c r="Y6" s="60">
        <v>-11.34</v>
      </c>
      <c r="Z6" s="61">
        <v>118947000</v>
      </c>
    </row>
    <row r="7" spans="1:26" ht="13.5">
      <c r="A7" s="57" t="s">
        <v>33</v>
      </c>
      <c r="B7" s="18">
        <v>1404420</v>
      </c>
      <c r="C7" s="18">
        <v>0</v>
      </c>
      <c r="D7" s="58">
        <v>954000</v>
      </c>
      <c r="E7" s="59">
        <v>954000</v>
      </c>
      <c r="F7" s="59">
        <v>10834</v>
      </c>
      <c r="G7" s="59">
        <v>29111</v>
      </c>
      <c r="H7" s="59">
        <v>10461</v>
      </c>
      <c r="I7" s="59">
        <v>50406</v>
      </c>
      <c r="J7" s="59">
        <v>10431</v>
      </c>
      <c r="K7" s="59">
        <v>15209</v>
      </c>
      <c r="L7" s="59">
        <v>15209</v>
      </c>
      <c r="M7" s="59">
        <v>40849</v>
      </c>
      <c r="N7" s="59">
        <v>15970</v>
      </c>
      <c r="O7" s="59">
        <v>17000</v>
      </c>
      <c r="P7" s="59">
        <v>17850</v>
      </c>
      <c r="Q7" s="59">
        <v>50820</v>
      </c>
      <c r="R7" s="59">
        <v>0</v>
      </c>
      <c r="S7" s="59">
        <v>0</v>
      </c>
      <c r="T7" s="59">
        <v>0</v>
      </c>
      <c r="U7" s="59">
        <v>0</v>
      </c>
      <c r="V7" s="59">
        <v>142075</v>
      </c>
      <c r="W7" s="59">
        <v>383000</v>
      </c>
      <c r="X7" s="59">
        <v>-240925</v>
      </c>
      <c r="Y7" s="60">
        <v>-62.9</v>
      </c>
      <c r="Z7" s="61">
        <v>954000</v>
      </c>
    </row>
    <row r="8" spans="1:26" ht="13.5">
      <c r="A8" s="57" t="s">
        <v>34</v>
      </c>
      <c r="B8" s="18">
        <v>111104000</v>
      </c>
      <c r="C8" s="18">
        <v>0</v>
      </c>
      <c r="D8" s="58">
        <v>114522221</v>
      </c>
      <c r="E8" s="59">
        <v>114522221</v>
      </c>
      <c r="F8" s="59">
        <v>45137782</v>
      </c>
      <c r="G8" s="59">
        <v>0</v>
      </c>
      <c r="H8" s="59">
        <v>0</v>
      </c>
      <c r="I8" s="59">
        <v>45137782</v>
      </c>
      <c r="J8" s="59">
        <v>0</v>
      </c>
      <c r="K8" s="59">
        <v>0</v>
      </c>
      <c r="L8" s="59">
        <v>34275000</v>
      </c>
      <c r="M8" s="59">
        <v>34275000</v>
      </c>
      <c r="N8" s="59">
        <v>0</v>
      </c>
      <c r="O8" s="59">
        <v>0</v>
      </c>
      <c r="P8" s="59">
        <v>25385000</v>
      </c>
      <c r="Q8" s="59">
        <v>25385000</v>
      </c>
      <c r="R8" s="59">
        <v>0</v>
      </c>
      <c r="S8" s="59">
        <v>0</v>
      </c>
      <c r="T8" s="59">
        <v>0</v>
      </c>
      <c r="U8" s="59">
        <v>0</v>
      </c>
      <c r="V8" s="59">
        <v>104797782</v>
      </c>
      <c r="W8" s="59">
        <v>87992000</v>
      </c>
      <c r="X8" s="59">
        <v>16805782</v>
      </c>
      <c r="Y8" s="60">
        <v>19.1</v>
      </c>
      <c r="Z8" s="61">
        <v>114522221</v>
      </c>
    </row>
    <row r="9" spans="1:26" ht="13.5">
      <c r="A9" s="57" t="s">
        <v>35</v>
      </c>
      <c r="B9" s="18">
        <v>13701559</v>
      </c>
      <c r="C9" s="18">
        <v>0</v>
      </c>
      <c r="D9" s="58">
        <v>44257779</v>
      </c>
      <c r="E9" s="59">
        <v>44257779</v>
      </c>
      <c r="F9" s="59">
        <v>3188107</v>
      </c>
      <c r="G9" s="59">
        <v>1190747</v>
      </c>
      <c r="H9" s="59">
        <v>2581399</v>
      </c>
      <c r="I9" s="59">
        <v>6960253</v>
      </c>
      <c r="J9" s="59">
        <v>2979362</v>
      </c>
      <c r="K9" s="59">
        <v>2323022</v>
      </c>
      <c r="L9" s="59">
        <v>2323022</v>
      </c>
      <c r="M9" s="59">
        <v>7625406</v>
      </c>
      <c r="N9" s="59">
        <v>2439181</v>
      </c>
      <c r="O9" s="59">
        <v>2561363</v>
      </c>
      <c r="P9" s="59">
        <v>2689432</v>
      </c>
      <c r="Q9" s="59">
        <v>7689976</v>
      </c>
      <c r="R9" s="59">
        <v>0</v>
      </c>
      <c r="S9" s="59">
        <v>0</v>
      </c>
      <c r="T9" s="59">
        <v>0</v>
      </c>
      <c r="U9" s="59">
        <v>0</v>
      </c>
      <c r="V9" s="59">
        <v>22275635</v>
      </c>
      <c r="W9" s="59">
        <v>26059000</v>
      </c>
      <c r="X9" s="59">
        <v>-3783365</v>
      </c>
      <c r="Y9" s="60">
        <v>-14.52</v>
      </c>
      <c r="Z9" s="61">
        <v>44257779</v>
      </c>
    </row>
    <row r="10" spans="1:26" ht="25.5">
      <c r="A10" s="62" t="s">
        <v>102</v>
      </c>
      <c r="B10" s="63">
        <f>SUM(B5:B9)</f>
        <v>254687438</v>
      </c>
      <c r="C10" s="63">
        <f>SUM(C5:C9)</f>
        <v>0</v>
      </c>
      <c r="D10" s="64">
        <f aca="true" t="shared" si="0" ref="D10:Z10">SUM(D5:D9)</f>
        <v>296065000</v>
      </c>
      <c r="E10" s="65">
        <f t="shared" si="0"/>
        <v>296065000</v>
      </c>
      <c r="F10" s="65">
        <f t="shared" si="0"/>
        <v>58686424</v>
      </c>
      <c r="G10" s="65">
        <f t="shared" si="0"/>
        <v>8393655</v>
      </c>
      <c r="H10" s="65">
        <f t="shared" si="0"/>
        <v>10921311</v>
      </c>
      <c r="I10" s="65">
        <f t="shared" si="0"/>
        <v>78001390</v>
      </c>
      <c r="J10" s="65">
        <f t="shared" si="0"/>
        <v>10044893</v>
      </c>
      <c r="K10" s="65">
        <f t="shared" si="0"/>
        <v>10565243</v>
      </c>
      <c r="L10" s="65">
        <f t="shared" si="0"/>
        <v>44840243</v>
      </c>
      <c r="M10" s="65">
        <f t="shared" si="0"/>
        <v>65450379</v>
      </c>
      <c r="N10" s="65">
        <f t="shared" si="0"/>
        <v>11093514</v>
      </c>
      <c r="O10" s="65">
        <f t="shared" si="0"/>
        <v>11648363</v>
      </c>
      <c r="P10" s="65">
        <f t="shared" si="0"/>
        <v>37615782</v>
      </c>
      <c r="Q10" s="65">
        <f t="shared" si="0"/>
        <v>60357659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203809428</v>
      </c>
      <c r="W10" s="65">
        <f t="shared" si="0"/>
        <v>203004000</v>
      </c>
      <c r="X10" s="65">
        <f t="shared" si="0"/>
        <v>805428</v>
      </c>
      <c r="Y10" s="66">
        <f>+IF(W10&lt;&gt;0,(X10/W10)*100,0)</f>
        <v>0.3967547437488917</v>
      </c>
      <c r="Z10" s="67">
        <f t="shared" si="0"/>
        <v>296065000</v>
      </c>
    </row>
    <row r="11" spans="1:26" ht="13.5">
      <c r="A11" s="57" t="s">
        <v>36</v>
      </c>
      <c r="B11" s="18">
        <v>115171841</v>
      </c>
      <c r="C11" s="18">
        <v>0</v>
      </c>
      <c r="D11" s="58">
        <v>104514082</v>
      </c>
      <c r="E11" s="59">
        <v>104514082</v>
      </c>
      <c r="F11" s="59">
        <v>10668971</v>
      </c>
      <c r="G11" s="59">
        <v>11532087</v>
      </c>
      <c r="H11" s="59">
        <v>10447088</v>
      </c>
      <c r="I11" s="59">
        <v>32648146</v>
      </c>
      <c r="J11" s="59">
        <v>10976472</v>
      </c>
      <c r="K11" s="59">
        <v>10155853</v>
      </c>
      <c r="L11" s="59">
        <v>10756095</v>
      </c>
      <c r="M11" s="59">
        <v>31888420</v>
      </c>
      <c r="N11" s="59">
        <v>10328012</v>
      </c>
      <c r="O11" s="59">
        <v>9362527</v>
      </c>
      <c r="P11" s="59">
        <v>9561361</v>
      </c>
      <c r="Q11" s="59">
        <v>29251900</v>
      </c>
      <c r="R11" s="59">
        <v>0</v>
      </c>
      <c r="S11" s="59">
        <v>0</v>
      </c>
      <c r="T11" s="59">
        <v>0</v>
      </c>
      <c r="U11" s="59">
        <v>0</v>
      </c>
      <c r="V11" s="59">
        <v>93788466</v>
      </c>
      <c r="W11" s="59">
        <v>75102000</v>
      </c>
      <c r="X11" s="59">
        <v>18686466</v>
      </c>
      <c r="Y11" s="60">
        <v>24.88</v>
      </c>
      <c r="Z11" s="61">
        <v>104514082</v>
      </c>
    </row>
    <row r="12" spans="1:26" ht="13.5">
      <c r="A12" s="57" t="s">
        <v>37</v>
      </c>
      <c r="B12" s="18">
        <v>8522405</v>
      </c>
      <c r="C12" s="18">
        <v>0</v>
      </c>
      <c r="D12" s="58">
        <v>9462000</v>
      </c>
      <c r="E12" s="59">
        <v>9462000</v>
      </c>
      <c r="F12" s="59">
        <v>751161</v>
      </c>
      <c r="G12" s="59">
        <v>751161</v>
      </c>
      <c r="H12" s="59">
        <v>751161</v>
      </c>
      <c r="I12" s="59">
        <v>2253483</v>
      </c>
      <c r="J12" s="59">
        <v>751161</v>
      </c>
      <c r="K12" s="59">
        <v>751161</v>
      </c>
      <c r="L12" s="59">
        <v>751161</v>
      </c>
      <c r="M12" s="59">
        <v>2253483</v>
      </c>
      <c r="N12" s="59">
        <v>751161</v>
      </c>
      <c r="O12" s="59">
        <v>751161</v>
      </c>
      <c r="P12" s="59">
        <v>751161</v>
      </c>
      <c r="Q12" s="59">
        <v>2253483</v>
      </c>
      <c r="R12" s="59">
        <v>0</v>
      </c>
      <c r="S12" s="59">
        <v>0</v>
      </c>
      <c r="T12" s="59">
        <v>0</v>
      </c>
      <c r="U12" s="59">
        <v>0</v>
      </c>
      <c r="V12" s="59">
        <v>6760449</v>
      </c>
      <c r="W12" s="59">
        <v>3141000</v>
      </c>
      <c r="X12" s="59">
        <v>3619449</v>
      </c>
      <c r="Y12" s="60">
        <v>115.23</v>
      </c>
      <c r="Z12" s="61">
        <v>9462000</v>
      </c>
    </row>
    <row r="13" spans="1:26" ht="13.5">
      <c r="A13" s="57" t="s">
        <v>103</v>
      </c>
      <c r="B13" s="18">
        <v>26849089</v>
      </c>
      <c r="C13" s="18">
        <v>0</v>
      </c>
      <c r="D13" s="58">
        <v>29500000</v>
      </c>
      <c r="E13" s="59">
        <v>29500000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22122000</v>
      </c>
      <c r="X13" s="59">
        <v>-22122000</v>
      </c>
      <c r="Y13" s="60">
        <v>-100</v>
      </c>
      <c r="Z13" s="61">
        <v>29500000</v>
      </c>
    </row>
    <row r="14" spans="1:26" ht="13.5">
      <c r="A14" s="57" t="s">
        <v>38</v>
      </c>
      <c r="B14" s="18">
        <v>0</v>
      </c>
      <c r="C14" s="18">
        <v>0</v>
      </c>
      <c r="D14" s="58">
        <v>2040000</v>
      </c>
      <c r="E14" s="59">
        <v>2040000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1458000</v>
      </c>
      <c r="X14" s="59">
        <v>-1458000</v>
      </c>
      <c r="Y14" s="60">
        <v>-100</v>
      </c>
      <c r="Z14" s="61">
        <v>2040000</v>
      </c>
    </row>
    <row r="15" spans="1:26" ht="13.5">
      <c r="A15" s="57" t="s">
        <v>39</v>
      </c>
      <c r="B15" s="18">
        <v>85567820</v>
      </c>
      <c r="C15" s="18">
        <v>0</v>
      </c>
      <c r="D15" s="58">
        <v>79133000</v>
      </c>
      <c r="E15" s="59">
        <v>79133000</v>
      </c>
      <c r="F15" s="59">
        <v>15237148</v>
      </c>
      <c r="G15" s="59">
        <v>11649896</v>
      </c>
      <c r="H15" s="59">
        <v>10071493</v>
      </c>
      <c r="I15" s="59">
        <v>36958537</v>
      </c>
      <c r="J15" s="59">
        <v>10586164</v>
      </c>
      <c r="K15" s="59">
        <v>12051532</v>
      </c>
      <c r="L15" s="59">
        <v>11919247</v>
      </c>
      <c r="M15" s="59">
        <v>34556943</v>
      </c>
      <c r="N15" s="59">
        <v>12515209</v>
      </c>
      <c r="O15" s="59">
        <v>2283014</v>
      </c>
      <c r="P15" s="59">
        <v>27377376</v>
      </c>
      <c r="Q15" s="59">
        <v>42175599</v>
      </c>
      <c r="R15" s="59">
        <v>0</v>
      </c>
      <c r="S15" s="59">
        <v>0</v>
      </c>
      <c r="T15" s="59">
        <v>0</v>
      </c>
      <c r="U15" s="59">
        <v>0</v>
      </c>
      <c r="V15" s="59">
        <v>113691079</v>
      </c>
      <c r="W15" s="59">
        <v>56579000</v>
      </c>
      <c r="X15" s="59">
        <v>57112079</v>
      </c>
      <c r="Y15" s="60">
        <v>100.94</v>
      </c>
      <c r="Z15" s="61">
        <v>79133000</v>
      </c>
    </row>
    <row r="16" spans="1:26" ht="13.5">
      <c r="A16" s="68" t="s">
        <v>40</v>
      </c>
      <c r="B16" s="18">
        <v>7220096</v>
      </c>
      <c r="C16" s="18">
        <v>0</v>
      </c>
      <c r="D16" s="58">
        <v>3500000</v>
      </c>
      <c r="E16" s="59">
        <v>3500000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3500000</v>
      </c>
    </row>
    <row r="17" spans="1:26" ht="13.5">
      <c r="A17" s="57" t="s">
        <v>41</v>
      </c>
      <c r="B17" s="18">
        <v>48160421</v>
      </c>
      <c r="C17" s="18">
        <v>0</v>
      </c>
      <c r="D17" s="58">
        <v>67917069</v>
      </c>
      <c r="E17" s="59">
        <v>67917069</v>
      </c>
      <c r="F17" s="59">
        <v>8118813</v>
      </c>
      <c r="G17" s="59">
        <v>23590175</v>
      </c>
      <c r="H17" s="59">
        <v>8751754</v>
      </c>
      <c r="I17" s="59">
        <v>40460742</v>
      </c>
      <c r="J17" s="59">
        <v>5162261</v>
      </c>
      <c r="K17" s="59">
        <v>5870087</v>
      </c>
      <c r="L17" s="59">
        <v>10298618</v>
      </c>
      <c r="M17" s="59">
        <v>21330966</v>
      </c>
      <c r="N17" s="59">
        <v>10792075</v>
      </c>
      <c r="O17" s="59">
        <v>11330564</v>
      </c>
      <c r="P17" s="59">
        <v>10472543</v>
      </c>
      <c r="Q17" s="59">
        <v>32595182</v>
      </c>
      <c r="R17" s="59">
        <v>0</v>
      </c>
      <c r="S17" s="59">
        <v>0</v>
      </c>
      <c r="T17" s="59">
        <v>0</v>
      </c>
      <c r="U17" s="59">
        <v>0</v>
      </c>
      <c r="V17" s="59">
        <v>94386890</v>
      </c>
      <c r="W17" s="59">
        <v>34329000</v>
      </c>
      <c r="X17" s="59">
        <v>60057890</v>
      </c>
      <c r="Y17" s="60">
        <v>174.95</v>
      </c>
      <c r="Z17" s="61">
        <v>67917069</v>
      </c>
    </row>
    <row r="18" spans="1:26" ht="13.5">
      <c r="A18" s="69" t="s">
        <v>42</v>
      </c>
      <c r="B18" s="70">
        <f>SUM(B11:B17)</f>
        <v>291491672</v>
      </c>
      <c r="C18" s="70">
        <f>SUM(C11:C17)</f>
        <v>0</v>
      </c>
      <c r="D18" s="71">
        <f aca="true" t="shared" si="1" ref="D18:Z18">SUM(D11:D17)</f>
        <v>296066151</v>
      </c>
      <c r="E18" s="72">
        <f t="shared" si="1"/>
        <v>296066151</v>
      </c>
      <c r="F18" s="72">
        <f t="shared" si="1"/>
        <v>34776093</v>
      </c>
      <c r="G18" s="72">
        <f t="shared" si="1"/>
        <v>47523319</v>
      </c>
      <c r="H18" s="72">
        <f t="shared" si="1"/>
        <v>30021496</v>
      </c>
      <c r="I18" s="72">
        <f t="shared" si="1"/>
        <v>112320908</v>
      </c>
      <c r="J18" s="72">
        <f t="shared" si="1"/>
        <v>27476058</v>
      </c>
      <c r="K18" s="72">
        <f t="shared" si="1"/>
        <v>28828633</v>
      </c>
      <c r="L18" s="72">
        <f t="shared" si="1"/>
        <v>33725121</v>
      </c>
      <c r="M18" s="72">
        <f t="shared" si="1"/>
        <v>90029812</v>
      </c>
      <c r="N18" s="72">
        <f t="shared" si="1"/>
        <v>34386457</v>
      </c>
      <c r="O18" s="72">
        <f t="shared" si="1"/>
        <v>23727266</v>
      </c>
      <c r="P18" s="72">
        <f t="shared" si="1"/>
        <v>48162441</v>
      </c>
      <c r="Q18" s="72">
        <f t="shared" si="1"/>
        <v>106276164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308626884</v>
      </c>
      <c r="W18" s="72">
        <f t="shared" si="1"/>
        <v>192731000</v>
      </c>
      <c r="X18" s="72">
        <f t="shared" si="1"/>
        <v>115895884</v>
      </c>
      <c r="Y18" s="66">
        <f>+IF(W18&lt;&gt;0,(X18/W18)*100,0)</f>
        <v>60.133493833373976</v>
      </c>
      <c r="Z18" s="73">
        <f t="shared" si="1"/>
        <v>296066151</v>
      </c>
    </row>
    <row r="19" spans="1:26" ht="13.5">
      <c r="A19" s="69" t="s">
        <v>43</v>
      </c>
      <c r="B19" s="74">
        <f>+B10-B18</f>
        <v>-36804234</v>
      </c>
      <c r="C19" s="74">
        <f>+C10-C18</f>
        <v>0</v>
      </c>
      <c r="D19" s="75">
        <f aca="true" t="shared" si="2" ref="D19:Z19">+D10-D18</f>
        <v>-1151</v>
      </c>
      <c r="E19" s="76">
        <f t="shared" si="2"/>
        <v>-1151</v>
      </c>
      <c r="F19" s="76">
        <f t="shared" si="2"/>
        <v>23910331</v>
      </c>
      <c r="G19" s="76">
        <f t="shared" si="2"/>
        <v>-39129664</v>
      </c>
      <c r="H19" s="76">
        <f t="shared" si="2"/>
        <v>-19100185</v>
      </c>
      <c r="I19" s="76">
        <f t="shared" si="2"/>
        <v>-34319518</v>
      </c>
      <c r="J19" s="76">
        <f t="shared" si="2"/>
        <v>-17431165</v>
      </c>
      <c r="K19" s="76">
        <f t="shared" si="2"/>
        <v>-18263390</v>
      </c>
      <c r="L19" s="76">
        <f t="shared" si="2"/>
        <v>11115122</v>
      </c>
      <c r="M19" s="76">
        <f t="shared" si="2"/>
        <v>-24579433</v>
      </c>
      <c r="N19" s="76">
        <f t="shared" si="2"/>
        <v>-23292943</v>
      </c>
      <c r="O19" s="76">
        <f t="shared" si="2"/>
        <v>-12078903</v>
      </c>
      <c r="P19" s="76">
        <f t="shared" si="2"/>
        <v>-10546659</v>
      </c>
      <c r="Q19" s="76">
        <f t="shared" si="2"/>
        <v>-45918505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-104817456</v>
      </c>
      <c r="W19" s="76">
        <f>IF(E10=E18,0,W10-W18)</f>
        <v>10273000</v>
      </c>
      <c r="X19" s="76">
        <f t="shared" si="2"/>
        <v>-115090456</v>
      </c>
      <c r="Y19" s="77">
        <f>+IF(W19&lt;&gt;0,(X19/W19)*100,0)</f>
        <v>-1120.3198286771149</v>
      </c>
      <c r="Z19" s="78">
        <f t="shared" si="2"/>
        <v>-1151</v>
      </c>
    </row>
    <row r="20" spans="1:26" ht="13.5">
      <c r="A20" s="57" t="s">
        <v>44</v>
      </c>
      <c r="B20" s="18">
        <v>0</v>
      </c>
      <c r="C20" s="18">
        <v>0</v>
      </c>
      <c r="D20" s="58">
        <v>47468000</v>
      </c>
      <c r="E20" s="59">
        <v>47468000</v>
      </c>
      <c r="F20" s="59">
        <v>13792000</v>
      </c>
      <c r="G20" s="59">
        <v>0</v>
      </c>
      <c r="H20" s="59">
        <v>4352473</v>
      </c>
      <c r="I20" s="59">
        <v>18144473</v>
      </c>
      <c r="J20" s="59">
        <v>0</v>
      </c>
      <c r="K20" s="59">
        <v>0</v>
      </c>
      <c r="L20" s="59">
        <v>15000000</v>
      </c>
      <c r="M20" s="59">
        <v>15000000</v>
      </c>
      <c r="N20" s="59">
        <v>0</v>
      </c>
      <c r="O20" s="59">
        <v>3000000</v>
      </c>
      <c r="P20" s="59">
        <v>10676000</v>
      </c>
      <c r="Q20" s="59">
        <v>13676000</v>
      </c>
      <c r="R20" s="59">
        <v>0</v>
      </c>
      <c r="S20" s="59">
        <v>0</v>
      </c>
      <c r="T20" s="59">
        <v>0</v>
      </c>
      <c r="U20" s="59">
        <v>0</v>
      </c>
      <c r="V20" s="59">
        <v>46820473</v>
      </c>
      <c r="W20" s="59">
        <v>27829000</v>
      </c>
      <c r="X20" s="59">
        <v>18991473</v>
      </c>
      <c r="Y20" s="60">
        <v>68.24</v>
      </c>
      <c r="Z20" s="61">
        <v>47468000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-36804234</v>
      </c>
      <c r="C22" s="85">
        <f>SUM(C19:C21)</f>
        <v>0</v>
      </c>
      <c r="D22" s="86">
        <f aca="true" t="shared" si="3" ref="D22:Z22">SUM(D19:D21)</f>
        <v>47466849</v>
      </c>
      <c r="E22" s="87">
        <f t="shared" si="3"/>
        <v>47466849</v>
      </c>
      <c r="F22" s="87">
        <f t="shared" si="3"/>
        <v>37702331</v>
      </c>
      <c r="G22" s="87">
        <f t="shared" si="3"/>
        <v>-39129664</v>
      </c>
      <c r="H22" s="87">
        <f t="shared" si="3"/>
        <v>-14747712</v>
      </c>
      <c r="I22" s="87">
        <f t="shared" si="3"/>
        <v>-16175045</v>
      </c>
      <c r="J22" s="87">
        <f t="shared" si="3"/>
        <v>-17431165</v>
      </c>
      <c r="K22" s="87">
        <f t="shared" si="3"/>
        <v>-18263390</v>
      </c>
      <c r="L22" s="87">
        <f t="shared" si="3"/>
        <v>26115122</v>
      </c>
      <c r="M22" s="87">
        <f t="shared" si="3"/>
        <v>-9579433</v>
      </c>
      <c r="N22" s="87">
        <f t="shared" si="3"/>
        <v>-23292943</v>
      </c>
      <c r="O22" s="87">
        <f t="shared" si="3"/>
        <v>-9078903</v>
      </c>
      <c r="P22" s="87">
        <f t="shared" si="3"/>
        <v>129341</v>
      </c>
      <c r="Q22" s="87">
        <f t="shared" si="3"/>
        <v>-32242505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-57996983</v>
      </c>
      <c r="W22" s="87">
        <f t="shared" si="3"/>
        <v>38102000</v>
      </c>
      <c r="X22" s="87">
        <f t="shared" si="3"/>
        <v>-96098983</v>
      </c>
      <c r="Y22" s="88">
        <f>+IF(W22&lt;&gt;0,(X22/W22)*100,0)</f>
        <v>-252.21506220145926</v>
      </c>
      <c r="Z22" s="89">
        <f t="shared" si="3"/>
        <v>47466849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-36804234</v>
      </c>
      <c r="C24" s="74">
        <f>SUM(C22:C23)</f>
        <v>0</v>
      </c>
      <c r="D24" s="75">
        <f aca="true" t="shared" si="4" ref="D24:Z24">SUM(D22:D23)</f>
        <v>47466849</v>
      </c>
      <c r="E24" s="76">
        <f t="shared" si="4"/>
        <v>47466849</v>
      </c>
      <c r="F24" s="76">
        <f t="shared" si="4"/>
        <v>37702331</v>
      </c>
      <c r="G24" s="76">
        <f t="shared" si="4"/>
        <v>-39129664</v>
      </c>
      <c r="H24" s="76">
        <f t="shared" si="4"/>
        <v>-14747712</v>
      </c>
      <c r="I24" s="76">
        <f t="shared" si="4"/>
        <v>-16175045</v>
      </c>
      <c r="J24" s="76">
        <f t="shared" si="4"/>
        <v>-17431165</v>
      </c>
      <c r="K24" s="76">
        <f t="shared" si="4"/>
        <v>-18263390</v>
      </c>
      <c r="L24" s="76">
        <f t="shared" si="4"/>
        <v>26115122</v>
      </c>
      <c r="M24" s="76">
        <f t="shared" si="4"/>
        <v>-9579433</v>
      </c>
      <c r="N24" s="76">
        <f t="shared" si="4"/>
        <v>-23292943</v>
      </c>
      <c r="O24" s="76">
        <f t="shared" si="4"/>
        <v>-9078903</v>
      </c>
      <c r="P24" s="76">
        <f t="shared" si="4"/>
        <v>129341</v>
      </c>
      <c r="Q24" s="76">
        <f t="shared" si="4"/>
        <v>-32242505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-57996983</v>
      </c>
      <c r="W24" s="76">
        <f t="shared" si="4"/>
        <v>38102000</v>
      </c>
      <c r="X24" s="76">
        <f t="shared" si="4"/>
        <v>-96098983</v>
      </c>
      <c r="Y24" s="77">
        <f>+IF(W24&lt;&gt;0,(X24/W24)*100,0)</f>
        <v>-252.21506220145926</v>
      </c>
      <c r="Z24" s="78">
        <f t="shared" si="4"/>
        <v>47466849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33387925</v>
      </c>
      <c r="C27" s="21">
        <v>0</v>
      </c>
      <c r="D27" s="98">
        <v>47468000</v>
      </c>
      <c r="E27" s="99">
        <v>47468000</v>
      </c>
      <c r="F27" s="99">
        <v>223236</v>
      </c>
      <c r="G27" s="99">
        <v>113370</v>
      </c>
      <c r="H27" s="99">
        <v>2193314</v>
      </c>
      <c r="I27" s="99">
        <v>2529920</v>
      </c>
      <c r="J27" s="99">
        <v>90319</v>
      </c>
      <c r="K27" s="99">
        <v>1857528</v>
      </c>
      <c r="L27" s="99">
        <v>6976464</v>
      </c>
      <c r="M27" s="99">
        <v>8924311</v>
      </c>
      <c r="N27" s="99">
        <v>1239586</v>
      </c>
      <c r="O27" s="99">
        <v>89837</v>
      </c>
      <c r="P27" s="99">
        <v>5728787</v>
      </c>
      <c r="Q27" s="99">
        <v>7058210</v>
      </c>
      <c r="R27" s="99">
        <v>0</v>
      </c>
      <c r="S27" s="99">
        <v>0</v>
      </c>
      <c r="T27" s="99">
        <v>0</v>
      </c>
      <c r="U27" s="99">
        <v>0</v>
      </c>
      <c r="V27" s="99">
        <v>18512441</v>
      </c>
      <c r="W27" s="99">
        <v>35601000</v>
      </c>
      <c r="X27" s="99">
        <v>-17088559</v>
      </c>
      <c r="Y27" s="100">
        <v>-48</v>
      </c>
      <c r="Z27" s="101">
        <v>47468000</v>
      </c>
    </row>
    <row r="28" spans="1:26" ht="13.5">
      <c r="A28" s="102" t="s">
        <v>44</v>
      </c>
      <c r="B28" s="18">
        <v>32631361</v>
      </c>
      <c r="C28" s="18">
        <v>0</v>
      </c>
      <c r="D28" s="58">
        <v>47468000</v>
      </c>
      <c r="E28" s="59">
        <v>47468000</v>
      </c>
      <c r="F28" s="59">
        <v>223236</v>
      </c>
      <c r="G28" s="59">
        <v>113370</v>
      </c>
      <c r="H28" s="59">
        <v>2193314</v>
      </c>
      <c r="I28" s="59">
        <v>2529920</v>
      </c>
      <c r="J28" s="59">
        <v>90319</v>
      </c>
      <c r="K28" s="59">
        <v>1857528</v>
      </c>
      <c r="L28" s="59">
        <v>6976464</v>
      </c>
      <c r="M28" s="59">
        <v>8924311</v>
      </c>
      <c r="N28" s="59">
        <v>1239586</v>
      </c>
      <c r="O28" s="59">
        <v>89837</v>
      </c>
      <c r="P28" s="59">
        <v>5728787</v>
      </c>
      <c r="Q28" s="59">
        <v>7058210</v>
      </c>
      <c r="R28" s="59">
        <v>0</v>
      </c>
      <c r="S28" s="59">
        <v>0</v>
      </c>
      <c r="T28" s="59">
        <v>0</v>
      </c>
      <c r="U28" s="59">
        <v>0</v>
      </c>
      <c r="V28" s="59">
        <v>18512441</v>
      </c>
      <c r="W28" s="59">
        <v>35601000</v>
      </c>
      <c r="X28" s="59">
        <v>-17088559</v>
      </c>
      <c r="Y28" s="60">
        <v>-48</v>
      </c>
      <c r="Z28" s="61">
        <v>47468000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756564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33387925</v>
      </c>
      <c r="C32" s="21">
        <f>SUM(C28:C31)</f>
        <v>0</v>
      </c>
      <c r="D32" s="98">
        <f aca="true" t="shared" si="5" ref="D32:Z32">SUM(D28:D31)</f>
        <v>47468000</v>
      </c>
      <c r="E32" s="99">
        <f t="shared" si="5"/>
        <v>47468000</v>
      </c>
      <c r="F32" s="99">
        <f t="shared" si="5"/>
        <v>223236</v>
      </c>
      <c r="G32" s="99">
        <f t="shared" si="5"/>
        <v>113370</v>
      </c>
      <c r="H32" s="99">
        <f t="shared" si="5"/>
        <v>2193314</v>
      </c>
      <c r="I32" s="99">
        <f t="shared" si="5"/>
        <v>2529920</v>
      </c>
      <c r="J32" s="99">
        <f t="shared" si="5"/>
        <v>90319</v>
      </c>
      <c r="K32" s="99">
        <f t="shared" si="5"/>
        <v>1857528</v>
      </c>
      <c r="L32" s="99">
        <f t="shared" si="5"/>
        <v>6976464</v>
      </c>
      <c r="M32" s="99">
        <f t="shared" si="5"/>
        <v>8924311</v>
      </c>
      <c r="N32" s="99">
        <f t="shared" si="5"/>
        <v>1239586</v>
      </c>
      <c r="O32" s="99">
        <f t="shared" si="5"/>
        <v>89837</v>
      </c>
      <c r="P32" s="99">
        <f t="shared" si="5"/>
        <v>5728787</v>
      </c>
      <c r="Q32" s="99">
        <f t="shared" si="5"/>
        <v>7058210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18512441</v>
      </c>
      <c r="W32" s="99">
        <f t="shared" si="5"/>
        <v>35601000</v>
      </c>
      <c r="X32" s="99">
        <f t="shared" si="5"/>
        <v>-17088559</v>
      </c>
      <c r="Y32" s="100">
        <f>+IF(W32&lt;&gt;0,(X32/W32)*100,0)</f>
        <v>-48.0002219038791</v>
      </c>
      <c r="Z32" s="101">
        <f t="shared" si="5"/>
        <v>47468000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277472902</v>
      </c>
      <c r="C35" s="18">
        <v>0</v>
      </c>
      <c r="D35" s="58">
        <v>133179979</v>
      </c>
      <c r="E35" s="59">
        <v>133180008</v>
      </c>
      <c r="F35" s="59">
        <v>254706812</v>
      </c>
      <c r="G35" s="59">
        <v>267450718</v>
      </c>
      <c r="H35" s="59">
        <v>273324625</v>
      </c>
      <c r="I35" s="59">
        <v>273324625</v>
      </c>
      <c r="J35" s="59">
        <v>286990858</v>
      </c>
      <c r="K35" s="59">
        <v>301340401</v>
      </c>
      <c r="L35" s="59">
        <v>277276825</v>
      </c>
      <c r="M35" s="59">
        <v>277276825</v>
      </c>
      <c r="N35" s="59">
        <v>291140665</v>
      </c>
      <c r="O35" s="59">
        <v>277276825</v>
      </c>
      <c r="P35" s="59">
        <v>291140666</v>
      </c>
      <c r="Q35" s="59">
        <v>291140666</v>
      </c>
      <c r="R35" s="59">
        <v>0</v>
      </c>
      <c r="S35" s="59">
        <v>0</v>
      </c>
      <c r="T35" s="59">
        <v>0</v>
      </c>
      <c r="U35" s="59">
        <v>0</v>
      </c>
      <c r="V35" s="59">
        <v>291140666</v>
      </c>
      <c r="W35" s="59">
        <v>99885006</v>
      </c>
      <c r="X35" s="59">
        <v>191255660</v>
      </c>
      <c r="Y35" s="60">
        <v>191.48</v>
      </c>
      <c r="Z35" s="61">
        <v>133180008</v>
      </c>
    </row>
    <row r="36" spans="1:26" ht="13.5">
      <c r="A36" s="57" t="s">
        <v>53</v>
      </c>
      <c r="B36" s="18">
        <v>457240449</v>
      </c>
      <c r="C36" s="18">
        <v>0</v>
      </c>
      <c r="D36" s="58">
        <v>471105902</v>
      </c>
      <c r="E36" s="59">
        <v>471105992</v>
      </c>
      <c r="F36" s="59">
        <v>531109188</v>
      </c>
      <c r="G36" s="59">
        <v>557656080</v>
      </c>
      <c r="H36" s="59">
        <v>558571038</v>
      </c>
      <c r="I36" s="59">
        <v>558571038</v>
      </c>
      <c r="J36" s="59">
        <v>586499589</v>
      </c>
      <c r="K36" s="59">
        <v>615824569</v>
      </c>
      <c r="L36" s="59">
        <v>463450048</v>
      </c>
      <c r="M36" s="59">
        <v>463450048</v>
      </c>
      <c r="N36" s="59">
        <v>486622552</v>
      </c>
      <c r="O36" s="59">
        <v>463450048</v>
      </c>
      <c r="P36" s="59">
        <v>486622551</v>
      </c>
      <c r="Q36" s="59">
        <v>486622551</v>
      </c>
      <c r="R36" s="59">
        <v>0</v>
      </c>
      <c r="S36" s="59">
        <v>0</v>
      </c>
      <c r="T36" s="59">
        <v>0</v>
      </c>
      <c r="U36" s="59">
        <v>0</v>
      </c>
      <c r="V36" s="59">
        <v>486622551</v>
      </c>
      <c r="W36" s="59">
        <v>353329494</v>
      </c>
      <c r="X36" s="59">
        <v>133293057</v>
      </c>
      <c r="Y36" s="60">
        <v>37.72</v>
      </c>
      <c r="Z36" s="61">
        <v>471105992</v>
      </c>
    </row>
    <row r="37" spans="1:26" ht="13.5">
      <c r="A37" s="57" t="s">
        <v>54</v>
      </c>
      <c r="B37" s="18">
        <v>447418215</v>
      </c>
      <c r="C37" s="18">
        <v>0</v>
      </c>
      <c r="D37" s="58">
        <v>110080000</v>
      </c>
      <c r="E37" s="59">
        <v>110080000</v>
      </c>
      <c r="F37" s="59">
        <v>413808552</v>
      </c>
      <c r="G37" s="59">
        <v>434498979</v>
      </c>
      <c r="H37" s="59">
        <v>441287842</v>
      </c>
      <c r="I37" s="59">
        <v>441287842</v>
      </c>
      <c r="J37" s="59">
        <v>463352236</v>
      </c>
      <c r="K37" s="59">
        <v>486519848</v>
      </c>
      <c r="L37" s="59">
        <v>447147180</v>
      </c>
      <c r="M37" s="59">
        <v>447147180</v>
      </c>
      <c r="N37" s="59">
        <v>469504539</v>
      </c>
      <c r="O37" s="59">
        <v>447147180</v>
      </c>
      <c r="P37" s="59">
        <v>469504539</v>
      </c>
      <c r="Q37" s="59">
        <v>469504539</v>
      </c>
      <c r="R37" s="59">
        <v>0</v>
      </c>
      <c r="S37" s="59">
        <v>0</v>
      </c>
      <c r="T37" s="59">
        <v>0</v>
      </c>
      <c r="U37" s="59">
        <v>0</v>
      </c>
      <c r="V37" s="59">
        <v>469504539</v>
      </c>
      <c r="W37" s="59">
        <v>82560000</v>
      </c>
      <c r="X37" s="59">
        <v>386944539</v>
      </c>
      <c r="Y37" s="60">
        <v>468.68</v>
      </c>
      <c r="Z37" s="61">
        <v>110080000</v>
      </c>
    </row>
    <row r="38" spans="1:26" ht="13.5">
      <c r="A38" s="57" t="s">
        <v>55</v>
      </c>
      <c r="B38" s="18">
        <v>30686053</v>
      </c>
      <c r="C38" s="18">
        <v>0</v>
      </c>
      <c r="D38" s="58">
        <v>12526999</v>
      </c>
      <c r="E38" s="59">
        <v>12527000</v>
      </c>
      <c r="F38" s="59">
        <v>50402698</v>
      </c>
      <c r="G38" s="59">
        <v>52922832</v>
      </c>
      <c r="H38" s="59">
        <v>52922833</v>
      </c>
      <c r="I38" s="59">
        <v>52922833</v>
      </c>
      <c r="J38" s="59">
        <v>55568974</v>
      </c>
      <c r="K38" s="59">
        <v>58347423</v>
      </c>
      <c r="L38" s="59">
        <v>30686053</v>
      </c>
      <c r="M38" s="59">
        <v>30686053</v>
      </c>
      <c r="N38" s="59">
        <v>32220356</v>
      </c>
      <c r="O38" s="59">
        <v>30686053</v>
      </c>
      <c r="P38" s="59">
        <v>32220356</v>
      </c>
      <c r="Q38" s="59">
        <v>32220356</v>
      </c>
      <c r="R38" s="59">
        <v>0</v>
      </c>
      <c r="S38" s="59">
        <v>0</v>
      </c>
      <c r="T38" s="59">
        <v>0</v>
      </c>
      <c r="U38" s="59">
        <v>0</v>
      </c>
      <c r="V38" s="59">
        <v>32220356</v>
      </c>
      <c r="W38" s="59">
        <v>9395250</v>
      </c>
      <c r="X38" s="59">
        <v>22825106</v>
      </c>
      <c r="Y38" s="60">
        <v>242.94</v>
      </c>
      <c r="Z38" s="61">
        <v>12527000</v>
      </c>
    </row>
    <row r="39" spans="1:26" ht="13.5">
      <c r="A39" s="57" t="s">
        <v>56</v>
      </c>
      <c r="B39" s="18">
        <v>256609083</v>
      </c>
      <c r="C39" s="18">
        <v>0</v>
      </c>
      <c r="D39" s="58">
        <v>481678882</v>
      </c>
      <c r="E39" s="59">
        <v>481679000</v>
      </c>
      <c r="F39" s="59">
        <v>321604750</v>
      </c>
      <c r="G39" s="59">
        <v>337684987</v>
      </c>
      <c r="H39" s="59">
        <v>337684988</v>
      </c>
      <c r="I39" s="59">
        <v>337684988</v>
      </c>
      <c r="J39" s="59">
        <v>354569237</v>
      </c>
      <c r="K39" s="59">
        <v>372297699</v>
      </c>
      <c r="L39" s="59">
        <v>262893640</v>
      </c>
      <c r="M39" s="59">
        <v>262893640</v>
      </c>
      <c r="N39" s="59">
        <v>276038322</v>
      </c>
      <c r="O39" s="59">
        <v>262893640</v>
      </c>
      <c r="P39" s="59">
        <v>276038322</v>
      </c>
      <c r="Q39" s="59">
        <v>276038322</v>
      </c>
      <c r="R39" s="59">
        <v>0</v>
      </c>
      <c r="S39" s="59">
        <v>0</v>
      </c>
      <c r="T39" s="59">
        <v>0</v>
      </c>
      <c r="U39" s="59">
        <v>0</v>
      </c>
      <c r="V39" s="59">
        <v>276038322</v>
      </c>
      <c r="W39" s="59">
        <v>361259250</v>
      </c>
      <c r="X39" s="59">
        <v>-85220928</v>
      </c>
      <c r="Y39" s="60">
        <v>-23.59</v>
      </c>
      <c r="Z39" s="61">
        <v>481679000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30207727</v>
      </c>
      <c r="C42" s="18">
        <v>0</v>
      </c>
      <c r="D42" s="58">
        <v>29306977</v>
      </c>
      <c r="E42" s="59">
        <v>49881676</v>
      </c>
      <c r="F42" s="59">
        <v>37120577</v>
      </c>
      <c r="G42" s="59">
        <v>-39208456</v>
      </c>
      <c r="H42" s="59">
        <v>-15134712</v>
      </c>
      <c r="I42" s="59">
        <v>-17222591</v>
      </c>
      <c r="J42" s="59">
        <v>-17552614</v>
      </c>
      <c r="K42" s="59">
        <v>-18552136</v>
      </c>
      <c r="L42" s="59">
        <v>25826564</v>
      </c>
      <c r="M42" s="59">
        <v>-10278186</v>
      </c>
      <c r="N42" s="59">
        <v>-2132356</v>
      </c>
      <c r="O42" s="59">
        <v>301239</v>
      </c>
      <c r="P42" s="59">
        <v>3558007</v>
      </c>
      <c r="Q42" s="59">
        <v>1726890</v>
      </c>
      <c r="R42" s="59">
        <v>0</v>
      </c>
      <c r="S42" s="59">
        <v>0</v>
      </c>
      <c r="T42" s="59">
        <v>0</v>
      </c>
      <c r="U42" s="59">
        <v>0</v>
      </c>
      <c r="V42" s="59">
        <v>-25773887</v>
      </c>
      <c r="W42" s="59">
        <v>10002551</v>
      </c>
      <c r="X42" s="59">
        <v>-35776438</v>
      </c>
      <c r="Y42" s="60">
        <v>-357.67</v>
      </c>
      <c r="Z42" s="61">
        <v>49881676</v>
      </c>
    </row>
    <row r="43" spans="1:26" ht="13.5">
      <c r="A43" s="57" t="s">
        <v>59</v>
      </c>
      <c r="B43" s="18">
        <v>-25120408</v>
      </c>
      <c r="C43" s="18">
        <v>0</v>
      </c>
      <c r="D43" s="58">
        <v>-19468000</v>
      </c>
      <c r="E43" s="59">
        <v>-19468000</v>
      </c>
      <c r="F43" s="59">
        <v>443664</v>
      </c>
      <c r="G43" s="59">
        <v>-73286</v>
      </c>
      <c r="H43" s="59">
        <v>-2174076</v>
      </c>
      <c r="I43" s="59">
        <v>-1803698</v>
      </c>
      <c r="J43" s="59">
        <v>-10319</v>
      </c>
      <c r="K43" s="59">
        <v>-1405020</v>
      </c>
      <c r="L43" s="59">
        <v>-2738481</v>
      </c>
      <c r="M43" s="59">
        <v>-4153820</v>
      </c>
      <c r="N43" s="59">
        <v>-975253</v>
      </c>
      <c r="O43" s="59">
        <v>187163</v>
      </c>
      <c r="P43" s="59">
        <v>-4402240</v>
      </c>
      <c r="Q43" s="59">
        <v>-5190330</v>
      </c>
      <c r="R43" s="59">
        <v>0</v>
      </c>
      <c r="S43" s="59">
        <v>0</v>
      </c>
      <c r="T43" s="59">
        <v>0</v>
      </c>
      <c r="U43" s="59">
        <v>0</v>
      </c>
      <c r="V43" s="59">
        <v>-11147848</v>
      </c>
      <c r="W43" s="59">
        <v>2330482</v>
      </c>
      <c r="X43" s="59">
        <v>-13478330</v>
      </c>
      <c r="Y43" s="60">
        <v>-578.35</v>
      </c>
      <c r="Z43" s="61">
        <v>-19468000</v>
      </c>
    </row>
    <row r="44" spans="1:26" ht="13.5">
      <c r="A44" s="57" t="s">
        <v>60</v>
      </c>
      <c r="B44" s="18">
        <v>-4673199</v>
      </c>
      <c r="C44" s="18">
        <v>0</v>
      </c>
      <c r="D44" s="58">
        <v>-10606999</v>
      </c>
      <c r="E44" s="59">
        <v>-10781999</v>
      </c>
      <c r="F44" s="59">
        <v>-3532031</v>
      </c>
      <c r="G44" s="59">
        <v>0</v>
      </c>
      <c r="H44" s="59">
        <v>0</v>
      </c>
      <c r="I44" s="59">
        <v>-3532031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-3532031</v>
      </c>
      <c r="W44" s="59">
        <v>-3532031</v>
      </c>
      <c r="X44" s="59">
        <v>0</v>
      </c>
      <c r="Y44" s="60">
        <v>0</v>
      </c>
      <c r="Z44" s="61">
        <v>-10781999</v>
      </c>
    </row>
    <row r="45" spans="1:26" ht="13.5">
      <c r="A45" s="69" t="s">
        <v>61</v>
      </c>
      <c r="B45" s="21">
        <v>1199017</v>
      </c>
      <c r="C45" s="21">
        <v>0</v>
      </c>
      <c r="D45" s="98">
        <v>2094978</v>
      </c>
      <c r="E45" s="99">
        <v>22494678</v>
      </c>
      <c r="F45" s="99">
        <v>35115451</v>
      </c>
      <c r="G45" s="99">
        <v>-4166291</v>
      </c>
      <c r="H45" s="99">
        <v>-21475079</v>
      </c>
      <c r="I45" s="99">
        <v>-21475079</v>
      </c>
      <c r="J45" s="99">
        <v>-39038012</v>
      </c>
      <c r="K45" s="99">
        <v>-58995168</v>
      </c>
      <c r="L45" s="99">
        <v>-35907085</v>
      </c>
      <c r="M45" s="99">
        <v>-35907085</v>
      </c>
      <c r="N45" s="99">
        <v>-39014694</v>
      </c>
      <c r="O45" s="99">
        <v>-38526292</v>
      </c>
      <c r="P45" s="99">
        <v>-39370525</v>
      </c>
      <c r="Q45" s="99">
        <v>-39370525</v>
      </c>
      <c r="R45" s="99">
        <v>0</v>
      </c>
      <c r="S45" s="99">
        <v>0</v>
      </c>
      <c r="T45" s="99">
        <v>0</v>
      </c>
      <c r="U45" s="99">
        <v>0</v>
      </c>
      <c r="V45" s="99">
        <v>-39370525</v>
      </c>
      <c r="W45" s="99">
        <v>11664003</v>
      </c>
      <c r="X45" s="99">
        <v>-51034528</v>
      </c>
      <c r="Y45" s="100">
        <v>-437.54</v>
      </c>
      <c r="Z45" s="101">
        <v>22494678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3075260</v>
      </c>
      <c r="C49" s="51">
        <v>0</v>
      </c>
      <c r="D49" s="128">
        <v>1627748</v>
      </c>
      <c r="E49" s="53">
        <v>3286340</v>
      </c>
      <c r="F49" s="53">
        <v>0</v>
      </c>
      <c r="G49" s="53">
        <v>0</v>
      </c>
      <c r="H49" s="53">
        <v>0</v>
      </c>
      <c r="I49" s="53">
        <v>1262260</v>
      </c>
      <c r="J49" s="53">
        <v>0</v>
      </c>
      <c r="K49" s="53">
        <v>0</v>
      </c>
      <c r="L49" s="53">
        <v>0</v>
      </c>
      <c r="M49" s="53">
        <v>991181</v>
      </c>
      <c r="N49" s="53">
        <v>0</v>
      </c>
      <c r="O49" s="53">
        <v>0</v>
      </c>
      <c r="P49" s="53">
        <v>0</v>
      </c>
      <c r="Q49" s="53">
        <v>2687096</v>
      </c>
      <c r="R49" s="53">
        <v>0</v>
      </c>
      <c r="S49" s="53">
        <v>0</v>
      </c>
      <c r="T49" s="53">
        <v>0</v>
      </c>
      <c r="U49" s="53">
        <v>0</v>
      </c>
      <c r="V49" s="53">
        <v>1077686</v>
      </c>
      <c r="W49" s="53">
        <v>36939729</v>
      </c>
      <c r="X49" s="53">
        <v>50947300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55190512</v>
      </c>
      <c r="C51" s="51">
        <v>0</v>
      </c>
      <c r="D51" s="128">
        <v>11402953</v>
      </c>
      <c r="E51" s="53">
        <v>5302408</v>
      </c>
      <c r="F51" s="53">
        <v>0</v>
      </c>
      <c r="G51" s="53">
        <v>0</v>
      </c>
      <c r="H51" s="53">
        <v>0</v>
      </c>
      <c r="I51" s="53">
        <v>5118254</v>
      </c>
      <c r="J51" s="53">
        <v>0</v>
      </c>
      <c r="K51" s="53">
        <v>0</v>
      </c>
      <c r="L51" s="53">
        <v>0</v>
      </c>
      <c r="M51" s="53">
        <v>44866893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121881020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90.05890963054615</v>
      </c>
      <c r="C58" s="5">
        <f>IF(C67=0,0,+(C76/C67)*100)</f>
        <v>0</v>
      </c>
      <c r="D58" s="6">
        <f aca="true" t="shared" si="6" ref="D58:Z58">IF(D67=0,0,+(D76/D67)*100)</f>
        <v>84.00023788520772</v>
      </c>
      <c r="E58" s="7">
        <f t="shared" si="6"/>
        <v>83.93122369886191</v>
      </c>
      <c r="F58" s="7">
        <f t="shared" si="6"/>
        <v>100</v>
      </c>
      <c r="G58" s="7">
        <f t="shared" si="6"/>
        <v>100.00001371082526</v>
      </c>
      <c r="H58" s="7">
        <f t="shared" si="6"/>
        <v>100</v>
      </c>
      <c r="I58" s="7">
        <f t="shared" si="6"/>
        <v>100.00000384124917</v>
      </c>
      <c r="J58" s="7">
        <f t="shared" si="6"/>
        <v>99.99998589853743</v>
      </c>
      <c r="K58" s="7">
        <f t="shared" si="6"/>
        <v>100</v>
      </c>
      <c r="L58" s="7">
        <f t="shared" si="6"/>
        <v>100</v>
      </c>
      <c r="M58" s="7">
        <f t="shared" si="6"/>
        <v>99.99999577234823</v>
      </c>
      <c r="N58" s="7">
        <f t="shared" si="6"/>
        <v>100</v>
      </c>
      <c r="O58" s="7">
        <f t="shared" si="6"/>
        <v>87.10843373493977</v>
      </c>
      <c r="P58" s="7">
        <f t="shared" si="6"/>
        <v>100</v>
      </c>
      <c r="Q58" s="7">
        <f t="shared" si="6"/>
        <v>95.70621679978976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98.47338571077351</v>
      </c>
      <c r="W58" s="7">
        <f t="shared" si="6"/>
        <v>91.39860566692799</v>
      </c>
      <c r="X58" s="7">
        <f t="shared" si="6"/>
        <v>0</v>
      </c>
      <c r="Y58" s="7">
        <f t="shared" si="6"/>
        <v>0</v>
      </c>
      <c r="Z58" s="8">
        <f t="shared" si="6"/>
        <v>83.93122369886191</v>
      </c>
    </row>
    <row r="59" spans="1:26" ht="13.5">
      <c r="A59" s="36" t="s">
        <v>31</v>
      </c>
      <c r="B59" s="9">
        <f aca="true" t="shared" si="7" ref="B59:Z66">IF(B68=0,0,+(B77/B68)*100)</f>
        <v>72.13496544006497</v>
      </c>
      <c r="C59" s="9">
        <f t="shared" si="7"/>
        <v>0</v>
      </c>
      <c r="D59" s="2">
        <f t="shared" si="7"/>
        <v>84</v>
      </c>
      <c r="E59" s="10">
        <f t="shared" si="7"/>
        <v>84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89.97955010224949</v>
      </c>
      <c r="P59" s="10">
        <f t="shared" si="7"/>
        <v>100</v>
      </c>
      <c r="Q59" s="10">
        <f t="shared" si="7"/>
        <v>96.66360262826406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98.81432039627832</v>
      </c>
      <c r="W59" s="10">
        <f t="shared" si="7"/>
        <v>81.70953043478261</v>
      </c>
      <c r="X59" s="10">
        <f t="shared" si="7"/>
        <v>0</v>
      </c>
      <c r="Y59" s="10">
        <f t="shared" si="7"/>
        <v>0</v>
      </c>
      <c r="Z59" s="11">
        <f t="shared" si="7"/>
        <v>84</v>
      </c>
    </row>
    <row r="60" spans="1:26" ht="13.5">
      <c r="A60" s="37" t="s">
        <v>32</v>
      </c>
      <c r="B60" s="12">
        <f t="shared" si="7"/>
        <v>94.86852266631064</v>
      </c>
      <c r="C60" s="12">
        <f t="shared" si="7"/>
        <v>0</v>
      </c>
      <c r="D60" s="3">
        <f t="shared" si="7"/>
        <v>84.00027659377706</v>
      </c>
      <c r="E60" s="13">
        <f t="shared" si="7"/>
        <v>84.00043801020622</v>
      </c>
      <c r="F60" s="13">
        <f t="shared" si="7"/>
        <v>100</v>
      </c>
      <c r="G60" s="13">
        <f t="shared" si="7"/>
        <v>100.00001323556837</v>
      </c>
      <c r="H60" s="13">
        <f t="shared" si="7"/>
        <v>100</v>
      </c>
      <c r="I60" s="13">
        <f t="shared" si="7"/>
        <v>100.00000447183393</v>
      </c>
      <c r="J60" s="13">
        <f t="shared" si="7"/>
        <v>99.99998570173797</v>
      </c>
      <c r="K60" s="13">
        <f t="shared" si="7"/>
        <v>100</v>
      </c>
      <c r="L60" s="13">
        <f t="shared" si="7"/>
        <v>100</v>
      </c>
      <c r="M60" s="13">
        <f t="shared" si="7"/>
        <v>99.99999538572585</v>
      </c>
      <c r="N60" s="13">
        <f t="shared" si="7"/>
        <v>100</v>
      </c>
      <c r="O60" s="13">
        <f t="shared" si="7"/>
        <v>86.66584280771133</v>
      </c>
      <c r="P60" s="13">
        <f t="shared" si="7"/>
        <v>100</v>
      </c>
      <c r="Q60" s="13">
        <f t="shared" si="7"/>
        <v>95.5586770587312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98.42086701162502</v>
      </c>
      <c r="W60" s="13">
        <f t="shared" si="7"/>
        <v>92.96428960685091</v>
      </c>
      <c r="X60" s="13">
        <f t="shared" si="7"/>
        <v>0</v>
      </c>
      <c r="Y60" s="13">
        <f t="shared" si="7"/>
        <v>0</v>
      </c>
      <c r="Z60" s="14">
        <f t="shared" si="7"/>
        <v>84.00043801020622</v>
      </c>
    </row>
    <row r="61" spans="1:26" ht="13.5">
      <c r="A61" s="38" t="s">
        <v>110</v>
      </c>
      <c r="B61" s="12">
        <f t="shared" si="7"/>
        <v>98.5164532264048</v>
      </c>
      <c r="C61" s="12">
        <f t="shared" si="7"/>
        <v>0</v>
      </c>
      <c r="D61" s="3">
        <f t="shared" si="7"/>
        <v>84</v>
      </c>
      <c r="E61" s="13">
        <f t="shared" si="7"/>
        <v>79.91702519975415</v>
      </c>
      <c r="F61" s="13">
        <f t="shared" si="7"/>
        <v>115.77572397855278</v>
      </c>
      <c r="G61" s="13">
        <f t="shared" si="7"/>
        <v>115.23390940120126</v>
      </c>
      <c r="H61" s="13">
        <f t="shared" si="7"/>
        <v>115.71720024984855</v>
      </c>
      <c r="I61" s="13">
        <f t="shared" si="7"/>
        <v>115.57313801801772</v>
      </c>
      <c r="J61" s="13">
        <f t="shared" si="7"/>
        <v>116.66681679863267</v>
      </c>
      <c r="K61" s="13">
        <f t="shared" si="7"/>
        <v>109.55282993350413</v>
      </c>
      <c r="L61" s="13">
        <f t="shared" si="7"/>
        <v>122.72942161743367</v>
      </c>
      <c r="M61" s="13">
        <f t="shared" si="7"/>
        <v>116.05613245081203</v>
      </c>
      <c r="N61" s="13">
        <f t="shared" si="7"/>
        <v>100</v>
      </c>
      <c r="O61" s="13">
        <f t="shared" si="7"/>
        <v>86.13733905579399</v>
      </c>
      <c r="P61" s="13">
        <f t="shared" si="7"/>
        <v>100</v>
      </c>
      <c r="Q61" s="13">
        <f t="shared" si="7"/>
        <v>95.38271854953511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108.54531446808082</v>
      </c>
      <c r="W61" s="13">
        <f t="shared" si="7"/>
        <v>92.19961285500747</v>
      </c>
      <c r="X61" s="13">
        <f t="shared" si="7"/>
        <v>0</v>
      </c>
      <c r="Y61" s="13">
        <f t="shared" si="7"/>
        <v>0</v>
      </c>
      <c r="Z61" s="14">
        <f t="shared" si="7"/>
        <v>79.91702519975415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70.04051807098962</v>
      </c>
      <c r="C64" s="12">
        <f t="shared" si="7"/>
        <v>0</v>
      </c>
      <c r="D64" s="3">
        <f t="shared" si="7"/>
        <v>84.0022201228153</v>
      </c>
      <c r="E64" s="13">
        <f t="shared" si="7"/>
        <v>112.6931709292125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100</v>
      </c>
      <c r="O64" s="13">
        <f t="shared" si="7"/>
        <v>90.01814882032669</v>
      </c>
      <c r="P64" s="13">
        <f t="shared" si="7"/>
        <v>100</v>
      </c>
      <c r="Q64" s="13">
        <f t="shared" si="7"/>
        <v>96.6749169031506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34.31647068013436</v>
      </c>
      <c r="W64" s="13">
        <f t="shared" si="7"/>
        <v>97.99446411012784</v>
      </c>
      <c r="X64" s="13">
        <f t="shared" si="7"/>
        <v>0</v>
      </c>
      <c r="Y64" s="13">
        <f t="shared" si="7"/>
        <v>0</v>
      </c>
      <c r="Z64" s="14">
        <f t="shared" si="7"/>
        <v>112.6931709292125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13.467941308781786</v>
      </c>
      <c r="C66" s="15">
        <f t="shared" si="7"/>
        <v>0</v>
      </c>
      <c r="D66" s="4">
        <f t="shared" si="7"/>
        <v>84</v>
      </c>
      <c r="E66" s="16">
        <f t="shared" si="7"/>
        <v>79.1476407914764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78.56125</v>
      </c>
      <c r="X66" s="16">
        <f t="shared" si="7"/>
        <v>0</v>
      </c>
      <c r="Y66" s="16">
        <f t="shared" si="7"/>
        <v>0</v>
      </c>
      <c r="Z66" s="17">
        <f t="shared" si="7"/>
        <v>79.1476407914764</v>
      </c>
    </row>
    <row r="67" spans="1:26" ht="13.5" hidden="1">
      <c r="A67" s="40" t="s">
        <v>116</v>
      </c>
      <c r="B67" s="23">
        <v>131491743</v>
      </c>
      <c r="C67" s="23"/>
      <c r="D67" s="24">
        <v>138302000</v>
      </c>
      <c r="E67" s="25">
        <v>138302000</v>
      </c>
      <c r="F67" s="25">
        <v>10370873</v>
      </c>
      <c r="G67" s="25">
        <v>7293507</v>
      </c>
      <c r="H67" s="25">
        <v>8368818</v>
      </c>
      <c r="I67" s="25">
        <v>26033198</v>
      </c>
      <c r="J67" s="25">
        <v>7091463</v>
      </c>
      <c r="K67" s="25">
        <v>8281165</v>
      </c>
      <c r="L67" s="25">
        <v>8281165</v>
      </c>
      <c r="M67" s="25">
        <v>23653793</v>
      </c>
      <c r="N67" s="25">
        <v>8695224</v>
      </c>
      <c r="O67" s="25">
        <v>9130000</v>
      </c>
      <c r="P67" s="25">
        <v>9586500</v>
      </c>
      <c r="Q67" s="25">
        <v>27411724</v>
      </c>
      <c r="R67" s="25"/>
      <c r="S67" s="25"/>
      <c r="T67" s="25"/>
      <c r="U67" s="25"/>
      <c r="V67" s="25">
        <v>77098715</v>
      </c>
      <c r="W67" s="25">
        <v>89290000</v>
      </c>
      <c r="X67" s="25"/>
      <c r="Y67" s="24"/>
      <c r="Z67" s="26">
        <v>138302000</v>
      </c>
    </row>
    <row r="68" spans="1:26" ht="13.5" hidden="1">
      <c r="A68" s="36" t="s">
        <v>31</v>
      </c>
      <c r="B68" s="18">
        <v>17025929</v>
      </c>
      <c r="C68" s="18"/>
      <c r="D68" s="19">
        <v>17384000</v>
      </c>
      <c r="E68" s="20">
        <v>17384000</v>
      </c>
      <c r="F68" s="20">
        <v>2806945</v>
      </c>
      <c r="G68" s="20">
        <v>-381602</v>
      </c>
      <c r="H68" s="20">
        <v>1065416</v>
      </c>
      <c r="I68" s="20">
        <v>3490759</v>
      </c>
      <c r="J68" s="20">
        <v>61243</v>
      </c>
      <c r="K68" s="20">
        <v>888000</v>
      </c>
      <c r="L68" s="20">
        <v>888000</v>
      </c>
      <c r="M68" s="20">
        <v>1837243</v>
      </c>
      <c r="N68" s="20">
        <v>932400</v>
      </c>
      <c r="O68" s="20">
        <v>978000</v>
      </c>
      <c r="P68" s="20">
        <v>1026900</v>
      </c>
      <c r="Q68" s="20">
        <v>2937300</v>
      </c>
      <c r="R68" s="20"/>
      <c r="S68" s="20"/>
      <c r="T68" s="20"/>
      <c r="U68" s="20"/>
      <c r="V68" s="20">
        <v>8265302</v>
      </c>
      <c r="W68" s="20">
        <v>11500000</v>
      </c>
      <c r="X68" s="20"/>
      <c r="Y68" s="19"/>
      <c r="Z68" s="22">
        <v>17384000</v>
      </c>
    </row>
    <row r="69" spans="1:26" ht="13.5" hidden="1">
      <c r="A69" s="37" t="s">
        <v>32</v>
      </c>
      <c r="B69" s="18">
        <v>111451530</v>
      </c>
      <c r="C69" s="18"/>
      <c r="D69" s="19">
        <v>118947000</v>
      </c>
      <c r="E69" s="20">
        <v>118947000</v>
      </c>
      <c r="F69" s="20">
        <v>7542756</v>
      </c>
      <c r="G69" s="20">
        <v>7555399</v>
      </c>
      <c r="H69" s="20">
        <v>7264035</v>
      </c>
      <c r="I69" s="20">
        <v>22362190</v>
      </c>
      <c r="J69" s="20">
        <v>6993857</v>
      </c>
      <c r="K69" s="20">
        <v>7339012</v>
      </c>
      <c r="L69" s="20">
        <v>7339012</v>
      </c>
      <c r="M69" s="20">
        <v>21671881</v>
      </c>
      <c r="N69" s="20">
        <v>7705963</v>
      </c>
      <c r="O69" s="20">
        <v>8092000</v>
      </c>
      <c r="P69" s="20">
        <v>8496600</v>
      </c>
      <c r="Q69" s="20">
        <v>24294563</v>
      </c>
      <c r="R69" s="20"/>
      <c r="S69" s="20"/>
      <c r="T69" s="20"/>
      <c r="U69" s="20"/>
      <c r="V69" s="20">
        <v>68328634</v>
      </c>
      <c r="W69" s="20">
        <v>77070000</v>
      </c>
      <c r="X69" s="20"/>
      <c r="Y69" s="19"/>
      <c r="Z69" s="22">
        <v>118947000</v>
      </c>
    </row>
    <row r="70" spans="1:26" ht="13.5" hidden="1">
      <c r="A70" s="38" t="s">
        <v>110</v>
      </c>
      <c r="B70" s="18">
        <v>97173950</v>
      </c>
      <c r="C70" s="18"/>
      <c r="D70" s="19">
        <v>104128000</v>
      </c>
      <c r="E70" s="20">
        <v>104128000</v>
      </c>
      <c r="F70" s="20">
        <v>6514972</v>
      </c>
      <c r="G70" s="20">
        <v>6556577</v>
      </c>
      <c r="H70" s="20">
        <v>6277403</v>
      </c>
      <c r="I70" s="20">
        <v>19348952</v>
      </c>
      <c r="J70" s="20">
        <v>5994726</v>
      </c>
      <c r="K70" s="20">
        <v>6699062</v>
      </c>
      <c r="L70" s="20">
        <v>5979831</v>
      </c>
      <c r="M70" s="20">
        <v>18673619</v>
      </c>
      <c r="N70" s="20">
        <v>6656875</v>
      </c>
      <c r="O70" s="20">
        <v>6990000</v>
      </c>
      <c r="P70" s="20">
        <v>7339500</v>
      </c>
      <c r="Q70" s="20">
        <v>20986375</v>
      </c>
      <c r="R70" s="20"/>
      <c r="S70" s="20"/>
      <c r="T70" s="20"/>
      <c r="U70" s="20"/>
      <c r="V70" s="20">
        <v>59008946</v>
      </c>
      <c r="W70" s="20">
        <v>66900000</v>
      </c>
      <c r="X70" s="20"/>
      <c r="Y70" s="19"/>
      <c r="Z70" s="22">
        <v>104128000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14277580</v>
      </c>
      <c r="C73" s="18"/>
      <c r="D73" s="19">
        <v>14819000</v>
      </c>
      <c r="E73" s="20">
        <v>14819000</v>
      </c>
      <c r="F73" s="20">
        <v>1027784</v>
      </c>
      <c r="G73" s="20">
        <v>998822</v>
      </c>
      <c r="H73" s="20">
        <v>986632</v>
      </c>
      <c r="I73" s="20">
        <v>3013238</v>
      </c>
      <c r="J73" s="20">
        <v>999131</v>
      </c>
      <c r="K73" s="20">
        <v>639950</v>
      </c>
      <c r="L73" s="20">
        <v>1359181</v>
      </c>
      <c r="M73" s="20">
        <v>2998262</v>
      </c>
      <c r="N73" s="20">
        <v>1049088</v>
      </c>
      <c r="O73" s="20">
        <v>1102000</v>
      </c>
      <c r="P73" s="20">
        <v>1157100</v>
      </c>
      <c r="Q73" s="20">
        <v>3308188</v>
      </c>
      <c r="R73" s="20"/>
      <c r="S73" s="20"/>
      <c r="T73" s="20"/>
      <c r="U73" s="20"/>
      <c r="V73" s="20">
        <v>9319688</v>
      </c>
      <c r="W73" s="20">
        <v>10170000</v>
      </c>
      <c r="X73" s="20"/>
      <c r="Y73" s="19"/>
      <c r="Z73" s="22">
        <v>14819000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3014284</v>
      </c>
      <c r="C75" s="27"/>
      <c r="D75" s="28">
        <v>1971000</v>
      </c>
      <c r="E75" s="29">
        <v>1971000</v>
      </c>
      <c r="F75" s="29">
        <v>21172</v>
      </c>
      <c r="G75" s="29">
        <v>119710</v>
      </c>
      <c r="H75" s="29">
        <v>39367</v>
      </c>
      <c r="I75" s="29">
        <v>180249</v>
      </c>
      <c r="J75" s="29">
        <v>36363</v>
      </c>
      <c r="K75" s="29">
        <v>54153</v>
      </c>
      <c r="L75" s="29">
        <v>54153</v>
      </c>
      <c r="M75" s="29">
        <v>144669</v>
      </c>
      <c r="N75" s="29">
        <v>56861</v>
      </c>
      <c r="O75" s="29">
        <v>60000</v>
      </c>
      <c r="P75" s="29">
        <v>63000</v>
      </c>
      <c r="Q75" s="29">
        <v>179861</v>
      </c>
      <c r="R75" s="29"/>
      <c r="S75" s="29"/>
      <c r="T75" s="29"/>
      <c r="U75" s="29"/>
      <c r="V75" s="29">
        <v>504779</v>
      </c>
      <c r="W75" s="29">
        <v>720000</v>
      </c>
      <c r="X75" s="29"/>
      <c r="Y75" s="28"/>
      <c r="Z75" s="30">
        <v>1971000</v>
      </c>
    </row>
    <row r="76" spans="1:26" ht="13.5" hidden="1">
      <c r="A76" s="41" t="s">
        <v>117</v>
      </c>
      <c r="B76" s="31">
        <v>118420030</v>
      </c>
      <c r="C76" s="31"/>
      <c r="D76" s="32">
        <v>116174009</v>
      </c>
      <c r="E76" s="33">
        <v>116078561</v>
      </c>
      <c r="F76" s="33">
        <v>10370873</v>
      </c>
      <c r="G76" s="33">
        <v>7293508</v>
      </c>
      <c r="H76" s="33">
        <v>8368818</v>
      </c>
      <c r="I76" s="33">
        <v>26033199</v>
      </c>
      <c r="J76" s="33">
        <v>7091462</v>
      </c>
      <c r="K76" s="33">
        <v>8281165</v>
      </c>
      <c r="L76" s="33">
        <v>8281165</v>
      </c>
      <c r="M76" s="33">
        <v>23653792</v>
      </c>
      <c r="N76" s="33">
        <v>8695224</v>
      </c>
      <c r="O76" s="33">
        <v>7953000</v>
      </c>
      <c r="P76" s="33">
        <v>9586500</v>
      </c>
      <c r="Q76" s="33">
        <v>26234724</v>
      </c>
      <c r="R76" s="33"/>
      <c r="S76" s="33"/>
      <c r="T76" s="33"/>
      <c r="U76" s="33"/>
      <c r="V76" s="33">
        <v>75921715</v>
      </c>
      <c r="W76" s="33">
        <v>81609815</v>
      </c>
      <c r="X76" s="33"/>
      <c r="Y76" s="32"/>
      <c r="Z76" s="34">
        <v>116078561</v>
      </c>
    </row>
    <row r="77" spans="1:26" ht="13.5" hidden="1">
      <c r="A77" s="36" t="s">
        <v>31</v>
      </c>
      <c r="B77" s="18">
        <v>12281648</v>
      </c>
      <c r="C77" s="18"/>
      <c r="D77" s="19">
        <v>14602560</v>
      </c>
      <c r="E77" s="20">
        <v>14602560</v>
      </c>
      <c r="F77" s="20">
        <v>2806945</v>
      </c>
      <c r="G77" s="20">
        <v>-381602</v>
      </c>
      <c r="H77" s="20">
        <v>1065416</v>
      </c>
      <c r="I77" s="20">
        <v>3490759</v>
      </c>
      <c r="J77" s="20">
        <v>61243</v>
      </c>
      <c r="K77" s="20">
        <v>888000</v>
      </c>
      <c r="L77" s="20">
        <v>888000</v>
      </c>
      <c r="M77" s="20">
        <v>1837243</v>
      </c>
      <c r="N77" s="20">
        <v>932400</v>
      </c>
      <c r="O77" s="20">
        <v>880000</v>
      </c>
      <c r="P77" s="20">
        <v>1026900</v>
      </c>
      <c r="Q77" s="20">
        <v>2839300</v>
      </c>
      <c r="R77" s="20"/>
      <c r="S77" s="20"/>
      <c r="T77" s="20"/>
      <c r="U77" s="20"/>
      <c r="V77" s="20">
        <v>8167302</v>
      </c>
      <c r="W77" s="20">
        <v>9396596</v>
      </c>
      <c r="X77" s="20"/>
      <c r="Y77" s="19"/>
      <c r="Z77" s="22">
        <v>14602560</v>
      </c>
    </row>
    <row r="78" spans="1:26" ht="13.5" hidden="1">
      <c r="A78" s="37" t="s">
        <v>32</v>
      </c>
      <c r="B78" s="18">
        <v>105732420</v>
      </c>
      <c r="C78" s="18"/>
      <c r="D78" s="19">
        <v>99915809</v>
      </c>
      <c r="E78" s="20">
        <v>99916001</v>
      </c>
      <c r="F78" s="20">
        <v>7542756</v>
      </c>
      <c r="G78" s="20">
        <v>7555400</v>
      </c>
      <c r="H78" s="20">
        <v>7264035</v>
      </c>
      <c r="I78" s="20">
        <v>22362191</v>
      </c>
      <c r="J78" s="20">
        <v>6993856</v>
      </c>
      <c r="K78" s="20">
        <v>7339012</v>
      </c>
      <c r="L78" s="20">
        <v>7339012</v>
      </c>
      <c r="M78" s="20">
        <v>21671880</v>
      </c>
      <c r="N78" s="20">
        <v>7705963</v>
      </c>
      <c r="O78" s="20">
        <v>7013000</v>
      </c>
      <c r="P78" s="20">
        <v>8496600</v>
      </c>
      <c r="Q78" s="20">
        <v>23215563</v>
      </c>
      <c r="R78" s="20"/>
      <c r="S78" s="20"/>
      <c r="T78" s="20"/>
      <c r="U78" s="20"/>
      <c r="V78" s="20">
        <v>67249634</v>
      </c>
      <c r="W78" s="20">
        <v>71647578</v>
      </c>
      <c r="X78" s="20"/>
      <c r="Y78" s="19"/>
      <c r="Z78" s="22">
        <v>99916001</v>
      </c>
    </row>
    <row r="79" spans="1:26" ht="13.5" hidden="1">
      <c r="A79" s="38" t="s">
        <v>110</v>
      </c>
      <c r="B79" s="18">
        <v>95732329</v>
      </c>
      <c r="C79" s="18"/>
      <c r="D79" s="19">
        <v>87467520</v>
      </c>
      <c r="E79" s="20">
        <v>83216000</v>
      </c>
      <c r="F79" s="20">
        <v>7542756</v>
      </c>
      <c r="G79" s="20">
        <v>7555400</v>
      </c>
      <c r="H79" s="20">
        <v>7264035</v>
      </c>
      <c r="I79" s="20">
        <v>22362191</v>
      </c>
      <c r="J79" s="20">
        <v>6993856</v>
      </c>
      <c r="K79" s="20">
        <v>7339012</v>
      </c>
      <c r="L79" s="20">
        <v>7339012</v>
      </c>
      <c r="M79" s="20">
        <v>21671880</v>
      </c>
      <c r="N79" s="20">
        <v>6656875</v>
      </c>
      <c r="O79" s="20">
        <v>6021000</v>
      </c>
      <c r="P79" s="20">
        <v>7339500</v>
      </c>
      <c r="Q79" s="20">
        <v>20017375</v>
      </c>
      <c r="R79" s="20"/>
      <c r="S79" s="20"/>
      <c r="T79" s="20"/>
      <c r="U79" s="20"/>
      <c r="V79" s="20">
        <v>64051446</v>
      </c>
      <c r="W79" s="20">
        <v>61681541</v>
      </c>
      <c r="X79" s="20"/>
      <c r="Y79" s="19"/>
      <c r="Z79" s="22">
        <v>83216000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10000091</v>
      </c>
      <c r="C82" s="18"/>
      <c r="D82" s="19">
        <v>12448289</v>
      </c>
      <c r="E82" s="20">
        <v>16700001</v>
      </c>
      <c r="F82" s="20"/>
      <c r="G82" s="20"/>
      <c r="H82" s="20"/>
      <c r="I82" s="20"/>
      <c r="J82" s="20"/>
      <c r="K82" s="20"/>
      <c r="L82" s="20"/>
      <c r="M82" s="20"/>
      <c r="N82" s="20">
        <v>1049088</v>
      </c>
      <c r="O82" s="20">
        <v>992000</v>
      </c>
      <c r="P82" s="20">
        <v>1157100</v>
      </c>
      <c r="Q82" s="20">
        <v>3198188</v>
      </c>
      <c r="R82" s="20"/>
      <c r="S82" s="20"/>
      <c r="T82" s="20"/>
      <c r="U82" s="20"/>
      <c r="V82" s="20">
        <v>3198188</v>
      </c>
      <c r="W82" s="20">
        <v>9966037</v>
      </c>
      <c r="X82" s="20"/>
      <c r="Y82" s="19"/>
      <c r="Z82" s="22">
        <v>16700001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405962</v>
      </c>
      <c r="C84" s="27"/>
      <c r="D84" s="28">
        <v>1655640</v>
      </c>
      <c r="E84" s="29">
        <v>1560000</v>
      </c>
      <c r="F84" s="29">
        <v>21172</v>
      </c>
      <c r="G84" s="29">
        <v>119710</v>
      </c>
      <c r="H84" s="29">
        <v>39367</v>
      </c>
      <c r="I84" s="29">
        <v>180249</v>
      </c>
      <c r="J84" s="29">
        <v>36363</v>
      </c>
      <c r="K84" s="29">
        <v>54153</v>
      </c>
      <c r="L84" s="29">
        <v>54153</v>
      </c>
      <c r="M84" s="29">
        <v>144669</v>
      </c>
      <c r="N84" s="29">
        <v>56861</v>
      </c>
      <c r="O84" s="29">
        <v>60000</v>
      </c>
      <c r="P84" s="29">
        <v>63000</v>
      </c>
      <c r="Q84" s="29">
        <v>179861</v>
      </c>
      <c r="R84" s="29"/>
      <c r="S84" s="29"/>
      <c r="T84" s="29"/>
      <c r="U84" s="29"/>
      <c r="V84" s="29">
        <v>504779</v>
      </c>
      <c r="W84" s="29">
        <v>565641</v>
      </c>
      <c r="X84" s="29"/>
      <c r="Y84" s="28"/>
      <c r="Z84" s="30">
        <v>1560000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44111344</v>
      </c>
      <c r="C5" s="18">
        <v>0</v>
      </c>
      <c r="D5" s="58">
        <v>83228150</v>
      </c>
      <c r="E5" s="59">
        <v>46931603</v>
      </c>
      <c r="F5" s="59">
        <v>4088489</v>
      </c>
      <c r="G5" s="59">
        <v>3951977</v>
      </c>
      <c r="H5" s="59">
        <v>3922118</v>
      </c>
      <c r="I5" s="59">
        <v>11962584</v>
      </c>
      <c r="J5" s="59">
        <v>3914063</v>
      </c>
      <c r="K5" s="59">
        <v>3910493</v>
      </c>
      <c r="L5" s="59">
        <v>3917727</v>
      </c>
      <c r="M5" s="59">
        <v>11742283</v>
      </c>
      <c r="N5" s="59">
        <v>4609132</v>
      </c>
      <c r="O5" s="59">
        <v>4617491</v>
      </c>
      <c r="P5" s="59">
        <v>4607389</v>
      </c>
      <c r="Q5" s="59">
        <v>13834012</v>
      </c>
      <c r="R5" s="59">
        <v>0</v>
      </c>
      <c r="S5" s="59">
        <v>0</v>
      </c>
      <c r="T5" s="59">
        <v>0</v>
      </c>
      <c r="U5" s="59">
        <v>0</v>
      </c>
      <c r="V5" s="59">
        <v>37538879</v>
      </c>
      <c r="W5" s="59">
        <v>62421111</v>
      </c>
      <c r="X5" s="59">
        <v>-24882232</v>
      </c>
      <c r="Y5" s="60">
        <v>-39.86</v>
      </c>
      <c r="Z5" s="61">
        <v>46931603</v>
      </c>
    </row>
    <row r="6" spans="1:26" ht="13.5">
      <c r="A6" s="57" t="s">
        <v>32</v>
      </c>
      <c r="B6" s="18">
        <v>43271129</v>
      </c>
      <c r="C6" s="18">
        <v>0</v>
      </c>
      <c r="D6" s="58">
        <v>72155297</v>
      </c>
      <c r="E6" s="59">
        <v>51407441</v>
      </c>
      <c r="F6" s="59">
        <v>4434373</v>
      </c>
      <c r="G6" s="59">
        <v>4592974</v>
      </c>
      <c r="H6" s="59">
        <v>3802222</v>
      </c>
      <c r="I6" s="59">
        <v>12829569</v>
      </c>
      <c r="J6" s="59">
        <v>3781606</v>
      </c>
      <c r="K6" s="59">
        <v>3953708</v>
      </c>
      <c r="L6" s="59">
        <v>4420049</v>
      </c>
      <c r="M6" s="59">
        <v>12155363</v>
      </c>
      <c r="N6" s="59">
        <v>8885334</v>
      </c>
      <c r="O6" s="59">
        <v>4680349</v>
      </c>
      <c r="P6" s="59">
        <v>5640380</v>
      </c>
      <c r="Q6" s="59">
        <v>19206063</v>
      </c>
      <c r="R6" s="59">
        <v>0</v>
      </c>
      <c r="S6" s="59">
        <v>0</v>
      </c>
      <c r="T6" s="59">
        <v>0</v>
      </c>
      <c r="U6" s="59">
        <v>0</v>
      </c>
      <c r="V6" s="59">
        <v>44190995</v>
      </c>
      <c r="W6" s="59">
        <v>54116478</v>
      </c>
      <c r="X6" s="59">
        <v>-9925483</v>
      </c>
      <c r="Y6" s="60">
        <v>-18.34</v>
      </c>
      <c r="Z6" s="61">
        <v>51407441</v>
      </c>
    </row>
    <row r="7" spans="1:26" ht="13.5">
      <c r="A7" s="57" t="s">
        <v>33</v>
      </c>
      <c r="B7" s="18">
        <v>29839093</v>
      </c>
      <c r="C7" s="18">
        <v>0</v>
      </c>
      <c r="D7" s="58">
        <v>38000000</v>
      </c>
      <c r="E7" s="59">
        <v>40000000</v>
      </c>
      <c r="F7" s="59">
        <v>1827468</v>
      </c>
      <c r="G7" s="59">
        <v>2967675</v>
      </c>
      <c r="H7" s="59">
        <v>2539998</v>
      </c>
      <c r="I7" s="59">
        <v>7335141</v>
      </c>
      <c r="J7" s="59">
        <v>2255311</v>
      </c>
      <c r="K7" s="59">
        <v>2256261</v>
      </c>
      <c r="L7" s="59">
        <v>2435913</v>
      </c>
      <c r="M7" s="59">
        <v>6947485</v>
      </c>
      <c r="N7" s="59">
        <v>1881306</v>
      </c>
      <c r="O7" s="59">
        <v>1784250</v>
      </c>
      <c r="P7" s="59">
        <v>3886372</v>
      </c>
      <c r="Q7" s="59">
        <v>7551928</v>
      </c>
      <c r="R7" s="59">
        <v>0</v>
      </c>
      <c r="S7" s="59">
        <v>0</v>
      </c>
      <c r="T7" s="59">
        <v>0</v>
      </c>
      <c r="U7" s="59">
        <v>0</v>
      </c>
      <c r="V7" s="59">
        <v>21834554</v>
      </c>
      <c r="W7" s="59">
        <v>28500003</v>
      </c>
      <c r="X7" s="59">
        <v>-6665449</v>
      </c>
      <c r="Y7" s="60">
        <v>-23.39</v>
      </c>
      <c r="Z7" s="61">
        <v>40000000</v>
      </c>
    </row>
    <row r="8" spans="1:26" ht="13.5">
      <c r="A8" s="57" t="s">
        <v>34</v>
      </c>
      <c r="B8" s="18">
        <v>419627001</v>
      </c>
      <c r="C8" s="18">
        <v>0</v>
      </c>
      <c r="D8" s="58">
        <v>408233000</v>
      </c>
      <c r="E8" s="59">
        <v>393323000</v>
      </c>
      <c r="F8" s="59">
        <v>150832628</v>
      </c>
      <c r="G8" s="59">
        <v>1063288</v>
      </c>
      <c r="H8" s="59">
        <v>1826517</v>
      </c>
      <c r="I8" s="59">
        <v>153722433</v>
      </c>
      <c r="J8" s="59">
        <v>428386</v>
      </c>
      <c r="K8" s="59">
        <v>1582862</v>
      </c>
      <c r="L8" s="59">
        <v>254132</v>
      </c>
      <c r="M8" s="59">
        <v>2265380</v>
      </c>
      <c r="N8" s="59">
        <v>1030241</v>
      </c>
      <c r="O8" s="59">
        <v>2571469</v>
      </c>
      <c r="P8" s="59">
        <v>3484202</v>
      </c>
      <c r="Q8" s="59">
        <v>7085912</v>
      </c>
      <c r="R8" s="59">
        <v>0</v>
      </c>
      <c r="S8" s="59">
        <v>0</v>
      </c>
      <c r="T8" s="59">
        <v>0</v>
      </c>
      <c r="U8" s="59">
        <v>0</v>
      </c>
      <c r="V8" s="59">
        <v>163073725</v>
      </c>
      <c r="W8" s="59">
        <v>408323000</v>
      </c>
      <c r="X8" s="59">
        <v>-245249275</v>
      </c>
      <c r="Y8" s="60">
        <v>-60.06</v>
      </c>
      <c r="Z8" s="61">
        <v>393323000</v>
      </c>
    </row>
    <row r="9" spans="1:26" ht="13.5">
      <c r="A9" s="57" t="s">
        <v>35</v>
      </c>
      <c r="B9" s="18">
        <v>49916783</v>
      </c>
      <c r="C9" s="18">
        <v>0</v>
      </c>
      <c r="D9" s="58">
        <v>181163274</v>
      </c>
      <c r="E9" s="59">
        <v>181195675</v>
      </c>
      <c r="F9" s="59">
        <v>3743002</v>
      </c>
      <c r="G9" s="59">
        <v>3652139</v>
      </c>
      <c r="H9" s="59">
        <v>3227464</v>
      </c>
      <c r="I9" s="59">
        <v>10622605</v>
      </c>
      <c r="J9" s="59">
        <v>4208134</v>
      </c>
      <c r="K9" s="59">
        <v>4215299</v>
      </c>
      <c r="L9" s="59">
        <v>4400419</v>
      </c>
      <c r="M9" s="59">
        <v>12823852</v>
      </c>
      <c r="N9" s="59">
        <v>4510537</v>
      </c>
      <c r="O9" s="59">
        <v>4575843</v>
      </c>
      <c r="P9" s="59">
        <v>3954443</v>
      </c>
      <c r="Q9" s="59">
        <v>13040823</v>
      </c>
      <c r="R9" s="59">
        <v>0</v>
      </c>
      <c r="S9" s="59">
        <v>0</v>
      </c>
      <c r="T9" s="59">
        <v>0</v>
      </c>
      <c r="U9" s="59">
        <v>0</v>
      </c>
      <c r="V9" s="59">
        <v>36487280</v>
      </c>
      <c r="W9" s="59">
        <v>161217659</v>
      </c>
      <c r="X9" s="59">
        <v>-124730379</v>
      </c>
      <c r="Y9" s="60">
        <v>-77.37</v>
      </c>
      <c r="Z9" s="61">
        <v>181195675</v>
      </c>
    </row>
    <row r="10" spans="1:26" ht="25.5">
      <c r="A10" s="62" t="s">
        <v>102</v>
      </c>
      <c r="B10" s="63">
        <f>SUM(B5:B9)</f>
        <v>586765350</v>
      </c>
      <c r="C10" s="63">
        <f>SUM(C5:C9)</f>
        <v>0</v>
      </c>
      <c r="D10" s="64">
        <f aca="true" t="shared" si="0" ref="D10:Z10">SUM(D5:D9)</f>
        <v>782779721</v>
      </c>
      <c r="E10" s="65">
        <f t="shared" si="0"/>
        <v>712857719</v>
      </c>
      <c r="F10" s="65">
        <f t="shared" si="0"/>
        <v>164925960</v>
      </c>
      <c r="G10" s="65">
        <f t="shared" si="0"/>
        <v>16228053</v>
      </c>
      <c r="H10" s="65">
        <f t="shared" si="0"/>
        <v>15318319</v>
      </c>
      <c r="I10" s="65">
        <f t="shared" si="0"/>
        <v>196472332</v>
      </c>
      <c r="J10" s="65">
        <f t="shared" si="0"/>
        <v>14587500</v>
      </c>
      <c r="K10" s="65">
        <f t="shared" si="0"/>
        <v>15918623</v>
      </c>
      <c r="L10" s="65">
        <f t="shared" si="0"/>
        <v>15428240</v>
      </c>
      <c r="M10" s="65">
        <f t="shared" si="0"/>
        <v>45934363</v>
      </c>
      <c r="N10" s="65">
        <f t="shared" si="0"/>
        <v>20916550</v>
      </c>
      <c r="O10" s="65">
        <f t="shared" si="0"/>
        <v>18229402</v>
      </c>
      <c r="P10" s="65">
        <f t="shared" si="0"/>
        <v>21572786</v>
      </c>
      <c r="Q10" s="65">
        <f t="shared" si="0"/>
        <v>60718738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303125433</v>
      </c>
      <c r="W10" s="65">
        <f t="shared" si="0"/>
        <v>714578251</v>
      </c>
      <c r="X10" s="65">
        <f t="shared" si="0"/>
        <v>-411452818</v>
      </c>
      <c r="Y10" s="66">
        <f>+IF(W10&lt;&gt;0,(X10/W10)*100,0)</f>
        <v>-57.57981262712683</v>
      </c>
      <c r="Z10" s="67">
        <f t="shared" si="0"/>
        <v>712857719</v>
      </c>
    </row>
    <row r="11" spans="1:26" ht="13.5">
      <c r="A11" s="57" t="s">
        <v>36</v>
      </c>
      <c r="B11" s="18">
        <v>227164055</v>
      </c>
      <c r="C11" s="18">
        <v>0</v>
      </c>
      <c r="D11" s="58">
        <v>266532765</v>
      </c>
      <c r="E11" s="59">
        <v>237449293</v>
      </c>
      <c r="F11" s="59">
        <v>19108826</v>
      </c>
      <c r="G11" s="59">
        <v>19628986</v>
      </c>
      <c r="H11" s="59">
        <v>20300636</v>
      </c>
      <c r="I11" s="59">
        <v>59038448</v>
      </c>
      <c r="J11" s="59">
        <v>19700016</v>
      </c>
      <c r="K11" s="59">
        <v>20342868</v>
      </c>
      <c r="L11" s="59">
        <v>20098643</v>
      </c>
      <c r="M11" s="59">
        <v>60141527</v>
      </c>
      <c r="N11" s="59">
        <v>21328930</v>
      </c>
      <c r="O11" s="59">
        <v>20471857</v>
      </c>
      <c r="P11" s="59">
        <v>20160981</v>
      </c>
      <c r="Q11" s="59">
        <v>61961768</v>
      </c>
      <c r="R11" s="59">
        <v>0</v>
      </c>
      <c r="S11" s="59">
        <v>0</v>
      </c>
      <c r="T11" s="59">
        <v>0</v>
      </c>
      <c r="U11" s="59">
        <v>0</v>
      </c>
      <c r="V11" s="59">
        <v>181141743</v>
      </c>
      <c r="W11" s="59">
        <v>199899576</v>
      </c>
      <c r="X11" s="59">
        <v>-18757833</v>
      </c>
      <c r="Y11" s="60">
        <v>-9.38</v>
      </c>
      <c r="Z11" s="61">
        <v>237449293</v>
      </c>
    </row>
    <row r="12" spans="1:26" ht="13.5">
      <c r="A12" s="57" t="s">
        <v>37</v>
      </c>
      <c r="B12" s="18">
        <v>25766966</v>
      </c>
      <c r="C12" s="18">
        <v>0</v>
      </c>
      <c r="D12" s="58">
        <v>27603707</v>
      </c>
      <c r="E12" s="59">
        <v>29784287</v>
      </c>
      <c r="F12" s="59">
        <v>2210883</v>
      </c>
      <c r="G12" s="59">
        <v>2159838</v>
      </c>
      <c r="H12" s="59">
        <v>2157657</v>
      </c>
      <c r="I12" s="59">
        <v>6528378</v>
      </c>
      <c r="J12" s="59">
        <v>2213105</v>
      </c>
      <c r="K12" s="59">
        <v>2195499</v>
      </c>
      <c r="L12" s="59">
        <v>2185282</v>
      </c>
      <c r="M12" s="59">
        <v>6593886</v>
      </c>
      <c r="N12" s="59">
        <v>2148104</v>
      </c>
      <c r="O12" s="59">
        <v>3965696</v>
      </c>
      <c r="P12" s="59">
        <v>2411769</v>
      </c>
      <c r="Q12" s="59">
        <v>8525569</v>
      </c>
      <c r="R12" s="59">
        <v>0</v>
      </c>
      <c r="S12" s="59">
        <v>0</v>
      </c>
      <c r="T12" s="59">
        <v>0</v>
      </c>
      <c r="U12" s="59">
        <v>0</v>
      </c>
      <c r="V12" s="59">
        <v>21647833</v>
      </c>
      <c r="W12" s="59">
        <v>20702781</v>
      </c>
      <c r="X12" s="59">
        <v>945052</v>
      </c>
      <c r="Y12" s="60">
        <v>4.56</v>
      </c>
      <c r="Z12" s="61">
        <v>29784287</v>
      </c>
    </row>
    <row r="13" spans="1:26" ht="13.5">
      <c r="A13" s="57" t="s">
        <v>103</v>
      </c>
      <c r="B13" s="18">
        <v>46344578</v>
      </c>
      <c r="C13" s="18">
        <v>0</v>
      </c>
      <c r="D13" s="58">
        <v>53379313</v>
      </c>
      <c r="E13" s="59">
        <v>53379313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40034484</v>
      </c>
      <c r="X13" s="59">
        <v>-40034484</v>
      </c>
      <c r="Y13" s="60">
        <v>-100</v>
      </c>
      <c r="Z13" s="61">
        <v>53379313</v>
      </c>
    </row>
    <row r="14" spans="1:26" ht="13.5">
      <c r="A14" s="57" t="s">
        <v>38</v>
      </c>
      <c r="B14" s="18">
        <v>0</v>
      </c>
      <c r="C14" s="18">
        <v>0</v>
      </c>
      <c r="D14" s="58">
        <v>636000</v>
      </c>
      <c r="E14" s="59">
        <v>0</v>
      </c>
      <c r="F14" s="59">
        <v>0</v>
      </c>
      <c r="G14" s="59">
        <v>0</v>
      </c>
      <c r="H14" s="59">
        <v>32170</v>
      </c>
      <c r="I14" s="59">
        <v>32170</v>
      </c>
      <c r="J14" s="59">
        <v>30729</v>
      </c>
      <c r="K14" s="59">
        <v>30286</v>
      </c>
      <c r="L14" s="59">
        <v>31156</v>
      </c>
      <c r="M14" s="59">
        <v>92171</v>
      </c>
      <c r="N14" s="59">
        <v>34818</v>
      </c>
      <c r="O14" s="59">
        <v>27276</v>
      </c>
      <c r="P14" s="59">
        <v>34491</v>
      </c>
      <c r="Q14" s="59">
        <v>96585</v>
      </c>
      <c r="R14" s="59">
        <v>0</v>
      </c>
      <c r="S14" s="59">
        <v>0</v>
      </c>
      <c r="T14" s="59">
        <v>0</v>
      </c>
      <c r="U14" s="59">
        <v>0</v>
      </c>
      <c r="V14" s="59">
        <v>220926</v>
      </c>
      <c r="W14" s="59">
        <v>477000</v>
      </c>
      <c r="X14" s="59">
        <v>-256074</v>
      </c>
      <c r="Y14" s="60">
        <v>-53.68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264083470</v>
      </c>
      <c r="C17" s="18">
        <v>0</v>
      </c>
      <c r="D17" s="58">
        <v>283736938</v>
      </c>
      <c r="E17" s="59">
        <v>276000828</v>
      </c>
      <c r="F17" s="59">
        <v>10640192</v>
      </c>
      <c r="G17" s="59">
        <v>9585609</v>
      </c>
      <c r="H17" s="59">
        <v>9194174</v>
      </c>
      <c r="I17" s="59">
        <v>29419975</v>
      </c>
      <c r="J17" s="59">
        <v>18532549</v>
      </c>
      <c r="K17" s="59">
        <v>9993441</v>
      </c>
      <c r="L17" s="59">
        <v>8890725</v>
      </c>
      <c r="M17" s="59">
        <v>37416715</v>
      </c>
      <c r="N17" s="59">
        <v>11512017</v>
      </c>
      <c r="O17" s="59">
        <v>10440918</v>
      </c>
      <c r="P17" s="59">
        <v>18259008</v>
      </c>
      <c r="Q17" s="59">
        <v>40211943</v>
      </c>
      <c r="R17" s="59">
        <v>0</v>
      </c>
      <c r="S17" s="59">
        <v>0</v>
      </c>
      <c r="T17" s="59">
        <v>0</v>
      </c>
      <c r="U17" s="59">
        <v>0</v>
      </c>
      <c r="V17" s="59">
        <v>107048633</v>
      </c>
      <c r="W17" s="59">
        <v>212802714</v>
      </c>
      <c r="X17" s="59">
        <v>-105754081</v>
      </c>
      <c r="Y17" s="60">
        <v>-49.7</v>
      </c>
      <c r="Z17" s="61">
        <v>276000828</v>
      </c>
    </row>
    <row r="18" spans="1:26" ht="13.5">
      <c r="A18" s="69" t="s">
        <v>42</v>
      </c>
      <c r="B18" s="70">
        <f>SUM(B11:B17)</f>
        <v>563359069</v>
      </c>
      <c r="C18" s="70">
        <f>SUM(C11:C17)</f>
        <v>0</v>
      </c>
      <c r="D18" s="71">
        <f aca="true" t="shared" si="1" ref="D18:Z18">SUM(D11:D17)</f>
        <v>631888723</v>
      </c>
      <c r="E18" s="72">
        <f t="shared" si="1"/>
        <v>596613721</v>
      </c>
      <c r="F18" s="72">
        <f t="shared" si="1"/>
        <v>31959901</v>
      </c>
      <c r="G18" s="72">
        <f t="shared" si="1"/>
        <v>31374433</v>
      </c>
      <c r="H18" s="72">
        <f t="shared" si="1"/>
        <v>31684637</v>
      </c>
      <c r="I18" s="72">
        <f t="shared" si="1"/>
        <v>95018971</v>
      </c>
      <c r="J18" s="72">
        <f t="shared" si="1"/>
        <v>40476399</v>
      </c>
      <c r="K18" s="72">
        <f t="shared" si="1"/>
        <v>32562094</v>
      </c>
      <c r="L18" s="72">
        <f t="shared" si="1"/>
        <v>31205806</v>
      </c>
      <c r="M18" s="72">
        <f t="shared" si="1"/>
        <v>104244299</v>
      </c>
      <c r="N18" s="72">
        <f t="shared" si="1"/>
        <v>35023869</v>
      </c>
      <c r="O18" s="72">
        <f t="shared" si="1"/>
        <v>34905747</v>
      </c>
      <c r="P18" s="72">
        <f t="shared" si="1"/>
        <v>40866249</v>
      </c>
      <c r="Q18" s="72">
        <f t="shared" si="1"/>
        <v>110795865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310059135</v>
      </c>
      <c r="W18" s="72">
        <f t="shared" si="1"/>
        <v>473916555</v>
      </c>
      <c r="X18" s="72">
        <f t="shared" si="1"/>
        <v>-163857420</v>
      </c>
      <c r="Y18" s="66">
        <f>+IF(W18&lt;&gt;0,(X18/W18)*100,0)</f>
        <v>-34.57516270981502</v>
      </c>
      <c r="Z18" s="73">
        <f t="shared" si="1"/>
        <v>596613721</v>
      </c>
    </row>
    <row r="19" spans="1:26" ht="13.5">
      <c r="A19" s="69" t="s">
        <v>43</v>
      </c>
      <c r="B19" s="74">
        <f>+B10-B18</f>
        <v>23406281</v>
      </c>
      <c r="C19" s="74">
        <f>+C10-C18</f>
        <v>0</v>
      </c>
      <c r="D19" s="75">
        <f aca="true" t="shared" si="2" ref="D19:Z19">+D10-D18</f>
        <v>150890998</v>
      </c>
      <c r="E19" s="76">
        <f t="shared" si="2"/>
        <v>116243998</v>
      </c>
      <c r="F19" s="76">
        <f t="shared" si="2"/>
        <v>132966059</v>
      </c>
      <c r="G19" s="76">
        <f t="shared" si="2"/>
        <v>-15146380</v>
      </c>
      <c r="H19" s="76">
        <f t="shared" si="2"/>
        <v>-16366318</v>
      </c>
      <c r="I19" s="76">
        <f t="shared" si="2"/>
        <v>101453361</v>
      </c>
      <c r="J19" s="76">
        <f t="shared" si="2"/>
        <v>-25888899</v>
      </c>
      <c r="K19" s="76">
        <f t="shared" si="2"/>
        <v>-16643471</v>
      </c>
      <c r="L19" s="76">
        <f t="shared" si="2"/>
        <v>-15777566</v>
      </c>
      <c r="M19" s="76">
        <f t="shared" si="2"/>
        <v>-58309936</v>
      </c>
      <c r="N19" s="76">
        <f t="shared" si="2"/>
        <v>-14107319</v>
      </c>
      <c r="O19" s="76">
        <f t="shared" si="2"/>
        <v>-16676345</v>
      </c>
      <c r="P19" s="76">
        <f t="shared" si="2"/>
        <v>-19293463</v>
      </c>
      <c r="Q19" s="76">
        <f t="shared" si="2"/>
        <v>-50077127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-6933702</v>
      </c>
      <c r="W19" s="76">
        <f>IF(E10=E18,0,W10-W18)</f>
        <v>240661696</v>
      </c>
      <c r="X19" s="76">
        <f t="shared" si="2"/>
        <v>-247595398</v>
      </c>
      <c r="Y19" s="77">
        <f>+IF(W19&lt;&gt;0,(X19/W19)*100,0)</f>
        <v>-102.88109911765935</v>
      </c>
      <c r="Z19" s="78">
        <f t="shared" si="2"/>
        <v>116243998</v>
      </c>
    </row>
    <row r="20" spans="1:26" ht="13.5">
      <c r="A20" s="57" t="s">
        <v>44</v>
      </c>
      <c r="B20" s="18">
        <v>109602252</v>
      </c>
      <c r="C20" s="18">
        <v>0</v>
      </c>
      <c r="D20" s="58">
        <v>101159000</v>
      </c>
      <c r="E20" s="59">
        <v>101159000</v>
      </c>
      <c r="F20" s="59">
        <v>5844489</v>
      </c>
      <c r="G20" s="59">
        <v>9362898</v>
      </c>
      <c r="H20" s="59">
        <v>13353057</v>
      </c>
      <c r="I20" s="59">
        <v>28560444</v>
      </c>
      <c r="J20" s="59">
        <v>20842326</v>
      </c>
      <c r="K20" s="59">
        <v>19062299</v>
      </c>
      <c r="L20" s="59">
        <v>6564334</v>
      </c>
      <c r="M20" s="59">
        <v>46468959</v>
      </c>
      <c r="N20" s="59">
        <v>8029587</v>
      </c>
      <c r="O20" s="59">
        <v>14482011</v>
      </c>
      <c r="P20" s="59">
        <v>9226955</v>
      </c>
      <c r="Q20" s="59">
        <v>31738553</v>
      </c>
      <c r="R20" s="59">
        <v>0</v>
      </c>
      <c r="S20" s="59">
        <v>0</v>
      </c>
      <c r="T20" s="59">
        <v>0</v>
      </c>
      <c r="U20" s="59">
        <v>0</v>
      </c>
      <c r="V20" s="59">
        <v>106767956</v>
      </c>
      <c r="W20" s="59">
        <v>101159000</v>
      </c>
      <c r="X20" s="59">
        <v>5608956</v>
      </c>
      <c r="Y20" s="60">
        <v>5.54</v>
      </c>
      <c r="Z20" s="61">
        <v>101159000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133008533</v>
      </c>
      <c r="C22" s="85">
        <f>SUM(C19:C21)</f>
        <v>0</v>
      </c>
      <c r="D22" s="86">
        <f aca="true" t="shared" si="3" ref="D22:Z22">SUM(D19:D21)</f>
        <v>252049998</v>
      </c>
      <c r="E22" s="87">
        <f t="shared" si="3"/>
        <v>217402998</v>
      </c>
      <c r="F22" s="87">
        <f t="shared" si="3"/>
        <v>138810548</v>
      </c>
      <c r="G22" s="87">
        <f t="shared" si="3"/>
        <v>-5783482</v>
      </c>
      <c r="H22" s="87">
        <f t="shared" si="3"/>
        <v>-3013261</v>
      </c>
      <c r="I22" s="87">
        <f t="shared" si="3"/>
        <v>130013805</v>
      </c>
      <c r="J22" s="87">
        <f t="shared" si="3"/>
        <v>-5046573</v>
      </c>
      <c r="K22" s="87">
        <f t="shared" si="3"/>
        <v>2418828</v>
      </c>
      <c r="L22" s="87">
        <f t="shared" si="3"/>
        <v>-9213232</v>
      </c>
      <c r="M22" s="87">
        <f t="shared" si="3"/>
        <v>-11840977</v>
      </c>
      <c r="N22" s="87">
        <f t="shared" si="3"/>
        <v>-6077732</v>
      </c>
      <c r="O22" s="87">
        <f t="shared" si="3"/>
        <v>-2194334</v>
      </c>
      <c r="P22" s="87">
        <f t="shared" si="3"/>
        <v>-10066508</v>
      </c>
      <c r="Q22" s="87">
        <f t="shared" si="3"/>
        <v>-18338574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99834254</v>
      </c>
      <c r="W22" s="87">
        <f t="shared" si="3"/>
        <v>341820696</v>
      </c>
      <c r="X22" s="87">
        <f t="shared" si="3"/>
        <v>-241986442</v>
      </c>
      <c r="Y22" s="88">
        <f>+IF(W22&lt;&gt;0,(X22/W22)*100,0)</f>
        <v>-70.79338519631357</v>
      </c>
      <c r="Z22" s="89">
        <f t="shared" si="3"/>
        <v>217402998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133008533</v>
      </c>
      <c r="C24" s="74">
        <f>SUM(C22:C23)</f>
        <v>0</v>
      </c>
      <c r="D24" s="75">
        <f aca="true" t="shared" si="4" ref="D24:Z24">SUM(D22:D23)</f>
        <v>252049998</v>
      </c>
      <c r="E24" s="76">
        <f t="shared" si="4"/>
        <v>217402998</v>
      </c>
      <c r="F24" s="76">
        <f t="shared" si="4"/>
        <v>138810548</v>
      </c>
      <c r="G24" s="76">
        <f t="shared" si="4"/>
        <v>-5783482</v>
      </c>
      <c r="H24" s="76">
        <f t="shared" si="4"/>
        <v>-3013261</v>
      </c>
      <c r="I24" s="76">
        <f t="shared" si="4"/>
        <v>130013805</v>
      </c>
      <c r="J24" s="76">
        <f t="shared" si="4"/>
        <v>-5046573</v>
      </c>
      <c r="K24" s="76">
        <f t="shared" si="4"/>
        <v>2418828</v>
      </c>
      <c r="L24" s="76">
        <f t="shared" si="4"/>
        <v>-9213232</v>
      </c>
      <c r="M24" s="76">
        <f t="shared" si="4"/>
        <v>-11840977</v>
      </c>
      <c r="N24" s="76">
        <f t="shared" si="4"/>
        <v>-6077732</v>
      </c>
      <c r="O24" s="76">
        <f t="shared" si="4"/>
        <v>-2194334</v>
      </c>
      <c r="P24" s="76">
        <f t="shared" si="4"/>
        <v>-10066508</v>
      </c>
      <c r="Q24" s="76">
        <f t="shared" si="4"/>
        <v>-18338574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99834254</v>
      </c>
      <c r="W24" s="76">
        <f t="shared" si="4"/>
        <v>341820696</v>
      </c>
      <c r="X24" s="76">
        <f t="shared" si="4"/>
        <v>-241986442</v>
      </c>
      <c r="Y24" s="77">
        <f>+IF(W24&lt;&gt;0,(X24/W24)*100,0)</f>
        <v>-70.79338519631357</v>
      </c>
      <c r="Z24" s="78">
        <f t="shared" si="4"/>
        <v>217402998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182147111</v>
      </c>
      <c r="C27" s="21">
        <v>0</v>
      </c>
      <c r="D27" s="98">
        <v>252050000</v>
      </c>
      <c r="E27" s="99">
        <v>217403000</v>
      </c>
      <c r="F27" s="99">
        <v>11604573</v>
      </c>
      <c r="G27" s="99">
        <v>8807221</v>
      </c>
      <c r="H27" s="99">
        <v>11472216</v>
      </c>
      <c r="I27" s="99">
        <v>31884010</v>
      </c>
      <c r="J27" s="99">
        <v>17737880</v>
      </c>
      <c r="K27" s="99">
        <v>17405032</v>
      </c>
      <c r="L27" s="99">
        <v>5165506</v>
      </c>
      <c r="M27" s="99">
        <v>40308418</v>
      </c>
      <c r="N27" s="99">
        <v>19954074</v>
      </c>
      <c r="O27" s="99">
        <v>19199333</v>
      </c>
      <c r="P27" s="99">
        <v>9843715</v>
      </c>
      <c r="Q27" s="99">
        <v>48997122</v>
      </c>
      <c r="R27" s="99">
        <v>0</v>
      </c>
      <c r="S27" s="99">
        <v>0</v>
      </c>
      <c r="T27" s="99">
        <v>0</v>
      </c>
      <c r="U27" s="99">
        <v>0</v>
      </c>
      <c r="V27" s="99">
        <v>121189550</v>
      </c>
      <c r="W27" s="99">
        <v>163052250</v>
      </c>
      <c r="X27" s="99">
        <v>-41862700</v>
      </c>
      <c r="Y27" s="100">
        <v>-25.67</v>
      </c>
      <c r="Z27" s="101">
        <v>217403000</v>
      </c>
    </row>
    <row r="28" spans="1:26" ht="13.5">
      <c r="A28" s="102" t="s">
        <v>44</v>
      </c>
      <c r="B28" s="18">
        <v>109602252</v>
      </c>
      <c r="C28" s="18">
        <v>0</v>
      </c>
      <c r="D28" s="58">
        <v>101159000</v>
      </c>
      <c r="E28" s="59">
        <v>101159000</v>
      </c>
      <c r="F28" s="59">
        <v>5847272</v>
      </c>
      <c r="G28" s="59">
        <v>4752633</v>
      </c>
      <c r="H28" s="59">
        <v>9227172</v>
      </c>
      <c r="I28" s="59">
        <v>19827077</v>
      </c>
      <c r="J28" s="59">
        <v>0</v>
      </c>
      <c r="K28" s="59">
        <v>16218811</v>
      </c>
      <c r="L28" s="59">
        <v>4268706</v>
      </c>
      <c r="M28" s="59">
        <v>20487517</v>
      </c>
      <c r="N28" s="59">
        <v>11518798</v>
      </c>
      <c r="O28" s="59">
        <v>14380491</v>
      </c>
      <c r="P28" s="59">
        <v>9799121</v>
      </c>
      <c r="Q28" s="59">
        <v>35698410</v>
      </c>
      <c r="R28" s="59">
        <v>0</v>
      </c>
      <c r="S28" s="59">
        <v>0</v>
      </c>
      <c r="T28" s="59">
        <v>0</v>
      </c>
      <c r="U28" s="59">
        <v>0</v>
      </c>
      <c r="V28" s="59">
        <v>76013004</v>
      </c>
      <c r="W28" s="59">
        <v>75869250</v>
      </c>
      <c r="X28" s="59">
        <v>143754</v>
      </c>
      <c r="Y28" s="60">
        <v>0.19</v>
      </c>
      <c r="Z28" s="61">
        <v>101159000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72544859</v>
      </c>
      <c r="C31" s="18">
        <v>0</v>
      </c>
      <c r="D31" s="58">
        <v>150891000</v>
      </c>
      <c r="E31" s="59">
        <v>116244000</v>
      </c>
      <c r="F31" s="59">
        <v>5757301</v>
      </c>
      <c r="G31" s="59">
        <v>4054588</v>
      </c>
      <c r="H31" s="59">
        <v>2245044</v>
      </c>
      <c r="I31" s="59">
        <v>12056933</v>
      </c>
      <c r="J31" s="59">
        <v>17737880</v>
      </c>
      <c r="K31" s="59">
        <v>1186221</v>
      </c>
      <c r="L31" s="59">
        <v>896800</v>
      </c>
      <c r="M31" s="59">
        <v>19820901</v>
      </c>
      <c r="N31" s="59">
        <v>8435276</v>
      </c>
      <c r="O31" s="59">
        <v>4818842</v>
      </c>
      <c r="P31" s="59">
        <v>44594</v>
      </c>
      <c r="Q31" s="59">
        <v>13298712</v>
      </c>
      <c r="R31" s="59">
        <v>0</v>
      </c>
      <c r="S31" s="59">
        <v>0</v>
      </c>
      <c r="T31" s="59">
        <v>0</v>
      </c>
      <c r="U31" s="59">
        <v>0</v>
      </c>
      <c r="V31" s="59">
        <v>45176546</v>
      </c>
      <c r="W31" s="59">
        <v>87183000</v>
      </c>
      <c r="X31" s="59">
        <v>-42006454</v>
      </c>
      <c r="Y31" s="60">
        <v>-48.18</v>
      </c>
      <c r="Z31" s="61">
        <v>116244000</v>
      </c>
    </row>
    <row r="32" spans="1:26" ht="13.5">
      <c r="A32" s="69" t="s">
        <v>50</v>
      </c>
      <c r="B32" s="21">
        <f>SUM(B28:B31)</f>
        <v>182147111</v>
      </c>
      <c r="C32" s="21">
        <f>SUM(C28:C31)</f>
        <v>0</v>
      </c>
      <c r="D32" s="98">
        <f aca="true" t="shared" si="5" ref="D32:Z32">SUM(D28:D31)</f>
        <v>252050000</v>
      </c>
      <c r="E32" s="99">
        <f t="shared" si="5"/>
        <v>217403000</v>
      </c>
      <c r="F32" s="99">
        <f t="shared" si="5"/>
        <v>11604573</v>
      </c>
      <c r="G32" s="99">
        <f t="shared" si="5"/>
        <v>8807221</v>
      </c>
      <c r="H32" s="99">
        <f t="shared" si="5"/>
        <v>11472216</v>
      </c>
      <c r="I32" s="99">
        <f t="shared" si="5"/>
        <v>31884010</v>
      </c>
      <c r="J32" s="99">
        <f t="shared" si="5"/>
        <v>17737880</v>
      </c>
      <c r="K32" s="99">
        <f t="shared" si="5"/>
        <v>17405032</v>
      </c>
      <c r="L32" s="99">
        <f t="shared" si="5"/>
        <v>5165506</v>
      </c>
      <c r="M32" s="99">
        <f t="shared" si="5"/>
        <v>40308418</v>
      </c>
      <c r="N32" s="99">
        <f t="shared" si="5"/>
        <v>19954074</v>
      </c>
      <c r="O32" s="99">
        <f t="shared" si="5"/>
        <v>19199333</v>
      </c>
      <c r="P32" s="99">
        <f t="shared" si="5"/>
        <v>9843715</v>
      </c>
      <c r="Q32" s="99">
        <f t="shared" si="5"/>
        <v>48997122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121189550</v>
      </c>
      <c r="W32" s="99">
        <f t="shared" si="5"/>
        <v>163052250</v>
      </c>
      <c r="X32" s="99">
        <f t="shared" si="5"/>
        <v>-41862700</v>
      </c>
      <c r="Y32" s="100">
        <f>+IF(W32&lt;&gt;0,(X32/W32)*100,0)</f>
        <v>-25.674408050180237</v>
      </c>
      <c r="Z32" s="101">
        <f t="shared" si="5"/>
        <v>217403000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562100224</v>
      </c>
      <c r="C35" s="18">
        <v>0</v>
      </c>
      <c r="D35" s="58">
        <v>608991975</v>
      </c>
      <c r="E35" s="59">
        <v>1150919494</v>
      </c>
      <c r="F35" s="59">
        <v>822061565</v>
      </c>
      <c r="G35" s="59">
        <v>991024174</v>
      </c>
      <c r="H35" s="59">
        <v>956114101</v>
      </c>
      <c r="I35" s="59">
        <v>956114101</v>
      </c>
      <c r="J35" s="59">
        <v>903059006</v>
      </c>
      <c r="K35" s="59">
        <v>895628977</v>
      </c>
      <c r="L35" s="59">
        <v>1145123086</v>
      </c>
      <c r="M35" s="59">
        <v>1145123086</v>
      </c>
      <c r="N35" s="59">
        <v>968923571</v>
      </c>
      <c r="O35" s="59">
        <v>936411685</v>
      </c>
      <c r="P35" s="59">
        <v>1192736359</v>
      </c>
      <c r="Q35" s="59">
        <v>1192736359</v>
      </c>
      <c r="R35" s="59">
        <v>0</v>
      </c>
      <c r="S35" s="59">
        <v>0</v>
      </c>
      <c r="T35" s="59">
        <v>0</v>
      </c>
      <c r="U35" s="59">
        <v>0</v>
      </c>
      <c r="V35" s="59">
        <v>1192736359</v>
      </c>
      <c r="W35" s="59">
        <v>863189621</v>
      </c>
      <c r="X35" s="59">
        <v>329546738</v>
      </c>
      <c r="Y35" s="60">
        <v>38.18</v>
      </c>
      <c r="Z35" s="61">
        <v>1150919494</v>
      </c>
    </row>
    <row r="36" spans="1:26" ht="13.5">
      <c r="A36" s="57" t="s">
        <v>53</v>
      </c>
      <c r="B36" s="18">
        <v>1458150534</v>
      </c>
      <c r="C36" s="18">
        <v>0</v>
      </c>
      <c r="D36" s="58">
        <v>1983849304</v>
      </c>
      <c r="E36" s="59">
        <v>1952152391</v>
      </c>
      <c r="F36" s="59">
        <v>1911075990</v>
      </c>
      <c r="G36" s="59">
        <v>1919883211</v>
      </c>
      <c r="H36" s="59">
        <v>1929731347</v>
      </c>
      <c r="I36" s="59">
        <v>1929731347</v>
      </c>
      <c r="J36" s="59">
        <v>1947469227</v>
      </c>
      <c r="K36" s="59">
        <v>1964874258</v>
      </c>
      <c r="L36" s="59">
        <v>1970039764</v>
      </c>
      <c r="M36" s="59">
        <v>1970039764</v>
      </c>
      <c r="N36" s="59">
        <v>1989993838</v>
      </c>
      <c r="O36" s="59">
        <v>2009193171</v>
      </c>
      <c r="P36" s="59">
        <v>2019036886</v>
      </c>
      <c r="Q36" s="59">
        <v>2019036886</v>
      </c>
      <c r="R36" s="59">
        <v>0</v>
      </c>
      <c r="S36" s="59">
        <v>0</v>
      </c>
      <c r="T36" s="59">
        <v>0</v>
      </c>
      <c r="U36" s="59">
        <v>0</v>
      </c>
      <c r="V36" s="59">
        <v>2019036886</v>
      </c>
      <c r="W36" s="59">
        <v>1464114293</v>
      </c>
      <c r="X36" s="59">
        <v>554922593</v>
      </c>
      <c r="Y36" s="60">
        <v>37.9</v>
      </c>
      <c r="Z36" s="61">
        <v>1952152391</v>
      </c>
    </row>
    <row r="37" spans="1:26" ht="13.5">
      <c r="A37" s="57" t="s">
        <v>54</v>
      </c>
      <c r="B37" s="18">
        <v>109641085</v>
      </c>
      <c r="C37" s="18">
        <v>0</v>
      </c>
      <c r="D37" s="58">
        <v>52532388</v>
      </c>
      <c r="E37" s="59">
        <v>52532388</v>
      </c>
      <c r="F37" s="59">
        <v>97262309</v>
      </c>
      <c r="G37" s="59">
        <v>55330358</v>
      </c>
      <c r="H37" s="59">
        <v>34110880</v>
      </c>
      <c r="I37" s="59">
        <v>34110880</v>
      </c>
      <c r="J37" s="59">
        <v>36641003</v>
      </c>
      <c r="K37" s="59">
        <v>44888364</v>
      </c>
      <c r="L37" s="59">
        <v>33843700</v>
      </c>
      <c r="M37" s="59">
        <v>33843700</v>
      </c>
      <c r="N37" s="59">
        <v>41983594</v>
      </c>
      <c r="O37" s="59">
        <v>30600237</v>
      </c>
      <c r="P37" s="59">
        <v>72191309</v>
      </c>
      <c r="Q37" s="59">
        <v>72191309</v>
      </c>
      <c r="R37" s="59">
        <v>0</v>
      </c>
      <c r="S37" s="59">
        <v>0</v>
      </c>
      <c r="T37" s="59">
        <v>0</v>
      </c>
      <c r="U37" s="59">
        <v>0</v>
      </c>
      <c r="V37" s="59">
        <v>72191309</v>
      </c>
      <c r="W37" s="59">
        <v>39399291</v>
      </c>
      <c r="X37" s="59">
        <v>32792018</v>
      </c>
      <c r="Y37" s="60">
        <v>83.23</v>
      </c>
      <c r="Z37" s="61">
        <v>52532388</v>
      </c>
    </row>
    <row r="38" spans="1:26" ht="13.5">
      <c r="A38" s="57" t="s">
        <v>55</v>
      </c>
      <c r="B38" s="18">
        <v>27734526</v>
      </c>
      <c r="C38" s="18">
        <v>0</v>
      </c>
      <c r="D38" s="58">
        <v>21560117</v>
      </c>
      <c r="E38" s="59">
        <v>21560117</v>
      </c>
      <c r="F38" s="59">
        <v>3545872</v>
      </c>
      <c r="G38" s="59">
        <v>2555872</v>
      </c>
      <c r="H38" s="59">
        <v>2555872</v>
      </c>
      <c r="I38" s="59">
        <v>2555872</v>
      </c>
      <c r="J38" s="59">
        <v>2555872</v>
      </c>
      <c r="K38" s="59">
        <v>24893893</v>
      </c>
      <c r="L38" s="59">
        <v>12079204</v>
      </c>
      <c r="M38" s="59">
        <v>12079204</v>
      </c>
      <c r="N38" s="59">
        <v>12079204</v>
      </c>
      <c r="O38" s="59">
        <v>12079204</v>
      </c>
      <c r="P38" s="59">
        <v>12079204</v>
      </c>
      <c r="Q38" s="59">
        <v>12079204</v>
      </c>
      <c r="R38" s="59">
        <v>0</v>
      </c>
      <c r="S38" s="59">
        <v>0</v>
      </c>
      <c r="T38" s="59">
        <v>0</v>
      </c>
      <c r="U38" s="59">
        <v>0</v>
      </c>
      <c r="V38" s="59">
        <v>12079204</v>
      </c>
      <c r="W38" s="59">
        <v>16170088</v>
      </c>
      <c r="X38" s="59">
        <v>-4090884</v>
      </c>
      <c r="Y38" s="60">
        <v>-25.3</v>
      </c>
      <c r="Z38" s="61">
        <v>21560117</v>
      </c>
    </row>
    <row r="39" spans="1:26" ht="13.5">
      <c r="A39" s="57" t="s">
        <v>56</v>
      </c>
      <c r="B39" s="18">
        <v>1882875147</v>
      </c>
      <c r="C39" s="18">
        <v>0</v>
      </c>
      <c r="D39" s="58">
        <v>2518748774</v>
      </c>
      <c r="E39" s="59">
        <v>3028979380</v>
      </c>
      <c r="F39" s="59">
        <v>2632329374</v>
      </c>
      <c r="G39" s="59">
        <v>2853021155</v>
      </c>
      <c r="H39" s="59">
        <v>2849178696</v>
      </c>
      <c r="I39" s="59">
        <v>2849178696</v>
      </c>
      <c r="J39" s="59">
        <v>2811331358</v>
      </c>
      <c r="K39" s="59">
        <v>2790720978</v>
      </c>
      <c r="L39" s="59">
        <v>3069239946</v>
      </c>
      <c r="M39" s="59">
        <v>3069239946</v>
      </c>
      <c r="N39" s="59">
        <v>2904854611</v>
      </c>
      <c r="O39" s="59">
        <v>2902925415</v>
      </c>
      <c r="P39" s="59">
        <v>3127502732</v>
      </c>
      <c r="Q39" s="59">
        <v>3127502732</v>
      </c>
      <c r="R39" s="59">
        <v>0</v>
      </c>
      <c r="S39" s="59">
        <v>0</v>
      </c>
      <c r="T39" s="59">
        <v>0</v>
      </c>
      <c r="U39" s="59">
        <v>0</v>
      </c>
      <c r="V39" s="59">
        <v>3127502732</v>
      </c>
      <c r="W39" s="59">
        <v>2271734535</v>
      </c>
      <c r="X39" s="59">
        <v>855768197</v>
      </c>
      <c r="Y39" s="60">
        <v>37.67</v>
      </c>
      <c r="Z39" s="61">
        <v>3028979380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240937631</v>
      </c>
      <c r="C42" s="18">
        <v>0</v>
      </c>
      <c r="D42" s="58">
        <v>197702252</v>
      </c>
      <c r="E42" s="59">
        <v>268841672</v>
      </c>
      <c r="F42" s="59">
        <v>206562121</v>
      </c>
      <c r="G42" s="59">
        <v>-23549913</v>
      </c>
      <c r="H42" s="59">
        <v>-26277979</v>
      </c>
      <c r="I42" s="59">
        <v>156734229</v>
      </c>
      <c r="J42" s="59">
        <v>-4755537</v>
      </c>
      <c r="K42" s="59">
        <v>-28180934</v>
      </c>
      <c r="L42" s="59">
        <v>115899921</v>
      </c>
      <c r="M42" s="59">
        <v>82963450</v>
      </c>
      <c r="N42" s="59">
        <v>-26354655</v>
      </c>
      <c r="O42" s="59">
        <v>-15523275</v>
      </c>
      <c r="P42" s="59">
        <v>116168388</v>
      </c>
      <c r="Q42" s="59">
        <v>74290458</v>
      </c>
      <c r="R42" s="59">
        <v>0</v>
      </c>
      <c r="S42" s="59">
        <v>0</v>
      </c>
      <c r="T42" s="59">
        <v>0</v>
      </c>
      <c r="U42" s="59">
        <v>0</v>
      </c>
      <c r="V42" s="59">
        <v>313988137</v>
      </c>
      <c r="W42" s="59">
        <v>272444800</v>
      </c>
      <c r="X42" s="59">
        <v>41543337</v>
      </c>
      <c r="Y42" s="60">
        <v>15.25</v>
      </c>
      <c r="Z42" s="61">
        <v>268841672</v>
      </c>
    </row>
    <row r="43" spans="1:26" ht="13.5">
      <c r="A43" s="57" t="s">
        <v>59</v>
      </c>
      <c r="B43" s="18">
        <v>-182147112</v>
      </c>
      <c r="C43" s="18">
        <v>0</v>
      </c>
      <c r="D43" s="58">
        <v>-250050001</v>
      </c>
      <c r="E43" s="59">
        <v>-217402998</v>
      </c>
      <c r="F43" s="59">
        <v>-11604573</v>
      </c>
      <c r="G43" s="59">
        <v>-8807221</v>
      </c>
      <c r="H43" s="59">
        <v>-11472216</v>
      </c>
      <c r="I43" s="59">
        <v>-31884010</v>
      </c>
      <c r="J43" s="59">
        <v>-17737879</v>
      </c>
      <c r="K43" s="59">
        <v>-17405031</v>
      </c>
      <c r="L43" s="59">
        <v>-5165506</v>
      </c>
      <c r="M43" s="59">
        <v>-40308416</v>
      </c>
      <c r="N43" s="59">
        <v>-19954074</v>
      </c>
      <c r="O43" s="59">
        <v>-19199333</v>
      </c>
      <c r="P43" s="59">
        <v>-9843715</v>
      </c>
      <c r="Q43" s="59">
        <v>-48997122</v>
      </c>
      <c r="R43" s="59">
        <v>0</v>
      </c>
      <c r="S43" s="59">
        <v>0</v>
      </c>
      <c r="T43" s="59">
        <v>0</v>
      </c>
      <c r="U43" s="59">
        <v>0</v>
      </c>
      <c r="V43" s="59">
        <v>-121189548</v>
      </c>
      <c r="W43" s="59">
        <v>-144797712</v>
      </c>
      <c r="X43" s="59">
        <v>23608164</v>
      </c>
      <c r="Y43" s="60">
        <v>-16.3</v>
      </c>
      <c r="Z43" s="61">
        <v>-217402998</v>
      </c>
    </row>
    <row r="44" spans="1:26" ht="13.5">
      <c r="A44" s="57" t="s">
        <v>60</v>
      </c>
      <c r="B44" s="18">
        <v>-1868062</v>
      </c>
      <c r="C44" s="18">
        <v>0</v>
      </c>
      <c r="D44" s="58">
        <v>-1391244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488344797</v>
      </c>
      <c r="C45" s="21">
        <v>0</v>
      </c>
      <c r="D45" s="98">
        <v>160243005</v>
      </c>
      <c r="E45" s="99">
        <v>539783471</v>
      </c>
      <c r="F45" s="99">
        <v>610445867</v>
      </c>
      <c r="G45" s="99">
        <v>578088733</v>
      </c>
      <c r="H45" s="99">
        <v>540338538</v>
      </c>
      <c r="I45" s="99">
        <v>540338538</v>
      </c>
      <c r="J45" s="99">
        <v>517845122</v>
      </c>
      <c r="K45" s="99">
        <v>472259157</v>
      </c>
      <c r="L45" s="99">
        <v>582993572</v>
      </c>
      <c r="M45" s="99">
        <v>582993572</v>
      </c>
      <c r="N45" s="99">
        <v>536684843</v>
      </c>
      <c r="O45" s="99">
        <v>501962235</v>
      </c>
      <c r="P45" s="99">
        <v>608286908</v>
      </c>
      <c r="Q45" s="99">
        <v>608286908</v>
      </c>
      <c r="R45" s="99">
        <v>0</v>
      </c>
      <c r="S45" s="99">
        <v>0</v>
      </c>
      <c r="T45" s="99">
        <v>0</v>
      </c>
      <c r="U45" s="99">
        <v>0</v>
      </c>
      <c r="V45" s="99">
        <v>608286908</v>
      </c>
      <c r="W45" s="99">
        <v>615991885</v>
      </c>
      <c r="X45" s="99">
        <v>-7704977</v>
      </c>
      <c r="Y45" s="100">
        <v>-1.25</v>
      </c>
      <c r="Z45" s="101">
        <v>539783471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9"/>
      <c r="V47" s="118" t="s">
        <v>99</v>
      </c>
      <c r="W47" s="118" t="s">
        <v>100</v>
      </c>
      <c r="X47" s="118" t="s">
        <v>101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15029107</v>
      </c>
      <c r="C49" s="51">
        <v>0</v>
      </c>
      <c r="D49" s="128">
        <v>8587662</v>
      </c>
      <c r="E49" s="53">
        <v>7967960</v>
      </c>
      <c r="F49" s="53">
        <v>0</v>
      </c>
      <c r="G49" s="53">
        <v>0</v>
      </c>
      <c r="H49" s="53">
        <v>0</v>
      </c>
      <c r="I49" s="53">
        <v>7495003</v>
      </c>
      <c r="J49" s="53">
        <v>0</v>
      </c>
      <c r="K49" s="53">
        <v>0</v>
      </c>
      <c r="L49" s="53">
        <v>0</v>
      </c>
      <c r="M49" s="53">
        <v>7035095</v>
      </c>
      <c r="N49" s="53">
        <v>0</v>
      </c>
      <c r="O49" s="53">
        <v>0</v>
      </c>
      <c r="P49" s="53">
        <v>0</v>
      </c>
      <c r="Q49" s="53">
        <v>6580574</v>
      </c>
      <c r="R49" s="53">
        <v>0</v>
      </c>
      <c r="S49" s="53">
        <v>0</v>
      </c>
      <c r="T49" s="53">
        <v>0</v>
      </c>
      <c r="U49" s="53">
        <v>0</v>
      </c>
      <c r="V49" s="53">
        <v>39283984</v>
      </c>
      <c r="W49" s="53">
        <v>325558142</v>
      </c>
      <c r="X49" s="53">
        <v>417537527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1467838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1467838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76.0299396602094</v>
      </c>
      <c r="C58" s="5">
        <f>IF(C67=0,0,+(C76/C67)*100)</f>
        <v>0</v>
      </c>
      <c r="D58" s="6">
        <f aca="true" t="shared" si="6" ref="D58:Z58">IF(D67=0,0,+(D76/D67)*100)</f>
        <v>62.048383601354075</v>
      </c>
      <c r="E58" s="7">
        <f t="shared" si="6"/>
        <v>38.963093988203816</v>
      </c>
      <c r="F58" s="7">
        <f t="shared" si="6"/>
        <v>32.41847667676395</v>
      </c>
      <c r="G58" s="7">
        <f t="shared" si="6"/>
        <v>28.574315081877515</v>
      </c>
      <c r="H58" s="7">
        <f t="shared" si="6"/>
        <v>66.50806989045222</v>
      </c>
      <c r="I58" s="7">
        <f t="shared" si="6"/>
        <v>41.869243479475706</v>
      </c>
      <c r="J58" s="7">
        <f t="shared" si="6"/>
        <v>38.829904667610336</v>
      </c>
      <c r="K58" s="7">
        <f t="shared" si="6"/>
        <v>31.56279483189557</v>
      </c>
      <c r="L58" s="7">
        <f t="shared" si="6"/>
        <v>26.35126622958614</v>
      </c>
      <c r="M58" s="7">
        <f t="shared" si="6"/>
        <v>32.102021711875786</v>
      </c>
      <c r="N58" s="7">
        <f t="shared" si="6"/>
        <v>16.138518538604004</v>
      </c>
      <c r="O58" s="7">
        <f t="shared" si="6"/>
        <v>68.8582713091876</v>
      </c>
      <c r="P58" s="7">
        <f t="shared" si="6"/>
        <v>35.47087252748528</v>
      </c>
      <c r="Q58" s="7">
        <f t="shared" si="6"/>
        <v>37.44056848890624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37.2002692536466</v>
      </c>
      <c r="W58" s="7">
        <f t="shared" si="6"/>
        <v>24.32092048368098</v>
      </c>
      <c r="X58" s="7">
        <f t="shared" si="6"/>
        <v>0</v>
      </c>
      <c r="Y58" s="7">
        <f t="shared" si="6"/>
        <v>0</v>
      </c>
      <c r="Z58" s="8">
        <f t="shared" si="6"/>
        <v>38.963093988203816</v>
      </c>
    </row>
    <row r="59" spans="1:26" ht="13.5">
      <c r="A59" s="36" t="s">
        <v>31</v>
      </c>
      <c r="B59" s="9">
        <f aca="true" t="shared" si="7" ref="B59:Z66">IF(B68=0,0,+(B77/B68)*100)</f>
        <v>10.000475161219299</v>
      </c>
      <c r="C59" s="9">
        <f t="shared" si="7"/>
        <v>0</v>
      </c>
      <c r="D59" s="2">
        <f t="shared" si="7"/>
        <v>69.99999399241723</v>
      </c>
      <c r="E59" s="10">
        <f t="shared" si="7"/>
        <v>53.26901150169535</v>
      </c>
      <c r="F59" s="10">
        <f t="shared" si="7"/>
        <v>35.93735974341621</v>
      </c>
      <c r="G59" s="10">
        <f t="shared" si="7"/>
        <v>46.10558209220347</v>
      </c>
      <c r="H59" s="10">
        <f t="shared" si="7"/>
        <v>81.85569633550035</v>
      </c>
      <c r="I59" s="10">
        <f t="shared" si="7"/>
        <v>54.35158490841109</v>
      </c>
      <c r="J59" s="10">
        <f t="shared" si="7"/>
        <v>49.38809109613207</v>
      </c>
      <c r="K59" s="10">
        <f t="shared" si="7"/>
        <v>45.84296660293216</v>
      </c>
      <c r="L59" s="10">
        <f t="shared" si="7"/>
        <v>32.57827816996948</v>
      </c>
      <c r="M59" s="10">
        <f t="shared" si="7"/>
        <v>42.598998848860994</v>
      </c>
      <c r="N59" s="10">
        <f t="shared" si="7"/>
        <v>27.204840303987822</v>
      </c>
      <c r="O59" s="10">
        <f t="shared" si="7"/>
        <v>139.8156921150469</v>
      </c>
      <c r="P59" s="10">
        <f t="shared" si="7"/>
        <v>65.10661461404713</v>
      </c>
      <c r="Q59" s="10">
        <f t="shared" si="7"/>
        <v>77.41498995374589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59.17477716902522</v>
      </c>
      <c r="W59" s="10">
        <f t="shared" si="7"/>
        <v>29.240067514979028</v>
      </c>
      <c r="X59" s="10">
        <f t="shared" si="7"/>
        <v>0</v>
      </c>
      <c r="Y59" s="10">
        <f t="shared" si="7"/>
        <v>0</v>
      </c>
      <c r="Z59" s="11">
        <f t="shared" si="7"/>
        <v>53.26901150169535</v>
      </c>
    </row>
    <row r="60" spans="1:26" ht="13.5">
      <c r="A60" s="37" t="s">
        <v>32</v>
      </c>
      <c r="B60" s="12">
        <f t="shared" si="7"/>
        <v>175.9855514747489</v>
      </c>
      <c r="C60" s="12">
        <f t="shared" si="7"/>
        <v>0</v>
      </c>
      <c r="D60" s="3">
        <f t="shared" si="7"/>
        <v>58.21984767105872</v>
      </c>
      <c r="E60" s="13">
        <f t="shared" si="7"/>
        <v>37.932244088944245</v>
      </c>
      <c r="F60" s="13">
        <f t="shared" si="7"/>
        <v>37.85236379528741</v>
      </c>
      <c r="G60" s="13">
        <f t="shared" si="7"/>
        <v>21.45557540713272</v>
      </c>
      <c r="H60" s="13">
        <f t="shared" si="7"/>
        <v>74.7195718713952</v>
      </c>
      <c r="I60" s="13">
        <f t="shared" si="7"/>
        <v>42.90844064987686</v>
      </c>
      <c r="J60" s="13">
        <f t="shared" si="7"/>
        <v>42.50104320756842</v>
      </c>
      <c r="K60" s="13">
        <f t="shared" si="7"/>
        <v>27.993999556871675</v>
      </c>
      <c r="L60" s="13">
        <f t="shared" si="7"/>
        <v>29.00553817389807</v>
      </c>
      <c r="M60" s="13">
        <f t="shared" si="7"/>
        <v>32.87505276477552</v>
      </c>
      <c r="N60" s="13">
        <f t="shared" si="7"/>
        <v>12.408481211848649</v>
      </c>
      <c r="O60" s="13">
        <f t="shared" si="7"/>
        <v>22.257058180917706</v>
      </c>
      <c r="P60" s="13">
        <f t="shared" si="7"/>
        <v>20.53647094699293</v>
      </c>
      <c r="Q60" s="13">
        <f t="shared" si="7"/>
        <v>17.1954970677749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28.973386998867078</v>
      </c>
      <c r="W60" s="13">
        <f t="shared" si="7"/>
        <v>26.795023504670795</v>
      </c>
      <c r="X60" s="13">
        <f t="shared" si="7"/>
        <v>0</v>
      </c>
      <c r="Y60" s="13">
        <f t="shared" si="7"/>
        <v>0</v>
      </c>
      <c r="Z60" s="14">
        <f t="shared" si="7"/>
        <v>37.932244088944245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75.9855514747489</v>
      </c>
      <c r="C64" s="12">
        <f t="shared" si="7"/>
        <v>0</v>
      </c>
      <c r="D64" s="3">
        <f t="shared" si="7"/>
        <v>69.99998684889246</v>
      </c>
      <c r="E64" s="13">
        <f t="shared" si="7"/>
        <v>12.644080066152291</v>
      </c>
      <c r="F64" s="13">
        <f t="shared" si="7"/>
        <v>12.974754266273948</v>
      </c>
      <c r="G64" s="13">
        <f t="shared" si="7"/>
        <v>9.932562213502624</v>
      </c>
      <c r="H64" s="13">
        <f t="shared" si="7"/>
        <v>13.74630413479276</v>
      </c>
      <c r="I64" s="13">
        <f t="shared" si="7"/>
        <v>12.11431186815395</v>
      </c>
      <c r="J64" s="13">
        <f t="shared" si="7"/>
        <v>14.028299087742086</v>
      </c>
      <c r="K64" s="13">
        <f t="shared" si="7"/>
        <v>10.887374586084759</v>
      </c>
      <c r="L64" s="13">
        <f t="shared" si="7"/>
        <v>9.4029274336099</v>
      </c>
      <c r="M64" s="13">
        <f t="shared" si="7"/>
        <v>11.324746122349453</v>
      </c>
      <c r="N64" s="13">
        <f t="shared" si="7"/>
        <v>4.100228533896418</v>
      </c>
      <c r="O64" s="13">
        <f t="shared" si="7"/>
        <v>10.276541343391273</v>
      </c>
      <c r="P64" s="13">
        <f t="shared" si="7"/>
        <v>6.833422570819697</v>
      </c>
      <c r="Q64" s="13">
        <f t="shared" si="7"/>
        <v>6.408018134690072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9.417090518102162</v>
      </c>
      <c r="W64" s="13">
        <f t="shared" si="7"/>
        <v>21.200878089245432</v>
      </c>
      <c r="X64" s="13">
        <f t="shared" si="7"/>
        <v>0</v>
      </c>
      <c r="Y64" s="13">
        <f t="shared" si="7"/>
        <v>0</v>
      </c>
      <c r="Z64" s="14">
        <f t="shared" si="7"/>
        <v>12.644080066152291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50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30.698459855831228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49.999987499999996</v>
      </c>
      <c r="E66" s="16">
        <f t="shared" si="7"/>
        <v>9.521703188093154</v>
      </c>
      <c r="F66" s="16">
        <f t="shared" si="7"/>
        <v>9.328927758004555</v>
      </c>
      <c r="G66" s="16">
        <f t="shared" si="7"/>
        <v>6.923281310933699</v>
      </c>
      <c r="H66" s="16">
        <f t="shared" si="7"/>
        <v>12.944533472392711</v>
      </c>
      <c r="I66" s="16">
        <f t="shared" si="7"/>
        <v>9.744787418308077</v>
      </c>
      <c r="J66" s="16">
        <f t="shared" si="7"/>
        <v>6.837814361038499</v>
      </c>
      <c r="K66" s="16">
        <f t="shared" si="7"/>
        <v>7.720916733889857</v>
      </c>
      <c r="L66" s="16">
        <f t="shared" si="7"/>
        <v>6.0873506123023615</v>
      </c>
      <c r="M66" s="16">
        <f t="shared" si="7"/>
        <v>6.87732794415292</v>
      </c>
      <c r="N66" s="16">
        <f t="shared" si="7"/>
        <v>6.271841474872258</v>
      </c>
      <c r="O66" s="16">
        <f t="shared" si="7"/>
        <v>9.198386053128656</v>
      </c>
      <c r="P66" s="16">
        <f t="shared" si="7"/>
        <v>6.752804541069857</v>
      </c>
      <c r="Q66" s="16">
        <f t="shared" si="7"/>
        <v>7.414721467413668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7.982897857057994</v>
      </c>
      <c r="W66" s="16">
        <f t="shared" si="7"/>
        <v>5.948074256490718</v>
      </c>
      <c r="X66" s="16">
        <f t="shared" si="7"/>
        <v>0</v>
      </c>
      <c r="Y66" s="16">
        <f t="shared" si="7"/>
        <v>0</v>
      </c>
      <c r="Z66" s="17">
        <f t="shared" si="7"/>
        <v>9.521703188093154</v>
      </c>
    </row>
    <row r="67" spans="1:26" ht="13.5" hidden="1">
      <c r="A67" s="40" t="s">
        <v>116</v>
      </c>
      <c r="B67" s="23">
        <v>105961256</v>
      </c>
      <c r="C67" s="23"/>
      <c r="D67" s="24">
        <v>187383447</v>
      </c>
      <c r="E67" s="25">
        <v>119343700</v>
      </c>
      <c r="F67" s="25">
        <v>10189538</v>
      </c>
      <c r="G67" s="25">
        <v>10234800</v>
      </c>
      <c r="H67" s="25">
        <v>9431045</v>
      </c>
      <c r="I67" s="25">
        <v>29855383</v>
      </c>
      <c r="J67" s="25">
        <v>9421352</v>
      </c>
      <c r="K67" s="25">
        <v>9614589</v>
      </c>
      <c r="L67" s="25">
        <v>10120637</v>
      </c>
      <c r="M67" s="25">
        <v>29156578</v>
      </c>
      <c r="N67" s="25">
        <v>15304955</v>
      </c>
      <c r="O67" s="25">
        <v>11133836</v>
      </c>
      <c r="P67" s="25">
        <v>12069190</v>
      </c>
      <c r="Q67" s="25">
        <v>38507981</v>
      </c>
      <c r="R67" s="25"/>
      <c r="S67" s="25"/>
      <c r="T67" s="25"/>
      <c r="U67" s="25"/>
      <c r="V67" s="25">
        <v>97519942</v>
      </c>
      <c r="W67" s="25">
        <v>140537592</v>
      </c>
      <c r="X67" s="25"/>
      <c r="Y67" s="24"/>
      <c r="Z67" s="26">
        <v>119343700</v>
      </c>
    </row>
    <row r="68" spans="1:26" ht="13.5" hidden="1">
      <c r="A68" s="36" t="s">
        <v>31</v>
      </c>
      <c r="B68" s="18">
        <v>44111344</v>
      </c>
      <c r="C68" s="18"/>
      <c r="D68" s="19">
        <v>83228150</v>
      </c>
      <c r="E68" s="20">
        <v>46931603</v>
      </c>
      <c r="F68" s="20">
        <v>4088489</v>
      </c>
      <c r="G68" s="20">
        <v>3951977</v>
      </c>
      <c r="H68" s="20">
        <v>3922118</v>
      </c>
      <c r="I68" s="20">
        <v>11962584</v>
      </c>
      <c r="J68" s="20">
        <v>3914063</v>
      </c>
      <c r="K68" s="20">
        <v>3910493</v>
      </c>
      <c r="L68" s="20">
        <v>3917727</v>
      </c>
      <c r="M68" s="20">
        <v>11742283</v>
      </c>
      <c r="N68" s="20">
        <v>4609132</v>
      </c>
      <c r="O68" s="20">
        <v>4617491</v>
      </c>
      <c r="P68" s="20">
        <v>4607389</v>
      </c>
      <c r="Q68" s="20">
        <v>13834012</v>
      </c>
      <c r="R68" s="20"/>
      <c r="S68" s="20"/>
      <c r="T68" s="20"/>
      <c r="U68" s="20"/>
      <c r="V68" s="20">
        <v>37538879</v>
      </c>
      <c r="W68" s="20">
        <v>62421111</v>
      </c>
      <c r="X68" s="20"/>
      <c r="Y68" s="19"/>
      <c r="Z68" s="22">
        <v>46931603</v>
      </c>
    </row>
    <row r="69" spans="1:26" ht="13.5" hidden="1">
      <c r="A69" s="37" t="s">
        <v>32</v>
      </c>
      <c r="B69" s="18">
        <v>43271129</v>
      </c>
      <c r="C69" s="18"/>
      <c r="D69" s="19">
        <v>72155297</v>
      </c>
      <c r="E69" s="20">
        <v>51407441</v>
      </c>
      <c r="F69" s="20">
        <v>4434373</v>
      </c>
      <c r="G69" s="20">
        <v>4592974</v>
      </c>
      <c r="H69" s="20">
        <v>3802222</v>
      </c>
      <c r="I69" s="20">
        <v>12829569</v>
      </c>
      <c r="J69" s="20">
        <v>3781606</v>
      </c>
      <c r="K69" s="20">
        <v>3953708</v>
      </c>
      <c r="L69" s="20">
        <v>4420049</v>
      </c>
      <c r="M69" s="20">
        <v>12155363</v>
      </c>
      <c r="N69" s="20">
        <v>8885334</v>
      </c>
      <c r="O69" s="20">
        <v>4680349</v>
      </c>
      <c r="P69" s="20">
        <v>5640380</v>
      </c>
      <c r="Q69" s="20">
        <v>19206063</v>
      </c>
      <c r="R69" s="20"/>
      <c r="S69" s="20"/>
      <c r="T69" s="20"/>
      <c r="U69" s="20"/>
      <c r="V69" s="20">
        <v>44190995</v>
      </c>
      <c r="W69" s="20">
        <v>54116478</v>
      </c>
      <c r="X69" s="20"/>
      <c r="Y69" s="19"/>
      <c r="Z69" s="22">
        <v>51407441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43271129</v>
      </c>
      <c r="C73" s="18"/>
      <c r="D73" s="19">
        <v>29655297</v>
      </c>
      <c r="E73" s="20">
        <v>51407441</v>
      </c>
      <c r="F73" s="20">
        <v>4434373</v>
      </c>
      <c r="G73" s="20">
        <v>4592974</v>
      </c>
      <c r="H73" s="20">
        <v>3802222</v>
      </c>
      <c r="I73" s="20">
        <v>12829569</v>
      </c>
      <c r="J73" s="20">
        <v>3781606</v>
      </c>
      <c r="K73" s="20">
        <v>3953708</v>
      </c>
      <c r="L73" s="20">
        <v>4420049</v>
      </c>
      <c r="M73" s="20">
        <v>12155363</v>
      </c>
      <c r="N73" s="20">
        <v>8885334</v>
      </c>
      <c r="O73" s="20">
        <v>4680349</v>
      </c>
      <c r="P73" s="20">
        <v>5640380</v>
      </c>
      <c r="Q73" s="20">
        <v>19206063</v>
      </c>
      <c r="R73" s="20"/>
      <c r="S73" s="20"/>
      <c r="T73" s="20"/>
      <c r="U73" s="20"/>
      <c r="V73" s="20">
        <v>44190995</v>
      </c>
      <c r="W73" s="20">
        <v>22241475</v>
      </c>
      <c r="X73" s="20"/>
      <c r="Y73" s="19"/>
      <c r="Z73" s="22">
        <v>51407441</v>
      </c>
    </row>
    <row r="74" spans="1:26" ht="13.5" hidden="1">
      <c r="A74" s="38" t="s">
        <v>114</v>
      </c>
      <c r="B74" s="18"/>
      <c r="C74" s="18"/>
      <c r="D74" s="19">
        <v>42500000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31875003</v>
      </c>
      <c r="X74" s="20"/>
      <c r="Y74" s="19"/>
      <c r="Z74" s="22"/>
    </row>
    <row r="75" spans="1:26" ht="13.5" hidden="1">
      <c r="A75" s="39" t="s">
        <v>115</v>
      </c>
      <c r="B75" s="27">
        <v>18578783</v>
      </c>
      <c r="C75" s="27"/>
      <c r="D75" s="28">
        <v>32000000</v>
      </c>
      <c r="E75" s="29">
        <v>21004656</v>
      </c>
      <c r="F75" s="29">
        <v>1666676</v>
      </c>
      <c r="G75" s="29">
        <v>1689849</v>
      </c>
      <c r="H75" s="29">
        <v>1706705</v>
      </c>
      <c r="I75" s="29">
        <v>5063230</v>
      </c>
      <c r="J75" s="29">
        <v>1725683</v>
      </c>
      <c r="K75" s="29">
        <v>1750388</v>
      </c>
      <c r="L75" s="29">
        <v>1782861</v>
      </c>
      <c r="M75" s="29">
        <v>5258932</v>
      </c>
      <c r="N75" s="29">
        <v>1810489</v>
      </c>
      <c r="O75" s="29">
        <v>1835996</v>
      </c>
      <c r="P75" s="29">
        <v>1821421</v>
      </c>
      <c r="Q75" s="29">
        <v>5467906</v>
      </c>
      <c r="R75" s="29"/>
      <c r="S75" s="29"/>
      <c r="T75" s="29"/>
      <c r="U75" s="29"/>
      <c r="V75" s="29">
        <v>15790068</v>
      </c>
      <c r="W75" s="29">
        <v>24000003</v>
      </c>
      <c r="X75" s="29"/>
      <c r="Y75" s="28"/>
      <c r="Z75" s="30">
        <v>21004656</v>
      </c>
    </row>
    <row r="76" spans="1:26" ht="13.5" hidden="1">
      <c r="A76" s="41" t="s">
        <v>117</v>
      </c>
      <c r="B76" s="31">
        <v>80562279</v>
      </c>
      <c r="C76" s="31"/>
      <c r="D76" s="32">
        <v>116268400</v>
      </c>
      <c r="E76" s="33">
        <v>46499998</v>
      </c>
      <c r="F76" s="33">
        <v>3303293</v>
      </c>
      <c r="G76" s="33">
        <v>2924524</v>
      </c>
      <c r="H76" s="33">
        <v>6272406</v>
      </c>
      <c r="I76" s="33">
        <v>12500223</v>
      </c>
      <c r="J76" s="33">
        <v>3658302</v>
      </c>
      <c r="K76" s="33">
        <v>3034633</v>
      </c>
      <c r="L76" s="33">
        <v>2666916</v>
      </c>
      <c r="M76" s="33">
        <v>9359851</v>
      </c>
      <c r="N76" s="33">
        <v>2469993</v>
      </c>
      <c r="O76" s="33">
        <v>7666567</v>
      </c>
      <c r="P76" s="33">
        <v>4281047</v>
      </c>
      <c r="Q76" s="33">
        <v>14417607</v>
      </c>
      <c r="R76" s="33"/>
      <c r="S76" s="33"/>
      <c r="T76" s="33"/>
      <c r="U76" s="33"/>
      <c r="V76" s="33">
        <v>36277681</v>
      </c>
      <c r="W76" s="33">
        <v>34180036</v>
      </c>
      <c r="X76" s="33"/>
      <c r="Y76" s="32"/>
      <c r="Z76" s="34">
        <v>46499998</v>
      </c>
    </row>
    <row r="77" spans="1:26" ht="13.5" hidden="1">
      <c r="A77" s="36" t="s">
        <v>31</v>
      </c>
      <c r="B77" s="18">
        <v>4411344</v>
      </c>
      <c r="C77" s="18"/>
      <c r="D77" s="19">
        <v>58259700</v>
      </c>
      <c r="E77" s="20">
        <v>25000001</v>
      </c>
      <c r="F77" s="20">
        <v>1469295</v>
      </c>
      <c r="G77" s="20">
        <v>1822082</v>
      </c>
      <c r="H77" s="20">
        <v>3210477</v>
      </c>
      <c r="I77" s="20">
        <v>6501854</v>
      </c>
      <c r="J77" s="20">
        <v>1933081</v>
      </c>
      <c r="K77" s="20">
        <v>1792686</v>
      </c>
      <c r="L77" s="20">
        <v>1276328</v>
      </c>
      <c r="M77" s="20">
        <v>5002095</v>
      </c>
      <c r="N77" s="20">
        <v>1253907</v>
      </c>
      <c r="O77" s="20">
        <v>6455977</v>
      </c>
      <c r="P77" s="20">
        <v>2999715</v>
      </c>
      <c r="Q77" s="20">
        <v>10709599</v>
      </c>
      <c r="R77" s="20"/>
      <c r="S77" s="20"/>
      <c r="T77" s="20"/>
      <c r="U77" s="20"/>
      <c r="V77" s="20">
        <v>22213548</v>
      </c>
      <c r="W77" s="20">
        <v>18251975</v>
      </c>
      <c r="X77" s="20"/>
      <c r="Y77" s="19"/>
      <c r="Z77" s="22">
        <v>25000001</v>
      </c>
    </row>
    <row r="78" spans="1:26" ht="13.5" hidden="1">
      <c r="A78" s="37" t="s">
        <v>32</v>
      </c>
      <c r="B78" s="18">
        <v>76150935</v>
      </c>
      <c r="C78" s="18"/>
      <c r="D78" s="19">
        <v>42008704</v>
      </c>
      <c r="E78" s="20">
        <v>19499996</v>
      </c>
      <c r="F78" s="20">
        <v>1678515</v>
      </c>
      <c r="G78" s="20">
        <v>985449</v>
      </c>
      <c r="H78" s="20">
        <v>2841004</v>
      </c>
      <c r="I78" s="20">
        <v>5504968</v>
      </c>
      <c r="J78" s="20">
        <v>1607222</v>
      </c>
      <c r="K78" s="20">
        <v>1106801</v>
      </c>
      <c r="L78" s="20">
        <v>1282059</v>
      </c>
      <c r="M78" s="20">
        <v>3996082</v>
      </c>
      <c r="N78" s="20">
        <v>1102535</v>
      </c>
      <c r="O78" s="20">
        <v>1041708</v>
      </c>
      <c r="P78" s="20">
        <v>1158335</v>
      </c>
      <c r="Q78" s="20">
        <v>3302578</v>
      </c>
      <c r="R78" s="20"/>
      <c r="S78" s="20"/>
      <c r="T78" s="20"/>
      <c r="U78" s="20"/>
      <c r="V78" s="20">
        <v>12803628</v>
      </c>
      <c r="W78" s="20">
        <v>14500523</v>
      </c>
      <c r="X78" s="20"/>
      <c r="Y78" s="19"/>
      <c r="Z78" s="22">
        <v>19499996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32879806</v>
      </c>
      <c r="C82" s="18"/>
      <c r="D82" s="19">
        <v>20758704</v>
      </c>
      <c r="E82" s="20">
        <v>6499998</v>
      </c>
      <c r="F82" s="20">
        <v>575349</v>
      </c>
      <c r="G82" s="20">
        <v>456200</v>
      </c>
      <c r="H82" s="20">
        <v>522665</v>
      </c>
      <c r="I82" s="20">
        <v>1554214</v>
      </c>
      <c r="J82" s="20">
        <v>530495</v>
      </c>
      <c r="K82" s="20">
        <v>430455</v>
      </c>
      <c r="L82" s="20">
        <v>415614</v>
      </c>
      <c r="M82" s="20">
        <v>1376564</v>
      </c>
      <c r="N82" s="20">
        <v>364319</v>
      </c>
      <c r="O82" s="20">
        <v>480978</v>
      </c>
      <c r="P82" s="20">
        <v>385431</v>
      </c>
      <c r="Q82" s="20">
        <v>1230728</v>
      </c>
      <c r="R82" s="20"/>
      <c r="S82" s="20"/>
      <c r="T82" s="20"/>
      <c r="U82" s="20"/>
      <c r="V82" s="20">
        <v>4161506</v>
      </c>
      <c r="W82" s="20">
        <v>4715388</v>
      </c>
      <c r="X82" s="20"/>
      <c r="Y82" s="19"/>
      <c r="Z82" s="22">
        <v>6499998</v>
      </c>
    </row>
    <row r="83" spans="1:26" ht="13.5" hidden="1">
      <c r="A83" s="38" t="s">
        <v>114</v>
      </c>
      <c r="B83" s="18">
        <v>43271129</v>
      </c>
      <c r="C83" s="18"/>
      <c r="D83" s="19">
        <v>21250000</v>
      </c>
      <c r="E83" s="20">
        <v>12999998</v>
      </c>
      <c r="F83" s="20">
        <v>1103166</v>
      </c>
      <c r="G83" s="20">
        <v>529249</v>
      </c>
      <c r="H83" s="20">
        <v>2318339</v>
      </c>
      <c r="I83" s="20">
        <v>3950754</v>
      </c>
      <c r="J83" s="20">
        <v>1076727</v>
      </c>
      <c r="K83" s="20">
        <v>676346</v>
      </c>
      <c r="L83" s="20">
        <v>866445</v>
      </c>
      <c r="M83" s="20">
        <v>2619518</v>
      </c>
      <c r="N83" s="20">
        <v>738216</v>
      </c>
      <c r="O83" s="20">
        <v>560730</v>
      </c>
      <c r="P83" s="20">
        <v>772904</v>
      </c>
      <c r="Q83" s="20">
        <v>2071850</v>
      </c>
      <c r="R83" s="20"/>
      <c r="S83" s="20"/>
      <c r="T83" s="20"/>
      <c r="U83" s="20"/>
      <c r="V83" s="20">
        <v>8642122</v>
      </c>
      <c r="W83" s="20">
        <v>9785135</v>
      </c>
      <c r="X83" s="20"/>
      <c r="Y83" s="19"/>
      <c r="Z83" s="22">
        <v>12999998</v>
      </c>
    </row>
    <row r="84" spans="1:26" ht="13.5" hidden="1">
      <c r="A84" s="39" t="s">
        <v>115</v>
      </c>
      <c r="B84" s="27"/>
      <c r="C84" s="27"/>
      <c r="D84" s="28">
        <v>15999996</v>
      </c>
      <c r="E84" s="29">
        <v>2000001</v>
      </c>
      <c r="F84" s="29">
        <v>155483</v>
      </c>
      <c r="G84" s="29">
        <v>116993</v>
      </c>
      <c r="H84" s="29">
        <v>220925</v>
      </c>
      <c r="I84" s="29">
        <v>493401</v>
      </c>
      <c r="J84" s="29">
        <v>117999</v>
      </c>
      <c r="K84" s="29">
        <v>135146</v>
      </c>
      <c r="L84" s="29">
        <v>108529</v>
      </c>
      <c r="M84" s="29">
        <v>361674</v>
      </c>
      <c r="N84" s="29">
        <v>113551</v>
      </c>
      <c r="O84" s="29">
        <v>168882</v>
      </c>
      <c r="P84" s="29">
        <v>122997</v>
      </c>
      <c r="Q84" s="29">
        <v>405430</v>
      </c>
      <c r="R84" s="29"/>
      <c r="S84" s="29"/>
      <c r="T84" s="29"/>
      <c r="U84" s="29"/>
      <c r="V84" s="29">
        <v>1260505</v>
      </c>
      <c r="W84" s="29">
        <v>1427538</v>
      </c>
      <c r="X84" s="29"/>
      <c r="Y84" s="28"/>
      <c r="Z84" s="30">
        <v>2000001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2018-05-09T07:54:00Z</dcterms:created>
  <dcterms:modified xsi:type="dcterms:W3CDTF">2018-05-17T13:23:05Z</dcterms:modified>
  <cp:category/>
  <cp:version/>
  <cp:contentType/>
  <cp:contentStatus/>
</cp:coreProperties>
</file>