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'DC30'!$A$1:$Z$66</definedName>
    <definedName name="_xlnm.Print_Area" localSheetId="15">'DC31'!$A$1:$Z$66</definedName>
    <definedName name="_xlnm.Print_Area" localSheetId="20">'DC32'!$A$1:$Z$66</definedName>
    <definedName name="_xlnm.Print_Area" localSheetId="1">'MP301'!$A$1:$Z$66</definedName>
    <definedName name="_xlnm.Print_Area" localSheetId="2">'MP302'!$A$1:$Z$66</definedName>
    <definedName name="_xlnm.Print_Area" localSheetId="3">'MP303'!$A$1:$Z$66</definedName>
    <definedName name="_xlnm.Print_Area" localSheetId="4">'MP304'!$A$1:$Z$66</definedName>
    <definedName name="_xlnm.Print_Area" localSheetId="5">'MP305'!$A$1:$Z$66</definedName>
    <definedName name="_xlnm.Print_Area" localSheetId="6">'MP306'!$A$1:$Z$66</definedName>
    <definedName name="_xlnm.Print_Area" localSheetId="7">'MP307'!$A$1:$Z$66</definedName>
    <definedName name="_xlnm.Print_Area" localSheetId="9">'MP311'!$A$1:$Z$66</definedName>
    <definedName name="_xlnm.Print_Area" localSheetId="10">'MP312'!$A$1:$Z$66</definedName>
    <definedName name="_xlnm.Print_Area" localSheetId="11">'MP313'!$A$1:$Z$66</definedName>
    <definedName name="_xlnm.Print_Area" localSheetId="12">'MP314'!$A$1:$Z$66</definedName>
    <definedName name="_xlnm.Print_Area" localSheetId="13">'MP315'!$A$1:$Z$66</definedName>
    <definedName name="_xlnm.Print_Area" localSheetId="14">'MP316'!$A$1:$Z$66</definedName>
    <definedName name="_xlnm.Print_Area" localSheetId="16">'MP321'!$A$1:$Z$66</definedName>
    <definedName name="_xlnm.Print_Area" localSheetId="17">'MP324'!$A$1:$Z$66</definedName>
    <definedName name="_xlnm.Print_Area" localSheetId="18">'MP325'!$A$1:$Z$66</definedName>
    <definedName name="_xlnm.Print_Area" localSheetId="19">'MP326'!$A$1:$Z$66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<sst xmlns="http://schemas.openxmlformats.org/spreadsheetml/2006/main" count="2331" uniqueCount="111">
  <si>
    <t>Mpumalanga: Albert Luthuli(MP301)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</si>
  <si>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</si>
  <si>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</si>
  <si>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</si>
  <si>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</si>
  <si>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</si>
  <si>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</si>
  <si>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</si>
  <si>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</si>
  <si>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</si>
  <si>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</si>
  <si>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</si>
  <si>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</si>
  <si>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</si>
  <si>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</si>
  <si>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</si>
  <si>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</si>
  <si>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</si>
  <si>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</si>
  <si>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</si>
  <si>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</si>
  <si>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</si>
  <si>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</si>
  <si>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</si>
  <si>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</si>
  <si>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</si>
  <si>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</si>
  <si>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</si>
  <si>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</si>
  <si>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</si>
  <si>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</si>
  <si>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</si>
  <si>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</si>
  <si>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</si>
  <si>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</si>
  <si>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</si>
  <si>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</si>
  <si>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</si>
  <si>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</si>
  <si>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</si>
  <si>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</si>
  <si>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</si>
  <si>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</si>
  <si>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</si>
  <si>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</si>
  <si>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</si>
  <si>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</si>
  <si>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</si>
  <si>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</si>
  <si>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</si>
  <si>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</si>
  <si>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</si>
  <si>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</si>
  <si>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</si>
  <si>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</si>
  <si>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</si>
  <si>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</si>
  <si>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</si>
  <si>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</si>
  <si>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</si>
  <si>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</si>
  <si>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</si>
  <si>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</si>
  <si>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</si>
  <si>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</si>
  <si>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</si>
  <si>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Msukaligwa(MP302) - Table C1 Schedule Quarterly Budget Statement Summary for 3rd Quarter ended 31 March 2018 (Figures Finalised as at 2018/05/07)</t>
  </si>
  <si>
    <t>Mpumalanga: Mkhondo(MP303) - Table C1 Schedule Quarterly Budget Statement Summary for 3rd Quarter ended 31 March 2018 (Figures Finalised as at 2018/05/07)</t>
  </si>
  <si>
    <t>Mpumalanga: Pixley Ka Seme (MP)(MP304) - Table C1 Schedule Quarterly Budget Statement Summary for 3rd Quarter ended 31 March 2018 (Figures Finalised as at 2018/05/07)</t>
  </si>
  <si>
    <t>Mpumalanga: Lekwa(MP305) - Table C1 Schedule Quarterly Budget Statement Summary for 3rd Quarter ended 31 March 2018 (Figures Finalised as at 2018/05/07)</t>
  </si>
  <si>
    <t>Mpumalanga: Dipaleseng(MP306) - Table C1 Schedule Quarterly Budget Statement Summary for 3rd Quarter ended 31 March 2018 (Figures Finalised as at 2018/05/07)</t>
  </si>
  <si>
    <t>Mpumalanga: Govan Mbeki(MP307) - Table C1 Schedule Quarterly Budget Statement Summary for 3rd Quarter ended 31 March 2018 (Figures Finalised as at 2018/05/07)</t>
  </si>
  <si>
    <t>Mpumalanga: Gert Sibande(DC30) - Table C1 Schedule Quarterly Budget Statement Summary for 3rd Quarter ended 31 March 2018 (Figures Finalised as at 2018/05/07)</t>
  </si>
  <si>
    <t>Mpumalanga: Victor Khanye(MP311) - Table C1 Schedule Quarterly Budget Statement Summary for 3rd Quarter ended 31 March 2018 (Figures Finalised as at 2018/05/07)</t>
  </si>
  <si>
    <t>Mpumalanga: Emalahleni (Mp)(MP312) - Table C1 Schedule Quarterly Budget Statement Summary for 3rd Quarter ended 31 March 2018 (Figures Finalised as at 2018/05/07)</t>
  </si>
  <si>
    <t>Mpumalanga: Steve Tshwete(MP313) - Table C1 Schedule Quarterly Budget Statement Summary for 3rd Quarter ended 31 March 2018 (Figures Finalised as at 2018/05/07)</t>
  </si>
  <si>
    <t>Mpumalanga: Emakhazeni(MP314) - Table C1 Schedule Quarterly Budget Statement Summary for 3rd Quarter ended 31 March 2018 (Figures Finalised as at 2018/05/07)</t>
  </si>
  <si>
    <t>Mpumalanga: Thembisile Hani(MP315) - Table C1 Schedule Quarterly Budget Statement Summary for 3rd Quarter ended 31 March 2018 (Figures Finalised as at 2018/05/07)</t>
  </si>
  <si>
    <t>Mpumalanga: Dr J.S. Moroka(MP316) - Table C1 Schedule Quarterly Budget Statement Summary for 3rd Quarter ended 31 March 2018 (Figures Finalised as at 2018/05/07)</t>
  </si>
  <si>
    <t>Mpumalanga: Nkangala(DC31) - Table C1 Schedule Quarterly Budget Statement Summary for 3rd Quarter ended 31 March 2018 (Figures Finalised as at 2018/05/07)</t>
  </si>
  <si>
    <t>Mpumalanga: Thaba Chweu(MP321) - Table C1 Schedule Quarterly Budget Statement Summary for 3rd Quarter ended 31 March 2018 (Figures Finalised as at 2018/05/07)</t>
  </si>
  <si>
    <t>Mpumalanga: Nkomazi(MP324) - Table C1 Schedule Quarterly Budget Statement Summary for 3rd Quarter ended 31 March 2018 (Figures Finalised as at 2018/05/07)</t>
  </si>
  <si>
    <t>Mpumalanga: Bushbuckridge(MP325) - Table C1 Schedule Quarterly Budget Statement Summary for 3rd Quarter ended 31 March 2018 (Figures Finalised as at 2018/05/07)</t>
  </si>
  <si>
    <t>Mpumalanga: City of Mbombela(MP326) - Table C1 Schedule Quarterly Budget Statement Summary for 3rd Quarter ended 31 March 2018 (Figures Finalised as at 2018/05/07)</t>
  </si>
  <si>
    <t>Mpumalanga: Ehlanzeni(DC32)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</si>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</sst>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2197443983</v>
      </c>
      <c r="C5" s="18">
        <v>0</v>
      </c>
      <c r="D5" s="58">
        <v>2531711844</v>
      </c>
      <c r="E5" s="59">
        <v>2529038447</v>
      </c>
      <c r="F5" s="59">
        <v>373181150</v>
      </c>
      <c r="G5" s="59">
        <v>264766906</v>
      </c>
      <c r="H5" s="59">
        <v>245175282</v>
      </c>
      <c r="I5" s="59">
        <v>883123338</v>
      </c>
      <c r="J5" s="59">
        <v>132809881</v>
      </c>
      <c r="K5" s="59">
        <v>65814905</v>
      </c>
      <c r="L5" s="59">
        <v>124510961</v>
      </c>
      <c r="M5" s="59">
        <v>323135747</v>
      </c>
      <c r="N5" s="59">
        <v>172533208</v>
      </c>
      <c r="O5" s="59">
        <v>163477436</v>
      </c>
      <c r="P5" s="59">
        <v>143299917</v>
      </c>
      <c r="Q5" s="59">
        <v>479310561</v>
      </c>
      <c r="R5" s="59">
        <v>0</v>
      </c>
      <c r="S5" s="59">
        <v>0</v>
      </c>
      <c r="T5" s="59">
        <v>0</v>
      </c>
      <c r="U5" s="59">
        <v>0</v>
      </c>
      <c r="V5" s="59">
        <v>1685569646</v>
      </c>
      <c r="W5" s="59">
        <v>1759073414</v>
      </c>
      <c r="X5" s="59">
        <v>-73503768</v>
      </c>
      <c r="Y5" s="60">
        <v>-4.18</v>
      </c>
      <c r="Z5" s="61">
        <v>2529038447</v>
      </c>
    </row>
    <row r="6" spans="1:26" ht="13.5">
      <c r="A6" s="57" t="s">
        <v>32</v>
      </c>
      <c r="B6" s="18">
        <v>6040873036</v>
      </c>
      <c r="C6" s="18">
        <v>0</v>
      </c>
      <c r="D6" s="58">
        <v>7064117867</v>
      </c>
      <c r="E6" s="59">
        <v>7043365291</v>
      </c>
      <c r="F6" s="59">
        <v>491256515</v>
      </c>
      <c r="G6" s="59">
        <v>373257792</v>
      </c>
      <c r="H6" s="59">
        <v>366272399</v>
      </c>
      <c r="I6" s="59">
        <v>1230786706</v>
      </c>
      <c r="J6" s="59">
        <v>311405038</v>
      </c>
      <c r="K6" s="59">
        <v>296660139</v>
      </c>
      <c r="L6" s="59">
        <v>287254715</v>
      </c>
      <c r="M6" s="59">
        <v>895319892</v>
      </c>
      <c r="N6" s="59">
        <v>288820359</v>
      </c>
      <c r="O6" s="59">
        <v>391419748</v>
      </c>
      <c r="P6" s="59">
        <v>445352127</v>
      </c>
      <c r="Q6" s="59">
        <v>1125592234</v>
      </c>
      <c r="R6" s="59">
        <v>0</v>
      </c>
      <c r="S6" s="59">
        <v>0</v>
      </c>
      <c r="T6" s="59">
        <v>0</v>
      </c>
      <c r="U6" s="59">
        <v>0</v>
      </c>
      <c r="V6" s="59">
        <v>3251698832</v>
      </c>
      <c r="W6" s="59">
        <v>4637881221</v>
      </c>
      <c r="X6" s="59">
        <v>-1386182389</v>
      </c>
      <c r="Y6" s="60">
        <v>-29.89</v>
      </c>
      <c r="Z6" s="61">
        <v>7043365291</v>
      </c>
    </row>
    <row r="7" spans="1:26" ht="13.5">
      <c r="A7" s="57" t="s">
        <v>33</v>
      </c>
      <c r="B7" s="18">
        <v>231266008</v>
      </c>
      <c r="C7" s="18">
        <v>0</v>
      </c>
      <c r="D7" s="58">
        <v>132322421</v>
      </c>
      <c r="E7" s="59">
        <v>149022973</v>
      </c>
      <c r="F7" s="59">
        <v>7854117</v>
      </c>
      <c r="G7" s="59">
        <v>7273740</v>
      </c>
      <c r="H7" s="59">
        <v>8326598</v>
      </c>
      <c r="I7" s="59">
        <v>23454455</v>
      </c>
      <c r="J7" s="59">
        <v>17807404</v>
      </c>
      <c r="K7" s="59">
        <v>-5232349</v>
      </c>
      <c r="L7" s="59">
        <v>13256842</v>
      </c>
      <c r="M7" s="59">
        <v>25831897</v>
      </c>
      <c r="N7" s="59">
        <v>10497404</v>
      </c>
      <c r="O7" s="59">
        <v>7431084</v>
      </c>
      <c r="P7" s="59">
        <v>4146118</v>
      </c>
      <c r="Q7" s="59">
        <v>22074606</v>
      </c>
      <c r="R7" s="59">
        <v>0</v>
      </c>
      <c r="S7" s="59">
        <v>0</v>
      </c>
      <c r="T7" s="59">
        <v>0</v>
      </c>
      <c r="U7" s="59">
        <v>0</v>
      </c>
      <c r="V7" s="59">
        <v>71360958</v>
      </c>
      <c r="W7" s="59">
        <v>99119356</v>
      </c>
      <c r="X7" s="59">
        <v>-27758398</v>
      </c>
      <c r="Y7" s="60">
        <v>-28.01</v>
      </c>
      <c r="Z7" s="61">
        <v>149022973</v>
      </c>
    </row>
    <row r="8" spans="1:26" ht="13.5">
      <c r="A8" s="57" t="s">
        <v>34</v>
      </c>
      <c r="B8" s="18">
        <v>4539098964</v>
      </c>
      <c r="C8" s="18">
        <v>0</v>
      </c>
      <c r="D8" s="58">
        <v>5519107130</v>
      </c>
      <c r="E8" s="59">
        <v>5543911725</v>
      </c>
      <c r="F8" s="59">
        <v>1609728635</v>
      </c>
      <c r="G8" s="59">
        <v>327064640</v>
      </c>
      <c r="H8" s="59">
        <v>1854356</v>
      </c>
      <c r="I8" s="59">
        <v>1938647631</v>
      </c>
      <c r="J8" s="59">
        <v>115582063</v>
      </c>
      <c r="K8" s="59">
        <v>7864625</v>
      </c>
      <c r="L8" s="59">
        <v>1445882775</v>
      </c>
      <c r="M8" s="59">
        <v>1569329463</v>
      </c>
      <c r="N8" s="59">
        <v>150665031</v>
      </c>
      <c r="O8" s="59">
        <v>-100560107</v>
      </c>
      <c r="P8" s="59">
        <v>787502885</v>
      </c>
      <c r="Q8" s="59">
        <v>837607809</v>
      </c>
      <c r="R8" s="59">
        <v>0</v>
      </c>
      <c r="S8" s="59">
        <v>0</v>
      </c>
      <c r="T8" s="59">
        <v>0</v>
      </c>
      <c r="U8" s="59">
        <v>0</v>
      </c>
      <c r="V8" s="59">
        <v>4345584903</v>
      </c>
      <c r="W8" s="59">
        <v>4429163165</v>
      </c>
      <c r="X8" s="59">
        <v>-83578262</v>
      </c>
      <c r="Y8" s="60">
        <v>-1.89</v>
      </c>
      <c r="Z8" s="61">
        <v>5543911725</v>
      </c>
    </row>
    <row r="9" spans="1:26" ht="13.5">
      <c r="A9" s="57" t="s">
        <v>35</v>
      </c>
      <c r="B9" s="18">
        <v>1837049856</v>
      </c>
      <c r="C9" s="18">
        <v>0</v>
      </c>
      <c r="D9" s="58">
        <v>1470311328</v>
      </c>
      <c r="E9" s="59">
        <v>1444112374</v>
      </c>
      <c r="F9" s="59">
        <v>75374037</v>
      </c>
      <c r="G9" s="59">
        <v>86527313</v>
      </c>
      <c r="H9" s="59">
        <v>67822065</v>
      </c>
      <c r="I9" s="59">
        <v>229723415</v>
      </c>
      <c r="J9" s="59">
        <v>101402612</v>
      </c>
      <c r="K9" s="59">
        <v>99512743</v>
      </c>
      <c r="L9" s="59">
        <v>56531951</v>
      </c>
      <c r="M9" s="59">
        <v>257447306</v>
      </c>
      <c r="N9" s="59">
        <v>73217155</v>
      </c>
      <c r="O9" s="59">
        <v>97041301</v>
      </c>
      <c r="P9" s="59">
        <v>157094441</v>
      </c>
      <c r="Q9" s="59">
        <v>327352897</v>
      </c>
      <c r="R9" s="59">
        <v>0</v>
      </c>
      <c r="S9" s="59">
        <v>0</v>
      </c>
      <c r="T9" s="59">
        <v>0</v>
      </c>
      <c r="U9" s="59">
        <v>0</v>
      </c>
      <c r="V9" s="59">
        <v>814523618</v>
      </c>
      <c r="W9" s="59">
        <v>813692621</v>
      </c>
      <c r="X9" s="59">
        <v>830997</v>
      </c>
      <c r="Y9" s="60">
        <v>0.1</v>
      </c>
      <c r="Z9" s="61">
        <v>1444112374</v>
      </c>
    </row>
    <row r="10" spans="1:26" ht="25.5">
      <c r="A10" s="62" t="s">
        <v>95</v>
      </c>
      <c r="B10" s="63">
        <f>SUM(B5:B9)</f>
        <v>14845731847</v>
      </c>
      <c r="C10" s="63">
        <f>SUM(C5:C9)</f>
        <v>0</v>
      </c>
      <c r="D10" s="64">
        <f aca="true" t="shared" si="0" ref="D10:Z10">SUM(D5:D9)</f>
        <v>16717570590</v>
      </c>
      <c r="E10" s="65">
        <f t="shared" si="0"/>
        <v>16709450810</v>
      </c>
      <c r="F10" s="65">
        <f t="shared" si="0"/>
        <v>2557394454</v>
      </c>
      <c r="G10" s="65">
        <f t="shared" si="0"/>
        <v>1058890391</v>
      </c>
      <c r="H10" s="65">
        <f t="shared" si="0"/>
        <v>689450700</v>
      </c>
      <c r="I10" s="65">
        <f t="shared" si="0"/>
        <v>4305735545</v>
      </c>
      <c r="J10" s="65">
        <f t="shared" si="0"/>
        <v>679006998</v>
      </c>
      <c r="K10" s="65">
        <f t="shared" si="0"/>
        <v>464620063</v>
      </c>
      <c r="L10" s="65">
        <f t="shared" si="0"/>
        <v>1927437244</v>
      </c>
      <c r="M10" s="65">
        <f t="shared" si="0"/>
        <v>3071064305</v>
      </c>
      <c r="N10" s="65">
        <f t="shared" si="0"/>
        <v>695733157</v>
      </c>
      <c r="O10" s="65">
        <f t="shared" si="0"/>
        <v>558809462</v>
      </c>
      <c r="P10" s="65">
        <f t="shared" si="0"/>
        <v>1537395488</v>
      </c>
      <c r="Q10" s="65">
        <f t="shared" si="0"/>
        <v>2791938107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10168737957</v>
      </c>
      <c r="W10" s="65">
        <f t="shared" si="0"/>
        <v>11738929777</v>
      </c>
      <c r="X10" s="65">
        <f t="shared" si="0"/>
        <v>-1570191820</v>
      </c>
      <c r="Y10" s="66">
        <f>+IF(W10&lt;&gt;0,(X10/W10)*100,0)</f>
        <v>-13.375936732124128</v>
      </c>
      <c r="Z10" s="67">
        <f t="shared" si="0"/>
        <v>16709450810</v>
      </c>
    </row>
    <row r="11" spans="1:26" ht="13.5">
      <c r="A11" s="57" t="s">
        <v>36</v>
      </c>
      <c r="B11" s="18">
        <v>4558883116</v>
      </c>
      <c r="C11" s="18">
        <v>0</v>
      </c>
      <c r="D11" s="58">
        <v>5049959656</v>
      </c>
      <c r="E11" s="59">
        <v>5184693458</v>
      </c>
      <c r="F11" s="59">
        <v>308371595</v>
      </c>
      <c r="G11" s="59">
        <v>373840265</v>
      </c>
      <c r="H11" s="59">
        <v>386723346</v>
      </c>
      <c r="I11" s="59">
        <v>1068935206</v>
      </c>
      <c r="J11" s="59">
        <v>349428118</v>
      </c>
      <c r="K11" s="59">
        <v>356691900</v>
      </c>
      <c r="L11" s="59">
        <v>399849690</v>
      </c>
      <c r="M11" s="59">
        <v>1105969708</v>
      </c>
      <c r="N11" s="59">
        <v>290069695</v>
      </c>
      <c r="O11" s="59">
        <v>344409935</v>
      </c>
      <c r="P11" s="59">
        <v>513663587</v>
      </c>
      <c r="Q11" s="59">
        <v>1148143217</v>
      </c>
      <c r="R11" s="59">
        <v>0</v>
      </c>
      <c r="S11" s="59">
        <v>0</v>
      </c>
      <c r="T11" s="59">
        <v>0</v>
      </c>
      <c r="U11" s="59">
        <v>0</v>
      </c>
      <c r="V11" s="59">
        <v>3323048131</v>
      </c>
      <c r="W11" s="59">
        <v>3534563667</v>
      </c>
      <c r="X11" s="59">
        <v>-211515536</v>
      </c>
      <c r="Y11" s="60">
        <v>-5.98</v>
      </c>
      <c r="Z11" s="61">
        <v>5184693458</v>
      </c>
    </row>
    <row r="12" spans="1:26" ht="13.5">
      <c r="A12" s="57" t="s">
        <v>37</v>
      </c>
      <c r="B12" s="18">
        <v>310907227</v>
      </c>
      <c r="C12" s="18">
        <v>0</v>
      </c>
      <c r="D12" s="58">
        <v>350308920</v>
      </c>
      <c r="E12" s="59">
        <v>350096474</v>
      </c>
      <c r="F12" s="59">
        <v>17386733</v>
      </c>
      <c r="G12" s="59">
        <v>19381235</v>
      </c>
      <c r="H12" s="59">
        <v>30419399</v>
      </c>
      <c r="I12" s="59">
        <v>67187367</v>
      </c>
      <c r="J12" s="59">
        <v>30411346</v>
      </c>
      <c r="K12" s="59">
        <v>23605124</v>
      </c>
      <c r="L12" s="59">
        <v>20318369</v>
      </c>
      <c r="M12" s="59">
        <v>74334839</v>
      </c>
      <c r="N12" s="59">
        <v>34489328</v>
      </c>
      <c r="O12" s="59">
        <v>28985870</v>
      </c>
      <c r="P12" s="59">
        <v>32693787</v>
      </c>
      <c r="Q12" s="59">
        <v>96168985</v>
      </c>
      <c r="R12" s="59">
        <v>0</v>
      </c>
      <c r="S12" s="59">
        <v>0</v>
      </c>
      <c r="T12" s="59">
        <v>0</v>
      </c>
      <c r="U12" s="59">
        <v>0</v>
      </c>
      <c r="V12" s="59">
        <v>237691191</v>
      </c>
      <c r="W12" s="59">
        <v>246551434</v>
      </c>
      <c r="X12" s="59">
        <v>-8860243</v>
      </c>
      <c r="Y12" s="60">
        <v>-3.59</v>
      </c>
      <c r="Z12" s="61">
        <v>350096474</v>
      </c>
    </row>
    <row r="13" spans="1:26" ht="13.5">
      <c r="A13" s="57" t="s">
        <v>96</v>
      </c>
      <c r="B13" s="18">
        <v>2039673745</v>
      </c>
      <c r="C13" s="18">
        <v>0</v>
      </c>
      <c r="D13" s="58">
        <v>1803408057</v>
      </c>
      <c r="E13" s="59">
        <v>2134978748</v>
      </c>
      <c r="F13" s="59">
        <v>48428231</v>
      </c>
      <c r="G13" s="59">
        <v>47567758</v>
      </c>
      <c r="H13" s="59">
        <v>60694191</v>
      </c>
      <c r="I13" s="59">
        <v>156690180</v>
      </c>
      <c r="J13" s="59">
        <v>14466200</v>
      </c>
      <c r="K13" s="59">
        <v>40677910</v>
      </c>
      <c r="L13" s="59">
        <v>93385423</v>
      </c>
      <c r="M13" s="59">
        <v>148529533</v>
      </c>
      <c r="N13" s="59">
        <v>14548587</v>
      </c>
      <c r="O13" s="59">
        <v>14320138</v>
      </c>
      <c r="P13" s="59">
        <v>14608870</v>
      </c>
      <c r="Q13" s="59">
        <v>43477595</v>
      </c>
      <c r="R13" s="59">
        <v>0</v>
      </c>
      <c r="S13" s="59">
        <v>0</v>
      </c>
      <c r="T13" s="59">
        <v>0</v>
      </c>
      <c r="U13" s="59">
        <v>0</v>
      </c>
      <c r="V13" s="59">
        <v>348697308</v>
      </c>
      <c r="W13" s="59">
        <v>1115177394</v>
      </c>
      <c r="X13" s="59">
        <v>-766480086</v>
      </c>
      <c r="Y13" s="60">
        <v>-68.73</v>
      </c>
      <c r="Z13" s="61">
        <v>2134978748</v>
      </c>
    </row>
    <row r="14" spans="1:26" ht="13.5">
      <c r="A14" s="57" t="s">
        <v>38</v>
      </c>
      <c r="B14" s="18">
        <v>333199486</v>
      </c>
      <c r="C14" s="18">
        <v>0</v>
      </c>
      <c r="D14" s="58">
        <v>199351235</v>
      </c>
      <c r="E14" s="59">
        <v>173989271</v>
      </c>
      <c r="F14" s="59">
        <v>1140285</v>
      </c>
      <c r="G14" s="59">
        <v>1698177</v>
      </c>
      <c r="H14" s="59">
        <v>7320811</v>
      </c>
      <c r="I14" s="59">
        <v>10159273</v>
      </c>
      <c r="J14" s="59">
        <v>8023301</v>
      </c>
      <c r="K14" s="59">
        <v>1438576</v>
      </c>
      <c r="L14" s="59">
        <v>24635463</v>
      </c>
      <c r="M14" s="59">
        <v>34097340</v>
      </c>
      <c r="N14" s="59">
        <v>22752205</v>
      </c>
      <c r="O14" s="59">
        <v>19870260</v>
      </c>
      <c r="P14" s="59">
        <v>3487087</v>
      </c>
      <c r="Q14" s="59">
        <v>46109552</v>
      </c>
      <c r="R14" s="59">
        <v>0</v>
      </c>
      <c r="S14" s="59">
        <v>0</v>
      </c>
      <c r="T14" s="59">
        <v>0</v>
      </c>
      <c r="U14" s="59">
        <v>0</v>
      </c>
      <c r="V14" s="59">
        <v>90366165</v>
      </c>
      <c r="W14" s="59">
        <v>127171958</v>
      </c>
      <c r="X14" s="59">
        <v>-36805793</v>
      </c>
      <c r="Y14" s="60">
        <v>-28.94</v>
      </c>
      <c r="Z14" s="61">
        <v>173989271</v>
      </c>
    </row>
    <row r="15" spans="1:26" ht="13.5">
      <c r="A15" s="57" t="s">
        <v>39</v>
      </c>
      <c r="B15" s="18">
        <v>4679266007</v>
      </c>
      <c r="C15" s="18">
        <v>0</v>
      </c>
      <c r="D15" s="58">
        <v>4799008944</v>
      </c>
      <c r="E15" s="59">
        <v>4915031568</v>
      </c>
      <c r="F15" s="59">
        <v>139346729</v>
      </c>
      <c r="G15" s="59">
        <v>258277617</v>
      </c>
      <c r="H15" s="59">
        <v>193213704</v>
      </c>
      <c r="I15" s="59">
        <v>590838050</v>
      </c>
      <c r="J15" s="59">
        <v>261538357</v>
      </c>
      <c r="K15" s="59">
        <v>184755137</v>
      </c>
      <c r="L15" s="59">
        <v>232249163</v>
      </c>
      <c r="M15" s="59">
        <v>678542657</v>
      </c>
      <c r="N15" s="59">
        <v>186047622</v>
      </c>
      <c r="O15" s="59">
        <v>237231606</v>
      </c>
      <c r="P15" s="59">
        <v>348757121</v>
      </c>
      <c r="Q15" s="59">
        <v>772036349</v>
      </c>
      <c r="R15" s="59">
        <v>0</v>
      </c>
      <c r="S15" s="59">
        <v>0</v>
      </c>
      <c r="T15" s="59">
        <v>0</v>
      </c>
      <c r="U15" s="59">
        <v>0</v>
      </c>
      <c r="V15" s="59">
        <v>2041417056</v>
      </c>
      <c r="W15" s="59">
        <v>3321658014</v>
      </c>
      <c r="X15" s="59">
        <v>-1280240958</v>
      </c>
      <c r="Y15" s="60">
        <v>-38.54</v>
      </c>
      <c r="Z15" s="61">
        <v>4915031568</v>
      </c>
    </row>
    <row r="16" spans="1:26" ht="13.5">
      <c r="A16" s="68" t="s">
        <v>40</v>
      </c>
      <c r="B16" s="18">
        <v>532810984</v>
      </c>
      <c r="C16" s="18">
        <v>0</v>
      </c>
      <c r="D16" s="58">
        <v>621022952</v>
      </c>
      <c r="E16" s="59">
        <v>633241461</v>
      </c>
      <c r="F16" s="59">
        <v>21911198</v>
      </c>
      <c r="G16" s="59">
        <v>28953993</v>
      </c>
      <c r="H16" s="59">
        <v>56340341</v>
      </c>
      <c r="I16" s="59">
        <v>107205532</v>
      </c>
      <c r="J16" s="59">
        <v>64575869</v>
      </c>
      <c r="K16" s="59">
        <v>33310334</v>
      </c>
      <c r="L16" s="59">
        <v>53297651</v>
      </c>
      <c r="M16" s="59">
        <v>151183854</v>
      </c>
      <c r="N16" s="59">
        <v>20143699</v>
      </c>
      <c r="O16" s="59">
        <v>25701789</v>
      </c>
      <c r="P16" s="59">
        <v>56082174</v>
      </c>
      <c r="Q16" s="59">
        <v>101927662</v>
      </c>
      <c r="R16" s="59">
        <v>0</v>
      </c>
      <c r="S16" s="59">
        <v>0</v>
      </c>
      <c r="T16" s="59">
        <v>0</v>
      </c>
      <c r="U16" s="59">
        <v>0</v>
      </c>
      <c r="V16" s="59">
        <v>360317048</v>
      </c>
      <c r="W16" s="59">
        <v>320292289</v>
      </c>
      <c r="X16" s="59">
        <v>40024759</v>
      </c>
      <c r="Y16" s="60">
        <v>12.5</v>
      </c>
      <c r="Z16" s="61">
        <v>633241461</v>
      </c>
    </row>
    <row r="17" spans="1:26" ht="13.5">
      <c r="A17" s="57" t="s">
        <v>41</v>
      </c>
      <c r="B17" s="18">
        <v>5549804118</v>
      </c>
      <c r="C17" s="18">
        <v>0</v>
      </c>
      <c r="D17" s="58">
        <v>5027672373</v>
      </c>
      <c r="E17" s="59">
        <v>4775037434</v>
      </c>
      <c r="F17" s="59">
        <v>106889100</v>
      </c>
      <c r="G17" s="59">
        <v>196081877</v>
      </c>
      <c r="H17" s="59">
        <v>194454757</v>
      </c>
      <c r="I17" s="59">
        <v>497425734</v>
      </c>
      <c r="J17" s="59">
        <v>198433369</v>
      </c>
      <c r="K17" s="59">
        <v>198343501</v>
      </c>
      <c r="L17" s="59">
        <v>256201720</v>
      </c>
      <c r="M17" s="59">
        <v>652978590</v>
      </c>
      <c r="N17" s="59">
        <v>190630486</v>
      </c>
      <c r="O17" s="59">
        <v>224695885</v>
      </c>
      <c r="P17" s="59">
        <v>263714024</v>
      </c>
      <c r="Q17" s="59">
        <v>679040395</v>
      </c>
      <c r="R17" s="59">
        <v>0</v>
      </c>
      <c r="S17" s="59">
        <v>0</v>
      </c>
      <c r="T17" s="59">
        <v>0</v>
      </c>
      <c r="U17" s="59">
        <v>0</v>
      </c>
      <c r="V17" s="59">
        <v>1829444719</v>
      </c>
      <c r="W17" s="59">
        <v>3282382684</v>
      </c>
      <c r="X17" s="59">
        <v>-1452937965</v>
      </c>
      <c r="Y17" s="60">
        <v>-44.26</v>
      </c>
      <c r="Z17" s="61">
        <v>4775037434</v>
      </c>
    </row>
    <row r="18" spans="1:26" ht="13.5">
      <c r="A18" s="69" t="s">
        <v>42</v>
      </c>
      <c r="B18" s="70">
        <f>SUM(B11:B17)</f>
        <v>18004544683</v>
      </c>
      <c r="C18" s="70">
        <f>SUM(C11:C17)</f>
        <v>0</v>
      </c>
      <c r="D18" s="71">
        <f aca="true" t="shared" si="1" ref="D18:Z18">SUM(D11:D17)</f>
        <v>17850732137</v>
      </c>
      <c r="E18" s="72">
        <f t="shared" si="1"/>
        <v>18167068414</v>
      </c>
      <c r="F18" s="72">
        <f t="shared" si="1"/>
        <v>643473871</v>
      </c>
      <c r="G18" s="72">
        <f t="shared" si="1"/>
        <v>925800922</v>
      </c>
      <c r="H18" s="72">
        <f t="shared" si="1"/>
        <v>929166549</v>
      </c>
      <c r="I18" s="72">
        <f t="shared" si="1"/>
        <v>2498441342</v>
      </c>
      <c r="J18" s="72">
        <f t="shared" si="1"/>
        <v>926876560</v>
      </c>
      <c r="K18" s="72">
        <f t="shared" si="1"/>
        <v>838822482</v>
      </c>
      <c r="L18" s="72">
        <f t="shared" si="1"/>
        <v>1079937479</v>
      </c>
      <c r="M18" s="72">
        <f t="shared" si="1"/>
        <v>2845636521</v>
      </c>
      <c r="N18" s="72">
        <f t="shared" si="1"/>
        <v>758681622</v>
      </c>
      <c r="O18" s="72">
        <f t="shared" si="1"/>
        <v>895215483</v>
      </c>
      <c r="P18" s="72">
        <f t="shared" si="1"/>
        <v>1233006650</v>
      </c>
      <c r="Q18" s="72">
        <f t="shared" si="1"/>
        <v>2886903755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8230981618</v>
      </c>
      <c r="W18" s="72">
        <f t="shared" si="1"/>
        <v>11947797440</v>
      </c>
      <c r="X18" s="72">
        <f t="shared" si="1"/>
        <v>-3716815822</v>
      </c>
      <c r="Y18" s="66">
        <f>+IF(W18&lt;&gt;0,(X18/W18)*100,0)</f>
        <v>-31.108795078467615</v>
      </c>
      <c r="Z18" s="73">
        <f t="shared" si="1"/>
        <v>18167068414</v>
      </c>
    </row>
    <row r="19" spans="1:26" ht="13.5">
      <c r="A19" s="69" t="s">
        <v>43</v>
      </c>
      <c r="B19" s="74">
        <f>+B10-B18</f>
        <v>-3158812836</v>
      </c>
      <c r="C19" s="74">
        <f>+C10-C18</f>
        <v>0</v>
      </c>
      <c r="D19" s="75">
        <f aca="true" t="shared" si="2" ref="D19:Z19">+D10-D18</f>
        <v>-1133161547</v>
      </c>
      <c r="E19" s="76">
        <f t="shared" si="2"/>
        <v>-1457617604</v>
      </c>
      <c r="F19" s="76">
        <f t="shared" si="2"/>
        <v>1913920583</v>
      </c>
      <c r="G19" s="76">
        <f t="shared" si="2"/>
        <v>133089469</v>
      </c>
      <c r="H19" s="76">
        <f t="shared" si="2"/>
        <v>-239715849</v>
      </c>
      <c r="I19" s="76">
        <f t="shared" si="2"/>
        <v>1807294203</v>
      </c>
      <c r="J19" s="76">
        <f t="shared" si="2"/>
        <v>-247869562</v>
      </c>
      <c r="K19" s="76">
        <f t="shared" si="2"/>
        <v>-374202419</v>
      </c>
      <c r="L19" s="76">
        <f t="shared" si="2"/>
        <v>847499765</v>
      </c>
      <c r="M19" s="76">
        <f t="shared" si="2"/>
        <v>225427784</v>
      </c>
      <c r="N19" s="76">
        <f t="shared" si="2"/>
        <v>-62948465</v>
      </c>
      <c r="O19" s="76">
        <f t="shared" si="2"/>
        <v>-336406021</v>
      </c>
      <c r="P19" s="76">
        <f t="shared" si="2"/>
        <v>304388838</v>
      </c>
      <c r="Q19" s="76">
        <f t="shared" si="2"/>
        <v>-94965648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1937756339</v>
      </c>
      <c r="W19" s="76">
        <f>IF(E10=E18,0,W10-W18)</f>
        <v>-208867663</v>
      </c>
      <c r="X19" s="76">
        <f t="shared" si="2"/>
        <v>2146624002</v>
      </c>
      <c r="Y19" s="77">
        <f>+IF(W19&lt;&gt;0,(X19/W19)*100,0)</f>
        <v>-1027.7435823083827</v>
      </c>
      <c r="Z19" s="78">
        <f t="shared" si="2"/>
        <v>-1457617604</v>
      </c>
    </row>
    <row r="20" spans="1:26" ht="13.5">
      <c r="A20" s="57" t="s">
        <v>44</v>
      </c>
      <c r="B20" s="18">
        <v>2739017122</v>
      </c>
      <c r="C20" s="18">
        <v>0</v>
      </c>
      <c r="D20" s="58">
        <v>2370942574</v>
      </c>
      <c r="E20" s="59">
        <v>2402520016</v>
      </c>
      <c r="F20" s="59">
        <v>218915366</v>
      </c>
      <c r="G20" s="59">
        <v>87541084</v>
      </c>
      <c r="H20" s="59">
        <v>16928666</v>
      </c>
      <c r="I20" s="59">
        <v>323385116</v>
      </c>
      <c r="J20" s="59">
        <v>98308377</v>
      </c>
      <c r="K20" s="59">
        <v>35265007</v>
      </c>
      <c r="L20" s="59">
        <v>290492591</v>
      </c>
      <c r="M20" s="59">
        <v>424065975</v>
      </c>
      <c r="N20" s="59">
        <v>46254553</v>
      </c>
      <c r="O20" s="59">
        <v>249307721</v>
      </c>
      <c r="P20" s="59">
        <v>278603397</v>
      </c>
      <c r="Q20" s="59">
        <v>574165671</v>
      </c>
      <c r="R20" s="59">
        <v>0</v>
      </c>
      <c r="S20" s="59">
        <v>0</v>
      </c>
      <c r="T20" s="59">
        <v>0</v>
      </c>
      <c r="U20" s="59">
        <v>0</v>
      </c>
      <c r="V20" s="59">
        <v>1321616762</v>
      </c>
      <c r="W20" s="59">
        <v>1738156363</v>
      </c>
      <c r="X20" s="59">
        <v>-416539601</v>
      </c>
      <c r="Y20" s="60">
        <v>-23.96</v>
      </c>
      <c r="Z20" s="61">
        <v>2402520016</v>
      </c>
    </row>
    <row r="21" spans="1:26" ht="13.5">
      <c r="A21" s="57" t="s">
        <v>97</v>
      </c>
      <c r="B21" s="79">
        <v>170000</v>
      </c>
      <c r="C21" s="79">
        <v>0</v>
      </c>
      <c r="D21" s="80">
        <v>110278095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189534237</v>
      </c>
      <c r="X21" s="81">
        <v>-189534237</v>
      </c>
      <c r="Y21" s="82">
        <v>-100</v>
      </c>
      <c r="Z21" s="83">
        <v>0</v>
      </c>
    </row>
    <row r="22" spans="1:26" ht="25.5">
      <c r="A22" s="84" t="s">
        <v>98</v>
      </c>
      <c r="B22" s="85">
        <f>SUM(B19:B21)</f>
        <v>-419625714</v>
      </c>
      <c r="C22" s="85">
        <f>SUM(C19:C21)</f>
        <v>0</v>
      </c>
      <c r="D22" s="86">
        <f aca="true" t="shared" si="3" ref="D22:Z22">SUM(D19:D21)</f>
        <v>1348059122</v>
      </c>
      <c r="E22" s="87">
        <f t="shared" si="3"/>
        <v>944902412</v>
      </c>
      <c r="F22" s="87">
        <f t="shared" si="3"/>
        <v>2132835949</v>
      </c>
      <c r="G22" s="87">
        <f t="shared" si="3"/>
        <v>220630553</v>
      </c>
      <c r="H22" s="87">
        <f t="shared" si="3"/>
        <v>-222787183</v>
      </c>
      <c r="I22" s="87">
        <f t="shared" si="3"/>
        <v>2130679319</v>
      </c>
      <c r="J22" s="87">
        <f t="shared" si="3"/>
        <v>-149561185</v>
      </c>
      <c r="K22" s="87">
        <f t="shared" si="3"/>
        <v>-338937412</v>
      </c>
      <c r="L22" s="87">
        <f t="shared" si="3"/>
        <v>1137992356</v>
      </c>
      <c r="M22" s="87">
        <f t="shared" si="3"/>
        <v>649493759</v>
      </c>
      <c r="N22" s="87">
        <f t="shared" si="3"/>
        <v>-16693912</v>
      </c>
      <c r="O22" s="87">
        <f t="shared" si="3"/>
        <v>-87098300</v>
      </c>
      <c r="P22" s="87">
        <f t="shared" si="3"/>
        <v>582992235</v>
      </c>
      <c r="Q22" s="87">
        <f t="shared" si="3"/>
        <v>479200023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3259373101</v>
      </c>
      <c r="W22" s="87">
        <f t="shared" si="3"/>
        <v>1718822937</v>
      </c>
      <c r="X22" s="87">
        <f t="shared" si="3"/>
        <v>1540550164</v>
      </c>
      <c r="Y22" s="88">
        <f>+IF(W22&lt;&gt;0,(X22/W22)*100,0)</f>
        <v>89.62820607274686</v>
      </c>
      <c r="Z22" s="89">
        <f t="shared" si="3"/>
        <v>944902412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-419625714</v>
      </c>
      <c r="C24" s="74">
        <f>SUM(C22:C23)</f>
        <v>0</v>
      </c>
      <c r="D24" s="75">
        <f aca="true" t="shared" si="4" ref="D24:Z24">SUM(D22:D23)</f>
        <v>1348059122</v>
      </c>
      <c r="E24" s="76">
        <f t="shared" si="4"/>
        <v>944902412</v>
      </c>
      <c r="F24" s="76">
        <f t="shared" si="4"/>
        <v>2132835949</v>
      </c>
      <c r="G24" s="76">
        <f t="shared" si="4"/>
        <v>220630553</v>
      </c>
      <c r="H24" s="76">
        <f t="shared" si="4"/>
        <v>-222787183</v>
      </c>
      <c r="I24" s="76">
        <f t="shared" si="4"/>
        <v>2130679319</v>
      </c>
      <c r="J24" s="76">
        <f t="shared" si="4"/>
        <v>-149561185</v>
      </c>
      <c r="K24" s="76">
        <f t="shared" si="4"/>
        <v>-338937412</v>
      </c>
      <c r="L24" s="76">
        <f t="shared" si="4"/>
        <v>1137992356</v>
      </c>
      <c r="M24" s="76">
        <f t="shared" si="4"/>
        <v>649493759</v>
      </c>
      <c r="N24" s="76">
        <f t="shared" si="4"/>
        <v>-16693912</v>
      </c>
      <c r="O24" s="76">
        <f t="shared" si="4"/>
        <v>-87098300</v>
      </c>
      <c r="P24" s="76">
        <f t="shared" si="4"/>
        <v>582992235</v>
      </c>
      <c r="Q24" s="76">
        <f t="shared" si="4"/>
        <v>479200023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3259373101</v>
      </c>
      <c r="W24" s="76">
        <f t="shared" si="4"/>
        <v>1718822937</v>
      </c>
      <c r="X24" s="76">
        <f t="shared" si="4"/>
        <v>1540550164</v>
      </c>
      <c r="Y24" s="77">
        <f>+IF(W24&lt;&gt;0,(X24/W24)*100,0)</f>
        <v>89.62820607274686</v>
      </c>
      <c r="Z24" s="78">
        <f t="shared" si="4"/>
        <v>944902412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3075468517</v>
      </c>
      <c r="C27" s="21">
        <v>0</v>
      </c>
      <c r="D27" s="98">
        <v>3152048455</v>
      </c>
      <c r="E27" s="99">
        <v>3160904223</v>
      </c>
      <c r="F27" s="99">
        <v>166193577</v>
      </c>
      <c r="G27" s="99">
        <v>187774049</v>
      </c>
      <c r="H27" s="99">
        <v>106435734</v>
      </c>
      <c r="I27" s="99">
        <v>460403360</v>
      </c>
      <c r="J27" s="99">
        <v>130363428</v>
      </c>
      <c r="K27" s="99">
        <v>148781870</v>
      </c>
      <c r="L27" s="99">
        <v>335130809</v>
      </c>
      <c r="M27" s="99">
        <v>614276107</v>
      </c>
      <c r="N27" s="99">
        <v>176454753</v>
      </c>
      <c r="O27" s="99">
        <v>155690474</v>
      </c>
      <c r="P27" s="99">
        <v>291444849</v>
      </c>
      <c r="Q27" s="99">
        <v>623590076</v>
      </c>
      <c r="R27" s="99">
        <v>0</v>
      </c>
      <c r="S27" s="99">
        <v>0</v>
      </c>
      <c r="T27" s="99">
        <v>0</v>
      </c>
      <c r="U27" s="99">
        <v>0</v>
      </c>
      <c r="V27" s="99">
        <v>1698269543</v>
      </c>
      <c r="W27" s="99">
        <v>2370678169</v>
      </c>
      <c r="X27" s="99">
        <v>-672408626</v>
      </c>
      <c r="Y27" s="100">
        <v>-28.36</v>
      </c>
      <c r="Z27" s="101">
        <v>3160904223</v>
      </c>
    </row>
    <row r="28" spans="1:26" ht="13.5">
      <c r="A28" s="102" t="s">
        <v>44</v>
      </c>
      <c r="B28" s="18">
        <v>2546884567</v>
      </c>
      <c r="C28" s="18">
        <v>0</v>
      </c>
      <c r="D28" s="58">
        <v>2607914586</v>
      </c>
      <c r="E28" s="59">
        <v>2567955481</v>
      </c>
      <c r="F28" s="59">
        <v>164196531</v>
      </c>
      <c r="G28" s="59">
        <v>176023450</v>
      </c>
      <c r="H28" s="59">
        <v>92478630</v>
      </c>
      <c r="I28" s="59">
        <v>432698611</v>
      </c>
      <c r="J28" s="59">
        <v>115074498</v>
      </c>
      <c r="K28" s="59">
        <v>120642605</v>
      </c>
      <c r="L28" s="59">
        <v>298612542</v>
      </c>
      <c r="M28" s="59">
        <v>534329645</v>
      </c>
      <c r="N28" s="59">
        <v>158219565</v>
      </c>
      <c r="O28" s="59">
        <v>140189199</v>
      </c>
      <c r="P28" s="59">
        <v>238502129</v>
      </c>
      <c r="Q28" s="59">
        <v>536910893</v>
      </c>
      <c r="R28" s="59">
        <v>0</v>
      </c>
      <c r="S28" s="59">
        <v>0</v>
      </c>
      <c r="T28" s="59">
        <v>0</v>
      </c>
      <c r="U28" s="59">
        <v>0</v>
      </c>
      <c r="V28" s="59">
        <v>1503939149</v>
      </c>
      <c r="W28" s="59">
        <v>1925966613</v>
      </c>
      <c r="X28" s="59">
        <v>-422027464</v>
      </c>
      <c r="Y28" s="60">
        <v>-21.91</v>
      </c>
      <c r="Z28" s="61">
        <v>2567955481</v>
      </c>
    </row>
    <row r="29" spans="1:26" ht="13.5">
      <c r="A29" s="57" t="s">
        <v>100</v>
      </c>
      <c r="B29" s="18">
        <v>97709695</v>
      </c>
      <c r="C29" s="18">
        <v>0</v>
      </c>
      <c r="D29" s="58">
        <v>16009149</v>
      </c>
      <c r="E29" s="59">
        <v>15679583</v>
      </c>
      <c r="F29" s="59">
        <v>0</v>
      </c>
      <c r="G29" s="59">
        <v>205973</v>
      </c>
      <c r="H29" s="59">
        <v>0</v>
      </c>
      <c r="I29" s="59">
        <v>205973</v>
      </c>
      <c r="J29" s="59">
        <v>0</v>
      </c>
      <c r="K29" s="59">
        <v>45435</v>
      </c>
      <c r="L29" s="59">
        <v>0</v>
      </c>
      <c r="M29" s="59">
        <v>45435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251408</v>
      </c>
      <c r="W29" s="59">
        <v>11759687</v>
      </c>
      <c r="X29" s="59">
        <v>-11508279</v>
      </c>
      <c r="Y29" s="60">
        <v>-97.86</v>
      </c>
      <c r="Z29" s="61">
        <v>15679583</v>
      </c>
    </row>
    <row r="30" spans="1:26" ht="13.5">
      <c r="A30" s="57" t="s">
        <v>48</v>
      </c>
      <c r="B30" s="18">
        <v>110847628</v>
      </c>
      <c r="C30" s="18">
        <v>0</v>
      </c>
      <c r="D30" s="58">
        <v>140790000</v>
      </c>
      <c r="E30" s="59">
        <v>149353200</v>
      </c>
      <c r="F30" s="59">
        <v>0</v>
      </c>
      <c r="G30" s="59">
        <v>4426117</v>
      </c>
      <c r="H30" s="59">
        <v>578348</v>
      </c>
      <c r="I30" s="59">
        <v>5004465</v>
      </c>
      <c r="J30" s="59">
        <v>5048802</v>
      </c>
      <c r="K30" s="59">
        <v>6554196</v>
      </c>
      <c r="L30" s="59">
        <v>10149544</v>
      </c>
      <c r="M30" s="59">
        <v>21752542</v>
      </c>
      <c r="N30" s="59">
        <v>3989873</v>
      </c>
      <c r="O30" s="59">
        <v>4229253</v>
      </c>
      <c r="P30" s="59">
        <v>21208142</v>
      </c>
      <c r="Q30" s="59">
        <v>29427268</v>
      </c>
      <c r="R30" s="59">
        <v>0</v>
      </c>
      <c r="S30" s="59">
        <v>0</v>
      </c>
      <c r="T30" s="59">
        <v>0</v>
      </c>
      <c r="U30" s="59">
        <v>0</v>
      </c>
      <c r="V30" s="59">
        <v>56184275</v>
      </c>
      <c r="W30" s="59">
        <v>112014900</v>
      </c>
      <c r="X30" s="59">
        <v>-55830625</v>
      </c>
      <c r="Y30" s="60">
        <v>-49.84</v>
      </c>
      <c r="Z30" s="61">
        <v>149353200</v>
      </c>
    </row>
    <row r="31" spans="1:26" ht="13.5">
      <c r="A31" s="57" t="s">
        <v>49</v>
      </c>
      <c r="B31" s="18">
        <v>320026630</v>
      </c>
      <c r="C31" s="18">
        <v>0</v>
      </c>
      <c r="D31" s="58">
        <v>387334720</v>
      </c>
      <c r="E31" s="59">
        <v>427915959</v>
      </c>
      <c r="F31" s="59">
        <v>1997046</v>
      </c>
      <c r="G31" s="59">
        <v>7118508</v>
      </c>
      <c r="H31" s="59">
        <v>13378756</v>
      </c>
      <c r="I31" s="59">
        <v>22494310</v>
      </c>
      <c r="J31" s="59">
        <v>10240125</v>
      </c>
      <c r="K31" s="59">
        <v>21539634</v>
      </c>
      <c r="L31" s="59">
        <v>26368723</v>
      </c>
      <c r="M31" s="59">
        <v>58148482</v>
      </c>
      <c r="N31" s="59">
        <v>14245314</v>
      </c>
      <c r="O31" s="59">
        <v>11272022</v>
      </c>
      <c r="P31" s="59">
        <v>31734580</v>
      </c>
      <c r="Q31" s="59">
        <v>57251916</v>
      </c>
      <c r="R31" s="59">
        <v>0</v>
      </c>
      <c r="S31" s="59">
        <v>0</v>
      </c>
      <c r="T31" s="59">
        <v>0</v>
      </c>
      <c r="U31" s="59">
        <v>0</v>
      </c>
      <c r="V31" s="59">
        <v>137894708</v>
      </c>
      <c r="W31" s="59">
        <v>320936970</v>
      </c>
      <c r="X31" s="59">
        <v>-183042262</v>
      </c>
      <c r="Y31" s="60">
        <v>-57.03</v>
      </c>
      <c r="Z31" s="61">
        <v>427915959</v>
      </c>
    </row>
    <row r="32" spans="1:26" ht="13.5">
      <c r="A32" s="69" t="s">
        <v>50</v>
      </c>
      <c r="B32" s="21">
        <f>SUM(B28:B31)</f>
        <v>3075468520</v>
      </c>
      <c r="C32" s="21">
        <f>SUM(C28:C31)</f>
        <v>0</v>
      </c>
      <c r="D32" s="98">
        <f aca="true" t="shared" si="5" ref="D32:Z32">SUM(D28:D31)</f>
        <v>3152048455</v>
      </c>
      <c r="E32" s="99">
        <f t="shared" si="5"/>
        <v>3160904223</v>
      </c>
      <c r="F32" s="99">
        <f t="shared" si="5"/>
        <v>166193577</v>
      </c>
      <c r="G32" s="99">
        <f t="shared" si="5"/>
        <v>187774048</v>
      </c>
      <c r="H32" s="99">
        <f t="shared" si="5"/>
        <v>106435734</v>
      </c>
      <c r="I32" s="99">
        <f t="shared" si="5"/>
        <v>460403359</v>
      </c>
      <c r="J32" s="99">
        <f t="shared" si="5"/>
        <v>130363425</v>
      </c>
      <c r="K32" s="99">
        <f t="shared" si="5"/>
        <v>148781870</v>
      </c>
      <c r="L32" s="99">
        <f t="shared" si="5"/>
        <v>335130809</v>
      </c>
      <c r="M32" s="99">
        <f t="shared" si="5"/>
        <v>614276104</v>
      </c>
      <c r="N32" s="99">
        <f t="shared" si="5"/>
        <v>176454752</v>
      </c>
      <c r="O32" s="99">
        <f t="shared" si="5"/>
        <v>155690474</v>
      </c>
      <c r="P32" s="99">
        <f t="shared" si="5"/>
        <v>291444851</v>
      </c>
      <c r="Q32" s="99">
        <f t="shared" si="5"/>
        <v>623590077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1698269540</v>
      </c>
      <c r="W32" s="99">
        <f t="shared" si="5"/>
        <v>2370678170</v>
      </c>
      <c r="X32" s="99">
        <f t="shared" si="5"/>
        <v>-672408630</v>
      </c>
      <c r="Y32" s="100">
        <f>+IF(W32&lt;&gt;0,(X32/W32)*100,0)</f>
        <v>-28.363555986175886</v>
      </c>
      <c r="Z32" s="101">
        <f t="shared" si="5"/>
        <v>3160904223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6189110581</v>
      </c>
      <c r="C35" s="18">
        <v>0</v>
      </c>
      <c r="D35" s="58">
        <v>8111588132</v>
      </c>
      <c r="E35" s="59">
        <v>9962370492</v>
      </c>
      <c r="F35" s="59">
        <v>9239925769</v>
      </c>
      <c r="G35" s="59">
        <v>9543514149</v>
      </c>
      <c r="H35" s="59">
        <v>9034055629</v>
      </c>
      <c r="I35" s="59">
        <v>9034055629</v>
      </c>
      <c r="J35" s="59">
        <v>8417323592</v>
      </c>
      <c r="K35" s="59">
        <v>8137114236</v>
      </c>
      <c r="L35" s="59">
        <v>8773469904</v>
      </c>
      <c r="M35" s="59">
        <v>8773469904</v>
      </c>
      <c r="N35" s="59">
        <v>10664630572</v>
      </c>
      <c r="O35" s="59">
        <v>9977524135</v>
      </c>
      <c r="P35" s="59">
        <v>10052828066</v>
      </c>
      <c r="Q35" s="59">
        <v>10870468911</v>
      </c>
      <c r="R35" s="59">
        <v>0</v>
      </c>
      <c r="S35" s="59">
        <v>0</v>
      </c>
      <c r="T35" s="59">
        <v>0</v>
      </c>
      <c r="U35" s="59">
        <v>0</v>
      </c>
      <c r="V35" s="59">
        <v>10870468911</v>
      </c>
      <c r="W35" s="59">
        <v>7471777870</v>
      </c>
      <c r="X35" s="59">
        <v>3398691041</v>
      </c>
      <c r="Y35" s="60">
        <v>45.49</v>
      </c>
      <c r="Z35" s="61">
        <v>9962370492</v>
      </c>
    </row>
    <row r="36" spans="1:26" ht="13.5">
      <c r="A36" s="57" t="s">
        <v>53</v>
      </c>
      <c r="B36" s="18">
        <v>43941474170</v>
      </c>
      <c r="C36" s="18">
        <v>0</v>
      </c>
      <c r="D36" s="58">
        <v>48349814974</v>
      </c>
      <c r="E36" s="59">
        <v>46875718713</v>
      </c>
      <c r="F36" s="59">
        <v>37152342686</v>
      </c>
      <c r="G36" s="59">
        <v>36006056702</v>
      </c>
      <c r="H36" s="59">
        <v>37386328244</v>
      </c>
      <c r="I36" s="59">
        <v>37386328244</v>
      </c>
      <c r="J36" s="59">
        <v>36455412307</v>
      </c>
      <c r="K36" s="59">
        <v>34432158769</v>
      </c>
      <c r="L36" s="59">
        <v>33028371461</v>
      </c>
      <c r="M36" s="59">
        <v>33028371461</v>
      </c>
      <c r="N36" s="59">
        <v>28547390351</v>
      </c>
      <c r="O36" s="59">
        <v>30745805703</v>
      </c>
      <c r="P36" s="59">
        <v>29404185799</v>
      </c>
      <c r="Q36" s="59">
        <v>33195435855</v>
      </c>
      <c r="R36" s="59">
        <v>0</v>
      </c>
      <c r="S36" s="59">
        <v>0</v>
      </c>
      <c r="T36" s="59">
        <v>0</v>
      </c>
      <c r="U36" s="59">
        <v>0</v>
      </c>
      <c r="V36" s="59">
        <v>33195435855</v>
      </c>
      <c r="W36" s="59">
        <v>35156789038</v>
      </c>
      <c r="X36" s="59">
        <v>-1961353183</v>
      </c>
      <c r="Y36" s="60">
        <v>-5.58</v>
      </c>
      <c r="Z36" s="61">
        <v>46875718713</v>
      </c>
    </row>
    <row r="37" spans="1:26" ht="13.5">
      <c r="A37" s="57" t="s">
        <v>54</v>
      </c>
      <c r="B37" s="18">
        <v>9520568596</v>
      </c>
      <c r="C37" s="18">
        <v>0</v>
      </c>
      <c r="D37" s="58">
        <v>5334820960</v>
      </c>
      <c r="E37" s="59">
        <v>7885513141</v>
      </c>
      <c r="F37" s="59">
        <v>9098332213</v>
      </c>
      <c r="G37" s="59">
        <v>9534887211</v>
      </c>
      <c r="H37" s="59">
        <v>9216841941</v>
      </c>
      <c r="I37" s="59">
        <v>9216841941</v>
      </c>
      <c r="J37" s="59">
        <v>8836684717</v>
      </c>
      <c r="K37" s="59">
        <v>6381576521</v>
      </c>
      <c r="L37" s="59">
        <v>7042857158</v>
      </c>
      <c r="M37" s="59">
        <v>7042857158</v>
      </c>
      <c r="N37" s="59">
        <v>6385142212</v>
      </c>
      <c r="O37" s="59">
        <v>7301971068</v>
      </c>
      <c r="P37" s="59">
        <v>7224103504</v>
      </c>
      <c r="Q37" s="59">
        <v>7869565709</v>
      </c>
      <c r="R37" s="59">
        <v>0</v>
      </c>
      <c r="S37" s="59">
        <v>0</v>
      </c>
      <c r="T37" s="59">
        <v>0</v>
      </c>
      <c r="U37" s="59">
        <v>0</v>
      </c>
      <c r="V37" s="59">
        <v>7869565709</v>
      </c>
      <c r="W37" s="59">
        <v>5914134858</v>
      </c>
      <c r="X37" s="59">
        <v>1955430851</v>
      </c>
      <c r="Y37" s="60">
        <v>33.06</v>
      </c>
      <c r="Z37" s="61">
        <v>7885513141</v>
      </c>
    </row>
    <row r="38" spans="1:26" ht="13.5">
      <c r="A38" s="57" t="s">
        <v>55</v>
      </c>
      <c r="B38" s="18">
        <v>2640747545</v>
      </c>
      <c r="C38" s="18">
        <v>0</v>
      </c>
      <c r="D38" s="58">
        <v>3545115223</v>
      </c>
      <c r="E38" s="59">
        <v>3470632952</v>
      </c>
      <c r="F38" s="59">
        <v>3642333291</v>
      </c>
      <c r="G38" s="59">
        <v>3467970763</v>
      </c>
      <c r="H38" s="59">
        <v>1960126111</v>
      </c>
      <c r="I38" s="59">
        <v>1960126111</v>
      </c>
      <c r="J38" s="59">
        <v>1954110010</v>
      </c>
      <c r="K38" s="59">
        <v>1796063774</v>
      </c>
      <c r="L38" s="59">
        <v>1591467722</v>
      </c>
      <c r="M38" s="59">
        <v>1591467722</v>
      </c>
      <c r="N38" s="59">
        <v>1169284342</v>
      </c>
      <c r="O38" s="59">
        <v>1409857358</v>
      </c>
      <c r="P38" s="59">
        <v>1518621620</v>
      </c>
      <c r="Q38" s="59">
        <v>1801340435</v>
      </c>
      <c r="R38" s="59">
        <v>0</v>
      </c>
      <c r="S38" s="59">
        <v>0</v>
      </c>
      <c r="T38" s="59">
        <v>0</v>
      </c>
      <c r="U38" s="59">
        <v>0</v>
      </c>
      <c r="V38" s="59">
        <v>1801340435</v>
      </c>
      <c r="W38" s="59">
        <v>2602974716</v>
      </c>
      <c r="X38" s="59">
        <v>-801634281</v>
      </c>
      <c r="Y38" s="60">
        <v>-30.8</v>
      </c>
      <c r="Z38" s="61">
        <v>3470632952</v>
      </c>
    </row>
    <row r="39" spans="1:26" ht="13.5">
      <c r="A39" s="57" t="s">
        <v>56</v>
      </c>
      <c r="B39" s="18">
        <v>37969268610</v>
      </c>
      <c r="C39" s="18">
        <v>0</v>
      </c>
      <c r="D39" s="58">
        <v>47581466924</v>
      </c>
      <c r="E39" s="59">
        <v>45481943111</v>
      </c>
      <c r="F39" s="59">
        <v>33651602951</v>
      </c>
      <c r="G39" s="59">
        <v>32546712879</v>
      </c>
      <c r="H39" s="59">
        <v>35243415823</v>
      </c>
      <c r="I39" s="59">
        <v>35243415823</v>
      </c>
      <c r="J39" s="59">
        <v>34081941173</v>
      </c>
      <c r="K39" s="59">
        <v>34391632709</v>
      </c>
      <c r="L39" s="59">
        <v>33167516485</v>
      </c>
      <c r="M39" s="59">
        <v>33167516485</v>
      </c>
      <c r="N39" s="59">
        <v>31657594369</v>
      </c>
      <c r="O39" s="59">
        <v>32011501412</v>
      </c>
      <c r="P39" s="59">
        <v>30714288741</v>
      </c>
      <c r="Q39" s="59">
        <v>34394998622</v>
      </c>
      <c r="R39" s="59">
        <v>0</v>
      </c>
      <c r="S39" s="59">
        <v>0</v>
      </c>
      <c r="T39" s="59">
        <v>0</v>
      </c>
      <c r="U39" s="59">
        <v>0</v>
      </c>
      <c r="V39" s="59">
        <v>34394998622</v>
      </c>
      <c r="W39" s="59">
        <v>34111457334</v>
      </c>
      <c r="X39" s="59">
        <v>283541288</v>
      </c>
      <c r="Y39" s="60">
        <v>0.83</v>
      </c>
      <c r="Z39" s="61">
        <v>45481943111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3186321230</v>
      </c>
      <c r="C42" s="18">
        <v>0</v>
      </c>
      <c r="D42" s="58">
        <v>2566763470</v>
      </c>
      <c r="E42" s="59">
        <v>2820839044</v>
      </c>
      <c r="F42" s="59">
        <v>1733943490</v>
      </c>
      <c r="G42" s="59">
        <v>95899398</v>
      </c>
      <c r="H42" s="59">
        <v>-302291125</v>
      </c>
      <c r="I42" s="59">
        <v>1527551763</v>
      </c>
      <c r="J42" s="59">
        <v>14626439</v>
      </c>
      <c r="K42" s="59">
        <v>-208842315</v>
      </c>
      <c r="L42" s="59">
        <v>1401344764</v>
      </c>
      <c r="M42" s="59">
        <v>1207128888</v>
      </c>
      <c r="N42" s="59">
        <v>-103237432</v>
      </c>
      <c r="O42" s="59">
        <v>-105914160</v>
      </c>
      <c r="P42" s="59">
        <v>925058855</v>
      </c>
      <c r="Q42" s="59">
        <v>715907263</v>
      </c>
      <c r="R42" s="59">
        <v>0</v>
      </c>
      <c r="S42" s="59">
        <v>0</v>
      </c>
      <c r="T42" s="59">
        <v>0</v>
      </c>
      <c r="U42" s="59">
        <v>0</v>
      </c>
      <c r="V42" s="59">
        <v>3450587914</v>
      </c>
      <c r="W42" s="59">
        <v>3723217120</v>
      </c>
      <c r="X42" s="59">
        <v>-272629206</v>
      </c>
      <c r="Y42" s="60">
        <v>-7.32</v>
      </c>
      <c r="Z42" s="61">
        <v>2820839044</v>
      </c>
    </row>
    <row r="43" spans="1:26" ht="13.5">
      <c r="A43" s="57" t="s">
        <v>59</v>
      </c>
      <c r="B43" s="18">
        <v>-2736522341</v>
      </c>
      <c r="C43" s="18">
        <v>0</v>
      </c>
      <c r="D43" s="58">
        <v>-2583648368</v>
      </c>
      <c r="E43" s="59">
        <v>-2993924912</v>
      </c>
      <c r="F43" s="59">
        <v>209409197</v>
      </c>
      <c r="G43" s="59">
        <v>-39920273</v>
      </c>
      <c r="H43" s="59">
        <v>50745403</v>
      </c>
      <c r="I43" s="59">
        <v>220234327</v>
      </c>
      <c r="J43" s="59">
        <v>-239916911</v>
      </c>
      <c r="K43" s="59">
        <v>-81231402</v>
      </c>
      <c r="L43" s="59">
        <v>-438574560</v>
      </c>
      <c r="M43" s="59">
        <v>-759722873</v>
      </c>
      <c r="N43" s="59">
        <v>-95001662</v>
      </c>
      <c r="O43" s="59">
        <v>-128267361</v>
      </c>
      <c r="P43" s="59">
        <v>-115254337</v>
      </c>
      <c r="Q43" s="59">
        <v>-338523360</v>
      </c>
      <c r="R43" s="59">
        <v>0</v>
      </c>
      <c r="S43" s="59">
        <v>0</v>
      </c>
      <c r="T43" s="59">
        <v>0</v>
      </c>
      <c r="U43" s="59">
        <v>0</v>
      </c>
      <c r="V43" s="59">
        <v>-878011906</v>
      </c>
      <c r="W43" s="59">
        <v>-2397535050</v>
      </c>
      <c r="X43" s="59">
        <v>1519523144</v>
      </c>
      <c r="Y43" s="60">
        <v>-63.38</v>
      </c>
      <c r="Z43" s="61">
        <v>-2993924912</v>
      </c>
    </row>
    <row r="44" spans="1:26" ht="13.5">
      <c r="A44" s="57" t="s">
        <v>60</v>
      </c>
      <c r="B44" s="18">
        <v>-446316233</v>
      </c>
      <c r="C44" s="18">
        <v>0</v>
      </c>
      <c r="D44" s="58">
        <v>74498872</v>
      </c>
      <c r="E44" s="59">
        <v>69998546</v>
      </c>
      <c r="F44" s="59">
        <v>-10926428</v>
      </c>
      <c r="G44" s="59">
        <v>1074679</v>
      </c>
      <c r="H44" s="59">
        <v>-256054</v>
      </c>
      <c r="I44" s="59">
        <v>-10107803</v>
      </c>
      <c r="J44" s="59">
        <v>-414855</v>
      </c>
      <c r="K44" s="59">
        <v>446362</v>
      </c>
      <c r="L44" s="59">
        <v>-19633478</v>
      </c>
      <c r="M44" s="59">
        <v>-19601971</v>
      </c>
      <c r="N44" s="59">
        <v>-911662</v>
      </c>
      <c r="O44" s="59">
        <v>285772</v>
      </c>
      <c r="P44" s="59">
        <v>-6088595</v>
      </c>
      <c r="Q44" s="59">
        <v>-6714485</v>
      </c>
      <c r="R44" s="59">
        <v>0</v>
      </c>
      <c r="S44" s="59">
        <v>0</v>
      </c>
      <c r="T44" s="59">
        <v>0</v>
      </c>
      <c r="U44" s="59">
        <v>0</v>
      </c>
      <c r="V44" s="59">
        <v>-36424259</v>
      </c>
      <c r="W44" s="59">
        <v>-36694259</v>
      </c>
      <c r="X44" s="59">
        <v>270000</v>
      </c>
      <c r="Y44" s="60">
        <v>-0.74</v>
      </c>
      <c r="Z44" s="61">
        <v>69998546</v>
      </c>
    </row>
    <row r="45" spans="1:26" ht="13.5">
      <c r="A45" s="69" t="s">
        <v>61</v>
      </c>
      <c r="B45" s="21">
        <v>1121236027</v>
      </c>
      <c r="C45" s="21">
        <v>0</v>
      </c>
      <c r="D45" s="98">
        <v>1143751222</v>
      </c>
      <c r="E45" s="99">
        <v>1157880043</v>
      </c>
      <c r="F45" s="99">
        <v>2997461794</v>
      </c>
      <c r="G45" s="99">
        <v>3054515598</v>
      </c>
      <c r="H45" s="99">
        <v>2802713822</v>
      </c>
      <c r="I45" s="99">
        <v>2802713822</v>
      </c>
      <c r="J45" s="99">
        <v>2577008495</v>
      </c>
      <c r="K45" s="99">
        <v>2287381140</v>
      </c>
      <c r="L45" s="99">
        <v>3230517866</v>
      </c>
      <c r="M45" s="99">
        <v>3230517866</v>
      </c>
      <c r="N45" s="99">
        <v>2842114693</v>
      </c>
      <c r="O45" s="99">
        <v>2605342307</v>
      </c>
      <c r="P45" s="99">
        <v>3315381015</v>
      </c>
      <c r="Q45" s="99">
        <v>3411934867</v>
      </c>
      <c r="R45" s="99">
        <v>0</v>
      </c>
      <c r="S45" s="99">
        <v>0</v>
      </c>
      <c r="T45" s="99">
        <v>0</v>
      </c>
      <c r="U45" s="99">
        <v>0</v>
      </c>
      <c r="V45" s="99">
        <v>3411934867</v>
      </c>
      <c r="W45" s="99">
        <v>2549955176</v>
      </c>
      <c r="X45" s="99">
        <v>861979691</v>
      </c>
      <c r="Y45" s="100">
        <v>33.8</v>
      </c>
      <c r="Z45" s="101">
        <v>1157880043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523412789</v>
      </c>
      <c r="C49" s="51">
        <v>0</v>
      </c>
      <c r="D49" s="128">
        <v>392176691</v>
      </c>
      <c r="E49" s="53">
        <v>275597567</v>
      </c>
      <c r="F49" s="53">
        <v>0</v>
      </c>
      <c r="G49" s="53">
        <v>0</v>
      </c>
      <c r="H49" s="53">
        <v>0</v>
      </c>
      <c r="I49" s="53">
        <v>307675550</v>
      </c>
      <c r="J49" s="53">
        <v>0</v>
      </c>
      <c r="K49" s="53">
        <v>0</v>
      </c>
      <c r="L49" s="53">
        <v>0</v>
      </c>
      <c r="M49" s="53">
        <v>2769864667</v>
      </c>
      <c r="N49" s="53">
        <v>0</v>
      </c>
      <c r="O49" s="53">
        <v>0</v>
      </c>
      <c r="P49" s="53">
        <v>0</v>
      </c>
      <c r="Q49" s="53">
        <v>1216275137</v>
      </c>
      <c r="R49" s="53">
        <v>0</v>
      </c>
      <c r="S49" s="53">
        <v>0</v>
      </c>
      <c r="T49" s="53">
        <v>0</v>
      </c>
      <c r="U49" s="53">
        <v>0</v>
      </c>
      <c r="V49" s="53">
        <v>1186100291</v>
      </c>
      <c r="W49" s="53">
        <v>4769527392</v>
      </c>
      <c r="X49" s="53">
        <v>11440630084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554908751</v>
      </c>
      <c r="C51" s="51">
        <v>0</v>
      </c>
      <c r="D51" s="128">
        <v>339053568</v>
      </c>
      <c r="E51" s="53">
        <v>267828583</v>
      </c>
      <c r="F51" s="53">
        <v>0</v>
      </c>
      <c r="G51" s="53">
        <v>0</v>
      </c>
      <c r="H51" s="53">
        <v>0</v>
      </c>
      <c r="I51" s="53">
        <v>120581539</v>
      </c>
      <c r="J51" s="53">
        <v>0</v>
      </c>
      <c r="K51" s="53">
        <v>0</v>
      </c>
      <c r="L51" s="53">
        <v>0</v>
      </c>
      <c r="M51" s="53">
        <v>1498013876</v>
      </c>
      <c r="N51" s="53">
        <v>0</v>
      </c>
      <c r="O51" s="53">
        <v>0</v>
      </c>
      <c r="P51" s="53">
        <v>0</v>
      </c>
      <c r="Q51" s="53">
        <v>210699125</v>
      </c>
      <c r="R51" s="53">
        <v>0</v>
      </c>
      <c r="S51" s="53">
        <v>0</v>
      </c>
      <c r="T51" s="53">
        <v>0</v>
      </c>
      <c r="U51" s="53">
        <v>0</v>
      </c>
      <c r="V51" s="53">
        <v>479190109</v>
      </c>
      <c r="W51" s="53">
        <v>1853524616</v>
      </c>
      <c r="X51" s="53">
        <v>5323800167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79.2246795780877</v>
      </c>
      <c r="C58" s="5">
        <f>IF(C67=0,0,+(C76/C67)*100)</f>
        <v>0</v>
      </c>
      <c r="D58" s="6">
        <f aca="true" t="shared" si="6" ref="D58:Z58">IF(D67=0,0,+(D76/D67)*100)</f>
        <v>84.88191539866608</v>
      </c>
      <c r="E58" s="7">
        <f t="shared" si="6"/>
        <v>71.94616526885292</v>
      </c>
      <c r="F58" s="7">
        <f t="shared" si="6"/>
        <v>54.06545641560299</v>
      </c>
      <c r="G58" s="7">
        <f t="shared" si="6"/>
        <v>82.1356569775372</v>
      </c>
      <c r="H58" s="7">
        <f t="shared" si="6"/>
        <v>88.57007934841454</v>
      </c>
      <c r="I58" s="7">
        <f t="shared" si="6"/>
        <v>72.58157030517376</v>
      </c>
      <c r="J58" s="7">
        <f t="shared" si="6"/>
        <v>115.34928902054196</v>
      </c>
      <c r="K58" s="7">
        <f t="shared" si="6"/>
        <v>115.35515401254605</v>
      </c>
      <c r="L58" s="7">
        <f t="shared" si="6"/>
        <v>115.27565785283822</v>
      </c>
      <c r="M58" s="7">
        <f t="shared" si="6"/>
        <v>115.32702979929878</v>
      </c>
      <c r="N58" s="7">
        <f t="shared" si="6"/>
        <v>89.90434108786009</v>
      </c>
      <c r="O58" s="7">
        <f t="shared" si="6"/>
        <v>80.51029763122828</v>
      </c>
      <c r="P58" s="7">
        <f t="shared" si="6"/>
        <v>79.93110731777192</v>
      </c>
      <c r="Q58" s="7">
        <f t="shared" si="6"/>
        <v>82.95548564180038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86.54938256125905</v>
      </c>
      <c r="W58" s="7">
        <f t="shared" si="6"/>
        <v>81.3687767786633</v>
      </c>
      <c r="X58" s="7">
        <f t="shared" si="6"/>
        <v>0</v>
      </c>
      <c r="Y58" s="7">
        <f t="shared" si="6"/>
        <v>0</v>
      </c>
      <c r="Z58" s="8">
        <f t="shared" si="6"/>
        <v>71.94616526885292</v>
      </c>
    </row>
    <row r="59" spans="1:26" ht="13.5">
      <c r="A59" s="36" t="s">
        <v>31</v>
      </c>
      <c r="B59" s="9">
        <f aca="true" t="shared" si="7" ref="B59:Z66">IF(B68=0,0,+(B77/B68)*100)</f>
        <v>68.62363817535366</v>
      </c>
      <c r="C59" s="9">
        <f t="shared" si="7"/>
        <v>0</v>
      </c>
      <c r="D59" s="2">
        <f t="shared" si="7"/>
        <v>81.61069238178277</v>
      </c>
      <c r="E59" s="10">
        <f t="shared" si="7"/>
        <v>79.37895939784421</v>
      </c>
      <c r="F59" s="10">
        <f t="shared" si="7"/>
        <v>38.57506064255391</v>
      </c>
      <c r="G59" s="10">
        <f t="shared" si="7"/>
        <v>53.562739267781886</v>
      </c>
      <c r="H59" s="10">
        <f t="shared" si="7"/>
        <v>66.78721089443455</v>
      </c>
      <c r="I59" s="10">
        <f t="shared" si="7"/>
        <v>50.90133294766229</v>
      </c>
      <c r="J59" s="10">
        <f t="shared" si="7"/>
        <v>129.18238647444946</v>
      </c>
      <c r="K59" s="10">
        <f t="shared" si="7"/>
        <v>219.0031619737201</v>
      </c>
      <c r="L59" s="10">
        <f t="shared" si="7"/>
        <v>109.63696629505684</v>
      </c>
      <c r="M59" s="10">
        <f t="shared" si="7"/>
        <v>139.9454716203778</v>
      </c>
      <c r="N59" s="10">
        <f t="shared" si="7"/>
        <v>73.77635464623185</v>
      </c>
      <c r="O59" s="10">
        <f t="shared" si="7"/>
        <v>84.19926513666952</v>
      </c>
      <c r="P59" s="10">
        <f t="shared" si="7"/>
        <v>103.17843823963454</v>
      </c>
      <c r="Q59" s="10">
        <f t="shared" si="7"/>
        <v>86.12164748027989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77.984233708928</v>
      </c>
      <c r="W59" s="10">
        <f t="shared" si="7"/>
        <v>87.62935723613865</v>
      </c>
      <c r="X59" s="10">
        <f t="shared" si="7"/>
        <v>0</v>
      </c>
      <c r="Y59" s="10">
        <f t="shared" si="7"/>
        <v>0</v>
      </c>
      <c r="Z59" s="11">
        <f t="shared" si="7"/>
        <v>79.37895939784421</v>
      </c>
    </row>
    <row r="60" spans="1:26" ht="13.5">
      <c r="A60" s="37" t="s">
        <v>32</v>
      </c>
      <c r="B60" s="12">
        <f t="shared" si="7"/>
        <v>87.93540425933891</v>
      </c>
      <c r="C60" s="12">
        <f t="shared" si="7"/>
        <v>0</v>
      </c>
      <c r="D60" s="3">
        <f t="shared" si="7"/>
        <v>87.07272024344324</v>
      </c>
      <c r="E60" s="13">
        <f t="shared" si="7"/>
        <v>72.08991603045341</v>
      </c>
      <c r="F60" s="13">
        <f t="shared" si="7"/>
        <v>68.47544871745875</v>
      </c>
      <c r="G60" s="13">
        <f t="shared" si="7"/>
        <v>105.4046279628638</v>
      </c>
      <c r="H60" s="13">
        <f t="shared" si="7"/>
        <v>105.21889993681997</v>
      </c>
      <c r="I60" s="13">
        <f t="shared" si="7"/>
        <v>90.60943488936253</v>
      </c>
      <c r="J60" s="13">
        <f t="shared" si="7"/>
        <v>114.70855458671161</v>
      </c>
      <c r="K60" s="13">
        <f t="shared" si="7"/>
        <v>99.04129384905332</v>
      </c>
      <c r="L60" s="13">
        <f t="shared" si="7"/>
        <v>115.56613335311137</v>
      </c>
      <c r="M60" s="13">
        <f t="shared" si="7"/>
        <v>109.79242545411914</v>
      </c>
      <c r="N60" s="13">
        <f t="shared" si="7"/>
        <v>99.28084120967387</v>
      </c>
      <c r="O60" s="13">
        <f t="shared" si="7"/>
        <v>82.5098091371721</v>
      </c>
      <c r="P60" s="13">
        <f t="shared" si="7"/>
        <v>74.50625401414104</v>
      </c>
      <c r="Q60" s="13">
        <f t="shared" si="7"/>
        <v>83.6464687264358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93.48099615149107</v>
      </c>
      <c r="W60" s="13">
        <f t="shared" si="7"/>
        <v>80.0245710734212</v>
      </c>
      <c r="X60" s="13">
        <f t="shared" si="7"/>
        <v>0</v>
      </c>
      <c r="Y60" s="13">
        <f t="shared" si="7"/>
        <v>0</v>
      </c>
      <c r="Z60" s="14">
        <f t="shared" si="7"/>
        <v>72.08991603045341</v>
      </c>
    </row>
    <row r="61" spans="1:26" ht="13.5">
      <c r="A61" s="38" t="s">
        <v>103</v>
      </c>
      <c r="B61" s="12">
        <f t="shared" si="7"/>
        <v>127.73168553708727</v>
      </c>
      <c r="C61" s="12">
        <f t="shared" si="7"/>
        <v>0</v>
      </c>
      <c r="D61" s="3">
        <f t="shared" si="7"/>
        <v>90.5837711332362</v>
      </c>
      <c r="E61" s="13">
        <f t="shared" si="7"/>
        <v>76.13534228669178</v>
      </c>
      <c r="F61" s="13">
        <f t="shared" si="7"/>
        <v>69.85357870696043</v>
      </c>
      <c r="G61" s="13">
        <f t="shared" si="7"/>
        <v>160.5877541020628</v>
      </c>
      <c r="H61" s="13">
        <f t="shared" si="7"/>
        <v>130.92106756268004</v>
      </c>
      <c r="I61" s="13">
        <f t="shared" si="7"/>
        <v>110.80845133493105</v>
      </c>
      <c r="J61" s="13">
        <f t="shared" si="7"/>
        <v>114.59430722902499</v>
      </c>
      <c r="K61" s="13">
        <f t="shared" si="7"/>
        <v>100.89588078718168</v>
      </c>
      <c r="L61" s="13">
        <f t="shared" si="7"/>
        <v>111.50752005230116</v>
      </c>
      <c r="M61" s="13">
        <f t="shared" si="7"/>
        <v>109.1310189974084</v>
      </c>
      <c r="N61" s="13">
        <f t="shared" si="7"/>
        <v>105.03353706095291</v>
      </c>
      <c r="O61" s="13">
        <f t="shared" si="7"/>
        <v>84.78865219364829</v>
      </c>
      <c r="P61" s="13">
        <f t="shared" si="7"/>
        <v>78.08145078366088</v>
      </c>
      <c r="Q61" s="13">
        <f t="shared" si="7"/>
        <v>87.70555481247597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101.99286495922475</v>
      </c>
      <c r="W61" s="13">
        <f t="shared" si="7"/>
        <v>85.25338429281385</v>
      </c>
      <c r="X61" s="13">
        <f t="shared" si="7"/>
        <v>0</v>
      </c>
      <c r="Y61" s="13">
        <f t="shared" si="7"/>
        <v>0</v>
      </c>
      <c r="Z61" s="14">
        <f t="shared" si="7"/>
        <v>76.13534228669178</v>
      </c>
    </row>
    <row r="62" spans="1:26" ht="13.5">
      <c r="A62" s="38" t="s">
        <v>104</v>
      </c>
      <c r="B62" s="12">
        <f t="shared" si="7"/>
        <v>106.17825093855755</v>
      </c>
      <c r="C62" s="12">
        <f t="shared" si="7"/>
        <v>0</v>
      </c>
      <c r="D62" s="3">
        <f t="shared" si="7"/>
        <v>77.45111490813596</v>
      </c>
      <c r="E62" s="13">
        <f t="shared" si="7"/>
        <v>60.664318967787956</v>
      </c>
      <c r="F62" s="13">
        <f t="shared" si="7"/>
        <v>60.32763837415467</v>
      </c>
      <c r="G62" s="13">
        <f t="shared" si="7"/>
        <v>61.32571997776157</v>
      </c>
      <c r="H62" s="13">
        <f t="shared" si="7"/>
        <v>67.60908816730735</v>
      </c>
      <c r="I62" s="13">
        <f t="shared" si="7"/>
        <v>62.90539453323474</v>
      </c>
      <c r="J62" s="13">
        <f t="shared" si="7"/>
        <v>107.41687979539643</v>
      </c>
      <c r="K62" s="13">
        <f t="shared" si="7"/>
        <v>77.43996800575145</v>
      </c>
      <c r="L62" s="13">
        <f t="shared" si="7"/>
        <v>105.3867502537609</v>
      </c>
      <c r="M62" s="13">
        <f t="shared" si="7"/>
        <v>96.89987384715091</v>
      </c>
      <c r="N62" s="13">
        <f t="shared" si="7"/>
        <v>69.82440454401791</v>
      </c>
      <c r="O62" s="13">
        <f t="shared" si="7"/>
        <v>72.0586448727283</v>
      </c>
      <c r="P62" s="13">
        <f t="shared" si="7"/>
        <v>60.1595784571203</v>
      </c>
      <c r="Q62" s="13">
        <f t="shared" si="7"/>
        <v>66.40744564842458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72.47902385177166</v>
      </c>
      <c r="W62" s="13">
        <f t="shared" si="7"/>
        <v>63.264901826357054</v>
      </c>
      <c r="X62" s="13">
        <f t="shared" si="7"/>
        <v>0</v>
      </c>
      <c r="Y62" s="13">
        <f t="shared" si="7"/>
        <v>0</v>
      </c>
      <c r="Z62" s="14">
        <f t="shared" si="7"/>
        <v>60.664318967787956</v>
      </c>
    </row>
    <row r="63" spans="1:26" ht="13.5">
      <c r="A63" s="38" t="s">
        <v>105</v>
      </c>
      <c r="B63" s="12">
        <f t="shared" si="7"/>
        <v>127.33755490733753</v>
      </c>
      <c r="C63" s="12">
        <f t="shared" si="7"/>
        <v>0</v>
      </c>
      <c r="D63" s="3">
        <f t="shared" si="7"/>
        <v>89.90210582905132</v>
      </c>
      <c r="E63" s="13">
        <f t="shared" si="7"/>
        <v>73.23340619375116</v>
      </c>
      <c r="F63" s="13">
        <f t="shared" si="7"/>
        <v>56.72385378418278</v>
      </c>
      <c r="G63" s="13">
        <f t="shared" si="7"/>
        <v>85.8024377263107</v>
      </c>
      <c r="H63" s="13">
        <f t="shared" si="7"/>
        <v>69.81828678946378</v>
      </c>
      <c r="I63" s="13">
        <f t="shared" si="7"/>
        <v>69.26871793424685</v>
      </c>
      <c r="J63" s="13">
        <f t="shared" si="7"/>
        <v>116.12989968150454</v>
      </c>
      <c r="K63" s="13">
        <f t="shared" si="7"/>
        <v>101.02831214713864</v>
      </c>
      <c r="L63" s="13">
        <f t="shared" si="7"/>
        <v>204.22443231374956</v>
      </c>
      <c r="M63" s="13">
        <f t="shared" si="7"/>
        <v>131.45121045960798</v>
      </c>
      <c r="N63" s="13">
        <f t="shared" si="7"/>
        <v>99.28016205291736</v>
      </c>
      <c r="O63" s="13">
        <f t="shared" si="7"/>
        <v>95.52082362493233</v>
      </c>
      <c r="P63" s="13">
        <f t="shared" si="7"/>
        <v>78.34351828261639</v>
      </c>
      <c r="Q63" s="13">
        <f t="shared" si="7"/>
        <v>89.25414334853457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90.43516608348295</v>
      </c>
      <c r="W63" s="13">
        <f t="shared" si="7"/>
        <v>74.34855645112525</v>
      </c>
      <c r="X63" s="13">
        <f t="shared" si="7"/>
        <v>0</v>
      </c>
      <c r="Y63" s="13">
        <f t="shared" si="7"/>
        <v>0</v>
      </c>
      <c r="Z63" s="14">
        <f t="shared" si="7"/>
        <v>73.23340619375116</v>
      </c>
    </row>
    <row r="64" spans="1:26" ht="13.5">
      <c r="A64" s="38" t="s">
        <v>106</v>
      </c>
      <c r="B64" s="12">
        <f t="shared" si="7"/>
        <v>112.73405828723972</v>
      </c>
      <c r="C64" s="12">
        <f t="shared" si="7"/>
        <v>0</v>
      </c>
      <c r="D64" s="3">
        <f t="shared" si="7"/>
        <v>82.67818045466727</v>
      </c>
      <c r="E64" s="13">
        <f t="shared" si="7"/>
        <v>66.86244352733219</v>
      </c>
      <c r="F64" s="13">
        <f t="shared" si="7"/>
        <v>58.353555423553324</v>
      </c>
      <c r="G64" s="13">
        <f t="shared" si="7"/>
        <v>76.16237365665418</v>
      </c>
      <c r="H64" s="13">
        <f t="shared" si="7"/>
        <v>54.93033993582317</v>
      </c>
      <c r="I64" s="13">
        <f t="shared" si="7"/>
        <v>62.53699092308528</v>
      </c>
      <c r="J64" s="13">
        <f t="shared" si="7"/>
        <v>83.32715306572719</v>
      </c>
      <c r="K64" s="13">
        <f t="shared" si="7"/>
        <v>78.40848542167302</v>
      </c>
      <c r="L64" s="13">
        <f t="shared" si="7"/>
        <v>73.82773525146972</v>
      </c>
      <c r="M64" s="13">
        <f t="shared" si="7"/>
        <v>78.2395798272171</v>
      </c>
      <c r="N64" s="13">
        <f t="shared" si="7"/>
        <v>94.95595542009106</v>
      </c>
      <c r="O64" s="13">
        <f t="shared" si="7"/>
        <v>70.24269234147312</v>
      </c>
      <c r="P64" s="13">
        <f t="shared" si="7"/>
        <v>76.56151050576693</v>
      </c>
      <c r="Q64" s="13">
        <f t="shared" si="7"/>
        <v>79.41663999466667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72.50173137141554</v>
      </c>
      <c r="W64" s="13">
        <f t="shared" si="7"/>
        <v>88.43552549585743</v>
      </c>
      <c r="X64" s="13">
        <f t="shared" si="7"/>
        <v>0</v>
      </c>
      <c r="Y64" s="13">
        <f t="shared" si="7"/>
        <v>0</v>
      </c>
      <c r="Z64" s="14">
        <f t="shared" si="7"/>
        <v>66.86244352733219</v>
      </c>
    </row>
    <row r="65" spans="1:26" ht="13.5">
      <c r="A65" s="38" t="s">
        <v>107</v>
      </c>
      <c r="B65" s="12">
        <f t="shared" si="7"/>
        <v>1.4538282069942918</v>
      </c>
      <c r="C65" s="12">
        <f t="shared" si="7"/>
        <v>0</v>
      </c>
      <c r="D65" s="3">
        <f t="shared" si="7"/>
        <v>81.43505569214537</v>
      </c>
      <c r="E65" s="13">
        <f t="shared" si="7"/>
        <v>260.08333277833646</v>
      </c>
      <c r="F65" s="13">
        <f t="shared" si="7"/>
        <v>30258.483204872016</v>
      </c>
      <c r="G65" s="13">
        <f t="shared" si="7"/>
        <v>25.13964471249609</v>
      </c>
      <c r="H65" s="13">
        <f t="shared" si="7"/>
        <v>1028.1045215665217</v>
      </c>
      <c r="I65" s="13">
        <f t="shared" si="7"/>
        <v>76.27366183259471</v>
      </c>
      <c r="J65" s="13">
        <f t="shared" si="7"/>
        <v>17651.676895943565</v>
      </c>
      <c r="K65" s="13">
        <f t="shared" si="7"/>
        <v>9366.914374371576</v>
      </c>
      <c r="L65" s="13">
        <f t="shared" si="7"/>
        <v>2182.783359748348</v>
      </c>
      <c r="M65" s="13">
        <f t="shared" si="7"/>
        <v>4434.106906476756</v>
      </c>
      <c r="N65" s="13">
        <f t="shared" si="7"/>
        <v>5969.136223461037</v>
      </c>
      <c r="O65" s="13">
        <f t="shared" si="7"/>
        <v>3274.134927127837</v>
      </c>
      <c r="P65" s="13">
        <f t="shared" si="7"/>
        <v>11937.052718970526</v>
      </c>
      <c r="Q65" s="13">
        <f t="shared" si="7"/>
        <v>5020.778349362558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170.8934782153265</v>
      </c>
      <c r="W65" s="13">
        <f t="shared" si="7"/>
        <v>1201.9232761493038</v>
      </c>
      <c r="X65" s="13">
        <f t="shared" si="7"/>
        <v>0</v>
      </c>
      <c r="Y65" s="13">
        <f t="shared" si="7"/>
        <v>0</v>
      </c>
      <c r="Z65" s="14">
        <f t="shared" si="7"/>
        <v>260.08333277833646</v>
      </c>
    </row>
    <row r="66" spans="1:26" ht="13.5">
      <c r="A66" s="39" t="s">
        <v>108</v>
      </c>
      <c r="B66" s="15">
        <f t="shared" si="7"/>
        <v>22.18183681737446</v>
      </c>
      <c r="C66" s="15">
        <f t="shared" si="7"/>
        <v>0</v>
      </c>
      <c r="D66" s="4">
        <f t="shared" si="7"/>
        <v>65.68548207246087</v>
      </c>
      <c r="E66" s="16">
        <f t="shared" si="7"/>
        <v>34.929983347632486</v>
      </c>
      <c r="F66" s="16">
        <f t="shared" si="7"/>
        <v>20.288459219472195</v>
      </c>
      <c r="G66" s="16">
        <f t="shared" si="7"/>
        <v>54.87812666343086</v>
      </c>
      <c r="H66" s="16">
        <f t="shared" si="7"/>
        <v>61.85585998738762</v>
      </c>
      <c r="I66" s="16">
        <f t="shared" si="7"/>
        <v>44.37067590836802</v>
      </c>
      <c r="J66" s="16">
        <f t="shared" si="7"/>
        <v>64.54219067560759</v>
      </c>
      <c r="K66" s="16">
        <f t="shared" si="7"/>
        <v>55.76593044641862</v>
      </c>
      <c r="L66" s="16">
        <f t="shared" si="7"/>
        <v>169.89303720346064</v>
      </c>
      <c r="M66" s="16">
        <f t="shared" si="7"/>
        <v>76.27612800414981</v>
      </c>
      <c r="N66" s="16">
        <f t="shared" si="7"/>
        <v>92.37420638845913</v>
      </c>
      <c r="O66" s="16">
        <f t="shared" si="7"/>
        <v>52.88514544624202</v>
      </c>
      <c r="P66" s="16">
        <f t="shared" si="7"/>
        <v>62.14454001753854</v>
      </c>
      <c r="Q66" s="16">
        <f t="shared" si="7"/>
        <v>65.53775365332997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60.938196462749026</v>
      </c>
      <c r="W66" s="16">
        <f t="shared" si="7"/>
        <v>59.38183611650978</v>
      </c>
      <c r="X66" s="16">
        <f t="shared" si="7"/>
        <v>0</v>
      </c>
      <c r="Y66" s="16">
        <f t="shared" si="7"/>
        <v>0</v>
      </c>
      <c r="Z66" s="17">
        <f t="shared" si="7"/>
        <v>34.929983347632486</v>
      </c>
    </row>
    <row r="67" spans="1:26" ht="13.5" hidden="1">
      <c r="A67" s="40" t="s">
        <v>109</v>
      </c>
      <c r="B67" s="23">
        <v>8752407583</v>
      </c>
      <c r="C67" s="23"/>
      <c r="D67" s="24">
        <v>9970602955</v>
      </c>
      <c r="E67" s="25">
        <v>10107583495</v>
      </c>
      <c r="F67" s="25">
        <v>902874370</v>
      </c>
      <c r="G67" s="25">
        <v>679111887</v>
      </c>
      <c r="H67" s="25">
        <v>639798921</v>
      </c>
      <c r="I67" s="25">
        <v>2221785178</v>
      </c>
      <c r="J67" s="25">
        <v>476447169</v>
      </c>
      <c r="K67" s="25">
        <v>395734611</v>
      </c>
      <c r="L67" s="25">
        <v>423092155</v>
      </c>
      <c r="M67" s="25">
        <v>1295273935</v>
      </c>
      <c r="N67" s="25">
        <v>491509771</v>
      </c>
      <c r="O67" s="25">
        <v>605057208</v>
      </c>
      <c r="P67" s="25">
        <v>640115591</v>
      </c>
      <c r="Q67" s="25">
        <v>1736682570</v>
      </c>
      <c r="R67" s="25"/>
      <c r="S67" s="25"/>
      <c r="T67" s="25"/>
      <c r="U67" s="25"/>
      <c r="V67" s="25">
        <v>5253741683</v>
      </c>
      <c r="W67" s="25">
        <v>6614290658</v>
      </c>
      <c r="X67" s="25"/>
      <c r="Y67" s="24"/>
      <c r="Z67" s="26">
        <v>10107583495</v>
      </c>
    </row>
    <row r="68" spans="1:26" ht="13.5" hidden="1">
      <c r="A68" s="36" t="s">
        <v>31</v>
      </c>
      <c r="B68" s="18">
        <v>2197443983</v>
      </c>
      <c r="C68" s="18"/>
      <c r="D68" s="19">
        <v>2531711844</v>
      </c>
      <c r="E68" s="20">
        <v>2529038447</v>
      </c>
      <c r="F68" s="20">
        <v>373181018</v>
      </c>
      <c r="G68" s="20">
        <v>264939034</v>
      </c>
      <c r="H68" s="20">
        <v>245175019</v>
      </c>
      <c r="I68" s="20">
        <v>883295071</v>
      </c>
      <c r="J68" s="20">
        <v>132809618</v>
      </c>
      <c r="K68" s="20">
        <v>65814905</v>
      </c>
      <c r="L68" s="20">
        <v>124510698</v>
      </c>
      <c r="M68" s="20">
        <v>323135221</v>
      </c>
      <c r="N68" s="20">
        <v>172532813</v>
      </c>
      <c r="O68" s="20">
        <v>163476384</v>
      </c>
      <c r="P68" s="20">
        <v>143299654</v>
      </c>
      <c r="Q68" s="20">
        <v>479308851</v>
      </c>
      <c r="R68" s="20"/>
      <c r="S68" s="20"/>
      <c r="T68" s="20"/>
      <c r="U68" s="20"/>
      <c r="V68" s="20">
        <v>1685739143</v>
      </c>
      <c r="W68" s="20">
        <v>1759073414</v>
      </c>
      <c r="X68" s="20"/>
      <c r="Y68" s="19"/>
      <c r="Z68" s="22">
        <v>2529038447</v>
      </c>
    </row>
    <row r="69" spans="1:26" ht="13.5" hidden="1">
      <c r="A69" s="37" t="s">
        <v>32</v>
      </c>
      <c r="B69" s="18">
        <v>6040873036</v>
      </c>
      <c r="C69" s="18"/>
      <c r="D69" s="19">
        <v>7064117867</v>
      </c>
      <c r="E69" s="20">
        <v>7043365291</v>
      </c>
      <c r="F69" s="20">
        <v>491256515</v>
      </c>
      <c r="G69" s="20">
        <v>373257792</v>
      </c>
      <c r="H69" s="20">
        <v>366272399</v>
      </c>
      <c r="I69" s="20">
        <v>1230786706</v>
      </c>
      <c r="J69" s="20">
        <v>311405038</v>
      </c>
      <c r="K69" s="20">
        <v>296660139</v>
      </c>
      <c r="L69" s="20">
        <v>287254715</v>
      </c>
      <c r="M69" s="20">
        <v>895319892</v>
      </c>
      <c r="N69" s="20">
        <v>288820359</v>
      </c>
      <c r="O69" s="20">
        <v>391419748</v>
      </c>
      <c r="P69" s="20">
        <v>445352127</v>
      </c>
      <c r="Q69" s="20">
        <v>1125592234</v>
      </c>
      <c r="R69" s="20"/>
      <c r="S69" s="20"/>
      <c r="T69" s="20"/>
      <c r="U69" s="20"/>
      <c r="V69" s="20">
        <v>3251698832</v>
      </c>
      <c r="W69" s="20">
        <v>4637881221</v>
      </c>
      <c r="X69" s="20"/>
      <c r="Y69" s="19"/>
      <c r="Z69" s="22">
        <v>7043365291</v>
      </c>
    </row>
    <row r="70" spans="1:26" ht="13.5" hidden="1">
      <c r="A70" s="38" t="s">
        <v>103</v>
      </c>
      <c r="B70" s="18">
        <v>2709018754</v>
      </c>
      <c r="C70" s="18"/>
      <c r="D70" s="19">
        <v>4409390159</v>
      </c>
      <c r="E70" s="20">
        <v>4376376035</v>
      </c>
      <c r="F70" s="20">
        <v>309360060</v>
      </c>
      <c r="G70" s="20">
        <v>172983395</v>
      </c>
      <c r="H70" s="20">
        <v>201804132</v>
      </c>
      <c r="I70" s="20">
        <v>684147587</v>
      </c>
      <c r="J70" s="20">
        <v>209107411</v>
      </c>
      <c r="K70" s="20">
        <v>192048878</v>
      </c>
      <c r="L70" s="20">
        <v>184782159</v>
      </c>
      <c r="M70" s="20">
        <v>585938448</v>
      </c>
      <c r="N70" s="20">
        <v>194246449</v>
      </c>
      <c r="O70" s="20">
        <v>245215746</v>
      </c>
      <c r="P70" s="20">
        <v>275415619</v>
      </c>
      <c r="Q70" s="20">
        <v>714877814</v>
      </c>
      <c r="R70" s="20"/>
      <c r="S70" s="20"/>
      <c r="T70" s="20"/>
      <c r="U70" s="20"/>
      <c r="V70" s="20">
        <v>1984963849</v>
      </c>
      <c r="W70" s="20">
        <v>2891528168</v>
      </c>
      <c r="X70" s="20"/>
      <c r="Y70" s="19"/>
      <c r="Z70" s="22">
        <v>4376376035</v>
      </c>
    </row>
    <row r="71" spans="1:26" ht="13.5" hidden="1">
      <c r="A71" s="38" t="s">
        <v>104</v>
      </c>
      <c r="B71" s="18">
        <v>955280266</v>
      </c>
      <c r="C71" s="18"/>
      <c r="D71" s="19">
        <v>1500572510</v>
      </c>
      <c r="E71" s="20">
        <v>1533565214</v>
      </c>
      <c r="F71" s="20">
        <v>104902303</v>
      </c>
      <c r="G71" s="20">
        <v>82926728</v>
      </c>
      <c r="H71" s="20">
        <v>85339274</v>
      </c>
      <c r="I71" s="20">
        <v>273168305</v>
      </c>
      <c r="J71" s="20">
        <v>54622700</v>
      </c>
      <c r="K71" s="20">
        <v>54174737</v>
      </c>
      <c r="L71" s="20">
        <v>56530577</v>
      </c>
      <c r="M71" s="20">
        <v>165328014</v>
      </c>
      <c r="N71" s="20">
        <v>47370588</v>
      </c>
      <c r="O71" s="20">
        <v>84519648</v>
      </c>
      <c r="P71" s="20">
        <v>102355044</v>
      </c>
      <c r="Q71" s="20">
        <v>234245280</v>
      </c>
      <c r="R71" s="20"/>
      <c r="S71" s="20"/>
      <c r="T71" s="20"/>
      <c r="U71" s="20"/>
      <c r="V71" s="20">
        <v>672741599</v>
      </c>
      <c r="W71" s="20">
        <v>1047338083</v>
      </c>
      <c r="X71" s="20"/>
      <c r="Y71" s="19"/>
      <c r="Z71" s="22">
        <v>1533565214</v>
      </c>
    </row>
    <row r="72" spans="1:26" ht="13.5" hidden="1">
      <c r="A72" s="38" t="s">
        <v>105</v>
      </c>
      <c r="B72" s="18">
        <v>297129459</v>
      </c>
      <c r="C72" s="18"/>
      <c r="D72" s="19">
        <v>558152334</v>
      </c>
      <c r="E72" s="20">
        <v>537053833</v>
      </c>
      <c r="F72" s="20">
        <v>37909004</v>
      </c>
      <c r="G72" s="20">
        <v>27631814</v>
      </c>
      <c r="H72" s="20">
        <v>34038747</v>
      </c>
      <c r="I72" s="20">
        <v>99579565</v>
      </c>
      <c r="J72" s="20">
        <v>20520543</v>
      </c>
      <c r="K72" s="20">
        <v>20327388</v>
      </c>
      <c r="L72" s="20">
        <v>12818172</v>
      </c>
      <c r="M72" s="20">
        <v>53666103</v>
      </c>
      <c r="N72" s="20">
        <v>19859192</v>
      </c>
      <c r="O72" s="20">
        <v>26040591</v>
      </c>
      <c r="P72" s="20">
        <v>33205860</v>
      </c>
      <c r="Q72" s="20">
        <v>79105643</v>
      </c>
      <c r="R72" s="20"/>
      <c r="S72" s="20"/>
      <c r="T72" s="20"/>
      <c r="U72" s="20"/>
      <c r="V72" s="20">
        <v>232351311</v>
      </c>
      <c r="W72" s="20">
        <v>385748006</v>
      </c>
      <c r="X72" s="20"/>
      <c r="Y72" s="19"/>
      <c r="Z72" s="22">
        <v>537053833</v>
      </c>
    </row>
    <row r="73" spans="1:26" ht="13.5" hidden="1">
      <c r="A73" s="38" t="s">
        <v>106</v>
      </c>
      <c r="B73" s="18">
        <v>385425148</v>
      </c>
      <c r="C73" s="18"/>
      <c r="D73" s="19">
        <v>592988974</v>
      </c>
      <c r="E73" s="20">
        <v>584358129</v>
      </c>
      <c r="F73" s="20">
        <v>39043112</v>
      </c>
      <c r="G73" s="20">
        <v>36302268</v>
      </c>
      <c r="H73" s="20">
        <v>43553721</v>
      </c>
      <c r="I73" s="20">
        <v>118899101</v>
      </c>
      <c r="J73" s="20">
        <v>27083509</v>
      </c>
      <c r="K73" s="20">
        <v>29958959</v>
      </c>
      <c r="L73" s="20">
        <v>32378650</v>
      </c>
      <c r="M73" s="20">
        <v>89421118</v>
      </c>
      <c r="N73" s="20">
        <v>27276682</v>
      </c>
      <c r="O73" s="20">
        <v>35511751</v>
      </c>
      <c r="P73" s="20">
        <v>34351514</v>
      </c>
      <c r="Q73" s="20">
        <v>97139947</v>
      </c>
      <c r="R73" s="20"/>
      <c r="S73" s="20"/>
      <c r="T73" s="20"/>
      <c r="U73" s="20"/>
      <c r="V73" s="20">
        <v>305460166</v>
      </c>
      <c r="W73" s="20">
        <v>311481209</v>
      </c>
      <c r="X73" s="20"/>
      <c r="Y73" s="19"/>
      <c r="Z73" s="22">
        <v>584358129</v>
      </c>
    </row>
    <row r="74" spans="1:26" ht="13.5" hidden="1">
      <c r="A74" s="38" t="s">
        <v>107</v>
      </c>
      <c r="B74" s="18">
        <v>1694019409</v>
      </c>
      <c r="C74" s="18"/>
      <c r="D74" s="19">
        <v>3013890</v>
      </c>
      <c r="E74" s="20">
        <v>12012080</v>
      </c>
      <c r="F74" s="20">
        <v>42036</v>
      </c>
      <c r="G74" s="20">
        <v>53413587</v>
      </c>
      <c r="H74" s="20">
        <v>1536525</v>
      </c>
      <c r="I74" s="20">
        <v>54992148</v>
      </c>
      <c r="J74" s="20">
        <v>70875</v>
      </c>
      <c r="K74" s="20">
        <v>150177</v>
      </c>
      <c r="L74" s="20">
        <v>745157</v>
      </c>
      <c r="M74" s="20">
        <v>966209</v>
      </c>
      <c r="N74" s="20">
        <v>67448</v>
      </c>
      <c r="O74" s="20">
        <v>132012</v>
      </c>
      <c r="P74" s="20">
        <v>24090</v>
      </c>
      <c r="Q74" s="20">
        <v>223550</v>
      </c>
      <c r="R74" s="20"/>
      <c r="S74" s="20"/>
      <c r="T74" s="20"/>
      <c r="U74" s="20"/>
      <c r="V74" s="20">
        <v>56181907</v>
      </c>
      <c r="W74" s="20">
        <v>1785755</v>
      </c>
      <c r="X74" s="20"/>
      <c r="Y74" s="19"/>
      <c r="Z74" s="22">
        <v>12012080</v>
      </c>
    </row>
    <row r="75" spans="1:26" ht="13.5" hidden="1">
      <c r="A75" s="39" t="s">
        <v>108</v>
      </c>
      <c r="B75" s="27">
        <v>514090564</v>
      </c>
      <c r="C75" s="27"/>
      <c r="D75" s="28">
        <v>374773244</v>
      </c>
      <c r="E75" s="29">
        <v>535179757</v>
      </c>
      <c r="F75" s="29">
        <v>38436837</v>
      </c>
      <c r="G75" s="29">
        <v>40915061</v>
      </c>
      <c r="H75" s="29">
        <v>28351503</v>
      </c>
      <c r="I75" s="29">
        <v>107703401</v>
      </c>
      <c r="J75" s="29">
        <v>32232513</v>
      </c>
      <c r="K75" s="29">
        <v>33259567</v>
      </c>
      <c r="L75" s="29">
        <v>11326742</v>
      </c>
      <c r="M75" s="29">
        <v>76818822</v>
      </c>
      <c r="N75" s="29">
        <v>30156599</v>
      </c>
      <c r="O75" s="29">
        <v>50161076</v>
      </c>
      <c r="P75" s="29">
        <v>51463810</v>
      </c>
      <c r="Q75" s="29">
        <v>131781485</v>
      </c>
      <c r="R75" s="29"/>
      <c r="S75" s="29"/>
      <c r="T75" s="29"/>
      <c r="U75" s="29"/>
      <c r="V75" s="29">
        <v>316303708</v>
      </c>
      <c r="W75" s="29">
        <v>217336023</v>
      </c>
      <c r="X75" s="29"/>
      <c r="Y75" s="28"/>
      <c r="Z75" s="30">
        <v>535179757</v>
      </c>
    </row>
    <row r="76" spans="1:26" ht="13.5" hidden="1">
      <c r="A76" s="41" t="s">
        <v>110</v>
      </c>
      <c r="B76" s="31">
        <v>6934066863</v>
      </c>
      <c r="C76" s="31"/>
      <c r="D76" s="32">
        <v>8463238765</v>
      </c>
      <c r="E76" s="33">
        <v>7272018726</v>
      </c>
      <c r="F76" s="33">
        <v>488143149</v>
      </c>
      <c r="G76" s="33">
        <v>557793010</v>
      </c>
      <c r="H76" s="33">
        <v>566670412</v>
      </c>
      <c r="I76" s="33">
        <v>1612606571</v>
      </c>
      <c r="J76" s="33">
        <v>549578422</v>
      </c>
      <c r="K76" s="33">
        <v>456500270</v>
      </c>
      <c r="L76" s="33">
        <v>487722265</v>
      </c>
      <c r="M76" s="33">
        <v>1493800957</v>
      </c>
      <c r="N76" s="33">
        <v>441888621</v>
      </c>
      <c r="O76" s="33">
        <v>487133359</v>
      </c>
      <c r="P76" s="33">
        <v>511651480</v>
      </c>
      <c r="Q76" s="33">
        <v>1440673460</v>
      </c>
      <c r="R76" s="33"/>
      <c r="S76" s="33"/>
      <c r="T76" s="33"/>
      <c r="U76" s="33"/>
      <c r="V76" s="33">
        <v>4547080988</v>
      </c>
      <c r="W76" s="33">
        <v>5381967401</v>
      </c>
      <c r="X76" s="33"/>
      <c r="Y76" s="32"/>
      <c r="Z76" s="34">
        <v>7272018726</v>
      </c>
    </row>
    <row r="77" spans="1:26" ht="13.5" hidden="1">
      <c r="A77" s="36" t="s">
        <v>31</v>
      </c>
      <c r="B77" s="18">
        <v>1507966008</v>
      </c>
      <c r="C77" s="18"/>
      <c r="D77" s="19">
        <v>2066147565</v>
      </c>
      <c r="E77" s="20">
        <v>2007524402</v>
      </c>
      <c r="F77" s="20">
        <v>143954804</v>
      </c>
      <c r="G77" s="20">
        <v>141908604</v>
      </c>
      <c r="H77" s="20">
        <v>163745557</v>
      </c>
      <c r="I77" s="20">
        <v>449608965</v>
      </c>
      <c r="J77" s="20">
        <v>171566634</v>
      </c>
      <c r="K77" s="20">
        <v>144136723</v>
      </c>
      <c r="L77" s="20">
        <v>136509752</v>
      </c>
      <c r="M77" s="20">
        <v>452213109</v>
      </c>
      <c r="N77" s="20">
        <v>127288420</v>
      </c>
      <c r="O77" s="20">
        <v>137645914</v>
      </c>
      <c r="P77" s="20">
        <v>147854345</v>
      </c>
      <c r="Q77" s="20">
        <v>412788679</v>
      </c>
      <c r="R77" s="20"/>
      <c r="S77" s="20"/>
      <c r="T77" s="20"/>
      <c r="U77" s="20"/>
      <c r="V77" s="20">
        <v>1314610753</v>
      </c>
      <c r="W77" s="20">
        <v>1541464726</v>
      </c>
      <c r="X77" s="20"/>
      <c r="Y77" s="19"/>
      <c r="Z77" s="22">
        <v>2007524402</v>
      </c>
    </row>
    <row r="78" spans="1:26" ht="13.5" hidden="1">
      <c r="A78" s="37" t="s">
        <v>32</v>
      </c>
      <c r="B78" s="18">
        <v>5312066125</v>
      </c>
      <c r="C78" s="18"/>
      <c r="D78" s="19">
        <v>6150919588</v>
      </c>
      <c r="E78" s="20">
        <v>5077556124</v>
      </c>
      <c r="F78" s="20">
        <v>336390103</v>
      </c>
      <c r="G78" s="20">
        <v>393430987</v>
      </c>
      <c r="H78" s="20">
        <v>385387789</v>
      </c>
      <c r="I78" s="20">
        <v>1115208879</v>
      </c>
      <c r="J78" s="20">
        <v>357208218</v>
      </c>
      <c r="K78" s="20">
        <v>293816040</v>
      </c>
      <c r="L78" s="20">
        <v>331969167</v>
      </c>
      <c r="M78" s="20">
        <v>982993425</v>
      </c>
      <c r="N78" s="20">
        <v>286743282</v>
      </c>
      <c r="O78" s="20">
        <v>322959687</v>
      </c>
      <c r="P78" s="20">
        <v>331815187</v>
      </c>
      <c r="Q78" s="20">
        <v>941518156</v>
      </c>
      <c r="R78" s="20"/>
      <c r="S78" s="20"/>
      <c r="T78" s="20"/>
      <c r="U78" s="20"/>
      <c r="V78" s="20">
        <v>3039720460</v>
      </c>
      <c r="W78" s="20">
        <v>3711444554</v>
      </c>
      <c r="X78" s="20"/>
      <c r="Y78" s="19"/>
      <c r="Z78" s="22">
        <v>5077556124</v>
      </c>
    </row>
    <row r="79" spans="1:26" ht="13.5" hidden="1">
      <c r="A79" s="38" t="s">
        <v>103</v>
      </c>
      <c r="B79" s="18">
        <v>3460275316</v>
      </c>
      <c r="C79" s="18"/>
      <c r="D79" s="19">
        <v>3994191890</v>
      </c>
      <c r="E79" s="20">
        <v>3331968874</v>
      </c>
      <c r="F79" s="20">
        <v>216099073</v>
      </c>
      <c r="G79" s="20">
        <v>277790149</v>
      </c>
      <c r="H79" s="20">
        <v>264204124</v>
      </c>
      <c r="I79" s="20">
        <v>758093346</v>
      </c>
      <c r="J79" s="20">
        <v>239625189</v>
      </c>
      <c r="K79" s="20">
        <v>193769407</v>
      </c>
      <c r="L79" s="20">
        <v>206046003</v>
      </c>
      <c r="M79" s="20">
        <v>639440599</v>
      </c>
      <c r="N79" s="20">
        <v>204023916</v>
      </c>
      <c r="O79" s="20">
        <v>207915126</v>
      </c>
      <c r="P79" s="20">
        <v>215048511</v>
      </c>
      <c r="Q79" s="20">
        <v>626987553</v>
      </c>
      <c r="R79" s="20"/>
      <c r="S79" s="20"/>
      <c r="T79" s="20"/>
      <c r="U79" s="20"/>
      <c r="V79" s="20">
        <v>2024521498</v>
      </c>
      <c r="W79" s="20">
        <v>2465125621</v>
      </c>
      <c r="X79" s="20"/>
      <c r="Y79" s="19"/>
      <c r="Z79" s="22">
        <v>3331968874</v>
      </c>
    </row>
    <row r="80" spans="1:26" ht="13.5" hidden="1">
      <c r="A80" s="38" t="s">
        <v>104</v>
      </c>
      <c r="B80" s="18">
        <v>1014299878</v>
      </c>
      <c r="C80" s="18"/>
      <c r="D80" s="19">
        <v>1162210139</v>
      </c>
      <c r="E80" s="20">
        <v>930326893</v>
      </c>
      <c r="F80" s="20">
        <v>63285082</v>
      </c>
      <c r="G80" s="20">
        <v>50855413</v>
      </c>
      <c r="H80" s="20">
        <v>57697105</v>
      </c>
      <c r="I80" s="20">
        <v>171837600</v>
      </c>
      <c r="J80" s="20">
        <v>58674000</v>
      </c>
      <c r="K80" s="20">
        <v>41952899</v>
      </c>
      <c r="L80" s="20">
        <v>59575738</v>
      </c>
      <c r="M80" s="20">
        <v>160202637</v>
      </c>
      <c r="N80" s="20">
        <v>33076231</v>
      </c>
      <c r="O80" s="20">
        <v>60903713</v>
      </c>
      <c r="P80" s="20">
        <v>61576363</v>
      </c>
      <c r="Q80" s="20">
        <v>155556307</v>
      </c>
      <c r="R80" s="20"/>
      <c r="S80" s="20"/>
      <c r="T80" s="20"/>
      <c r="U80" s="20"/>
      <c r="V80" s="20">
        <v>487596544</v>
      </c>
      <c r="W80" s="20">
        <v>662597410</v>
      </c>
      <c r="X80" s="20"/>
      <c r="Y80" s="19"/>
      <c r="Z80" s="22">
        <v>930326893</v>
      </c>
    </row>
    <row r="81" spans="1:26" ht="13.5" hidden="1">
      <c r="A81" s="38" t="s">
        <v>105</v>
      </c>
      <c r="B81" s="18">
        <v>378357388</v>
      </c>
      <c r="C81" s="18"/>
      <c r="D81" s="19">
        <v>501790702</v>
      </c>
      <c r="E81" s="20">
        <v>393302815</v>
      </c>
      <c r="F81" s="20">
        <v>21503448</v>
      </c>
      <c r="G81" s="20">
        <v>23708770</v>
      </c>
      <c r="H81" s="20">
        <v>23765270</v>
      </c>
      <c r="I81" s="20">
        <v>68977488</v>
      </c>
      <c r="J81" s="20">
        <v>23830486</v>
      </c>
      <c r="K81" s="20">
        <v>20536417</v>
      </c>
      <c r="L81" s="20">
        <v>26177839</v>
      </c>
      <c r="M81" s="20">
        <v>70544742</v>
      </c>
      <c r="N81" s="20">
        <v>19716238</v>
      </c>
      <c r="O81" s="20">
        <v>24874187</v>
      </c>
      <c r="P81" s="20">
        <v>26014639</v>
      </c>
      <c r="Q81" s="20">
        <v>70605064</v>
      </c>
      <c r="R81" s="20"/>
      <c r="S81" s="20"/>
      <c r="T81" s="20"/>
      <c r="U81" s="20"/>
      <c r="V81" s="20">
        <v>210127294</v>
      </c>
      <c r="W81" s="20">
        <v>286798074</v>
      </c>
      <c r="X81" s="20"/>
      <c r="Y81" s="19"/>
      <c r="Z81" s="22">
        <v>393302815</v>
      </c>
    </row>
    <row r="82" spans="1:26" ht="13.5" hidden="1">
      <c r="A82" s="38" t="s">
        <v>106</v>
      </c>
      <c r="B82" s="18">
        <v>434505411</v>
      </c>
      <c r="C82" s="18"/>
      <c r="D82" s="19">
        <v>490272494</v>
      </c>
      <c r="E82" s="20">
        <v>390716124</v>
      </c>
      <c r="F82" s="20">
        <v>22783044</v>
      </c>
      <c r="G82" s="20">
        <v>27648669</v>
      </c>
      <c r="H82" s="20">
        <v>23924207</v>
      </c>
      <c r="I82" s="20">
        <v>74355920</v>
      </c>
      <c r="J82" s="20">
        <v>22567917</v>
      </c>
      <c r="K82" s="20">
        <v>23490366</v>
      </c>
      <c r="L82" s="20">
        <v>23904424</v>
      </c>
      <c r="M82" s="20">
        <v>69962707</v>
      </c>
      <c r="N82" s="20">
        <v>25900834</v>
      </c>
      <c r="O82" s="20">
        <v>24944410</v>
      </c>
      <c r="P82" s="20">
        <v>26300038</v>
      </c>
      <c r="Q82" s="20">
        <v>77145282</v>
      </c>
      <c r="R82" s="20"/>
      <c r="S82" s="20"/>
      <c r="T82" s="20"/>
      <c r="U82" s="20"/>
      <c r="V82" s="20">
        <v>221463909</v>
      </c>
      <c r="W82" s="20">
        <v>275460044</v>
      </c>
      <c r="X82" s="20"/>
      <c r="Y82" s="19"/>
      <c r="Z82" s="22">
        <v>390716124</v>
      </c>
    </row>
    <row r="83" spans="1:26" ht="13.5" hidden="1">
      <c r="A83" s="38" t="s">
        <v>107</v>
      </c>
      <c r="B83" s="18">
        <v>24628132</v>
      </c>
      <c r="C83" s="18"/>
      <c r="D83" s="19">
        <v>2454363</v>
      </c>
      <c r="E83" s="20">
        <v>31241418</v>
      </c>
      <c r="F83" s="20">
        <v>12719456</v>
      </c>
      <c r="G83" s="20">
        <v>13427986</v>
      </c>
      <c r="H83" s="20">
        <v>15797083</v>
      </c>
      <c r="I83" s="20">
        <v>41944525</v>
      </c>
      <c r="J83" s="20">
        <v>12510626</v>
      </c>
      <c r="K83" s="20">
        <v>14066951</v>
      </c>
      <c r="L83" s="20">
        <v>16265163</v>
      </c>
      <c r="M83" s="20">
        <v>42842740</v>
      </c>
      <c r="N83" s="20">
        <v>4026063</v>
      </c>
      <c r="O83" s="20">
        <v>4322251</v>
      </c>
      <c r="P83" s="20">
        <v>2875636</v>
      </c>
      <c r="Q83" s="20">
        <v>11223950</v>
      </c>
      <c r="R83" s="20"/>
      <c r="S83" s="20"/>
      <c r="T83" s="20"/>
      <c r="U83" s="20"/>
      <c r="V83" s="20">
        <v>96011215</v>
      </c>
      <c r="W83" s="20">
        <v>21463405</v>
      </c>
      <c r="X83" s="20"/>
      <c r="Y83" s="19"/>
      <c r="Z83" s="22">
        <v>31241418</v>
      </c>
    </row>
    <row r="84" spans="1:26" ht="13.5" hidden="1">
      <c r="A84" s="39" t="s">
        <v>108</v>
      </c>
      <c r="B84" s="27">
        <v>114034730</v>
      </c>
      <c r="C84" s="27"/>
      <c r="D84" s="28">
        <v>246171612</v>
      </c>
      <c r="E84" s="29">
        <v>186938200</v>
      </c>
      <c r="F84" s="29">
        <v>7798242</v>
      </c>
      <c r="G84" s="29">
        <v>22453419</v>
      </c>
      <c r="H84" s="29">
        <v>17537066</v>
      </c>
      <c r="I84" s="29">
        <v>47788727</v>
      </c>
      <c r="J84" s="29">
        <v>20803570</v>
      </c>
      <c r="K84" s="29">
        <v>18547507</v>
      </c>
      <c r="L84" s="29">
        <v>19243346</v>
      </c>
      <c r="M84" s="29">
        <v>58594423</v>
      </c>
      <c r="N84" s="29">
        <v>27856919</v>
      </c>
      <c r="O84" s="29">
        <v>26527758</v>
      </c>
      <c r="P84" s="29">
        <v>31981948</v>
      </c>
      <c r="Q84" s="29">
        <v>86366625</v>
      </c>
      <c r="R84" s="29"/>
      <c r="S84" s="29"/>
      <c r="T84" s="29"/>
      <c r="U84" s="29"/>
      <c r="V84" s="29">
        <v>192749775</v>
      </c>
      <c r="W84" s="29">
        <v>129058121</v>
      </c>
      <c r="X84" s="29"/>
      <c r="Y84" s="28"/>
      <c r="Z84" s="30">
        <v>186938200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67796114</v>
      </c>
      <c r="C5" s="18">
        <v>0</v>
      </c>
      <c r="D5" s="58">
        <v>73029168</v>
      </c>
      <c r="E5" s="59">
        <v>73029168</v>
      </c>
      <c r="F5" s="59">
        <v>78589215</v>
      </c>
      <c r="G5" s="59">
        <v>124999</v>
      </c>
      <c r="H5" s="59">
        <v>0</v>
      </c>
      <c r="I5" s="59">
        <v>78714214</v>
      </c>
      <c r="J5" s="59">
        <v>6194873</v>
      </c>
      <c r="K5" s="59">
        <v>23266</v>
      </c>
      <c r="L5" s="59">
        <v>0</v>
      </c>
      <c r="M5" s="59">
        <v>6218139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84932353</v>
      </c>
      <c r="W5" s="59"/>
      <c r="X5" s="59">
        <v>84932353</v>
      </c>
      <c r="Y5" s="60">
        <v>0</v>
      </c>
      <c r="Z5" s="61">
        <v>73029168</v>
      </c>
    </row>
    <row r="6" spans="1:26" ht="13.5">
      <c r="A6" s="57" t="s">
        <v>32</v>
      </c>
      <c r="B6" s="18">
        <v>227711117</v>
      </c>
      <c r="C6" s="18">
        <v>0</v>
      </c>
      <c r="D6" s="58">
        <v>229606632</v>
      </c>
      <c r="E6" s="59">
        <v>229606632</v>
      </c>
      <c r="F6" s="59">
        <v>5548948</v>
      </c>
      <c r="G6" s="59">
        <v>0</v>
      </c>
      <c r="H6" s="59">
        <v>0</v>
      </c>
      <c r="I6" s="59">
        <v>5548948</v>
      </c>
      <c r="J6" s="59">
        <v>5125449</v>
      </c>
      <c r="K6" s="59">
        <v>31005</v>
      </c>
      <c r="L6" s="59">
        <v>347187</v>
      </c>
      <c r="M6" s="59">
        <v>5503641</v>
      </c>
      <c r="N6" s="59">
        <v>3772</v>
      </c>
      <c r="O6" s="59">
        <v>0</v>
      </c>
      <c r="P6" s="59">
        <v>0</v>
      </c>
      <c r="Q6" s="59">
        <v>3772</v>
      </c>
      <c r="R6" s="59">
        <v>0</v>
      </c>
      <c r="S6" s="59">
        <v>0</v>
      </c>
      <c r="T6" s="59">
        <v>0</v>
      </c>
      <c r="U6" s="59">
        <v>0</v>
      </c>
      <c r="V6" s="59">
        <v>11056361</v>
      </c>
      <c r="W6" s="59"/>
      <c r="X6" s="59">
        <v>11056361</v>
      </c>
      <c r="Y6" s="60">
        <v>0</v>
      </c>
      <c r="Z6" s="61">
        <v>229606632</v>
      </c>
    </row>
    <row r="7" spans="1:26" ht="13.5">
      <c r="A7" s="57" t="s">
        <v>33</v>
      </c>
      <c r="B7" s="18">
        <v>1220531</v>
      </c>
      <c r="C7" s="18">
        <v>0</v>
      </c>
      <c r="D7" s="58">
        <v>1397437</v>
      </c>
      <c r="E7" s="59">
        <v>1397437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1397437</v>
      </c>
    </row>
    <row r="8" spans="1:26" ht="13.5">
      <c r="A8" s="57" t="s">
        <v>34</v>
      </c>
      <c r="B8" s="18">
        <v>83281130</v>
      </c>
      <c r="C8" s="18">
        <v>0</v>
      </c>
      <c r="D8" s="58">
        <v>114006001</v>
      </c>
      <c r="E8" s="59">
        <v>114006001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68101000</v>
      </c>
      <c r="M8" s="59">
        <v>68101000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68101000</v>
      </c>
      <c r="W8" s="59"/>
      <c r="X8" s="59">
        <v>68101000</v>
      </c>
      <c r="Y8" s="60">
        <v>0</v>
      </c>
      <c r="Z8" s="61">
        <v>114006001</v>
      </c>
    </row>
    <row r="9" spans="1:26" ht="13.5">
      <c r="A9" s="57" t="s">
        <v>35</v>
      </c>
      <c r="B9" s="18">
        <v>72939819</v>
      </c>
      <c r="C9" s="18">
        <v>0</v>
      </c>
      <c r="D9" s="58">
        <v>51670814</v>
      </c>
      <c r="E9" s="59">
        <v>51670814</v>
      </c>
      <c r="F9" s="59">
        <v>3263375</v>
      </c>
      <c r="G9" s="59">
        <v>0</v>
      </c>
      <c r="H9" s="59">
        <v>0</v>
      </c>
      <c r="I9" s="59">
        <v>3263375</v>
      </c>
      <c r="J9" s="59">
        <v>6884332</v>
      </c>
      <c r="K9" s="59">
        <v>321206</v>
      </c>
      <c r="L9" s="59">
        <v>8021</v>
      </c>
      <c r="M9" s="59">
        <v>7213559</v>
      </c>
      <c r="N9" s="59">
        <v>1891</v>
      </c>
      <c r="O9" s="59">
        <v>0</v>
      </c>
      <c r="P9" s="59">
        <v>0</v>
      </c>
      <c r="Q9" s="59">
        <v>1891</v>
      </c>
      <c r="R9" s="59">
        <v>0</v>
      </c>
      <c r="S9" s="59">
        <v>0</v>
      </c>
      <c r="T9" s="59">
        <v>0</v>
      </c>
      <c r="U9" s="59">
        <v>0</v>
      </c>
      <c r="V9" s="59">
        <v>10478825</v>
      </c>
      <c r="W9" s="59"/>
      <c r="X9" s="59">
        <v>10478825</v>
      </c>
      <c r="Y9" s="60">
        <v>0</v>
      </c>
      <c r="Z9" s="61">
        <v>51670814</v>
      </c>
    </row>
    <row r="10" spans="1:26" ht="25.5">
      <c r="A10" s="62" t="s">
        <v>95</v>
      </c>
      <c r="B10" s="63">
        <f>SUM(B5:B9)</f>
        <v>452948711</v>
      </c>
      <c r="C10" s="63">
        <f>SUM(C5:C9)</f>
        <v>0</v>
      </c>
      <c r="D10" s="64">
        <f aca="true" t="shared" si="0" ref="D10:Z10">SUM(D5:D9)</f>
        <v>469710052</v>
      </c>
      <c r="E10" s="65">
        <f t="shared" si="0"/>
        <v>469710052</v>
      </c>
      <c r="F10" s="65">
        <f t="shared" si="0"/>
        <v>87401538</v>
      </c>
      <c r="G10" s="65">
        <f t="shared" si="0"/>
        <v>124999</v>
      </c>
      <c r="H10" s="65">
        <f t="shared" si="0"/>
        <v>0</v>
      </c>
      <c r="I10" s="65">
        <f t="shared" si="0"/>
        <v>87526537</v>
      </c>
      <c r="J10" s="65">
        <f t="shared" si="0"/>
        <v>18204654</v>
      </c>
      <c r="K10" s="65">
        <f t="shared" si="0"/>
        <v>375477</v>
      </c>
      <c r="L10" s="65">
        <f t="shared" si="0"/>
        <v>68456208</v>
      </c>
      <c r="M10" s="65">
        <f t="shared" si="0"/>
        <v>87036339</v>
      </c>
      <c r="N10" s="65">
        <f t="shared" si="0"/>
        <v>5663</v>
      </c>
      <c r="O10" s="65">
        <f t="shared" si="0"/>
        <v>0</v>
      </c>
      <c r="P10" s="65">
        <f t="shared" si="0"/>
        <v>0</v>
      </c>
      <c r="Q10" s="65">
        <f t="shared" si="0"/>
        <v>5663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174568539</v>
      </c>
      <c r="W10" s="65">
        <f t="shared" si="0"/>
        <v>0</v>
      </c>
      <c r="X10" s="65">
        <f t="shared" si="0"/>
        <v>174568539</v>
      </c>
      <c r="Y10" s="66">
        <f>+IF(W10&lt;&gt;0,(X10/W10)*100,0)</f>
        <v>0</v>
      </c>
      <c r="Z10" s="67">
        <f t="shared" si="0"/>
        <v>469710052</v>
      </c>
    </row>
    <row r="11" spans="1:26" ht="13.5">
      <c r="A11" s="57" t="s">
        <v>36</v>
      </c>
      <c r="B11" s="18">
        <v>126109576</v>
      </c>
      <c r="C11" s="18">
        <v>0</v>
      </c>
      <c r="D11" s="58">
        <v>143450178</v>
      </c>
      <c r="E11" s="59">
        <v>143450178</v>
      </c>
      <c r="F11" s="59">
        <v>10291113</v>
      </c>
      <c r="G11" s="59">
        <v>0</v>
      </c>
      <c r="H11" s="59">
        <v>9138951</v>
      </c>
      <c r="I11" s="59">
        <v>19430064</v>
      </c>
      <c r="J11" s="59">
        <v>9291706</v>
      </c>
      <c r="K11" s="59">
        <v>102926</v>
      </c>
      <c r="L11" s="59">
        <v>8558239</v>
      </c>
      <c r="M11" s="59">
        <v>17952871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37382935</v>
      </c>
      <c r="W11" s="59"/>
      <c r="X11" s="59">
        <v>37382935</v>
      </c>
      <c r="Y11" s="60">
        <v>0</v>
      </c>
      <c r="Z11" s="61">
        <v>143450178</v>
      </c>
    </row>
    <row r="12" spans="1:26" ht="13.5">
      <c r="A12" s="57" t="s">
        <v>37</v>
      </c>
      <c r="B12" s="18">
        <v>7340584</v>
      </c>
      <c r="C12" s="18">
        <v>0</v>
      </c>
      <c r="D12" s="58">
        <v>8198487</v>
      </c>
      <c r="E12" s="59">
        <v>8198487</v>
      </c>
      <c r="F12" s="59">
        <v>707129</v>
      </c>
      <c r="G12" s="59">
        <v>0</v>
      </c>
      <c r="H12" s="59">
        <v>925139</v>
      </c>
      <c r="I12" s="59">
        <v>1632268</v>
      </c>
      <c r="J12" s="59">
        <v>1027506</v>
      </c>
      <c r="K12" s="59">
        <v>0</v>
      </c>
      <c r="L12" s="59">
        <v>340386</v>
      </c>
      <c r="M12" s="59">
        <v>1367892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3000160</v>
      </c>
      <c r="W12" s="59"/>
      <c r="X12" s="59">
        <v>3000160</v>
      </c>
      <c r="Y12" s="60">
        <v>0</v>
      </c>
      <c r="Z12" s="61">
        <v>8198487</v>
      </c>
    </row>
    <row r="13" spans="1:26" ht="13.5">
      <c r="A13" s="57" t="s">
        <v>96</v>
      </c>
      <c r="B13" s="18">
        <v>68590282</v>
      </c>
      <c r="C13" s="18">
        <v>0</v>
      </c>
      <c r="D13" s="58">
        <v>25363636</v>
      </c>
      <c r="E13" s="59">
        <v>25363636</v>
      </c>
      <c r="F13" s="59">
        <v>133005</v>
      </c>
      <c r="G13" s="59">
        <v>0</v>
      </c>
      <c r="H13" s="59">
        <v>0</v>
      </c>
      <c r="I13" s="59">
        <v>133005</v>
      </c>
      <c r="J13" s="59">
        <v>0</v>
      </c>
      <c r="K13" s="59">
        <v>4372363</v>
      </c>
      <c r="L13" s="59">
        <v>4510602</v>
      </c>
      <c r="M13" s="59">
        <v>8882965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9015970</v>
      </c>
      <c r="W13" s="59"/>
      <c r="X13" s="59">
        <v>9015970</v>
      </c>
      <c r="Y13" s="60">
        <v>0</v>
      </c>
      <c r="Z13" s="61">
        <v>25363636</v>
      </c>
    </row>
    <row r="14" spans="1:26" ht="13.5">
      <c r="A14" s="57" t="s">
        <v>38</v>
      </c>
      <c r="B14" s="18">
        <v>1154269</v>
      </c>
      <c r="C14" s="18">
        <v>0</v>
      </c>
      <c r="D14" s="58">
        <v>1599140</v>
      </c>
      <c r="E14" s="59">
        <v>1599140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1599140</v>
      </c>
    </row>
    <row r="15" spans="1:26" ht="13.5">
      <c r="A15" s="57" t="s">
        <v>39</v>
      </c>
      <c r="B15" s="18">
        <v>158136898</v>
      </c>
      <c r="C15" s="18">
        <v>0</v>
      </c>
      <c r="D15" s="58">
        <v>160944149</v>
      </c>
      <c r="E15" s="59">
        <v>160944149</v>
      </c>
      <c r="F15" s="59">
        <v>6711689</v>
      </c>
      <c r="G15" s="59">
        <v>0</v>
      </c>
      <c r="H15" s="59">
        <v>2307631</v>
      </c>
      <c r="I15" s="59">
        <v>9019320</v>
      </c>
      <c r="J15" s="59">
        <v>82510</v>
      </c>
      <c r="K15" s="59">
        <v>425903</v>
      </c>
      <c r="L15" s="59">
        <v>0</v>
      </c>
      <c r="M15" s="59">
        <v>508413</v>
      </c>
      <c r="N15" s="59">
        <v>9821332</v>
      </c>
      <c r="O15" s="59">
        <v>0</v>
      </c>
      <c r="P15" s="59">
        <v>0</v>
      </c>
      <c r="Q15" s="59">
        <v>9821332</v>
      </c>
      <c r="R15" s="59">
        <v>0</v>
      </c>
      <c r="S15" s="59">
        <v>0</v>
      </c>
      <c r="T15" s="59">
        <v>0</v>
      </c>
      <c r="U15" s="59">
        <v>0</v>
      </c>
      <c r="V15" s="59">
        <v>19349065</v>
      </c>
      <c r="W15" s="59"/>
      <c r="X15" s="59">
        <v>19349065</v>
      </c>
      <c r="Y15" s="60">
        <v>0</v>
      </c>
      <c r="Z15" s="61">
        <v>160944149</v>
      </c>
    </row>
    <row r="16" spans="1:26" ht="13.5">
      <c r="A16" s="68" t="s">
        <v>40</v>
      </c>
      <c r="B16" s="18">
        <v>1260699</v>
      </c>
      <c r="C16" s="18">
        <v>0</v>
      </c>
      <c r="D16" s="58">
        <v>38564750</v>
      </c>
      <c r="E16" s="59">
        <v>38564750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38564750</v>
      </c>
    </row>
    <row r="17" spans="1:26" ht="13.5">
      <c r="A17" s="57" t="s">
        <v>41</v>
      </c>
      <c r="B17" s="18">
        <v>134902906</v>
      </c>
      <c r="C17" s="18">
        <v>0</v>
      </c>
      <c r="D17" s="58">
        <v>86862107</v>
      </c>
      <c r="E17" s="59">
        <v>86862107</v>
      </c>
      <c r="F17" s="59">
        <v>4575831</v>
      </c>
      <c r="G17" s="59">
        <v>0</v>
      </c>
      <c r="H17" s="59">
        <v>2801318</v>
      </c>
      <c r="I17" s="59">
        <v>7377149</v>
      </c>
      <c r="J17" s="59">
        <v>3403117</v>
      </c>
      <c r="K17" s="59">
        <v>4241743</v>
      </c>
      <c r="L17" s="59">
        <v>2266851</v>
      </c>
      <c r="M17" s="59">
        <v>9911711</v>
      </c>
      <c r="N17" s="59">
        <v>648885</v>
      </c>
      <c r="O17" s="59">
        <v>0</v>
      </c>
      <c r="P17" s="59">
        <v>0</v>
      </c>
      <c r="Q17" s="59">
        <v>648885</v>
      </c>
      <c r="R17" s="59">
        <v>0</v>
      </c>
      <c r="S17" s="59">
        <v>0</v>
      </c>
      <c r="T17" s="59">
        <v>0</v>
      </c>
      <c r="U17" s="59">
        <v>0</v>
      </c>
      <c r="V17" s="59">
        <v>17937745</v>
      </c>
      <c r="W17" s="59"/>
      <c r="X17" s="59">
        <v>17937745</v>
      </c>
      <c r="Y17" s="60">
        <v>0</v>
      </c>
      <c r="Z17" s="61">
        <v>86862107</v>
      </c>
    </row>
    <row r="18" spans="1:26" ht="13.5">
      <c r="A18" s="69" t="s">
        <v>42</v>
      </c>
      <c r="B18" s="70">
        <f>SUM(B11:B17)</f>
        <v>497495214</v>
      </c>
      <c r="C18" s="70">
        <f>SUM(C11:C17)</f>
        <v>0</v>
      </c>
      <c r="D18" s="71">
        <f aca="true" t="shared" si="1" ref="D18:Z18">SUM(D11:D17)</f>
        <v>464982447</v>
      </c>
      <c r="E18" s="72">
        <f t="shared" si="1"/>
        <v>464982447</v>
      </c>
      <c r="F18" s="72">
        <f t="shared" si="1"/>
        <v>22418767</v>
      </c>
      <c r="G18" s="72">
        <f t="shared" si="1"/>
        <v>0</v>
      </c>
      <c r="H18" s="72">
        <f t="shared" si="1"/>
        <v>15173039</v>
      </c>
      <c r="I18" s="72">
        <f t="shared" si="1"/>
        <v>37591806</v>
      </c>
      <c r="J18" s="72">
        <f t="shared" si="1"/>
        <v>13804839</v>
      </c>
      <c r="K18" s="72">
        <f t="shared" si="1"/>
        <v>9142935</v>
      </c>
      <c r="L18" s="72">
        <f t="shared" si="1"/>
        <v>15676078</v>
      </c>
      <c r="M18" s="72">
        <f t="shared" si="1"/>
        <v>38623852</v>
      </c>
      <c r="N18" s="72">
        <f t="shared" si="1"/>
        <v>10470217</v>
      </c>
      <c r="O18" s="72">
        <f t="shared" si="1"/>
        <v>0</v>
      </c>
      <c r="P18" s="72">
        <f t="shared" si="1"/>
        <v>0</v>
      </c>
      <c r="Q18" s="72">
        <f t="shared" si="1"/>
        <v>10470217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86685875</v>
      </c>
      <c r="W18" s="72">
        <f t="shared" si="1"/>
        <v>0</v>
      </c>
      <c r="X18" s="72">
        <f t="shared" si="1"/>
        <v>86685875</v>
      </c>
      <c r="Y18" s="66">
        <f>+IF(W18&lt;&gt;0,(X18/W18)*100,0)</f>
        <v>0</v>
      </c>
      <c r="Z18" s="73">
        <f t="shared" si="1"/>
        <v>464982447</v>
      </c>
    </row>
    <row r="19" spans="1:26" ht="13.5">
      <c r="A19" s="69" t="s">
        <v>43</v>
      </c>
      <c r="B19" s="74">
        <f>+B10-B18</f>
        <v>-44546503</v>
      </c>
      <c r="C19" s="74">
        <f>+C10-C18</f>
        <v>0</v>
      </c>
      <c r="D19" s="75">
        <f aca="true" t="shared" si="2" ref="D19:Z19">+D10-D18</f>
        <v>4727605</v>
      </c>
      <c r="E19" s="76">
        <f t="shared" si="2"/>
        <v>4727605</v>
      </c>
      <c r="F19" s="76">
        <f t="shared" si="2"/>
        <v>64982771</v>
      </c>
      <c r="G19" s="76">
        <f t="shared" si="2"/>
        <v>124999</v>
      </c>
      <c r="H19" s="76">
        <f t="shared" si="2"/>
        <v>-15173039</v>
      </c>
      <c r="I19" s="76">
        <f t="shared" si="2"/>
        <v>49934731</v>
      </c>
      <c r="J19" s="76">
        <f t="shared" si="2"/>
        <v>4399815</v>
      </c>
      <c r="K19" s="76">
        <f t="shared" si="2"/>
        <v>-8767458</v>
      </c>
      <c r="L19" s="76">
        <f t="shared" si="2"/>
        <v>52780130</v>
      </c>
      <c r="M19" s="76">
        <f t="shared" si="2"/>
        <v>48412487</v>
      </c>
      <c r="N19" s="76">
        <f t="shared" si="2"/>
        <v>-10464554</v>
      </c>
      <c r="O19" s="76">
        <f t="shared" si="2"/>
        <v>0</v>
      </c>
      <c r="P19" s="76">
        <f t="shared" si="2"/>
        <v>0</v>
      </c>
      <c r="Q19" s="76">
        <f t="shared" si="2"/>
        <v>-10464554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87882664</v>
      </c>
      <c r="W19" s="76">
        <f>IF(E10=E18,0,W10-W18)</f>
        <v>0</v>
      </c>
      <c r="X19" s="76">
        <f t="shared" si="2"/>
        <v>87882664</v>
      </c>
      <c r="Y19" s="77">
        <f>+IF(W19&lt;&gt;0,(X19/W19)*100,0)</f>
        <v>0</v>
      </c>
      <c r="Z19" s="78">
        <f t="shared" si="2"/>
        <v>4727605</v>
      </c>
    </row>
    <row r="20" spans="1:26" ht="13.5">
      <c r="A20" s="57" t="s">
        <v>44</v>
      </c>
      <c r="B20" s="18">
        <v>28226167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18920000</v>
      </c>
      <c r="M20" s="59">
        <v>18920000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18920000</v>
      </c>
      <c r="W20" s="59"/>
      <c r="X20" s="59">
        <v>18920000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-16320336</v>
      </c>
      <c r="C22" s="85">
        <f>SUM(C19:C21)</f>
        <v>0</v>
      </c>
      <c r="D22" s="86">
        <f aca="true" t="shared" si="3" ref="D22:Z22">SUM(D19:D21)</f>
        <v>4727605</v>
      </c>
      <c r="E22" s="87">
        <f t="shared" si="3"/>
        <v>4727605</v>
      </c>
      <c r="F22" s="87">
        <f t="shared" si="3"/>
        <v>64982771</v>
      </c>
      <c r="G22" s="87">
        <f t="shared" si="3"/>
        <v>124999</v>
      </c>
      <c r="H22" s="87">
        <f t="shared" si="3"/>
        <v>-15173039</v>
      </c>
      <c r="I22" s="87">
        <f t="shared" si="3"/>
        <v>49934731</v>
      </c>
      <c r="J22" s="87">
        <f t="shared" si="3"/>
        <v>4399815</v>
      </c>
      <c r="K22" s="87">
        <f t="shared" si="3"/>
        <v>-8767458</v>
      </c>
      <c r="L22" s="87">
        <f t="shared" si="3"/>
        <v>71700130</v>
      </c>
      <c r="M22" s="87">
        <f t="shared" si="3"/>
        <v>67332487</v>
      </c>
      <c r="N22" s="87">
        <f t="shared" si="3"/>
        <v>-10464554</v>
      </c>
      <c r="O22" s="87">
        <f t="shared" si="3"/>
        <v>0</v>
      </c>
      <c r="P22" s="87">
        <f t="shared" si="3"/>
        <v>0</v>
      </c>
      <c r="Q22" s="87">
        <f t="shared" si="3"/>
        <v>-10464554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106802664</v>
      </c>
      <c r="W22" s="87">
        <f t="shared" si="3"/>
        <v>0</v>
      </c>
      <c r="X22" s="87">
        <f t="shared" si="3"/>
        <v>106802664</v>
      </c>
      <c r="Y22" s="88">
        <f>+IF(W22&lt;&gt;0,(X22/W22)*100,0)</f>
        <v>0</v>
      </c>
      <c r="Z22" s="89">
        <f t="shared" si="3"/>
        <v>4727605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-16320336</v>
      </c>
      <c r="C24" s="74">
        <f>SUM(C22:C23)</f>
        <v>0</v>
      </c>
      <c r="D24" s="75">
        <f aca="true" t="shared" si="4" ref="D24:Z24">SUM(D22:D23)</f>
        <v>4727605</v>
      </c>
      <c r="E24" s="76">
        <f t="shared" si="4"/>
        <v>4727605</v>
      </c>
      <c r="F24" s="76">
        <f t="shared" si="4"/>
        <v>64982771</v>
      </c>
      <c r="G24" s="76">
        <f t="shared" si="4"/>
        <v>124999</v>
      </c>
      <c r="H24" s="76">
        <f t="shared" si="4"/>
        <v>-15173039</v>
      </c>
      <c r="I24" s="76">
        <f t="shared" si="4"/>
        <v>49934731</v>
      </c>
      <c r="J24" s="76">
        <f t="shared" si="4"/>
        <v>4399815</v>
      </c>
      <c r="K24" s="76">
        <f t="shared" si="4"/>
        <v>-8767458</v>
      </c>
      <c r="L24" s="76">
        <f t="shared" si="4"/>
        <v>71700130</v>
      </c>
      <c r="M24" s="76">
        <f t="shared" si="4"/>
        <v>67332487</v>
      </c>
      <c r="N24" s="76">
        <f t="shared" si="4"/>
        <v>-10464554</v>
      </c>
      <c r="O24" s="76">
        <f t="shared" si="4"/>
        <v>0</v>
      </c>
      <c r="P24" s="76">
        <f t="shared" si="4"/>
        <v>0</v>
      </c>
      <c r="Q24" s="76">
        <f t="shared" si="4"/>
        <v>-10464554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106802664</v>
      </c>
      <c r="W24" s="76">
        <f t="shared" si="4"/>
        <v>0</v>
      </c>
      <c r="X24" s="76">
        <f t="shared" si="4"/>
        <v>106802664</v>
      </c>
      <c r="Y24" s="77">
        <f>+IF(W24&lt;&gt;0,(X24/W24)*100,0)</f>
        <v>0</v>
      </c>
      <c r="Z24" s="78">
        <f t="shared" si="4"/>
        <v>4727605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48866682</v>
      </c>
      <c r="C27" s="21">
        <v>0</v>
      </c>
      <c r="D27" s="98">
        <v>35000964</v>
      </c>
      <c r="E27" s="99">
        <v>35000964</v>
      </c>
      <c r="F27" s="99">
        <v>1</v>
      </c>
      <c r="G27" s="99">
        <v>1</v>
      </c>
      <c r="H27" s="99">
        <v>1</v>
      </c>
      <c r="I27" s="99">
        <v>3</v>
      </c>
      <c r="J27" s="99">
        <v>0</v>
      </c>
      <c r="K27" s="99">
        <v>0</v>
      </c>
      <c r="L27" s="99">
        <v>12402761</v>
      </c>
      <c r="M27" s="99">
        <v>12402761</v>
      </c>
      <c r="N27" s="99">
        <v>12402761</v>
      </c>
      <c r="O27" s="99">
        <v>0</v>
      </c>
      <c r="P27" s="99">
        <v>0</v>
      </c>
      <c r="Q27" s="99">
        <v>12402761</v>
      </c>
      <c r="R27" s="99">
        <v>0</v>
      </c>
      <c r="S27" s="99">
        <v>0</v>
      </c>
      <c r="T27" s="99">
        <v>0</v>
      </c>
      <c r="U27" s="99">
        <v>0</v>
      </c>
      <c r="V27" s="99">
        <v>24805525</v>
      </c>
      <c r="W27" s="99">
        <v>26250723</v>
      </c>
      <c r="X27" s="99">
        <v>-1445198</v>
      </c>
      <c r="Y27" s="100">
        <v>-5.51</v>
      </c>
      <c r="Z27" s="101">
        <v>35000964</v>
      </c>
    </row>
    <row r="28" spans="1:26" ht="13.5">
      <c r="A28" s="102" t="s">
        <v>44</v>
      </c>
      <c r="B28" s="18">
        <v>41579815</v>
      </c>
      <c r="C28" s="18">
        <v>0</v>
      </c>
      <c r="D28" s="58">
        <v>30286000</v>
      </c>
      <c r="E28" s="59">
        <v>30286000</v>
      </c>
      <c r="F28" s="59">
        <v>1</v>
      </c>
      <c r="G28" s="59">
        <v>0</v>
      </c>
      <c r="H28" s="59">
        <v>1</v>
      </c>
      <c r="I28" s="59">
        <v>2</v>
      </c>
      <c r="J28" s="59">
        <v>0</v>
      </c>
      <c r="K28" s="59">
        <v>0</v>
      </c>
      <c r="L28" s="59">
        <v>11797242</v>
      </c>
      <c r="M28" s="59">
        <v>11797242</v>
      </c>
      <c r="N28" s="59">
        <v>11797242</v>
      </c>
      <c r="O28" s="59">
        <v>0</v>
      </c>
      <c r="P28" s="59">
        <v>0</v>
      </c>
      <c r="Q28" s="59">
        <v>11797242</v>
      </c>
      <c r="R28" s="59">
        <v>0</v>
      </c>
      <c r="S28" s="59">
        <v>0</v>
      </c>
      <c r="T28" s="59">
        <v>0</v>
      </c>
      <c r="U28" s="59">
        <v>0</v>
      </c>
      <c r="V28" s="59">
        <v>23594486</v>
      </c>
      <c r="W28" s="59">
        <v>22714500</v>
      </c>
      <c r="X28" s="59">
        <v>879986</v>
      </c>
      <c r="Y28" s="60">
        <v>3.87</v>
      </c>
      <c r="Z28" s="61">
        <v>30286000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7286868</v>
      </c>
      <c r="C31" s="18">
        <v>0</v>
      </c>
      <c r="D31" s="58">
        <v>4714964</v>
      </c>
      <c r="E31" s="59">
        <v>4714964</v>
      </c>
      <c r="F31" s="59">
        <v>0</v>
      </c>
      <c r="G31" s="59">
        <v>1</v>
      </c>
      <c r="H31" s="59">
        <v>0</v>
      </c>
      <c r="I31" s="59">
        <v>1</v>
      </c>
      <c r="J31" s="59">
        <v>0</v>
      </c>
      <c r="K31" s="59">
        <v>0</v>
      </c>
      <c r="L31" s="59">
        <v>605519</v>
      </c>
      <c r="M31" s="59">
        <v>605519</v>
      </c>
      <c r="N31" s="59">
        <v>605519</v>
      </c>
      <c r="O31" s="59">
        <v>0</v>
      </c>
      <c r="P31" s="59">
        <v>0</v>
      </c>
      <c r="Q31" s="59">
        <v>605519</v>
      </c>
      <c r="R31" s="59">
        <v>0</v>
      </c>
      <c r="S31" s="59">
        <v>0</v>
      </c>
      <c r="T31" s="59">
        <v>0</v>
      </c>
      <c r="U31" s="59">
        <v>0</v>
      </c>
      <c r="V31" s="59">
        <v>1211039</v>
      </c>
      <c r="W31" s="59">
        <v>3536223</v>
      </c>
      <c r="X31" s="59">
        <v>-2325184</v>
      </c>
      <c r="Y31" s="60">
        <v>-65.75</v>
      </c>
      <c r="Z31" s="61">
        <v>4714964</v>
      </c>
    </row>
    <row r="32" spans="1:26" ht="13.5">
      <c r="A32" s="69" t="s">
        <v>50</v>
      </c>
      <c r="B32" s="21">
        <f>SUM(B28:B31)</f>
        <v>48866683</v>
      </c>
      <c r="C32" s="21">
        <f>SUM(C28:C31)</f>
        <v>0</v>
      </c>
      <c r="D32" s="98">
        <f aca="true" t="shared" si="5" ref="D32:Z32">SUM(D28:D31)</f>
        <v>35000964</v>
      </c>
      <c r="E32" s="99">
        <f t="shared" si="5"/>
        <v>35000964</v>
      </c>
      <c r="F32" s="99">
        <f t="shared" si="5"/>
        <v>1</v>
      </c>
      <c r="G32" s="99">
        <f t="shared" si="5"/>
        <v>1</v>
      </c>
      <c r="H32" s="99">
        <f t="shared" si="5"/>
        <v>1</v>
      </c>
      <c r="I32" s="99">
        <f t="shared" si="5"/>
        <v>3</v>
      </c>
      <c r="J32" s="99">
        <f t="shared" si="5"/>
        <v>0</v>
      </c>
      <c r="K32" s="99">
        <f t="shared" si="5"/>
        <v>0</v>
      </c>
      <c r="L32" s="99">
        <f t="shared" si="5"/>
        <v>12402761</v>
      </c>
      <c r="M32" s="99">
        <f t="shared" si="5"/>
        <v>12402761</v>
      </c>
      <c r="N32" s="99">
        <f t="shared" si="5"/>
        <v>12402761</v>
      </c>
      <c r="O32" s="99">
        <f t="shared" si="5"/>
        <v>0</v>
      </c>
      <c r="P32" s="99">
        <f t="shared" si="5"/>
        <v>0</v>
      </c>
      <c r="Q32" s="99">
        <f t="shared" si="5"/>
        <v>12402761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24805525</v>
      </c>
      <c r="W32" s="99">
        <f t="shared" si="5"/>
        <v>26250723</v>
      </c>
      <c r="X32" s="99">
        <f t="shared" si="5"/>
        <v>-1445198</v>
      </c>
      <c r="Y32" s="100">
        <f>+IF(W32&lt;&gt;0,(X32/W32)*100,0)</f>
        <v>-5.505364557006677</v>
      </c>
      <c r="Z32" s="101">
        <f t="shared" si="5"/>
        <v>35000964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138732297</v>
      </c>
      <c r="C35" s="18">
        <v>0</v>
      </c>
      <c r="D35" s="58">
        <v>121321960</v>
      </c>
      <c r="E35" s="59">
        <v>121321960</v>
      </c>
      <c r="F35" s="59">
        <v>1</v>
      </c>
      <c r="G35" s="59">
        <v>2</v>
      </c>
      <c r="H35" s="59">
        <v>2</v>
      </c>
      <c r="I35" s="59">
        <v>2</v>
      </c>
      <c r="J35" s="59">
        <v>2</v>
      </c>
      <c r="K35" s="59">
        <v>2</v>
      </c>
      <c r="L35" s="59">
        <v>2</v>
      </c>
      <c r="M35" s="59">
        <v>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90991470</v>
      </c>
      <c r="X35" s="59">
        <v>-90991470</v>
      </c>
      <c r="Y35" s="60">
        <v>-100</v>
      </c>
      <c r="Z35" s="61">
        <v>121321960</v>
      </c>
    </row>
    <row r="36" spans="1:26" ht="13.5">
      <c r="A36" s="57" t="s">
        <v>53</v>
      </c>
      <c r="B36" s="18">
        <v>1135250128</v>
      </c>
      <c r="C36" s="18">
        <v>0</v>
      </c>
      <c r="D36" s="58">
        <v>1259065424</v>
      </c>
      <c r="E36" s="59">
        <v>1259065424</v>
      </c>
      <c r="F36" s="59">
        <v>0</v>
      </c>
      <c r="G36" s="59">
        <v>1</v>
      </c>
      <c r="H36" s="59">
        <v>2</v>
      </c>
      <c r="I36" s="59">
        <v>2</v>
      </c>
      <c r="J36" s="59">
        <v>2</v>
      </c>
      <c r="K36" s="59">
        <v>2</v>
      </c>
      <c r="L36" s="59">
        <v>2</v>
      </c>
      <c r="M36" s="59">
        <v>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944299068</v>
      </c>
      <c r="X36" s="59">
        <v>-944299068</v>
      </c>
      <c r="Y36" s="60">
        <v>-100</v>
      </c>
      <c r="Z36" s="61">
        <v>1259065424</v>
      </c>
    </row>
    <row r="37" spans="1:26" ht="13.5">
      <c r="A37" s="57" t="s">
        <v>54</v>
      </c>
      <c r="B37" s="18">
        <v>110752503</v>
      </c>
      <c r="C37" s="18">
        <v>0</v>
      </c>
      <c r="D37" s="58">
        <v>82127970</v>
      </c>
      <c r="E37" s="59">
        <v>82127970</v>
      </c>
      <c r="F37" s="59">
        <v>0</v>
      </c>
      <c r="G37" s="59">
        <v>2</v>
      </c>
      <c r="H37" s="59">
        <v>2</v>
      </c>
      <c r="I37" s="59">
        <v>2</v>
      </c>
      <c r="J37" s="59">
        <v>2</v>
      </c>
      <c r="K37" s="59">
        <v>2</v>
      </c>
      <c r="L37" s="59">
        <v>2</v>
      </c>
      <c r="M37" s="59">
        <v>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61595978</v>
      </c>
      <c r="X37" s="59">
        <v>-61595978</v>
      </c>
      <c r="Y37" s="60">
        <v>-100</v>
      </c>
      <c r="Z37" s="61">
        <v>82127970</v>
      </c>
    </row>
    <row r="38" spans="1:26" ht="13.5">
      <c r="A38" s="57" t="s">
        <v>55</v>
      </c>
      <c r="B38" s="18">
        <v>73372567</v>
      </c>
      <c r="C38" s="18">
        <v>0</v>
      </c>
      <c r="D38" s="58">
        <v>13342815</v>
      </c>
      <c r="E38" s="59">
        <v>13342815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10007111</v>
      </c>
      <c r="X38" s="59">
        <v>-10007111</v>
      </c>
      <c r="Y38" s="60">
        <v>-100</v>
      </c>
      <c r="Z38" s="61">
        <v>13342815</v>
      </c>
    </row>
    <row r="39" spans="1:26" ht="13.5">
      <c r="A39" s="57" t="s">
        <v>56</v>
      </c>
      <c r="B39" s="18">
        <v>1089857355</v>
      </c>
      <c r="C39" s="18">
        <v>0</v>
      </c>
      <c r="D39" s="58">
        <v>1284916599</v>
      </c>
      <c r="E39" s="59">
        <v>1284916599</v>
      </c>
      <c r="F39" s="59">
        <v>1</v>
      </c>
      <c r="G39" s="59">
        <v>1</v>
      </c>
      <c r="H39" s="59">
        <v>2</v>
      </c>
      <c r="I39" s="59">
        <v>2</v>
      </c>
      <c r="J39" s="59">
        <v>2</v>
      </c>
      <c r="K39" s="59">
        <v>2</v>
      </c>
      <c r="L39" s="59">
        <v>2</v>
      </c>
      <c r="M39" s="59">
        <v>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963687449</v>
      </c>
      <c r="X39" s="59">
        <v>-963687449</v>
      </c>
      <c r="Y39" s="60">
        <v>-100</v>
      </c>
      <c r="Z39" s="61">
        <v>1284916599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17484891</v>
      </c>
      <c r="C42" s="18">
        <v>0</v>
      </c>
      <c r="D42" s="58">
        <v>65409768</v>
      </c>
      <c r="E42" s="59">
        <v>65409768</v>
      </c>
      <c r="F42" s="59">
        <v>27098677</v>
      </c>
      <c r="G42" s="59">
        <v>124999</v>
      </c>
      <c r="H42" s="59">
        <v>-15802512</v>
      </c>
      <c r="I42" s="59">
        <v>11421164</v>
      </c>
      <c r="J42" s="59">
        <v>4355651</v>
      </c>
      <c r="K42" s="59">
        <v>-4429820</v>
      </c>
      <c r="L42" s="59">
        <v>96681957</v>
      </c>
      <c r="M42" s="59">
        <v>96607788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108028952</v>
      </c>
      <c r="W42" s="59">
        <v>49057326</v>
      </c>
      <c r="X42" s="59">
        <v>58971626</v>
      </c>
      <c r="Y42" s="60">
        <v>120.21</v>
      </c>
      <c r="Z42" s="61">
        <v>65409768</v>
      </c>
    </row>
    <row r="43" spans="1:26" ht="13.5">
      <c r="A43" s="57" t="s">
        <v>59</v>
      </c>
      <c r="B43" s="18">
        <v>29422576</v>
      </c>
      <c r="C43" s="18">
        <v>0</v>
      </c>
      <c r="D43" s="58">
        <v>-4691004</v>
      </c>
      <c r="E43" s="59">
        <v>-4691004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-3518253</v>
      </c>
      <c r="X43" s="59">
        <v>3518253</v>
      </c>
      <c r="Y43" s="60">
        <v>-100</v>
      </c>
      <c r="Z43" s="61">
        <v>-4691004</v>
      </c>
    </row>
    <row r="44" spans="1:26" ht="13.5">
      <c r="A44" s="57" t="s">
        <v>60</v>
      </c>
      <c r="B44" s="18">
        <v>-4100375</v>
      </c>
      <c r="C44" s="18">
        <v>0</v>
      </c>
      <c r="D44" s="58">
        <v>-1200000</v>
      </c>
      <c r="E44" s="59">
        <v>-1200000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-900000</v>
      </c>
      <c r="X44" s="59">
        <v>900000</v>
      </c>
      <c r="Y44" s="60">
        <v>-100</v>
      </c>
      <c r="Z44" s="61">
        <v>-1200000</v>
      </c>
    </row>
    <row r="45" spans="1:26" ht="13.5">
      <c r="A45" s="69" t="s">
        <v>61</v>
      </c>
      <c r="B45" s="21">
        <v>491571</v>
      </c>
      <c r="C45" s="21">
        <v>0</v>
      </c>
      <c r="D45" s="98">
        <v>74518764</v>
      </c>
      <c r="E45" s="99">
        <v>74518764</v>
      </c>
      <c r="F45" s="99">
        <v>42098677</v>
      </c>
      <c r="G45" s="99">
        <v>42223676</v>
      </c>
      <c r="H45" s="99">
        <v>26421164</v>
      </c>
      <c r="I45" s="99">
        <v>26421164</v>
      </c>
      <c r="J45" s="99">
        <v>30776815</v>
      </c>
      <c r="K45" s="99">
        <v>26346995</v>
      </c>
      <c r="L45" s="99">
        <v>123028952</v>
      </c>
      <c r="M45" s="99">
        <v>123028952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59639073</v>
      </c>
      <c r="X45" s="99">
        <v>-59639073</v>
      </c>
      <c r="Y45" s="100">
        <v>-100</v>
      </c>
      <c r="Z45" s="101">
        <v>74518764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38656552</v>
      </c>
      <c r="C49" s="51">
        <v>0</v>
      </c>
      <c r="D49" s="128">
        <v>15650409</v>
      </c>
      <c r="E49" s="53">
        <v>11592884</v>
      </c>
      <c r="F49" s="53">
        <v>0</v>
      </c>
      <c r="G49" s="53">
        <v>0</v>
      </c>
      <c r="H49" s="53">
        <v>0</v>
      </c>
      <c r="I49" s="53">
        <v>10092904</v>
      </c>
      <c r="J49" s="53">
        <v>0</v>
      </c>
      <c r="K49" s="53">
        <v>0</v>
      </c>
      <c r="L49" s="53">
        <v>0</v>
      </c>
      <c r="M49" s="53">
        <v>9638967</v>
      </c>
      <c r="N49" s="53">
        <v>0</v>
      </c>
      <c r="O49" s="53">
        <v>0</v>
      </c>
      <c r="P49" s="53">
        <v>0</v>
      </c>
      <c r="Q49" s="53">
        <v>439526314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525158030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30152762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30152762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69.47187702151156</v>
      </c>
      <c r="C58" s="5">
        <f>IF(C67=0,0,+(C76/C67)*100)</f>
        <v>0</v>
      </c>
      <c r="D58" s="6">
        <f aca="true" t="shared" si="6" ref="D58:Z58">IF(D67=0,0,+(D76/D67)*100)</f>
        <v>100.00013736123714</v>
      </c>
      <c r="E58" s="7">
        <f t="shared" si="6"/>
        <v>100.00013736123714</v>
      </c>
      <c r="F58" s="7">
        <f t="shared" si="6"/>
        <v>9.13392653937548</v>
      </c>
      <c r="G58" s="7">
        <f t="shared" si="6"/>
        <v>100</v>
      </c>
      <c r="H58" s="7">
        <f t="shared" si="6"/>
        <v>0</v>
      </c>
      <c r="I58" s="7">
        <f t="shared" si="6"/>
        <v>9.268720535315301</v>
      </c>
      <c r="J58" s="7">
        <f t="shared" si="6"/>
        <v>99.90390712500907</v>
      </c>
      <c r="K58" s="7">
        <f t="shared" si="6"/>
        <v>89.06045586040426</v>
      </c>
      <c r="L58" s="7">
        <f t="shared" si="6"/>
        <v>6424.473842626596</v>
      </c>
      <c r="M58" s="7">
        <f t="shared" si="6"/>
        <v>240.27401079366703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45.42891301914663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100.00013736123714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2.893529347506525</v>
      </c>
      <c r="G59" s="10">
        <f t="shared" si="7"/>
        <v>100</v>
      </c>
      <c r="H59" s="10">
        <f t="shared" si="7"/>
        <v>0</v>
      </c>
      <c r="I59" s="10">
        <f t="shared" si="7"/>
        <v>3.047735444579298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199.31292947938283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17.416868222172063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100.0001986005352</v>
      </c>
      <c r="E60" s="13">
        <f t="shared" si="7"/>
        <v>100.0001986005352</v>
      </c>
      <c r="F60" s="13">
        <f t="shared" si="7"/>
        <v>97.51606971267347</v>
      </c>
      <c r="G60" s="13">
        <f t="shared" si="7"/>
        <v>0</v>
      </c>
      <c r="H60" s="13">
        <f t="shared" si="7"/>
        <v>0</v>
      </c>
      <c r="I60" s="13">
        <f t="shared" si="7"/>
        <v>97.51606971267347</v>
      </c>
      <c r="J60" s="13">
        <f t="shared" si="7"/>
        <v>99.71432746672535</v>
      </c>
      <c r="K60" s="13">
        <f t="shared" si="7"/>
        <v>79.9225931301403</v>
      </c>
      <c r="L60" s="13">
        <f t="shared" si="7"/>
        <v>3372.203740347421</v>
      </c>
      <c r="M60" s="13">
        <f t="shared" si="7"/>
        <v>306.0417639886032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201.28282714357826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100.0001986005352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100.0002867817487</v>
      </c>
      <c r="E61" s="13">
        <f t="shared" si="7"/>
        <v>100.0002867817487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100.0002867817487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100.00000904185866</v>
      </c>
      <c r="E62" s="13">
        <f t="shared" si="7"/>
        <v>100.00000904185866</v>
      </c>
      <c r="F62" s="13">
        <f t="shared" si="7"/>
        <v>96.72320714507829</v>
      </c>
      <c r="G62" s="13">
        <f t="shared" si="7"/>
        <v>0</v>
      </c>
      <c r="H62" s="13">
        <f t="shared" si="7"/>
        <v>0</v>
      </c>
      <c r="I62" s="13">
        <f t="shared" si="7"/>
        <v>96.72320714507829</v>
      </c>
      <c r="J62" s="13">
        <f t="shared" si="7"/>
        <v>100</v>
      </c>
      <c r="K62" s="13">
        <f t="shared" si="7"/>
        <v>100</v>
      </c>
      <c r="L62" s="13">
        <f t="shared" si="7"/>
        <v>1479.527445613024</v>
      </c>
      <c r="M62" s="13">
        <f t="shared" si="7"/>
        <v>210.62221255576142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152.11046602089252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100.00000904185866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100.00002361520998</v>
      </c>
      <c r="E63" s="13">
        <f t="shared" si="7"/>
        <v>100.00002361520998</v>
      </c>
      <c r="F63" s="13">
        <f t="shared" si="7"/>
        <v>100</v>
      </c>
      <c r="G63" s="13">
        <f t="shared" si="7"/>
        <v>0</v>
      </c>
      <c r="H63" s="13">
        <f t="shared" si="7"/>
        <v>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15039.944804845703</v>
      </c>
      <c r="M63" s="13">
        <f t="shared" si="7"/>
        <v>377.6929943773816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246.58243427622972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100.00002361520998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99.99997279729497</v>
      </c>
      <c r="E64" s="13">
        <f t="shared" si="7"/>
        <v>99.99997279729497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99.99997279729497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212.89084559180193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212.89084559180193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109</v>
      </c>
      <c r="B67" s="23">
        <v>327774528</v>
      </c>
      <c r="C67" s="23"/>
      <c r="D67" s="24">
        <v>331971384</v>
      </c>
      <c r="E67" s="25">
        <v>331971384</v>
      </c>
      <c r="F67" s="25">
        <v>84138163</v>
      </c>
      <c r="G67" s="25">
        <v>124999</v>
      </c>
      <c r="H67" s="25"/>
      <c r="I67" s="25">
        <v>84263162</v>
      </c>
      <c r="J67" s="25">
        <v>15237342</v>
      </c>
      <c r="K67" s="25">
        <v>54271</v>
      </c>
      <c r="L67" s="25">
        <v>347187</v>
      </c>
      <c r="M67" s="25">
        <v>15638800</v>
      </c>
      <c r="N67" s="25">
        <v>3772</v>
      </c>
      <c r="O67" s="25"/>
      <c r="P67" s="25"/>
      <c r="Q67" s="25">
        <v>3772</v>
      </c>
      <c r="R67" s="25"/>
      <c r="S67" s="25"/>
      <c r="T67" s="25"/>
      <c r="U67" s="25"/>
      <c r="V67" s="25">
        <v>99905734</v>
      </c>
      <c r="W67" s="25"/>
      <c r="X67" s="25"/>
      <c r="Y67" s="24"/>
      <c r="Z67" s="26">
        <v>331971384</v>
      </c>
    </row>
    <row r="68" spans="1:26" ht="13.5" hidden="1">
      <c r="A68" s="36" t="s">
        <v>31</v>
      </c>
      <c r="B68" s="18">
        <v>67796114</v>
      </c>
      <c r="C68" s="18"/>
      <c r="D68" s="19">
        <v>73029168</v>
      </c>
      <c r="E68" s="20">
        <v>73029168</v>
      </c>
      <c r="F68" s="20">
        <v>78589215</v>
      </c>
      <c r="G68" s="20">
        <v>124999</v>
      </c>
      <c r="H68" s="20"/>
      <c r="I68" s="20">
        <v>78714214</v>
      </c>
      <c r="J68" s="20">
        <v>6194873</v>
      </c>
      <c r="K68" s="20">
        <v>23266</v>
      </c>
      <c r="L68" s="20"/>
      <c r="M68" s="20">
        <v>6218139</v>
      </c>
      <c r="N68" s="20"/>
      <c r="O68" s="20"/>
      <c r="P68" s="20"/>
      <c r="Q68" s="20"/>
      <c r="R68" s="20"/>
      <c r="S68" s="20"/>
      <c r="T68" s="20"/>
      <c r="U68" s="20"/>
      <c r="V68" s="20">
        <v>84932353</v>
      </c>
      <c r="W68" s="20"/>
      <c r="X68" s="20"/>
      <c r="Y68" s="19"/>
      <c r="Z68" s="22">
        <v>73029168</v>
      </c>
    </row>
    <row r="69" spans="1:26" ht="13.5" hidden="1">
      <c r="A69" s="37" t="s">
        <v>32</v>
      </c>
      <c r="B69" s="18">
        <v>227711117</v>
      </c>
      <c r="C69" s="18"/>
      <c r="D69" s="19">
        <v>229606632</v>
      </c>
      <c r="E69" s="20">
        <v>229606632</v>
      </c>
      <c r="F69" s="20">
        <v>5548948</v>
      </c>
      <c r="G69" s="20"/>
      <c r="H69" s="20"/>
      <c r="I69" s="20">
        <v>5548948</v>
      </c>
      <c r="J69" s="20">
        <v>5125449</v>
      </c>
      <c r="K69" s="20">
        <v>31005</v>
      </c>
      <c r="L69" s="20">
        <v>347187</v>
      </c>
      <c r="M69" s="20">
        <v>5503641</v>
      </c>
      <c r="N69" s="20">
        <v>3772</v>
      </c>
      <c r="O69" s="20"/>
      <c r="P69" s="20"/>
      <c r="Q69" s="20">
        <v>3772</v>
      </c>
      <c r="R69" s="20"/>
      <c r="S69" s="20"/>
      <c r="T69" s="20"/>
      <c r="U69" s="20"/>
      <c r="V69" s="20">
        <v>11056361</v>
      </c>
      <c r="W69" s="20"/>
      <c r="X69" s="20"/>
      <c r="Y69" s="19"/>
      <c r="Z69" s="22">
        <v>229606632</v>
      </c>
    </row>
    <row r="70" spans="1:26" ht="13.5" hidden="1">
      <c r="A70" s="38" t="s">
        <v>103</v>
      </c>
      <c r="B70" s="18"/>
      <c r="C70" s="18"/>
      <c r="D70" s="19">
        <v>157959843</v>
      </c>
      <c r="E70" s="20">
        <v>157959843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>
        <v>157959843</v>
      </c>
    </row>
    <row r="71" spans="1:26" ht="13.5" hidden="1">
      <c r="A71" s="38" t="s">
        <v>104</v>
      </c>
      <c r="B71" s="18"/>
      <c r="C71" s="18"/>
      <c r="D71" s="19">
        <v>44238692</v>
      </c>
      <c r="E71" s="20">
        <v>44238692</v>
      </c>
      <c r="F71" s="20">
        <v>4206308</v>
      </c>
      <c r="G71" s="20"/>
      <c r="H71" s="20"/>
      <c r="I71" s="20">
        <v>4206308</v>
      </c>
      <c r="J71" s="20">
        <v>3643672</v>
      </c>
      <c r="K71" s="20">
        <v>18736</v>
      </c>
      <c r="L71" s="20">
        <v>319286</v>
      </c>
      <c r="M71" s="20">
        <v>3981694</v>
      </c>
      <c r="N71" s="20"/>
      <c r="O71" s="20"/>
      <c r="P71" s="20"/>
      <c r="Q71" s="20"/>
      <c r="R71" s="20"/>
      <c r="S71" s="20"/>
      <c r="T71" s="20"/>
      <c r="U71" s="20"/>
      <c r="V71" s="20">
        <v>8188002</v>
      </c>
      <c r="W71" s="20"/>
      <c r="X71" s="20"/>
      <c r="Y71" s="19"/>
      <c r="Z71" s="22">
        <v>44238692</v>
      </c>
    </row>
    <row r="72" spans="1:26" ht="13.5" hidden="1">
      <c r="A72" s="38" t="s">
        <v>105</v>
      </c>
      <c r="B72" s="18"/>
      <c r="C72" s="18"/>
      <c r="D72" s="19">
        <v>12703677</v>
      </c>
      <c r="E72" s="20">
        <v>12703677</v>
      </c>
      <c r="F72" s="20">
        <v>1342640</v>
      </c>
      <c r="G72" s="20"/>
      <c r="H72" s="20"/>
      <c r="I72" s="20">
        <v>1342640</v>
      </c>
      <c r="J72" s="20">
        <v>1467135</v>
      </c>
      <c r="K72" s="20">
        <v>6044</v>
      </c>
      <c r="L72" s="20">
        <v>27901</v>
      </c>
      <c r="M72" s="20">
        <v>1501080</v>
      </c>
      <c r="N72" s="20"/>
      <c r="O72" s="20"/>
      <c r="P72" s="20"/>
      <c r="Q72" s="20"/>
      <c r="R72" s="20"/>
      <c r="S72" s="20"/>
      <c r="T72" s="20"/>
      <c r="U72" s="20"/>
      <c r="V72" s="20">
        <v>2843720</v>
      </c>
      <c r="W72" s="20"/>
      <c r="X72" s="20"/>
      <c r="Y72" s="19"/>
      <c r="Z72" s="22">
        <v>12703677</v>
      </c>
    </row>
    <row r="73" spans="1:26" ht="13.5" hidden="1">
      <c r="A73" s="38" t="s">
        <v>106</v>
      </c>
      <c r="B73" s="18"/>
      <c r="C73" s="18"/>
      <c r="D73" s="19">
        <v>14704420</v>
      </c>
      <c r="E73" s="20">
        <v>14704420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>
        <v>14704420</v>
      </c>
    </row>
    <row r="74" spans="1:26" ht="13.5" hidden="1">
      <c r="A74" s="38" t="s">
        <v>107</v>
      </c>
      <c r="B74" s="18">
        <v>227711117</v>
      </c>
      <c r="C74" s="18"/>
      <c r="D74" s="19"/>
      <c r="E74" s="20"/>
      <c r="F74" s="20"/>
      <c r="G74" s="20"/>
      <c r="H74" s="20"/>
      <c r="I74" s="20"/>
      <c r="J74" s="20">
        <v>14642</v>
      </c>
      <c r="K74" s="20">
        <v>6225</v>
      </c>
      <c r="L74" s="20"/>
      <c r="M74" s="20">
        <v>20867</v>
      </c>
      <c r="N74" s="20">
        <v>3772</v>
      </c>
      <c r="O74" s="20"/>
      <c r="P74" s="20"/>
      <c r="Q74" s="20">
        <v>3772</v>
      </c>
      <c r="R74" s="20"/>
      <c r="S74" s="20"/>
      <c r="T74" s="20"/>
      <c r="U74" s="20"/>
      <c r="V74" s="20">
        <v>24639</v>
      </c>
      <c r="W74" s="20"/>
      <c r="X74" s="20"/>
      <c r="Y74" s="19"/>
      <c r="Z74" s="22"/>
    </row>
    <row r="75" spans="1:26" ht="13.5" hidden="1">
      <c r="A75" s="39" t="s">
        <v>108</v>
      </c>
      <c r="B75" s="27">
        <v>32267297</v>
      </c>
      <c r="C75" s="27"/>
      <c r="D75" s="28">
        <v>29335584</v>
      </c>
      <c r="E75" s="29">
        <v>29335584</v>
      </c>
      <c r="F75" s="29"/>
      <c r="G75" s="29"/>
      <c r="H75" s="29"/>
      <c r="I75" s="29"/>
      <c r="J75" s="29">
        <v>3917020</v>
      </c>
      <c r="K75" s="29"/>
      <c r="L75" s="29"/>
      <c r="M75" s="29">
        <v>3917020</v>
      </c>
      <c r="N75" s="29"/>
      <c r="O75" s="29"/>
      <c r="P75" s="29"/>
      <c r="Q75" s="29"/>
      <c r="R75" s="29"/>
      <c r="S75" s="29"/>
      <c r="T75" s="29"/>
      <c r="U75" s="29"/>
      <c r="V75" s="29">
        <v>3917020</v>
      </c>
      <c r="W75" s="29"/>
      <c r="X75" s="29"/>
      <c r="Y75" s="28"/>
      <c r="Z75" s="30">
        <v>29335584</v>
      </c>
    </row>
    <row r="76" spans="1:26" ht="13.5" hidden="1">
      <c r="A76" s="41" t="s">
        <v>110</v>
      </c>
      <c r="B76" s="31">
        <v>227711117</v>
      </c>
      <c r="C76" s="31"/>
      <c r="D76" s="32">
        <v>331971840</v>
      </c>
      <c r="E76" s="33">
        <v>331971840</v>
      </c>
      <c r="F76" s="33">
        <v>7685118</v>
      </c>
      <c r="G76" s="33">
        <v>124999</v>
      </c>
      <c r="H76" s="33"/>
      <c r="I76" s="33">
        <v>7810117</v>
      </c>
      <c r="J76" s="33">
        <v>15222700</v>
      </c>
      <c r="K76" s="33">
        <v>48334</v>
      </c>
      <c r="L76" s="33">
        <v>22304938</v>
      </c>
      <c r="M76" s="33">
        <v>37575972</v>
      </c>
      <c r="N76" s="33"/>
      <c r="O76" s="33"/>
      <c r="P76" s="33"/>
      <c r="Q76" s="33"/>
      <c r="R76" s="33"/>
      <c r="S76" s="33"/>
      <c r="T76" s="33"/>
      <c r="U76" s="33"/>
      <c r="V76" s="33">
        <v>45386089</v>
      </c>
      <c r="W76" s="33">
        <v>248978880</v>
      </c>
      <c r="X76" s="33"/>
      <c r="Y76" s="32"/>
      <c r="Z76" s="34">
        <v>331971840</v>
      </c>
    </row>
    <row r="77" spans="1:26" ht="13.5" hidden="1">
      <c r="A77" s="36" t="s">
        <v>31</v>
      </c>
      <c r="B77" s="18"/>
      <c r="C77" s="18"/>
      <c r="D77" s="19">
        <v>73029168</v>
      </c>
      <c r="E77" s="20">
        <v>73029168</v>
      </c>
      <c r="F77" s="20">
        <v>2274002</v>
      </c>
      <c r="G77" s="20">
        <v>124999</v>
      </c>
      <c r="H77" s="20"/>
      <c r="I77" s="20">
        <v>2399001</v>
      </c>
      <c r="J77" s="20">
        <v>6194873</v>
      </c>
      <c r="K77" s="20">
        <v>23266</v>
      </c>
      <c r="L77" s="20">
        <v>6175416</v>
      </c>
      <c r="M77" s="20">
        <v>12393555</v>
      </c>
      <c r="N77" s="20"/>
      <c r="O77" s="20"/>
      <c r="P77" s="20"/>
      <c r="Q77" s="20"/>
      <c r="R77" s="20"/>
      <c r="S77" s="20"/>
      <c r="T77" s="20"/>
      <c r="U77" s="20"/>
      <c r="V77" s="20">
        <v>14792556</v>
      </c>
      <c r="W77" s="20">
        <v>54771876</v>
      </c>
      <c r="X77" s="20"/>
      <c r="Y77" s="19"/>
      <c r="Z77" s="22">
        <v>73029168</v>
      </c>
    </row>
    <row r="78" spans="1:26" ht="13.5" hidden="1">
      <c r="A78" s="37" t="s">
        <v>32</v>
      </c>
      <c r="B78" s="18">
        <v>227711117</v>
      </c>
      <c r="C78" s="18"/>
      <c r="D78" s="19">
        <v>229607088</v>
      </c>
      <c r="E78" s="20">
        <v>229607088</v>
      </c>
      <c r="F78" s="20">
        <v>5411116</v>
      </c>
      <c r="G78" s="20"/>
      <c r="H78" s="20"/>
      <c r="I78" s="20">
        <v>5411116</v>
      </c>
      <c r="J78" s="20">
        <v>5110807</v>
      </c>
      <c r="K78" s="20">
        <v>24780</v>
      </c>
      <c r="L78" s="20">
        <v>11707853</v>
      </c>
      <c r="M78" s="20">
        <v>16843440</v>
      </c>
      <c r="N78" s="20"/>
      <c r="O78" s="20"/>
      <c r="P78" s="20"/>
      <c r="Q78" s="20"/>
      <c r="R78" s="20"/>
      <c r="S78" s="20"/>
      <c r="T78" s="20"/>
      <c r="U78" s="20"/>
      <c r="V78" s="20">
        <v>22254556</v>
      </c>
      <c r="W78" s="20">
        <v>172205316</v>
      </c>
      <c r="X78" s="20"/>
      <c r="Y78" s="19"/>
      <c r="Z78" s="22">
        <v>229607088</v>
      </c>
    </row>
    <row r="79" spans="1:26" ht="13.5" hidden="1">
      <c r="A79" s="38" t="s">
        <v>103</v>
      </c>
      <c r="B79" s="18">
        <v>157072134</v>
      </c>
      <c r="C79" s="18"/>
      <c r="D79" s="19">
        <v>157960296</v>
      </c>
      <c r="E79" s="20">
        <v>157960296</v>
      </c>
      <c r="F79" s="20"/>
      <c r="G79" s="20"/>
      <c r="H79" s="20"/>
      <c r="I79" s="20"/>
      <c r="J79" s="20"/>
      <c r="K79" s="20"/>
      <c r="L79" s="20">
        <v>2067909</v>
      </c>
      <c r="M79" s="20">
        <v>2067909</v>
      </c>
      <c r="N79" s="20"/>
      <c r="O79" s="20"/>
      <c r="P79" s="20"/>
      <c r="Q79" s="20"/>
      <c r="R79" s="20"/>
      <c r="S79" s="20"/>
      <c r="T79" s="20"/>
      <c r="U79" s="20"/>
      <c r="V79" s="20">
        <v>2067909</v>
      </c>
      <c r="W79" s="20">
        <v>118470222</v>
      </c>
      <c r="X79" s="20"/>
      <c r="Y79" s="19"/>
      <c r="Z79" s="22">
        <v>157960296</v>
      </c>
    </row>
    <row r="80" spans="1:26" ht="13.5" hidden="1">
      <c r="A80" s="38" t="s">
        <v>104</v>
      </c>
      <c r="B80" s="18">
        <v>42921480</v>
      </c>
      <c r="C80" s="18"/>
      <c r="D80" s="19">
        <v>44238696</v>
      </c>
      <c r="E80" s="20">
        <v>44238696</v>
      </c>
      <c r="F80" s="20">
        <v>4068476</v>
      </c>
      <c r="G80" s="20"/>
      <c r="H80" s="20"/>
      <c r="I80" s="20">
        <v>4068476</v>
      </c>
      <c r="J80" s="20">
        <v>3643672</v>
      </c>
      <c r="K80" s="20">
        <v>18736</v>
      </c>
      <c r="L80" s="20">
        <v>4723924</v>
      </c>
      <c r="M80" s="20">
        <v>8386332</v>
      </c>
      <c r="N80" s="20"/>
      <c r="O80" s="20"/>
      <c r="P80" s="20"/>
      <c r="Q80" s="20"/>
      <c r="R80" s="20"/>
      <c r="S80" s="20"/>
      <c r="T80" s="20"/>
      <c r="U80" s="20"/>
      <c r="V80" s="20">
        <v>12454808</v>
      </c>
      <c r="W80" s="20">
        <v>33179022</v>
      </c>
      <c r="X80" s="20"/>
      <c r="Y80" s="19"/>
      <c r="Z80" s="22">
        <v>44238696</v>
      </c>
    </row>
    <row r="81" spans="1:26" ht="13.5" hidden="1">
      <c r="A81" s="38" t="s">
        <v>105</v>
      </c>
      <c r="B81" s="18">
        <v>12812926</v>
      </c>
      <c r="C81" s="18"/>
      <c r="D81" s="19">
        <v>12703680</v>
      </c>
      <c r="E81" s="20">
        <v>12703680</v>
      </c>
      <c r="F81" s="20">
        <v>1342640</v>
      </c>
      <c r="G81" s="20"/>
      <c r="H81" s="20"/>
      <c r="I81" s="20">
        <v>1342640</v>
      </c>
      <c r="J81" s="20">
        <v>1467135</v>
      </c>
      <c r="K81" s="20">
        <v>6044</v>
      </c>
      <c r="L81" s="20">
        <v>4196295</v>
      </c>
      <c r="M81" s="20">
        <v>5669474</v>
      </c>
      <c r="N81" s="20"/>
      <c r="O81" s="20"/>
      <c r="P81" s="20"/>
      <c r="Q81" s="20"/>
      <c r="R81" s="20"/>
      <c r="S81" s="20"/>
      <c r="T81" s="20"/>
      <c r="U81" s="20"/>
      <c r="V81" s="20">
        <v>7012114</v>
      </c>
      <c r="W81" s="20">
        <v>9527760</v>
      </c>
      <c r="X81" s="20"/>
      <c r="Y81" s="19"/>
      <c r="Z81" s="22">
        <v>12703680</v>
      </c>
    </row>
    <row r="82" spans="1:26" ht="13.5" hidden="1">
      <c r="A82" s="38" t="s">
        <v>106</v>
      </c>
      <c r="B82" s="18">
        <v>14904577</v>
      </c>
      <c r="C82" s="18"/>
      <c r="D82" s="19">
        <v>14704416</v>
      </c>
      <c r="E82" s="20">
        <v>14704416</v>
      </c>
      <c r="F82" s="20"/>
      <c r="G82" s="20"/>
      <c r="H82" s="20"/>
      <c r="I82" s="20"/>
      <c r="J82" s="20"/>
      <c r="K82" s="20"/>
      <c r="L82" s="20">
        <v>719725</v>
      </c>
      <c r="M82" s="20">
        <v>719725</v>
      </c>
      <c r="N82" s="20"/>
      <c r="O82" s="20"/>
      <c r="P82" s="20"/>
      <c r="Q82" s="20"/>
      <c r="R82" s="20"/>
      <c r="S82" s="20"/>
      <c r="T82" s="20"/>
      <c r="U82" s="20"/>
      <c r="V82" s="20">
        <v>719725</v>
      </c>
      <c r="W82" s="20">
        <v>11028312</v>
      </c>
      <c r="X82" s="20"/>
      <c r="Y82" s="19"/>
      <c r="Z82" s="22">
        <v>14704416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29335584</v>
      </c>
      <c r="E84" s="29">
        <v>29335584</v>
      </c>
      <c r="F84" s="29"/>
      <c r="G84" s="29"/>
      <c r="H84" s="29"/>
      <c r="I84" s="29"/>
      <c r="J84" s="29">
        <v>3917020</v>
      </c>
      <c r="K84" s="29">
        <v>288</v>
      </c>
      <c r="L84" s="29">
        <v>4421669</v>
      </c>
      <c r="M84" s="29">
        <v>8338977</v>
      </c>
      <c r="N84" s="29"/>
      <c r="O84" s="29"/>
      <c r="P84" s="29"/>
      <c r="Q84" s="29"/>
      <c r="R84" s="29"/>
      <c r="S84" s="29"/>
      <c r="T84" s="29"/>
      <c r="U84" s="29"/>
      <c r="V84" s="29">
        <v>8338977</v>
      </c>
      <c r="W84" s="29">
        <v>22001688</v>
      </c>
      <c r="X84" s="29"/>
      <c r="Y84" s="28"/>
      <c r="Z84" s="30">
        <v>29335584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391919607</v>
      </c>
      <c r="C5" s="18">
        <v>0</v>
      </c>
      <c r="D5" s="58">
        <v>450427595</v>
      </c>
      <c r="E5" s="59">
        <v>451975311</v>
      </c>
      <c r="F5" s="59">
        <v>46815836</v>
      </c>
      <c r="G5" s="59">
        <v>0</v>
      </c>
      <c r="H5" s="59">
        <v>66204795</v>
      </c>
      <c r="I5" s="59">
        <v>113020631</v>
      </c>
      <c r="J5" s="59">
        <v>-30350</v>
      </c>
      <c r="K5" s="59">
        <v>7909</v>
      </c>
      <c r="L5" s="59">
        <v>-30350</v>
      </c>
      <c r="M5" s="59">
        <v>-52791</v>
      </c>
      <c r="N5" s="59">
        <v>0</v>
      </c>
      <c r="O5" s="59">
        <v>37368672</v>
      </c>
      <c r="P5" s="59">
        <v>37249177</v>
      </c>
      <c r="Q5" s="59">
        <v>74617849</v>
      </c>
      <c r="R5" s="59">
        <v>0</v>
      </c>
      <c r="S5" s="59">
        <v>0</v>
      </c>
      <c r="T5" s="59">
        <v>0</v>
      </c>
      <c r="U5" s="59">
        <v>0</v>
      </c>
      <c r="V5" s="59">
        <v>187585689</v>
      </c>
      <c r="W5" s="59">
        <v>324557249</v>
      </c>
      <c r="X5" s="59">
        <v>-136971560</v>
      </c>
      <c r="Y5" s="60">
        <v>-42.2</v>
      </c>
      <c r="Z5" s="61">
        <v>451975311</v>
      </c>
    </row>
    <row r="6" spans="1:26" ht="13.5">
      <c r="A6" s="57" t="s">
        <v>32</v>
      </c>
      <c r="B6" s="18">
        <v>1430771772</v>
      </c>
      <c r="C6" s="18">
        <v>0</v>
      </c>
      <c r="D6" s="58">
        <v>1998808379</v>
      </c>
      <c r="E6" s="59">
        <v>1926560140</v>
      </c>
      <c r="F6" s="59">
        <v>135430017</v>
      </c>
      <c r="G6" s="59">
        <v>0</v>
      </c>
      <c r="H6" s="59">
        <v>0</v>
      </c>
      <c r="I6" s="59">
        <v>135430017</v>
      </c>
      <c r="J6" s="59">
        <v>1631234</v>
      </c>
      <c r="K6" s="59">
        <v>1715555</v>
      </c>
      <c r="L6" s="59">
        <v>1631234</v>
      </c>
      <c r="M6" s="59">
        <v>4978023</v>
      </c>
      <c r="N6" s="59">
        <v>0</v>
      </c>
      <c r="O6" s="59">
        <v>110311668</v>
      </c>
      <c r="P6" s="59">
        <v>154589310</v>
      </c>
      <c r="Q6" s="59">
        <v>264900978</v>
      </c>
      <c r="R6" s="59">
        <v>0</v>
      </c>
      <c r="S6" s="59">
        <v>0</v>
      </c>
      <c r="T6" s="59">
        <v>0</v>
      </c>
      <c r="U6" s="59">
        <v>0</v>
      </c>
      <c r="V6" s="59">
        <v>405309018</v>
      </c>
      <c r="W6" s="59">
        <v>1521831437</v>
      </c>
      <c r="X6" s="59">
        <v>-1116522419</v>
      </c>
      <c r="Y6" s="60">
        <v>-73.37</v>
      </c>
      <c r="Z6" s="61">
        <v>1926560140</v>
      </c>
    </row>
    <row r="7" spans="1:26" ht="13.5">
      <c r="A7" s="57" t="s">
        <v>33</v>
      </c>
      <c r="B7" s="18">
        <v>0</v>
      </c>
      <c r="C7" s="18">
        <v>0</v>
      </c>
      <c r="D7" s="58">
        <v>601375</v>
      </c>
      <c r="E7" s="59">
        <v>46478</v>
      </c>
      <c r="F7" s="59">
        <v>0</v>
      </c>
      <c r="G7" s="59">
        <v>0</v>
      </c>
      <c r="H7" s="59">
        <v>155912</v>
      </c>
      <c r="I7" s="59">
        <v>155912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155912</v>
      </c>
      <c r="W7" s="59">
        <v>451035</v>
      </c>
      <c r="X7" s="59">
        <v>-295123</v>
      </c>
      <c r="Y7" s="60">
        <v>-65.43</v>
      </c>
      <c r="Z7" s="61">
        <v>46478</v>
      </c>
    </row>
    <row r="8" spans="1:26" ht="13.5">
      <c r="A8" s="57" t="s">
        <v>34</v>
      </c>
      <c r="B8" s="18">
        <v>0</v>
      </c>
      <c r="C8" s="18">
        <v>0</v>
      </c>
      <c r="D8" s="58">
        <v>304301288</v>
      </c>
      <c r="E8" s="59">
        <v>301859508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224300409</v>
      </c>
      <c r="X8" s="59">
        <v>-224300409</v>
      </c>
      <c r="Y8" s="60">
        <v>-100</v>
      </c>
      <c r="Z8" s="61">
        <v>301859508</v>
      </c>
    </row>
    <row r="9" spans="1:26" ht="13.5">
      <c r="A9" s="57" t="s">
        <v>35</v>
      </c>
      <c r="B9" s="18">
        <v>647691028</v>
      </c>
      <c r="C9" s="18">
        <v>0</v>
      </c>
      <c r="D9" s="58">
        <v>163029942</v>
      </c>
      <c r="E9" s="59">
        <v>228838177</v>
      </c>
      <c r="F9" s="59">
        <v>0</v>
      </c>
      <c r="G9" s="59">
        <v>0</v>
      </c>
      <c r="H9" s="59">
        <v>2706090</v>
      </c>
      <c r="I9" s="59">
        <v>2706090</v>
      </c>
      <c r="J9" s="59">
        <v>778730</v>
      </c>
      <c r="K9" s="59">
        <v>149659</v>
      </c>
      <c r="L9" s="59">
        <v>778730</v>
      </c>
      <c r="M9" s="59">
        <v>1707119</v>
      </c>
      <c r="N9" s="59">
        <v>0</v>
      </c>
      <c r="O9" s="59">
        <v>24337349</v>
      </c>
      <c r="P9" s="59">
        <v>24581173</v>
      </c>
      <c r="Q9" s="59">
        <v>48918522</v>
      </c>
      <c r="R9" s="59">
        <v>0</v>
      </c>
      <c r="S9" s="59">
        <v>0</v>
      </c>
      <c r="T9" s="59">
        <v>0</v>
      </c>
      <c r="U9" s="59">
        <v>0</v>
      </c>
      <c r="V9" s="59">
        <v>53331731</v>
      </c>
      <c r="W9" s="59">
        <v>121913261</v>
      </c>
      <c r="X9" s="59">
        <v>-68581530</v>
      </c>
      <c r="Y9" s="60">
        <v>-56.25</v>
      </c>
      <c r="Z9" s="61">
        <v>228838177</v>
      </c>
    </row>
    <row r="10" spans="1:26" ht="25.5">
      <c r="A10" s="62" t="s">
        <v>95</v>
      </c>
      <c r="B10" s="63">
        <f>SUM(B5:B9)</f>
        <v>2470382407</v>
      </c>
      <c r="C10" s="63">
        <f>SUM(C5:C9)</f>
        <v>0</v>
      </c>
      <c r="D10" s="64">
        <f aca="true" t="shared" si="0" ref="D10:Z10">SUM(D5:D9)</f>
        <v>2917168579</v>
      </c>
      <c r="E10" s="65">
        <f t="shared" si="0"/>
        <v>2909279614</v>
      </c>
      <c r="F10" s="65">
        <f t="shared" si="0"/>
        <v>182245853</v>
      </c>
      <c r="G10" s="65">
        <f t="shared" si="0"/>
        <v>0</v>
      </c>
      <c r="H10" s="65">
        <f t="shared" si="0"/>
        <v>69066797</v>
      </c>
      <c r="I10" s="65">
        <f t="shared" si="0"/>
        <v>251312650</v>
      </c>
      <c r="J10" s="65">
        <f t="shared" si="0"/>
        <v>2379614</v>
      </c>
      <c r="K10" s="65">
        <f t="shared" si="0"/>
        <v>1873123</v>
      </c>
      <c r="L10" s="65">
        <f t="shared" si="0"/>
        <v>2379614</v>
      </c>
      <c r="M10" s="65">
        <f t="shared" si="0"/>
        <v>6632351</v>
      </c>
      <c r="N10" s="65">
        <f t="shared" si="0"/>
        <v>0</v>
      </c>
      <c r="O10" s="65">
        <f t="shared" si="0"/>
        <v>172017689</v>
      </c>
      <c r="P10" s="65">
        <f t="shared" si="0"/>
        <v>216419660</v>
      </c>
      <c r="Q10" s="65">
        <f t="shared" si="0"/>
        <v>388437349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646382350</v>
      </c>
      <c r="W10" s="65">
        <f t="shared" si="0"/>
        <v>2193053391</v>
      </c>
      <c r="X10" s="65">
        <f t="shared" si="0"/>
        <v>-1546671041</v>
      </c>
      <c r="Y10" s="66">
        <f>+IF(W10&lt;&gt;0,(X10/W10)*100,0)</f>
        <v>-70.52591821737367</v>
      </c>
      <c r="Z10" s="67">
        <f t="shared" si="0"/>
        <v>2909279614</v>
      </c>
    </row>
    <row r="11" spans="1:26" ht="13.5">
      <c r="A11" s="57" t="s">
        <v>36</v>
      </c>
      <c r="B11" s="18">
        <v>691710859</v>
      </c>
      <c r="C11" s="18">
        <v>0</v>
      </c>
      <c r="D11" s="58">
        <v>749152832</v>
      </c>
      <c r="E11" s="59">
        <v>749152832</v>
      </c>
      <c r="F11" s="59">
        <v>61672677</v>
      </c>
      <c r="G11" s="59">
        <v>64404655</v>
      </c>
      <c r="H11" s="59">
        <v>0</v>
      </c>
      <c r="I11" s="59">
        <v>126077332</v>
      </c>
      <c r="J11" s="59">
        <v>62539271</v>
      </c>
      <c r="K11" s="59">
        <v>65789130</v>
      </c>
      <c r="L11" s="59">
        <v>62539271</v>
      </c>
      <c r="M11" s="59">
        <v>190867672</v>
      </c>
      <c r="N11" s="59">
        <v>0</v>
      </c>
      <c r="O11" s="59">
        <v>62071665</v>
      </c>
      <c r="P11" s="59">
        <v>67258096</v>
      </c>
      <c r="Q11" s="59">
        <v>129329761</v>
      </c>
      <c r="R11" s="59">
        <v>0</v>
      </c>
      <c r="S11" s="59">
        <v>0</v>
      </c>
      <c r="T11" s="59">
        <v>0</v>
      </c>
      <c r="U11" s="59">
        <v>0</v>
      </c>
      <c r="V11" s="59">
        <v>446274765</v>
      </c>
      <c r="W11" s="59">
        <v>562939811</v>
      </c>
      <c r="X11" s="59">
        <v>-116665046</v>
      </c>
      <c r="Y11" s="60">
        <v>-20.72</v>
      </c>
      <c r="Z11" s="61">
        <v>749152832</v>
      </c>
    </row>
    <row r="12" spans="1:26" ht="13.5">
      <c r="A12" s="57" t="s">
        <v>37</v>
      </c>
      <c r="B12" s="18">
        <v>25327081</v>
      </c>
      <c r="C12" s="18">
        <v>0</v>
      </c>
      <c r="D12" s="58">
        <v>29675293</v>
      </c>
      <c r="E12" s="59">
        <v>29675293</v>
      </c>
      <c r="F12" s="59">
        <v>2110107</v>
      </c>
      <c r="G12" s="59">
        <v>0</v>
      </c>
      <c r="H12" s="59">
        <v>0</v>
      </c>
      <c r="I12" s="59">
        <v>2110107</v>
      </c>
      <c r="J12" s="59">
        <v>1627972</v>
      </c>
      <c r="K12" s="59">
        <v>1627972</v>
      </c>
      <c r="L12" s="59">
        <v>1627972</v>
      </c>
      <c r="M12" s="59">
        <v>4883916</v>
      </c>
      <c r="N12" s="59">
        <v>0</v>
      </c>
      <c r="O12" s="59">
        <v>2819709</v>
      </c>
      <c r="P12" s="59">
        <v>2052790</v>
      </c>
      <c r="Q12" s="59">
        <v>4872499</v>
      </c>
      <c r="R12" s="59">
        <v>0</v>
      </c>
      <c r="S12" s="59">
        <v>0</v>
      </c>
      <c r="T12" s="59">
        <v>0</v>
      </c>
      <c r="U12" s="59">
        <v>0</v>
      </c>
      <c r="V12" s="59">
        <v>11866522</v>
      </c>
      <c r="W12" s="59">
        <v>20535317</v>
      </c>
      <c r="X12" s="59">
        <v>-8668795</v>
      </c>
      <c r="Y12" s="60">
        <v>-42.21</v>
      </c>
      <c r="Z12" s="61">
        <v>29675293</v>
      </c>
    </row>
    <row r="13" spans="1:26" ht="13.5">
      <c r="A13" s="57" t="s">
        <v>96</v>
      </c>
      <c r="B13" s="18">
        <v>289507647</v>
      </c>
      <c r="C13" s="18">
        <v>0</v>
      </c>
      <c r="D13" s="58">
        <v>263000001</v>
      </c>
      <c r="E13" s="59">
        <v>263000001</v>
      </c>
      <c r="F13" s="59">
        <v>0</v>
      </c>
      <c r="G13" s="59">
        <v>6486</v>
      </c>
      <c r="H13" s="59">
        <v>13264508</v>
      </c>
      <c r="I13" s="59">
        <v>13270994</v>
      </c>
      <c r="J13" s="59">
        <v>541</v>
      </c>
      <c r="K13" s="59">
        <v>20333064</v>
      </c>
      <c r="L13" s="59">
        <v>541</v>
      </c>
      <c r="M13" s="59">
        <v>20334146</v>
      </c>
      <c r="N13" s="59">
        <v>0</v>
      </c>
      <c r="O13" s="59">
        <v>0</v>
      </c>
      <c r="P13" s="59">
        <v>4159</v>
      </c>
      <c r="Q13" s="59">
        <v>4159</v>
      </c>
      <c r="R13" s="59">
        <v>0</v>
      </c>
      <c r="S13" s="59">
        <v>0</v>
      </c>
      <c r="T13" s="59">
        <v>0</v>
      </c>
      <c r="U13" s="59">
        <v>0</v>
      </c>
      <c r="V13" s="59">
        <v>33609299</v>
      </c>
      <c r="W13" s="59">
        <v>197250003</v>
      </c>
      <c r="X13" s="59">
        <v>-163640704</v>
      </c>
      <c r="Y13" s="60">
        <v>-82.96</v>
      </c>
      <c r="Z13" s="61">
        <v>263000001</v>
      </c>
    </row>
    <row r="14" spans="1:26" ht="13.5">
      <c r="A14" s="57" t="s">
        <v>38</v>
      </c>
      <c r="B14" s="18">
        <v>96881514</v>
      </c>
      <c r="C14" s="18">
        <v>0</v>
      </c>
      <c r="D14" s="58">
        <v>82528753</v>
      </c>
      <c r="E14" s="59">
        <v>82528753</v>
      </c>
      <c r="F14" s="59">
        <v>0</v>
      </c>
      <c r="G14" s="59">
        <v>0</v>
      </c>
      <c r="H14" s="59">
        <v>10600</v>
      </c>
      <c r="I14" s="59">
        <v>10600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12160</v>
      </c>
      <c r="Q14" s="59">
        <v>12160</v>
      </c>
      <c r="R14" s="59">
        <v>0</v>
      </c>
      <c r="S14" s="59">
        <v>0</v>
      </c>
      <c r="T14" s="59">
        <v>0</v>
      </c>
      <c r="U14" s="59">
        <v>0</v>
      </c>
      <c r="V14" s="59">
        <v>22760</v>
      </c>
      <c r="W14" s="59">
        <v>61896564</v>
      </c>
      <c r="X14" s="59">
        <v>-61873804</v>
      </c>
      <c r="Y14" s="60">
        <v>-99.96</v>
      </c>
      <c r="Z14" s="61">
        <v>82528753</v>
      </c>
    </row>
    <row r="15" spans="1:26" ht="13.5">
      <c r="A15" s="57" t="s">
        <v>39</v>
      </c>
      <c r="B15" s="18">
        <v>900533772</v>
      </c>
      <c r="C15" s="18">
        <v>0</v>
      </c>
      <c r="D15" s="58">
        <v>1105061373</v>
      </c>
      <c r="E15" s="59">
        <v>1118055856</v>
      </c>
      <c r="F15" s="59">
        <v>0</v>
      </c>
      <c r="G15" s="59">
        <v>2398488</v>
      </c>
      <c r="H15" s="59">
        <v>0</v>
      </c>
      <c r="I15" s="59">
        <v>2398488</v>
      </c>
      <c r="J15" s="59">
        <v>5219892</v>
      </c>
      <c r="K15" s="59">
        <v>2123282</v>
      </c>
      <c r="L15" s="59">
        <v>5219892</v>
      </c>
      <c r="M15" s="59">
        <v>12563066</v>
      </c>
      <c r="N15" s="59">
        <v>0</v>
      </c>
      <c r="O15" s="59">
        <v>47759456</v>
      </c>
      <c r="P15" s="59">
        <v>98974086</v>
      </c>
      <c r="Q15" s="59">
        <v>146733542</v>
      </c>
      <c r="R15" s="59">
        <v>0</v>
      </c>
      <c r="S15" s="59">
        <v>0</v>
      </c>
      <c r="T15" s="59">
        <v>0</v>
      </c>
      <c r="U15" s="59">
        <v>0</v>
      </c>
      <c r="V15" s="59">
        <v>161695096</v>
      </c>
      <c r="W15" s="59">
        <v>829981368</v>
      </c>
      <c r="X15" s="59">
        <v>-668286272</v>
      </c>
      <c r="Y15" s="60">
        <v>-80.52</v>
      </c>
      <c r="Z15" s="61">
        <v>1118055856</v>
      </c>
    </row>
    <row r="16" spans="1:26" ht="13.5">
      <c r="A16" s="68" t="s">
        <v>40</v>
      </c>
      <c r="B16" s="18">
        <v>10760426</v>
      </c>
      <c r="C16" s="18">
        <v>0</v>
      </c>
      <c r="D16" s="58">
        <v>37283654</v>
      </c>
      <c r="E16" s="59">
        <v>37283654</v>
      </c>
      <c r="F16" s="59">
        <v>0</v>
      </c>
      <c r="G16" s="59">
        <v>0</v>
      </c>
      <c r="H16" s="59">
        <v>33000286</v>
      </c>
      <c r="I16" s="59">
        <v>33000286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622216</v>
      </c>
      <c r="P16" s="59">
        <v>183399</v>
      </c>
      <c r="Q16" s="59">
        <v>805615</v>
      </c>
      <c r="R16" s="59">
        <v>0</v>
      </c>
      <c r="S16" s="59">
        <v>0</v>
      </c>
      <c r="T16" s="59">
        <v>0</v>
      </c>
      <c r="U16" s="59">
        <v>0</v>
      </c>
      <c r="V16" s="59">
        <v>33805901</v>
      </c>
      <c r="W16" s="59">
        <v>27059939</v>
      </c>
      <c r="X16" s="59">
        <v>6745962</v>
      </c>
      <c r="Y16" s="60">
        <v>24.93</v>
      </c>
      <c r="Z16" s="61">
        <v>37283654</v>
      </c>
    </row>
    <row r="17" spans="1:26" ht="13.5">
      <c r="A17" s="57" t="s">
        <v>41</v>
      </c>
      <c r="B17" s="18">
        <v>841544594</v>
      </c>
      <c r="C17" s="18">
        <v>0</v>
      </c>
      <c r="D17" s="58">
        <v>810332820</v>
      </c>
      <c r="E17" s="59">
        <v>783358598</v>
      </c>
      <c r="F17" s="59">
        <v>0</v>
      </c>
      <c r="G17" s="59">
        <v>14484755</v>
      </c>
      <c r="H17" s="59">
        <v>20772085</v>
      </c>
      <c r="I17" s="59">
        <v>35256840</v>
      </c>
      <c r="J17" s="59">
        <v>1605596</v>
      </c>
      <c r="K17" s="59">
        <v>2462823</v>
      </c>
      <c r="L17" s="59">
        <v>1605596</v>
      </c>
      <c r="M17" s="59">
        <v>5674015</v>
      </c>
      <c r="N17" s="59">
        <v>0</v>
      </c>
      <c r="O17" s="59">
        <v>18973773</v>
      </c>
      <c r="P17" s="59">
        <v>30773136</v>
      </c>
      <c r="Q17" s="59">
        <v>49746909</v>
      </c>
      <c r="R17" s="59">
        <v>0</v>
      </c>
      <c r="S17" s="59">
        <v>0</v>
      </c>
      <c r="T17" s="59">
        <v>0</v>
      </c>
      <c r="U17" s="59">
        <v>0</v>
      </c>
      <c r="V17" s="59">
        <v>90677764</v>
      </c>
      <c r="W17" s="59">
        <v>636507064</v>
      </c>
      <c r="X17" s="59">
        <v>-545829300</v>
      </c>
      <c r="Y17" s="60">
        <v>-85.75</v>
      </c>
      <c r="Z17" s="61">
        <v>783358598</v>
      </c>
    </row>
    <row r="18" spans="1:26" ht="13.5">
      <c r="A18" s="69" t="s">
        <v>42</v>
      </c>
      <c r="B18" s="70">
        <f>SUM(B11:B17)</f>
        <v>2856265893</v>
      </c>
      <c r="C18" s="70">
        <f>SUM(C11:C17)</f>
        <v>0</v>
      </c>
      <c r="D18" s="71">
        <f aca="true" t="shared" si="1" ref="D18:Z18">SUM(D11:D17)</f>
        <v>3077034726</v>
      </c>
      <c r="E18" s="72">
        <f t="shared" si="1"/>
        <v>3063054987</v>
      </c>
      <c r="F18" s="72">
        <f t="shared" si="1"/>
        <v>63782784</v>
      </c>
      <c r="G18" s="72">
        <f t="shared" si="1"/>
        <v>81294384</v>
      </c>
      <c r="H18" s="72">
        <f t="shared" si="1"/>
        <v>67047479</v>
      </c>
      <c r="I18" s="72">
        <f t="shared" si="1"/>
        <v>212124647</v>
      </c>
      <c r="J18" s="72">
        <f t="shared" si="1"/>
        <v>70993272</v>
      </c>
      <c r="K18" s="72">
        <f t="shared" si="1"/>
        <v>92336271</v>
      </c>
      <c r="L18" s="72">
        <f t="shared" si="1"/>
        <v>70993272</v>
      </c>
      <c r="M18" s="72">
        <f t="shared" si="1"/>
        <v>234322815</v>
      </c>
      <c r="N18" s="72">
        <f t="shared" si="1"/>
        <v>0</v>
      </c>
      <c r="O18" s="72">
        <f t="shared" si="1"/>
        <v>132246819</v>
      </c>
      <c r="P18" s="72">
        <f t="shared" si="1"/>
        <v>199257826</v>
      </c>
      <c r="Q18" s="72">
        <f t="shared" si="1"/>
        <v>331504645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777952107</v>
      </c>
      <c r="W18" s="72">
        <f t="shared" si="1"/>
        <v>2336170066</v>
      </c>
      <c r="X18" s="72">
        <f t="shared" si="1"/>
        <v>-1558217959</v>
      </c>
      <c r="Y18" s="66">
        <f>+IF(W18&lt;&gt;0,(X18/W18)*100,0)</f>
        <v>-66.69968003091432</v>
      </c>
      <c r="Z18" s="73">
        <f t="shared" si="1"/>
        <v>3063054987</v>
      </c>
    </row>
    <row r="19" spans="1:26" ht="13.5">
      <c r="A19" s="69" t="s">
        <v>43</v>
      </c>
      <c r="B19" s="74">
        <f>+B10-B18</f>
        <v>-385883486</v>
      </c>
      <c r="C19" s="74">
        <f>+C10-C18</f>
        <v>0</v>
      </c>
      <c r="D19" s="75">
        <f aca="true" t="shared" si="2" ref="D19:Z19">+D10-D18</f>
        <v>-159866147</v>
      </c>
      <c r="E19" s="76">
        <f t="shared" si="2"/>
        <v>-153775373</v>
      </c>
      <c r="F19" s="76">
        <f t="shared" si="2"/>
        <v>118463069</v>
      </c>
      <c r="G19" s="76">
        <f t="shared" si="2"/>
        <v>-81294384</v>
      </c>
      <c r="H19" s="76">
        <f t="shared" si="2"/>
        <v>2019318</v>
      </c>
      <c r="I19" s="76">
        <f t="shared" si="2"/>
        <v>39188003</v>
      </c>
      <c r="J19" s="76">
        <f t="shared" si="2"/>
        <v>-68613658</v>
      </c>
      <c r="K19" s="76">
        <f t="shared" si="2"/>
        <v>-90463148</v>
      </c>
      <c r="L19" s="76">
        <f t="shared" si="2"/>
        <v>-68613658</v>
      </c>
      <c r="M19" s="76">
        <f t="shared" si="2"/>
        <v>-227690464</v>
      </c>
      <c r="N19" s="76">
        <f t="shared" si="2"/>
        <v>0</v>
      </c>
      <c r="O19" s="76">
        <f t="shared" si="2"/>
        <v>39770870</v>
      </c>
      <c r="P19" s="76">
        <f t="shared" si="2"/>
        <v>17161834</v>
      </c>
      <c r="Q19" s="76">
        <f t="shared" si="2"/>
        <v>56932704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-131569757</v>
      </c>
      <c r="W19" s="76">
        <f>IF(E10=E18,0,W10-W18)</f>
        <v>-143116675</v>
      </c>
      <c r="X19" s="76">
        <f t="shared" si="2"/>
        <v>11546918</v>
      </c>
      <c r="Y19" s="77">
        <f>+IF(W19&lt;&gt;0,(X19/W19)*100,0)</f>
        <v>-8.06818492673897</v>
      </c>
      <c r="Z19" s="78">
        <f t="shared" si="2"/>
        <v>-153775373</v>
      </c>
    </row>
    <row r="20" spans="1:26" ht="13.5">
      <c r="A20" s="57" t="s">
        <v>44</v>
      </c>
      <c r="B20" s="18">
        <v>0</v>
      </c>
      <c r="C20" s="18">
        <v>0</v>
      </c>
      <c r="D20" s="58">
        <v>186032050</v>
      </c>
      <c r="E20" s="59">
        <v>213949591</v>
      </c>
      <c r="F20" s="59">
        <v>0</v>
      </c>
      <c r="G20" s="59">
        <v>0</v>
      </c>
      <c r="H20" s="59">
        <v>4398222</v>
      </c>
      <c r="I20" s="59">
        <v>4398222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72200000</v>
      </c>
      <c r="P20" s="59">
        <v>0</v>
      </c>
      <c r="Q20" s="59">
        <v>72200000</v>
      </c>
      <c r="R20" s="59">
        <v>0</v>
      </c>
      <c r="S20" s="59">
        <v>0</v>
      </c>
      <c r="T20" s="59">
        <v>0</v>
      </c>
      <c r="U20" s="59">
        <v>0</v>
      </c>
      <c r="V20" s="59">
        <v>76598222</v>
      </c>
      <c r="W20" s="59">
        <v>139524039</v>
      </c>
      <c r="X20" s="59">
        <v>-62925817</v>
      </c>
      <c r="Y20" s="60">
        <v>-45.1</v>
      </c>
      <c r="Z20" s="61">
        <v>213949591</v>
      </c>
    </row>
    <row r="21" spans="1:26" ht="13.5">
      <c r="A21" s="57" t="s">
        <v>97</v>
      </c>
      <c r="B21" s="79">
        <v>0</v>
      </c>
      <c r="C21" s="79">
        <v>0</v>
      </c>
      <c r="D21" s="80">
        <v>40975757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25898487</v>
      </c>
      <c r="X21" s="81">
        <v>-25898487</v>
      </c>
      <c r="Y21" s="82">
        <v>-100</v>
      </c>
      <c r="Z21" s="83">
        <v>0</v>
      </c>
    </row>
    <row r="22" spans="1:26" ht="25.5">
      <c r="A22" s="84" t="s">
        <v>98</v>
      </c>
      <c r="B22" s="85">
        <f>SUM(B19:B21)</f>
        <v>-385883486</v>
      </c>
      <c r="C22" s="85">
        <f>SUM(C19:C21)</f>
        <v>0</v>
      </c>
      <c r="D22" s="86">
        <f aca="true" t="shared" si="3" ref="D22:Z22">SUM(D19:D21)</f>
        <v>67141660</v>
      </c>
      <c r="E22" s="87">
        <f t="shared" si="3"/>
        <v>60174218</v>
      </c>
      <c r="F22" s="87">
        <f t="shared" si="3"/>
        <v>118463069</v>
      </c>
      <c r="G22" s="87">
        <f t="shared" si="3"/>
        <v>-81294384</v>
      </c>
      <c r="H22" s="87">
        <f t="shared" si="3"/>
        <v>6417540</v>
      </c>
      <c r="I22" s="87">
        <f t="shared" si="3"/>
        <v>43586225</v>
      </c>
      <c r="J22" s="87">
        <f t="shared" si="3"/>
        <v>-68613658</v>
      </c>
      <c r="K22" s="87">
        <f t="shared" si="3"/>
        <v>-90463148</v>
      </c>
      <c r="L22" s="87">
        <f t="shared" si="3"/>
        <v>-68613658</v>
      </c>
      <c r="M22" s="87">
        <f t="shared" si="3"/>
        <v>-227690464</v>
      </c>
      <c r="N22" s="87">
        <f t="shared" si="3"/>
        <v>0</v>
      </c>
      <c r="O22" s="87">
        <f t="shared" si="3"/>
        <v>111970870</v>
      </c>
      <c r="P22" s="87">
        <f t="shared" si="3"/>
        <v>17161834</v>
      </c>
      <c r="Q22" s="87">
        <f t="shared" si="3"/>
        <v>129132704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-54971535</v>
      </c>
      <c r="W22" s="87">
        <f t="shared" si="3"/>
        <v>22305851</v>
      </c>
      <c r="X22" s="87">
        <f t="shared" si="3"/>
        <v>-77277386</v>
      </c>
      <c r="Y22" s="88">
        <f>+IF(W22&lt;&gt;0,(X22/W22)*100,0)</f>
        <v>-346.4444642797981</v>
      </c>
      <c r="Z22" s="89">
        <f t="shared" si="3"/>
        <v>60174218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-385883486</v>
      </c>
      <c r="C24" s="74">
        <f>SUM(C22:C23)</f>
        <v>0</v>
      </c>
      <c r="D24" s="75">
        <f aca="true" t="shared" si="4" ref="D24:Z24">SUM(D22:D23)</f>
        <v>67141660</v>
      </c>
      <c r="E24" s="76">
        <f t="shared" si="4"/>
        <v>60174218</v>
      </c>
      <c r="F24" s="76">
        <f t="shared" si="4"/>
        <v>118463069</v>
      </c>
      <c r="G24" s="76">
        <f t="shared" si="4"/>
        <v>-81294384</v>
      </c>
      <c r="H24" s="76">
        <f t="shared" si="4"/>
        <v>6417540</v>
      </c>
      <c r="I24" s="76">
        <f t="shared" si="4"/>
        <v>43586225</v>
      </c>
      <c r="J24" s="76">
        <f t="shared" si="4"/>
        <v>-68613658</v>
      </c>
      <c r="K24" s="76">
        <f t="shared" si="4"/>
        <v>-90463148</v>
      </c>
      <c r="L24" s="76">
        <f t="shared" si="4"/>
        <v>-68613658</v>
      </c>
      <c r="M24" s="76">
        <f t="shared" si="4"/>
        <v>-227690464</v>
      </c>
      <c r="N24" s="76">
        <f t="shared" si="4"/>
        <v>0</v>
      </c>
      <c r="O24" s="76">
        <f t="shared" si="4"/>
        <v>111970870</v>
      </c>
      <c r="P24" s="76">
        <f t="shared" si="4"/>
        <v>17161834</v>
      </c>
      <c r="Q24" s="76">
        <f t="shared" si="4"/>
        <v>129132704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-54971535</v>
      </c>
      <c r="W24" s="76">
        <f t="shared" si="4"/>
        <v>22305851</v>
      </c>
      <c r="X24" s="76">
        <f t="shared" si="4"/>
        <v>-77277386</v>
      </c>
      <c r="Y24" s="77">
        <f>+IF(W24&lt;&gt;0,(X24/W24)*100,0)</f>
        <v>-346.4444642797981</v>
      </c>
      <c r="Z24" s="78">
        <f t="shared" si="4"/>
        <v>60174218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157491371</v>
      </c>
      <c r="C27" s="21">
        <v>0</v>
      </c>
      <c r="D27" s="98">
        <v>245502811</v>
      </c>
      <c r="E27" s="99">
        <v>250437726</v>
      </c>
      <c r="F27" s="99">
        <v>0</v>
      </c>
      <c r="G27" s="99">
        <v>0</v>
      </c>
      <c r="H27" s="99">
        <v>0</v>
      </c>
      <c r="I27" s="99">
        <v>0</v>
      </c>
      <c r="J27" s="99">
        <v>1479547</v>
      </c>
      <c r="K27" s="99">
        <v>23389065</v>
      </c>
      <c r="L27" s="99">
        <v>1149275</v>
      </c>
      <c r="M27" s="99">
        <v>26017887</v>
      </c>
      <c r="N27" s="99">
        <v>4114166</v>
      </c>
      <c r="O27" s="99">
        <v>3191314</v>
      </c>
      <c r="P27" s="99">
        <v>4486368</v>
      </c>
      <c r="Q27" s="99">
        <v>11791848</v>
      </c>
      <c r="R27" s="99">
        <v>0</v>
      </c>
      <c r="S27" s="99">
        <v>0</v>
      </c>
      <c r="T27" s="99">
        <v>0</v>
      </c>
      <c r="U27" s="99">
        <v>0</v>
      </c>
      <c r="V27" s="99">
        <v>37809735</v>
      </c>
      <c r="W27" s="99">
        <v>187828295</v>
      </c>
      <c r="X27" s="99">
        <v>-150018560</v>
      </c>
      <c r="Y27" s="100">
        <v>-79.87</v>
      </c>
      <c r="Z27" s="101">
        <v>250437726</v>
      </c>
    </row>
    <row r="28" spans="1:26" ht="13.5">
      <c r="A28" s="102" t="s">
        <v>44</v>
      </c>
      <c r="B28" s="18">
        <v>126789930</v>
      </c>
      <c r="C28" s="18">
        <v>0</v>
      </c>
      <c r="D28" s="58">
        <v>217652811</v>
      </c>
      <c r="E28" s="59">
        <v>218287726</v>
      </c>
      <c r="F28" s="59">
        <v>0</v>
      </c>
      <c r="G28" s="59">
        <v>0</v>
      </c>
      <c r="H28" s="59">
        <v>0</v>
      </c>
      <c r="I28" s="59">
        <v>0</v>
      </c>
      <c r="J28" s="59">
        <v>603157</v>
      </c>
      <c r="K28" s="59">
        <v>21025843</v>
      </c>
      <c r="L28" s="59">
        <v>1149275</v>
      </c>
      <c r="M28" s="59">
        <v>22778275</v>
      </c>
      <c r="N28" s="59">
        <v>3030703</v>
      </c>
      <c r="O28" s="59">
        <v>3162619</v>
      </c>
      <c r="P28" s="59">
        <v>4479530</v>
      </c>
      <c r="Q28" s="59">
        <v>10672852</v>
      </c>
      <c r="R28" s="59">
        <v>0</v>
      </c>
      <c r="S28" s="59">
        <v>0</v>
      </c>
      <c r="T28" s="59">
        <v>0</v>
      </c>
      <c r="U28" s="59">
        <v>0</v>
      </c>
      <c r="V28" s="59">
        <v>33451127</v>
      </c>
      <c r="W28" s="59">
        <v>163715795</v>
      </c>
      <c r="X28" s="59">
        <v>-130264668</v>
      </c>
      <c r="Y28" s="60">
        <v>-79.57</v>
      </c>
      <c r="Z28" s="61">
        <v>218287726</v>
      </c>
    </row>
    <row r="29" spans="1:26" ht="13.5">
      <c r="A29" s="57" t="s">
        <v>100</v>
      </c>
      <c r="B29" s="18">
        <v>22959683</v>
      </c>
      <c r="C29" s="18">
        <v>0</v>
      </c>
      <c r="D29" s="58">
        <v>7250000</v>
      </c>
      <c r="E29" s="59">
        <v>7250000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5437500</v>
      </c>
      <c r="X29" s="59">
        <v>-5437500</v>
      </c>
      <c r="Y29" s="60">
        <v>-100</v>
      </c>
      <c r="Z29" s="61">
        <v>7250000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7741758</v>
      </c>
      <c r="C31" s="18">
        <v>0</v>
      </c>
      <c r="D31" s="58">
        <v>20600000</v>
      </c>
      <c r="E31" s="59">
        <v>24900000</v>
      </c>
      <c r="F31" s="59">
        <v>0</v>
      </c>
      <c r="G31" s="59">
        <v>0</v>
      </c>
      <c r="H31" s="59">
        <v>0</v>
      </c>
      <c r="I31" s="59">
        <v>0</v>
      </c>
      <c r="J31" s="59">
        <v>876390</v>
      </c>
      <c r="K31" s="59">
        <v>2363222</v>
      </c>
      <c r="L31" s="59">
        <v>0</v>
      </c>
      <c r="M31" s="59">
        <v>3239612</v>
      </c>
      <c r="N31" s="59">
        <v>1083463</v>
      </c>
      <c r="O31" s="59">
        <v>28695</v>
      </c>
      <c r="P31" s="59">
        <v>6838</v>
      </c>
      <c r="Q31" s="59">
        <v>1118996</v>
      </c>
      <c r="R31" s="59">
        <v>0</v>
      </c>
      <c r="S31" s="59">
        <v>0</v>
      </c>
      <c r="T31" s="59">
        <v>0</v>
      </c>
      <c r="U31" s="59">
        <v>0</v>
      </c>
      <c r="V31" s="59">
        <v>4358608</v>
      </c>
      <c r="W31" s="59">
        <v>18675000</v>
      </c>
      <c r="X31" s="59">
        <v>-14316392</v>
      </c>
      <c r="Y31" s="60">
        <v>-76.66</v>
      </c>
      <c r="Z31" s="61">
        <v>24900000</v>
      </c>
    </row>
    <row r="32" spans="1:26" ht="13.5">
      <c r="A32" s="69" t="s">
        <v>50</v>
      </c>
      <c r="B32" s="21">
        <f>SUM(B28:B31)</f>
        <v>157491371</v>
      </c>
      <c r="C32" s="21">
        <f>SUM(C28:C31)</f>
        <v>0</v>
      </c>
      <c r="D32" s="98">
        <f aca="true" t="shared" si="5" ref="D32:Z32">SUM(D28:D31)</f>
        <v>245502811</v>
      </c>
      <c r="E32" s="99">
        <f t="shared" si="5"/>
        <v>250437726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1479547</v>
      </c>
      <c r="K32" s="99">
        <f t="shared" si="5"/>
        <v>23389065</v>
      </c>
      <c r="L32" s="99">
        <f t="shared" si="5"/>
        <v>1149275</v>
      </c>
      <c r="M32" s="99">
        <f t="shared" si="5"/>
        <v>26017887</v>
      </c>
      <c r="N32" s="99">
        <f t="shared" si="5"/>
        <v>4114166</v>
      </c>
      <c r="O32" s="99">
        <f t="shared" si="5"/>
        <v>3191314</v>
      </c>
      <c r="P32" s="99">
        <f t="shared" si="5"/>
        <v>4486368</v>
      </c>
      <c r="Q32" s="99">
        <f t="shared" si="5"/>
        <v>11791848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37809735</v>
      </c>
      <c r="W32" s="99">
        <f t="shared" si="5"/>
        <v>187828295</v>
      </c>
      <c r="X32" s="99">
        <f t="shared" si="5"/>
        <v>-150018560</v>
      </c>
      <c r="Y32" s="100">
        <f>+IF(W32&lt;&gt;0,(X32/W32)*100,0)</f>
        <v>-79.87005365725116</v>
      </c>
      <c r="Z32" s="101">
        <f t="shared" si="5"/>
        <v>250437726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842213874</v>
      </c>
      <c r="C35" s="18">
        <v>0</v>
      </c>
      <c r="D35" s="58">
        <v>2184382378</v>
      </c>
      <c r="E35" s="59">
        <v>3023668963</v>
      </c>
      <c r="F35" s="59">
        <v>1439545629</v>
      </c>
      <c r="G35" s="59">
        <v>1439545629</v>
      </c>
      <c r="H35" s="59">
        <v>1439545629</v>
      </c>
      <c r="I35" s="59">
        <v>1439545629</v>
      </c>
      <c r="J35" s="59">
        <v>1439545629</v>
      </c>
      <c r="K35" s="59">
        <v>1439545629</v>
      </c>
      <c r="L35" s="59">
        <v>1439545629</v>
      </c>
      <c r="M35" s="59">
        <v>1439545629</v>
      </c>
      <c r="N35" s="59">
        <v>3182831271</v>
      </c>
      <c r="O35" s="59">
        <v>3172519472</v>
      </c>
      <c r="P35" s="59">
        <v>3183544866</v>
      </c>
      <c r="Q35" s="59">
        <v>3183544866</v>
      </c>
      <c r="R35" s="59">
        <v>0</v>
      </c>
      <c r="S35" s="59">
        <v>0</v>
      </c>
      <c r="T35" s="59">
        <v>0</v>
      </c>
      <c r="U35" s="59">
        <v>0</v>
      </c>
      <c r="V35" s="59">
        <v>3183544866</v>
      </c>
      <c r="W35" s="59">
        <v>2267751722</v>
      </c>
      <c r="X35" s="59">
        <v>915793144</v>
      </c>
      <c r="Y35" s="60">
        <v>40.38</v>
      </c>
      <c r="Z35" s="61">
        <v>3023668963</v>
      </c>
    </row>
    <row r="36" spans="1:26" ht="13.5">
      <c r="A36" s="57" t="s">
        <v>53</v>
      </c>
      <c r="B36" s="18">
        <v>6673482874</v>
      </c>
      <c r="C36" s="18">
        <v>0</v>
      </c>
      <c r="D36" s="58">
        <v>8440518804</v>
      </c>
      <c r="E36" s="59">
        <v>6429395094</v>
      </c>
      <c r="F36" s="59">
        <v>7290763372</v>
      </c>
      <c r="G36" s="59">
        <v>7290763372</v>
      </c>
      <c r="H36" s="59">
        <v>7290763372</v>
      </c>
      <c r="I36" s="59">
        <v>7290763372</v>
      </c>
      <c r="J36" s="59">
        <v>7290763372</v>
      </c>
      <c r="K36" s="59">
        <v>7290763372</v>
      </c>
      <c r="L36" s="59">
        <v>7290763372</v>
      </c>
      <c r="M36" s="59">
        <v>7290763372</v>
      </c>
      <c r="N36" s="59">
        <v>7321860576</v>
      </c>
      <c r="O36" s="59">
        <v>7356233454</v>
      </c>
      <c r="P36" s="59">
        <v>5674976791</v>
      </c>
      <c r="Q36" s="59">
        <v>5674976791</v>
      </c>
      <c r="R36" s="59">
        <v>0</v>
      </c>
      <c r="S36" s="59">
        <v>0</v>
      </c>
      <c r="T36" s="59">
        <v>0</v>
      </c>
      <c r="U36" s="59">
        <v>0</v>
      </c>
      <c r="V36" s="59">
        <v>5674976791</v>
      </c>
      <c r="W36" s="59">
        <v>4822046321</v>
      </c>
      <c r="X36" s="59">
        <v>852930470</v>
      </c>
      <c r="Y36" s="60">
        <v>17.69</v>
      </c>
      <c r="Z36" s="61">
        <v>6429395094</v>
      </c>
    </row>
    <row r="37" spans="1:26" ht="13.5">
      <c r="A37" s="57" t="s">
        <v>54</v>
      </c>
      <c r="B37" s="18">
        <v>2642810941</v>
      </c>
      <c r="C37" s="18">
        <v>0</v>
      </c>
      <c r="D37" s="58">
        <v>1903406990</v>
      </c>
      <c r="E37" s="59">
        <v>2183216947</v>
      </c>
      <c r="F37" s="59">
        <v>2497090792</v>
      </c>
      <c r="G37" s="59">
        <v>2497090792</v>
      </c>
      <c r="H37" s="59">
        <v>2497090792</v>
      </c>
      <c r="I37" s="59">
        <v>2497090792</v>
      </c>
      <c r="J37" s="59">
        <v>2497090792</v>
      </c>
      <c r="K37" s="59">
        <v>2497090792</v>
      </c>
      <c r="L37" s="59">
        <v>2497090792</v>
      </c>
      <c r="M37" s="59">
        <v>2497090792</v>
      </c>
      <c r="N37" s="59">
        <v>2497091000</v>
      </c>
      <c r="O37" s="59">
        <v>2497091000</v>
      </c>
      <c r="P37" s="59">
        <v>2497091000</v>
      </c>
      <c r="Q37" s="59">
        <v>2497091000</v>
      </c>
      <c r="R37" s="59">
        <v>0</v>
      </c>
      <c r="S37" s="59">
        <v>0</v>
      </c>
      <c r="T37" s="59">
        <v>0</v>
      </c>
      <c r="U37" s="59">
        <v>0</v>
      </c>
      <c r="V37" s="59">
        <v>2497091000</v>
      </c>
      <c r="W37" s="59">
        <v>1637412710</v>
      </c>
      <c r="X37" s="59">
        <v>859678290</v>
      </c>
      <c r="Y37" s="60">
        <v>52.5</v>
      </c>
      <c r="Z37" s="61">
        <v>2183216947</v>
      </c>
    </row>
    <row r="38" spans="1:26" ht="13.5">
      <c r="A38" s="57" t="s">
        <v>55</v>
      </c>
      <c r="B38" s="18">
        <v>319826183</v>
      </c>
      <c r="C38" s="18">
        <v>0</v>
      </c>
      <c r="D38" s="58">
        <v>325773780</v>
      </c>
      <c r="E38" s="59">
        <v>302423166</v>
      </c>
      <c r="F38" s="59">
        <v>343621503</v>
      </c>
      <c r="G38" s="59">
        <v>343621503</v>
      </c>
      <c r="H38" s="59">
        <v>343621503</v>
      </c>
      <c r="I38" s="59">
        <v>343621503</v>
      </c>
      <c r="J38" s="59">
        <v>343621503</v>
      </c>
      <c r="K38" s="59">
        <v>343621503</v>
      </c>
      <c r="L38" s="59">
        <v>343621503</v>
      </c>
      <c r="M38" s="59">
        <v>343621503</v>
      </c>
      <c r="N38" s="59">
        <v>334411322</v>
      </c>
      <c r="O38" s="59">
        <v>334411126</v>
      </c>
      <c r="P38" s="59">
        <v>310847806</v>
      </c>
      <c r="Q38" s="59">
        <v>310847806</v>
      </c>
      <c r="R38" s="59">
        <v>0</v>
      </c>
      <c r="S38" s="59">
        <v>0</v>
      </c>
      <c r="T38" s="59">
        <v>0</v>
      </c>
      <c r="U38" s="59">
        <v>0</v>
      </c>
      <c r="V38" s="59">
        <v>310847806</v>
      </c>
      <c r="W38" s="59">
        <v>226817375</v>
      </c>
      <c r="X38" s="59">
        <v>84030431</v>
      </c>
      <c r="Y38" s="60">
        <v>37.05</v>
      </c>
      <c r="Z38" s="61">
        <v>302423166</v>
      </c>
    </row>
    <row r="39" spans="1:26" ht="13.5">
      <c r="A39" s="57" t="s">
        <v>56</v>
      </c>
      <c r="B39" s="18">
        <v>4553059624</v>
      </c>
      <c r="C39" s="18">
        <v>0</v>
      </c>
      <c r="D39" s="58">
        <v>8395720412</v>
      </c>
      <c r="E39" s="59">
        <v>6967423944</v>
      </c>
      <c r="F39" s="59">
        <v>5889596706</v>
      </c>
      <c r="G39" s="59">
        <v>5889596706</v>
      </c>
      <c r="H39" s="59">
        <v>5889596706</v>
      </c>
      <c r="I39" s="59">
        <v>5889596706</v>
      </c>
      <c r="J39" s="59">
        <v>5889596706</v>
      </c>
      <c r="K39" s="59">
        <v>5889596706</v>
      </c>
      <c r="L39" s="59">
        <v>5889596706</v>
      </c>
      <c r="M39" s="59">
        <v>5889596706</v>
      </c>
      <c r="N39" s="59">
        <v>7673189525</v>
      </c>
      <c r="O39" s="59">
        <v>7697250800</v>
      </c>
      <c r="P39" s="59">
        <v>6050582851</v>
      </c>
      <c r="Q39" s="59">
        <v>6050582851</v>
      </c>
      <c r="R39" s="59">
        <v>0</v>
      </c>
      <c r="S39" s="59">
        <v>0</v>
      </c>
      <c r="T39" s="59">
        <v>0</v>
      </c>
      <c r="U39" s="59">
        <v>0</v>
      </c>
      <c r="V39" s="59">
        <v>6050582851</v>
      </c>
      <c r="W39" s="59">
        <v>5225567958</v>
      </c>
      <c r="X39" s="59">
        <v>825014893</v>
      </c>
      <c r="Y39" s="60">
        <v>15.79</v>
      </c>
      <c r="Z39" s="61">
        <v>6967423944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677388178</v>
      </c>
      <c r="C42" s="18">
        <v>0</v>
      </c>
      <c r="D42" s="58">
        <v>272878980</v>
      </c>
      <c r="E42" s="59">
        <v>237563891</v>
      </c>
      <c r="F42" s="59">
        <v>14914313</v>
      </c>
      <c r="G42" s="59">
        <v>-6730911</v>
      </c>
      <c r="H42" s="59">
        <v>-4500337</v>
      </c>
      <c r="I42" s="59">
        <v>3683065</v>
      </c>
      <c r="J42" s="59">
        <v>15230965</v>
      </c>
      <c r="K42" s="59">
        <v>-586459</v>
      </c>
      <c r="L42" s="59">
        <v>10825406</v>
      </c>
      <c r="M42" s="59">
        <v>25469912</v>
      </c>
      <c r="N42" s="59">
        <v>7428415</v>
      </c>
      <c r="O42" s="59">
        <v>-1116333</v>
      </c>
      <c r="P42" s="59">
        <v>15511765</v>
      </c>
      <c r="Q42" s="59">
        <v>21823847</v>
      </c>
      <c r="R42" s="59">
        <v>0</v>
      </c>
      <c r="S42" s="59">
        <v>0</v>
      </c>
      <c r="T42" s="59">
        <v>0</v>
      </c>
      <c r="U42" s="59">
        <v>0</v>
      </c>
      <c r="V42" s="59">
        <v>50976824</v>
      </c>
      <c r="W42" s="59">
        <v>77083269</v>
      </c>
      <c r="X42" s="59">
        <v>-26106445</v>
      </c>
      <c r="Y42" s="60">
        <v>-33.87</v>
      </c>
      <c r="Z42" s="61">
        <v>237563891</v>
      </c>
    </row>
    <row r="43" spans="1:26" ht="13.5">
      <c r="A43" s="57" t="s">
        <v>59</v>
      </c>
      <c r="B43" s="18">
        <v>-185670996</v>
      </c>
      <c r="C43" s="18">
        <v>0</v>
      </c>
      <c r="D43" s="58">
        <v>-245502816</v>
      </c>
      <c r="E43" s="59">
        <v>-223013241</v>
      </c>
      <c r="F43" s="59">
        <v>-786223</v>
      </c>
      <c r="G43" s="59">
        <v>0</v>
      </c>
      <c r="H43" s="59">
        <v>-1581757</v>
      </c>
      <c r="I43" s="59">
        <v>-2367980</v>
      </c>
      <c r="J43" s="59">
        <v>-16497172</v>
      </c>
      <c r="K43" s="59">
        <v>-5288074</v>
      </c>
      <c r="L43" s="59">
        <v>-1263866</v>
      </c>
      <c r="M43" s="59">
        <v>-23049112</v>
      </c>
      <c r="N43" s="59">
        <v>-4114165</v>
      </c>
      <c r="O43" s="59">
        <v>-3191313</v>
      </c>
      <c r="P43" s="59">
        <v>-4486367</v>
      </c>
      <c r="Q43" s="59">
        <v>-11791845</v>
      </c>
      <c r="R43" s="59">
        <v>0</v>
      </c>
      <c r="S43" s="59">
        <v>0</v>
      </c>
      <c r="T43" s="59">
        <v>0</v>
      </c>
      <c r="U43" s="59">
        <v>0</v>
      </c>
      <c r="V43" s="59">
        <v>-37208937</v>
      </c>
      <c r="W43" s="59">
        <v>-128796577</v>
      </c>
      <c r="X43" s="59">
        <v>91587640</v>
      </c>
      <c r="Y43" s="60">
        <v>-71.11</v>
      </c>
      <c r="Z43" s="61">
        <v>-223013241</v>
      </c>
    </row>
    <row r="44" spans="1:26" ht="13.5">
      <c r="A44" s="57" t="s">
        <v>60</v>
      </c>
      <c r="B44" s="18">
        <v>-486208281</v>
      </c>
      <c r="C44" s="18">
        <v>0</v>
      </c>
      <c r="D44" s="58">
        <v>-18434208</v>
      </c>
      <c r="E44" s="59">
        <v>-18434212</v>
      </c>
      <c r="F44" s="59">
        <v>-10825398</v>
      </c>
      <c r="G44" s="59">
        <v>709430</v>
      </c>
      <c r="H44" s="59">
        <v>904158</v>
      </c>
      <c r="I44" s="59">
        <v>-9211810</v>
      </c>
      <c r="J44" s="59">
        <v>-84441</v>
      </c>
      <c r="K44" s="59">
        <v>-38261</v>
      </c>
      <c r="L44" s="59">
        <v>-6553012</v>
      </c>
      <c r="M44" s="59">
        <v>-6675714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-15887524</v>
      </c>
      <c r="W44" s="59">
        <v>-9210679</v>
      </c>
      <c r="X44" s="59">
        <v>-6676845</v>
      </c>
      <c r="Y44" s="60">
        <v>72.49</v>
      </c>
      <c r="Z44" s="61">
        <v>-18434212</v>
      </c>
    </row>
    <row r="45" spans="1:26" ht="13.5">
      <c r="A45" s="69" t="s">
        <v>61</v>
      </c>
      <c r="B45" s="21">
        <v>4929222</v>
      </c>
      <c r="C45" s="21">
        <v>0</v>
      </c>
      <c r="D45" s="98">
        <v>5656117</v>
      </c>
      <c r="E45" s="99">
        <v>1045659</v>
      </c>
      <c r="F45" s="99">
        <v>634247</v>
      </c>
      <c r="G45" s="99">
        <v>-5387234</v>
      </c>
      <c r="H45" s="99">
        <v>-10565170</v>
      </c>
      <c r="I45" s="99">
        <v>-10565170</v>
      </c>
      <c r="J45" s="99">
        <v>-11915818</v>
      </c>
      <c r="K45" s="99">
        <v>-17828612</v>
      </c>
      <c r="L45" s="99">
        <v>-14820084</v>
      </c>
      <c r="M45" s="99">
        <v>-14820084</v>
      </c>
      <c r="N45" s="99">
        <v>-11505834</v>
      </c>
      <c r="O45" s="99">
        <v>-15813480</v>
      </c>
      <c r="P45" s="99">
        <v>-4788082</v>
      </c>
      <c r="Q45" s="99">
        <v>-4788082</v>
      </c>
      <c r="R45" s="99">
        <v>0</v>
      </c>
      <c r="S45" s="99">
        <v>0</v>
      </c>
      <c r="T45" s="99">
        <v>0</v>
      </c>
      <c r="U45" s="99">
        <v>0</v>
      </c>
      <c r="V45" s="99">
        <v>-4788082</v>
      </c>
      <c r="W45" s="99">
        <v>-55994766</v>
      </c>
      <c r="X45" s="99">
        <v>51206684</v>
      </c>
      <c r="Y45" s="100">
        <v>-91.45</v>
      </c>
      <c r="Z45" s="101">
        <v>1045659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76748413</v>
      </c>
      <c r="C49" s="51">
        <v>0</v>
      </c>
      <c r="D49" s="128">
        <v>111025400</v>
      </c>
      <c r="E49" s="53">
        <v>96533874</v>
      </c>
      <c r="F49" s="53">
        <v>0</v>
      </c>
      <c r="G49" s="53">
        <v>0</v>
      </c>
      <c r="H49" s="53">
        <v>0</v>
      </c>
      <c r="I49" s="53">
        <v>89077706</v>
      </c>
      <c r="J49" s="53">
        <v>0</v>
      </c>
      <c r="K49" s="53">
        <v>0</v>
      </c>
      <c r="L49" s="53">
        <v>0</v>
      </c>
      <c r="M49" s="53">
        <v>2598284188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2971669581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26639561</v>
      </c>
      <c r="C51" s="51">
        <v>0</v>
      </c>
      <c r="D51" s="128">
        <v>158338245</v>
      </c>
      <c r="E51" s="53">
        <v>85315744</v>
      </c>
      <c r="F51" s="53">
        <v>0</v>
      </c>
      <c r="G51" s="53">
        <v>0</v>
      </c>
      <c r="H51" s="53">
        <v>0</v>
      </c>
      <c r="I51" s="53">
        <v>39285912</v>
      </c>
      <c r="J51" s="53">
        <v>0</v>
      </c>
      <c r="K51" s="53">
        <v>0</v>
      </c>
      <c r="L51" s="53">
        <v>0</v>
      </c>
      <c r="M51" s="53">
        <v>1418446853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149152859</v>
      </c>
      <c r="W51" s="53">
        <v>0</v>
      </c>
      <c r="X51" s="53">
        <v>1877179174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68.73119892514906</v>
      </c>
      <c r="C58" s="5">
        <f>IF(C67=0,0,+(C76/C67)*100)</f>
        <v>0</v>
      </c>
      <c r="D58" s="6">
        <f aca="true" t="shared" si="6" ref="D58:Z58">IF(D67=0,0,+(D76/D67)*100)</f>
        <v>82.8645060095372</v>
      </c>
      <c r="E58" s="7">
        <f t="shared" si="6"/>
        <v>34.69143779177229</v>
      </c>
      <c r="F58" s="7">
        <f t="shared" si="6"/>
        <v>60.51606781966117</v>
      </c>
      <c r="G58" s="7">
        <f t="shared" si="6"/>
        <v>0</v>
      </c>
      <c r="H58" s="7">
        <f t="shared" si="6"/>
        <v>191.41688615826095</v>
      </c>
      <c r="I58" s="7">
        <f t="shared" si="6"/>
        <v>145.16243763237242</v>
      </c>
      <c r="J58" s="7">
        <f t="shared" si="6"/>
        <v>8012.900602437859</v>
      </c>
      <c r="K58" s="7">
        <f t="shared" si="6"/>
        <v>6994.177366048841</v>
      </c>
      <c r="L58" s="7">
        <f t="shared" si="6"/>
        <v>8706.21850786542</v>
      </c>
      <c r="M58" s="7">
        <f t="shared" si="6"/>
        <v>7881.799119431427</v>
      </c>
      <c r="N58" s="7">
        <f t="shared" si="6"/>
        <v>0</v>
      </c>
      <c r="O58" s="7">
        <f t="shared" si="6"/>
        <v>100</v>
      </c>
      <c r="P58" s="7">
        <f t="shared" si="6"/>
        <v>79.21444728690693</v>
      </c>
      <c r="Q58" s="7">
        <f t="shared" si="6"/>
        <v>125.84085285919461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193.1245904447151</v>
      </c>
      <c r="W58" s="7">
        <f t="shared" si="6"/>
        <v>39.16185245299319</v>
      </c>
      <c r="X58" s="7">
        <f t="shared" si="6"/>
        <v>0</v>
      </c>
      <c r="Y58" s="7">
        <f t="shared" si="6"/>
        <v>0</v>
      </c>
      <c r="Z58" s="8">
        <f t="shared" si="6"/>
        <v>34.69143779177229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82.77514080814697</v>
      </c>
      <c r="E59" s="10">
        <f t="shared" si="7"/>
        <v>72.09999972763998</v>
      </c>
      <c r="F59" s="10">
        <f t="shared" si="7"/>
        <v>49.86863633066384</v>
      </c>
      <c r="G59" s="10">
        <f t="shared" si="7"/>
        <v>0</v>
      </c>
      <c r="H59" s="10">
        <f t="shared" si="7"/>
        <v>35.67613644902911</v>
      </c>
      <c r="I59" s="10">
        <f t="shared" si="7"/>
        <v>60.381588207554785</v>
      </c>
      <c r="J59" s="10">
        <f t="shared" si="7"/>
        <v>-74293.33772652388</v>
      </c>
      <c r="K59" s="10">
        <f t="shared" si="7"/>
        <v>328079.9721835883</v>
      </c>
      <c r="L59" s="10">
        <f t="shared" si="7"/>
        <v>-118150.47446457991</v>
      </c>
      <c r="M59" s="10">
        <f t="shared" si="7"/>
        <v>-159789.62701975714</v>
      </c>
      <c r="N59" s="10">
        <f t="shared" si="7"/>
        <v>0</v>
      </c>
      <c r="O59" s="10">
        <f t="shared" si="7"/>
        <v>100</v>
      </c>
      <c r="P59" s="10">
        <f t="shared" si="7"/>
        <v>100.32079903402966</v>
      </c>
      <c r="Q59" s="10">
        <f t="shared" si="7"/>
        <v>150.07883167471095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141.0468951072275</v>
      </c>
      <c r="W59" s="10">
        <f t="shared" si="7"/>
        <v>87.94756083232637</v>
      </c>
      <c r="X59" s="10">
        <f t="shared" si="7"/>
        <v>0</v>
      </c>
      <c r="Y59" s="10">
        <f t="shared" si="7"/>
        <v>0</v>
      </c>
      <c r="Z59" s="11">
        <f t="shared" si="7"/>
        <v>72.09999972763998</v>
      </c>
    </row>
    <row r="60" spans="1:26" ht="13.5">
      <c r="A60" s="37" t="s">
        <v>32</v>
      </c>
      <c r="B60" s="12">
        <f t="shared" si="7"/>
        <v>93.80562576544878</v>
      </c>
      <c r="C60" s="12">
        <f t="shared" si="7"/>
        <v>0</v>
      </c>
      <c r="D60" s="3">
        <f t="shared" si="7"/>
        <v>82.79166334233182</v>
      </c>
      <c r="E60" s="13">
        <f t="shared" si="7"/>
        <v>29.047167248046563</v>
      </c>
      <c r="F60" s="13">
        <f t="shared" si="7"/>
        <v>60.06276289546651</v>
      </c>
      <c r="G60" s="13">
        <f t="shared" si="7"/>
        <v>0</v>
      </c>
      <c r="H60" s="13">
        <f t="shared" si="7"/>
        <v>0</v>
      </c>
      <c r="I60" s="13">
        <f t="shared" si="7"/>
        <v>196.22829110329357</v>
      </c>
      <c r="J60" s="13">
        <f t="shared" si="7"/>
        <v>5808.271652013138</v>
      </c>
      <c r="K60" s="13">
        <f t="shared" si="7"/>
        <v>4857.117900621082</v>
      </c>
      <c r="L60" s="13">
        <f t="shared" si="7"/>
        <v>5646.361650137258</v>
      </c>
      <c r="M60" s="13">
        <f t="shared" si="7"/>
        <v>5427.423738299321</v>
      </c>
      <c r="N60" s="13">
        <f t="shared" si="7"/>
        <v>0</v>
      </c>
      <c r="O60" s="13">
        <f t="shared" si="7"/>
        <v>100</v>
      </c>
      <c r="P60" s="13">
        <f t="shared" si="7"/>
        <v>71.35788884755357</v>
      </c>
      <c r="Q60" s="13">
        <f t="shared" si="7"/>
        <v>115.43358552643772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207.6724350110562</v>
      </c>
      <c r="W60" s="13">
        <f t="shared" si="7"/>
        <v>30.53718294294902</v>
      </c>
      <c r="X60" s="13">
        <f t="shared" si="7"/>
        <v>0</v>
      </c>
      <c r="Y60" s="13">
        <f t="shared" si="7"/>
        <v>0</v>
      </c>
      <c r="Z60" s="14">
        <f t="shared" si="7"/>
        <v>29.047167248046563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80.96316304891754</v>
      </c>
      <c r="E61" s="13">
        <f t="shared" si="7"/>
        <v>28.07188249702327</v>
      </c>
      <c r="F61" s="13">
        <f t="shared" si="7"/>
        <v>46.19620493107523</v>
      </c>
      <c r="G61" s="13">
        <f t="shared" si="7"/>
        <v>0</v>
      </c>
      <c r="H61" s="13">
        <f t="shared" si="7"/>
        <v>0</v>
      </c>
      <c r="I61" s="13">
        <f t="shared" si="7"/>
        <v>167.34699172508408</v>
      </c>
      <c r="J61" s="13">
        <f t="shared" si="7"/>
        <v>1380.8161846329774</v>
      </c>
      <c r="K61" s="13">
        <f t="shared" si="7"/>
        <v>2882.9423177040694</v>
      </c>
      <c r="L61" s="13">
        <f t="shared" si="7"/>
        <v>1189.103126084115</v>
      </c>
      <c r="M61" s="13">
        <f t="shared" si="7"/>
        <v>1531.7566640721773</v>
      </c>
      <c r="N61" s="13">
        <f t="shared" si="7"/>
        <v>0</v>
      </c>
      <c r="O61" s="13">
        <f t="shared" si="7"/>
        <v>100</v>
      </c>
      <c r="P61" s="13">
        <f t="shared" si="7"/>
        <v>70.37874170091035</v>
      </c>
      <c r="Q61" s="13">
        <f t="shared" si="7"/>
        <v>127.32019121229136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200.36532201254195</v>
      </c>
      <c r="W61" s="13">
        <f t="shared" si="7"/>
        <v>33.298112206164205</v>
      </c>
      <c r="X61" s="13">
        <f t="shared" si="7"/>
        <v>0</v>
      </c>
      <c r="Y61" s="13">
        <f t="shared" si="7"/>
        <v>0</v>
      </c>
      <c r="Z61" s="14">
        <f t="shared" si="7"/>
        <v>28.07188249702327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81.75277381086444</v>
      </c>
      <c r="E62" s="13">
        <f t="shared" si="7"/>
        <v>27.151939306366618</v>
      </c>
      <c r="F62" s="13">
        <f t="shared" si="7"/>
        <v>69.63871056295147</v>
      </c>
      <c r="G62" s="13">
        <f t="shared" si="7"/>
        <v>0</v>
      </c>
      <c r="H62" s="13">
        <f t="shared" si="7"/>
        <v>0</v>
      </c>
      <c r="I62" s="13">
        <f t="shared" si="7"/>
        <v>191.62051082974807</v>
      </c>
      <c r="J62" s="13">
        <f t="shared" si="7"/>
        <v>-2819.735907357211</v>
      </c>
      <c r="K62" s="13">
        <f t="shared" si="7"/>
        <v>9151.074401201417</v>
      </c>
      <c r="L62" s="13">
        <f t="shared" si="7"/>
        <v>-3132.432907777939</v>
      </c>
      <c r="M62" s="13">
        <f t="shared" si="7"/>
        <v>-5448.627085061045</v>
      </c>
      <c r="N62" s="13">
        <f t="shared" si="7"/>
        <v>0</v>
      </c>
      <c r="O62" s="13">
        <f t="shared" si="7"/>
        <v>100</v>
      </c>
      <c r="P62" s="13">
        <f t="shared" si="7"/>
        <v>63.45113941599125</v>
      </c>
      <c r="Q62" s="13">
        <f t="shared" si="7"/>
        <v>87.80097814716532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159.44497873808615</v>
      </c>
      <c r="W62" s="13">
        <f t="shared" si="7"/>
        <v>21.28518517187055</v>
      </c>
      <c r="X62" s="13">
        <f t="shared" si="7"/>
        <v>0</v>
      </c>
      <c r="Y62" s="13">
        <f t="shared" si="7"/>
        <v>0</v>
      </c>
      <c r="Z62" s="14">
        <f t="shared" si="7"/>
        <v>27.151939306366618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97.18436235712767</v>
      </c>
      <c r="E63" s="13">
        <f t="shared" si="7"/>
        <v>48.97410471656419</v>
      </c>
      <c r="F63" s="13">
        <f t="shared" si="7"/>
        <v>57.98932512959153</v>
      </c>
      <c r="G63" s="13">
        <f t="shared" si="7"/>
        <v>0</v>
      </c>
      <c r="H63" s="13">
        <f t="shared" si="7"/>
        <v>0</v>
      </c>
      <c r="I63" s="13">
        <f t="shared" si="7"/>
        <v>171.37539899549589</v>
      </c>
      <c r="J63" s="13">
        <f t="shared" si="7"/>
        <v>-346.21575179502366</v>
      </c>
      <c r="K63" s="13">
        <f t="shared" si="7"/>
        <v>30797.241591018723</v>
      </c>
      <c r="L63" s="13">
        <f t="shared" si="7"/>
        <v>-376.11465944779894</v>
      </c>
      <c r="M63" s="13">
        <f t="shared" si="7"/>
        <v>-550.1355230503551</v>
      </c>
      <c r="N63" s="13">
        <f t="shared" si="7"/>
        <v>0</v>
      </c>
      <c r="O63" s="13">
        <f t="shared" si="7"/>
        <v>100</v>
      </c>
      <c r="P63" s="13">
        <f t="shared" si="7"/>
        <v>89.74519018380919</v>
      </c>
      <c r="Q63" s="13">
        <f t="shared" si="7"/>
        <v>122.69873864208655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215.34191417754315</v>
      </c>
      <c r="W63" s="13">
        <f t="shared" si="7"/>
        <v>47.60008811552644</v>
      </c>
      <c r="X63" s="13">
        <f t="shared" si="7"/>
        <v>0</v>
      </c>
      <c r="Y63" s="13">
        <f t="shared" si="7"/>
        <v>0</v>
      </c>
      <c r="Z63" s="14">
        <f t="shared" si="7"/>
        <v>48.97410471656419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82.3957069656812</v>
      </c>
      <c r="E64" s="13">
        <f t="shared" si="7"/>
        <v>0</v>
      </c>
      <c r="F64" s="13">
        <f t="shared" si="7"/>
        <v>60.35543790983824</v>
      </c>
      <c r="G64" s="13">
        <f t="shared" si="7"/>
        <v>0</v>
      </c>
      <c r="H64" s="13">
        <f t="shared" si="7"/>
        <v>0</v>
      </c>
      <c r="I64" s="13">
        <f t="shared" si="7"/>
        <v>174.11786355062796</v>
      </c>
      <c r="J64" s="13">
        <f t="shared" si="7"/>
        <v>70451.63845317597</v>
      </c>
      <c r="K64" s="13">
        <f t="shared" si="7"/>
        <v>0</v>
      </c>
      <c r="L64" s="13">
        <f t="shared" si="7"/>
        <v>79523.00046591085</v>
      </c>
      <c r="M64" s="13">
        <f t="shared" si="7"/>
        <v>113238.9656779003</v>
      </c>
      <c r="N64" s="13">
        <f t="shared" si="7"/>
        <v>0</v>
      </c>
      <c r="O64" s="13">
        <f t="shared" si="7"/>
        <v>100</v>
      </c>
      <c r="P64" s="13">
        <f t="shared" si="7"/>
        <v>103.20446403590837</v>
      </c>
      <c r="Q64" s="13">
        <f t="shared" si="7"/>
        <v>153.64757053175097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221.05910069986945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1304.5698780818593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84.8799317537563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4965.241122455533</v>
      </c>
      <c r="I66" s="16">
        <f t="shared" si="7"/>
        <v>12373.90859638018</v>
      </c>
      <c r="J66" s="16">
        <f t="shared" si="7"/>
        <v>9902349.549549548</v>
      </c>
      <c r="K66" s="16">
        <f t="shared" si="7"/>
        <v>0</v>
      </c>
      <c r="L66" s="16">
        <f t="shared" si="7"/>
        <v>10290164.864864865</v>
      </c>
      <c r="M66" s="16">
        <f t="shared" si="7"/>
        <v>15171822.522522524</v>
      </c>
      <c r="N66" s="16">
        <f t="shared" si="7"/>
        <v>0</v>
      </c>
      <c r="O66" s="16">
        <f t="shared" si="7"/>
        <v>100</v>
      </c>
      <c r="P66" s="16">
        <f t="shared" si="7"/>
        <v>97.58752455791043</v>
      </c>
      <c r="Q66" s="16">
        <f t="shared" si="7"/>
        <v>146.42714030184626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276.7974018819339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1952744074</v>
      </c>
      <c r="C67" s="23"/>
      <c r="D67" s="24">
        <v>2541450280</v>
      </c>
      <c r="E67" s="25">
        <v>2552460781</v>
      </c>
      <c r="F67" s="25">
        <v>182245853</v>
      </c>
      <c r="G67" s="25"/>
      <c r="H67" s="25">
        <v>66422817</v>
      </c>
      <c r="I67" s="25">
        <v>248668670</v>
      </c>
      <c r="J67" s="25">
        <v>1600995</v>
      </c>
      <c r="K67" s="25">
        <v>1723464</v>
      </c>
      <c r="L67" s="25">
        <v>1600995</v>
      </c>
      <c r="M67" s="25">
        <v>4925454</v>
      </c>
      <c r="N67" s="25"/>
      <c r="O67" s="25">
        <v>170431672</v>
      </c>
      <c r="P67" s="25">
        <v>215152258</v>
      </c>
      <c r="Q67" s="25">
        <v>385583930</v>
      </c>
      <c r="R67" s="25"/>
      <c r="S67" s="25"/>
      <c r="T67" s="25"/>
      <c r="U67" s="25"/>
      <c r="V67" s="25">
        <v>639178054</v>
      </c>
      <c r="W67" s="25">
        <v>1915549411</v>
      </c>
      <c r="X67" s="25"/>
      <c r="Y67" s="24"/>
      <c r="Z67" s="26">
        <v>2552460781</v>
      </c>
    </row>
    <row r="68" spans="1:26" ht="13.5" hidden="1">
      <c r="A68" s="36" t="s">
        <v>31</v>
      </c>
      <c r="B68" s="18">
        <v>391919607</v>
      </c>
      <c r="C68" s="18"/>
      <c r="D68" s="19">
        <v>450427595</v>
      </c>
      <c r="E68" s="20">
        <v>451975311</v>
      </c>
      <c r="F68" s="20">
        <v>46815836</v>
      </c>
      <c r="G68" s="20"/>
      <c r="H68" s="20">
        <v>66204795</v>
      </c>
      <c r="I68" s="20">
        <v>113020631</v>
      </c>
      <c r="J68" s="20">
        <v>-30350</v>
      </c>
      <c r="K68" s="20">
        <v>7909</v>
      </c>
      <c r="L68" s="20">
        <v>-30350</v>
      </c>
      <c r="M68" s="20">
        <v>-52791</v>
      </c>
      <c r="N68" s="20"/>
      <c r="O68" s="20">
        <v>37368672</v>
      </c>
      <c r="P68" s="20">
        <v>37249177</v>
      </c>
      <c r="Q68" s="20">
        <v>74617849</v>
      </c>
      <c r="R68" s="20"/>
      <c r="S68" s="20"/>
      <c r="T68" s="20"/>
      <c r="U68" s="20"/>
      <c r="V68" s="20">
        <v>187585689</v>
      </c>
      <c r="W68" s="20">
        <v>324557249</v>
      </c>
      <c r="X68" s="20"/>
      <c r="Y68" s="19"/>
      <c r="Z68" s="22">
        <v>451975311</v>
      </c>
    </row>
    <row r="69" spans="1:26" ht="13.5" hidden="1">
      <c r="A69" s="37" t="s">
        <v>32</v>
      </c>
      <c r="B69" s="18">
        <v>1430771772</v>
      </c>
      <c r="C69" s="18"/>
      <c r="D69" s="19">
        <v>1998808379</v>
      </c>
      <c r="E69" s="20">
        <v>1926560140</v>
      </c>
      <c r="F69" s="20">
        <v>135430017</v>
      </c>
      <c r="G69" s="20"/>
      <c r="H69" s="20"/>
      <c r="I69" s="20">
        <v>135430017</v>
      </c>
      <c r="J69" s="20">
        <v>1631234</v>
      </c>
      <c r="K69" s="20">
        <v>1715555</v>
      </c>
      <c r="L69" s="20">
        <v>1631234</v>
      </c>
      <c r="M69" s="20">
        <v>4978023</v>
      </c>
      <c r="N69" s="20"/>
      <c r="O69" s="20">
        <v>110311668</v>
      </c>
      <c r="P69" s="20">
        <v>154589310</v>
      </c>
      <c r="Q69" s="20">
        <v>264900978</v>
      </c>
      <c r="R69" s="20"/>
      <c r="S69" s="20"/>
      <c r="T69" s="20"/>
      <c r="U69" s="20"/>
      <c r="V69" s="20">
        <v>405309018</v>
      </c>
      <c r="W69" s="20">
        <v>1521831437</v>
      </c>
      <c r="X69" s="20"/>
      <c r="Y69" s="19"/>
      <c r="Z69" s="22">
        <v>1926560140</v>
      </c>
    </row>
    <row r="70" spans="1:26" ht="13.5" hidden="1">
      <c r="A70" s="38" t="s">
        <v>103</v>
      </c>
      <c r="B70" s="18"/>
      <c r="C70" s="18"/>
      <c r="D70" s="19">
        <v>1225130139</v>
      </c>
      <c r="E70" s="20">
        <v>1177918346</v>
      </c>
      <c r="F70" s="20">
        <v>90074148</v>
      </c>
      <c r="G70" s="20"/>
      <c r="H70" s="20"/>
      <c r="I70" s="20">
        <v>90074148</v>
      </c>
      <c r="J70" s="20">
        <v>4096083</v>
      </c>
      <c r="K70" s="20">
        <v>1496317</v>
      </c>
      <c r="L70" s="20">
        <v>4096083</v>
      </c>
      <c r="M70" s="20">
        <v>9688483</v>
      </c>
      <c r="N70" s="20"/>
      <c r="O70" s="20">
        <v>56126525</v>
      </c>
      <c r="P70" s="20">
        <v>79749259</v>
      </c>
      <c r="Q70" s="20">
        <v>135875784</v>
      </c>
      <c r="R70" s="20"/>
      <c r="S70" s="20"/>
      <c r="T70" s="20"/>
      <c r="U70" s="20"/>
      <c r="V70" s="20">
        <v>235638415</v>
      </c>
      <c r="W70" s="20">
        <v>918850018</v>
      </c>
      <c r="X70" s="20"/>
      <c r="Y70" s="19"/>
      <c r="Z70" s="22">
        <v>1177918346</v>
      </c>
    </row>
    <row r="71" spans="1:26" ht="13.5" hidden="1">
      <c r="A71" s="38" t="s">
        <v>104</v>
      </c>
      <c r="B71" s="18"/>
      <c r="C71" s="18"/>
      <c r="D71" s="19">
        <v>456419097</v>
      </c>
      <c r="E71" s="20">
        <v>458618383</v>
      </c>
      <c r="F71" s="20">
        <v>26300935</v>
      </c>
      <c r="G71" s="20"/>
      <c r="H71" s="20"/>
      <c r="I71" s="20">
        <v>26300935</v>
      </c>
      <c r="J71" s="20">
        <v>-579948</v>
      </c>
      <c r="K71" s="20">
        <v>196435</v>
      </c>
      <c r="L71" s="20">
        <v>-579948</v>
      </c>
      <c r="M71" s="20">
        <v>-963461</v>
      </c>
      <c r="N71" s="20"/>
      <c r="O71" s="20">
        <v>33861823</v>
      </c>
      <c r="P71" s="20">
        <v>53366769</v>
      </c>
      <c r="Q71" s="20">
        <v>87228592</v>
      </c>
      <c r="R71" s="20"/>
      <c r="S71" s="20"/>
      <c r="T71" s="20"/>
      <c r="U71" s="20"/>
      <c r="V71" s="20">
        <v>112566066</v>
      </c>
      <c r="W71" s="20">
        <v>380255461</v>
      </c>
      <c r="X71" s="20"/>
      <c r="Y71" s="19"/>
      <c r="Z71" s="22">
        <v>458618383</v>
      </c>
    </row>
    <row r="72" spans="1:26" ht="13.5" hidden="1">
      <c r="A72" s="38" t="s">
        <v>105</v>
      </c>
      <c r="B72" s="18"/>
      <c r="C72" s="18"/>
      <c r="D72" s="19">
        <v>192035080</v>
      </c>
      <c r="E72" s="20">
        <v>172709830</v>
      </c>
      <c r="F72" s="20">
        <v>10860085</v>
      </c>
      <c r="G72" s="20"/>
      <c r="H72" s="20"/>
      <c r="I72" s="20">
        <v>10860085</v>
      </c>
      <c r="J72" s="20">
        <v>-1891340</v>
      </c>
      <c r="K72" s="20">
        <v>22803</v>
      </c>
      <c r="L72" s="20">
        <v>-1891340</v>
      </c>
      <c r="M72" s="20">
        <v>-3759877</v>
      </c>
      <c r="N72" s="20"/>
      <c r="O72" s="20">
        <v>12256051</v>
      </c>
      <c r="P72" s="20">
        <v>13656499</v>
      </c>
      <c r="Q72" s="20">
        <v>25912550</v>
      </c>
      <c r="R72" s="20"/>
      <c r="S72" s="20"/>
      <c r="T72" s="20"/>
      <c r="U72" s="20"/>
      <c r="V72" s="20">
        <v>33012758</v>
      </c>
      <c r="W72" s="20">
        <v>132784771</v>
      </c>
      <c r="X72" s="20"/>
      <c r="Y72" s="19"/>
      <c r="Z72" s="22">
        <v>172709830</v>
      </c>
    </row>
    <row r="73" spans="1:26" ht="13.5" hidden="1">
      <c r="A73" s="38" t="s">
        <v>106</v>
      </c>
      <c r="B73" s="18"/>
      <c r="C73" s="18"/>
      <c r="D73" s="19">
        <v>125224063</v>
      </c>
      <c r="E73" s="20">
        <v>117313581</v>
      </c>
      <c r="F73" s="20">
        <v>8194849</v>
      </c>
      <c r="G73" s="20"/>
      <c r="H73" s="20"/>
      <c r="I73" s="20">
        <v>8194849</v>
      </c>
      <c r="J73" s="20">
        <v>6439</v>
      </c>
      <c r="K73" s="20"/>
      <c r="L73" s="20">
        <v>6439</v>
      </c>
      <c r="M73" s="20">
        <v>12878</v>
      </c>
      <c r="N73" s="20"/>
      <c r="O73" s="20">
        <v>8067269</v>
      </c>
      <c r="P73" s="20">
        <v>7816783</v>
      </c>
      <c r="Q73" s="20">
        <v>15884052</v>
      </c>
      <c r="R73" s="20"/>
      <c r="S73" s="20"/>
      <c r="T73" s="20"/>
      <c r="U73" s="20"/>
      <c r="V73" s="20">
        <v>24091779</v>
      </c>
      <c r="W73" s="20">
        <v>88820435</v>
      </c>
      <c r="X73" s="20"/>
      <c r="Y73" s="19"/>
      <c r="Z73" s="22">
        <v>117313581</v>
      </c>
    </row>
    <row r="74" spans="1:26" ht="13.5" hidden="1">
      <c r="A74" s="38" t="s">
        <v>107</v>
      </c>
      <c r="B74" s="18">
        <v>1430771772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1120752</v>
      </c>
      <c r="X74" s="20"/>
      <c r="Y74" s="19"/>
      <c r="Z74" s="22"/>
    </row>
    <row r="75" spans="1:26" ht="13.5" hidden="1">
      <c r="A75" s="39" t="s">
        <v>108</v>
      </c>
      <c r="B75" s="27">
        <v>130052695</v>
      </c>
      <c r="C75" s="27"/>
      <c r="D75" s="28">
        <v>92214306</v>
      </c>
      <c r="E75" s="29">
        <v>173925330</v>
      </c>
      <c r="F75" s="29"/>
      <c r="G75" s="29"/>
      <c r="H75" s="29">
        <v>218022</v>
      </c>
      <c r="I75" s="29">
        <v>218022</v>
      </c>
      <c r="J75" s="29">
        <v>111</v>
      </c>
      <c r="K75" s="29"/>
      <c r="L75" s="29">
        <v>111</v>
      </c>
      <c r="M75" s="29">
        <v>222</v>
      </c>
      <c r="N75" s="29"/>
      <c r="O75" s="29">
        <v>22751332</v>
      </c>
      <c r="P75" s="29">
        <v>23313771</v>
      </c>
      <c r="Q75" s="29">
        <v>46065103</v>
      </c>
      <c r="R75" s="29"/>
      <c r="S75" s="29"/>
      <c r="T75" s="29"/>
      <c r="U75" s="29"/>
      <c r="V75" s="29">
        <v>46283347</v>
      </c>
      <c r="W75" s="29">
        <v>69160725</v>
      </c>
      <c r="X75" s="29"/>
      <c r="Y75" s="28"/>
      <c r="Z75" s="30">
        <v>173925330</v>
      </c>
    </row>
    <row r="76" spans="1:26" ht="13.5" hidden="1">
      <c r="A76" s="41" t="s">
        <v>110</v>
      </c>
      <c r="B76" s="31">
        <v>1342144414</v>
      </c>
      <c r="C76" s="31"/>
      <c r="D76" s="32">
        <v>2105960220</v>
      </c>
      <c r="E76" s="33">
        <v>885485344</v>
      </c>
      <c r="F76" s="33">
        <v>110288024</v>
      </c>
      <c r="G76" s="33">
        <v>123540991</v>
      </c>
      <c r="H76" s="33">
        <v>127144488</v>
      </c>
      <c r="I76" s="33">
        <v>360973503</v>
      </c>
      <c r="J76" s="33">
        <v>128286138</v>
      </c>
      <c r="K76" s="33">
        <v>120542129</v>
      </c>
      <c r="L76" s="33">
        <v>139386123</v>
      </c>
      <c r="M76" s="33">
        <v>388214390</v>
      </c>
      <c r="N76" s="33">
        <v>144358762</v>
      </c>
      <c r="O76" s="33">
        <v>170431672</v>
      </c>
      <c r="P76" s="33">
        <v>170431672</v>
      </c>
      <c r="Q76" s="33">
        <v>485222106</v>
      </c>
      <c r="R76" s="33"/>
      <c r="S76" s="33"/>
      <c r="T76" s="33"/>
      <c r="U76" s="33"/>
      <c r="V76" s="33">
        <v>1234409999</v>
      </c>
      <c r="W76" s="33">
        <v>750164634</v>
      </c>
      <c r="X76" s="33"/>
      <c r="Y76" s="32"/>
      <c r="Z76" s="34">
        <v>885485344</v>
      </c>
    </row>
    <row r="77" spans="1:26" ht="13.5" hidden="1">
      <c r="A77" s="36" t="s">
        <v>31</v>
      </c>
      <c r="B77" s="18"/>
      <c r="C77" s="18"/>
      <c r="D77" s="19">
        <v>372842076</v>
      </c>
      <c r="E77" s="20">
        <v>325874198</v>
      </c>
      <c r="F77" s="20">
        <v>23346419</v>
      </c>
      <c r="G77" s="20">
        <v>21277920</v>
      </c>
      <c r="H77" s="20">
        <v>23619313</v>
      </c>
      <c r="I77" s="20">
        <v>68243652</v>
      </c>
      <c r="J77" s="20">
        <v>22548028</v>
      </c>
      <c r="K77" s="20">
        <v>25947845</v>
      </c>
      <c r="L77" s="20">
        <v>35858669</v>
      </c>
      <c r="M77" s="20">
        <v>84354542</v>
      </c>
      <c r="N77" s="20">
        <v>37248252</v>
      </c>
      <c r="O77" s="20">
        <v>37368672</v>
      </c>
      <c r="P77" s="20">
        <v>37368672</v>
      </c>
      <c r="Q77" s="20">
        <v>111985596</v>
      </c>
      <c r="R77" s="20"/>
      <c r="S77" s="20"/>
      <c r="T77" s="20"/>
      <c r="U77" s="20"/>
      <c r="V77" s="20">
        <v>264583790</v>
      </c>
      <c r="W77" s="20">
        <v>285440184</v>
      </c>
      <c r="X77" s="20"/>
      <c r="Y77" s="19"/>
      <c r="Z77" s="22">
        <v>325874198</v>
      </c>
    </row>
    <row r="78" spans="1:26" ht="13.5" hidden="1">
      <c r="A78" s="37" t="s">
        <v>32</v>
      </c>
      <c r="B78" s="18">
        <v>1342144414</v>
      </c>
      <c r="C78" s="18"/>
      <c r="D78" s="19">
        <v>1654846704</v>
      </c>
      <c r="E78" s="20">
        <v>559611146</v>
      </c>
      <c r="F78" s="20">
        <v>81343010</v>
      </c>
      <c r="G78" s="20">
        <v>91709141</v>
      </c>
      <c r="H78" s="20">
        <v>92699857</v>
      </c>
      <c r="I78" s="20">
        <v>265752008</v>
      </c>
      <c r="J78" s="20">
        <v>94746502</v>
      </c>
      <c r="K78" s="20">
        <v>83326529</v>
      </c>
      <c r="L78" s="20">
        <v>92105371</v>
      </c>
      <c r="M78" s="20">
        <v>270178402</v>
      </c>
      <c r="N78" s="20">
        <v>85161361</v>
      </c>
      <c r="O78" s="20">
        <v>110311668</v>
      </c>
      <c r="P78" s="20">
        <v>110311668</v>
      </c>
      <c r="Q78" s="20">
        <v>305784697</v>
      </c>
      <c r="R78" s="20"/>
      <c r="S78" s="20"/>
      <c r="T78" s="20"/>
      <c r="U78" s="20"/>
      <c r="V78" s="20">
        <v>841715107</v>
      </c>
      <c r="W78" s="20">
        <v>464724450</v>
      </c>
      <c r="X78" s="20"/>
      <c r="Y78" s="19"/>
      <c r="Z78" s="22">
        <v>559611146</v>
      </c>
    </row>
    <row r="79" spans="1:26" ht="13.5" hidden="1">
      <c r="A79" s="38" t="s">
        <v>103</v>
      </c>
      <c r="B79" s="18">
        <v>830081725</v>
      </c>
      <c r="C79" s="18"/>
      <c r="D79" s="19">
        <v>991904112</v>
      </c>
      <c r="E79" s="20">
        <v>330663854</v>
      </c>
      <c r="F79" s="20">
        <v>41610838</v>
      </c>
      <c r="G79" s="20">
        <v>54464119</v>
      </c>
      <c r="H79" s="20">
        <v>54661420</v>
      </c>
      <c r="I79" s="20">
        <v>150736377</v>
      </c>
      <c r="J79" s="20">
        <v>56559377</v>
      </c>
      <c r="K79" s="20">
        <v>43137956</v>
      </c>
      <c r="L79" s="20">
        <v>48706651</v>
      </c>
      <c r="M79" s="20">
        <v>148403984</v>
      </c>
      <c r="N79" s="20">
        <v>60744258</v>
      </c>
      <c r="O79" s="20">
        <v>56126525</v>
      </c>
      <c r="P79" s="20">
        <v>56126525</v>
      </c>
      <c r="Q79" s="20">
        <v>172997308</v>
      </c>
      <c r="R79" s="20"/>
      <c r="S79" s="20"/>
      <c r="T79" s="20"/>
      <c r="U79" s="20"/>
      <c r="V79" s="20">
        <v>472137669</v>
      </c>
      <c r="W79" s="20">
        <v>305959710</v>
      </c>
      <c r="X79" s="20"/>
      <c r="Y79" s="19"/>
      <c r="Z79" s="22">
        <v>330663854</v>
      </c>
    </row>
    <row r="80" spans="1:26" ht="13.5" hidden="1">
      <c r="A80" s="38" t="s">
        <v>104</v>
      </c>
      <c r="B80" s="18">
        <v>299328429</v>
      </c>
      <c r="C80" s="18"/>
      <c r="D80" s="19">
        <v>373135272</v>
      </c>
      <c r="E80" s="20">
        <v>124523785</v>
      </c>
      <c r="F80" s="20">
        <v>18315632</v>
      </c>
      <c r="G80" s="20">
        <v>16215675</v>
      </c>
      <c r="H80" s="20">
        <v>15866679</v>
      </c>
      <c r="I80" s="20">
        <v>50397986</v>
      </c>
      <c r="J80" s="20">
        <v>16353002</v>
      </c>
      <c r="K80" s="20">
        <v>17975913</v>
      </c>
      <c r="L80" s="20">
        <v>18166482</v>
      </c>
      <c r="M80" s="20">
        <v>52495397</v>
      </c>
      <c r="N80" s="20">
        <v>8863911</v>
      </c>
      <c r="O80" s="20">
        <v>33861823</v>
      </c>
      <c r="P80" s="20">
        <v>33861823</v>
      </c>
      <c r="Q80" s="20">
        <v>76587557</v>
      </c>
      <c r="R80" s="20"/>
      <c r="S80" s="20"/>
      <c r="T80" s="20"/>
      <c r="U80" s="20"/>
      <c r="V80" s="20">
        <v>179480940</v>
      </c>
      <c r="W80" s="20">
        <v>80938079</v>
      </c>
      <c r="X80" s="20"/>
      <c r="Y80" s="19"/>
      <c r="Z80" s="22">
        <v>124523785</v>
      </c>
    </row>
    <row r="81" spans="1:26" ht="13.5" hidden="1">
      <c r="A81" s="38" t="s">
        <v>105</v>
      </c>
      <c r="B81" s="18">
        <v>116187305</v>
      </c>
      <c r="C81" s="18"/>
      <c r="D81" s="19">
        <v>186628068</v>
      </c>
      <c r="E81" s="20">
        <v>84583093</v>
      </c>
      <c r="F81" s="20">
        <v>6297690</v>
      </c>
      <c r="G81" s="20">
        <v>6158742</v>
      </c>
      <c r="H81" s="20">
        <v>6155082</v>
      </c>
      <c r="I81" s="20">
        <v>18611514</v>
      </c>
      <c r="J81" s="20">
        <v>6548117</v>
      </c>
      <c r="K81" s="20">
        <v>7022695</v>
      </c>
      <c r="L81" s="20">
        <v>7113607</v>
      </c>
      <c r="M81" s="20">
        <v>20684419</v>
      </c>
      <c r="N81" s="20">
        <v>7282270</v>
      </c>
      <c r="O81" s="20">
        <v>12256051</v>
      </c>
      <c r="P81" s="20">
        <v>12256051</v>
      </c>
      <c r="Q81" s="20">
        <v>31794372</v>
      </c>
      <c r="R81" s="20"/>
      <c r="S81" s="20"/>
      <c r="T81" s="20"/>
      <c r="U81" s="20"/>
      <c r="V81" s="20">
        <v>71090305</v>
      </c>
      <c r="W81" s="20">
        <v>63205668</v>
      </c>
      <c r="X81" s="20"/>
      <c r="Y81" s="19"/>
      <c r="Z81" s="22">
        <v>84583093</v>
      </c>
    </row>
    <row r="82" spans="1:26" ht="13.5" hidden="1">
      <c r="A82" s="38" t="s">
        <v>106</v>
      </c>
      <c r="B82" s="18">
        <v>96546955</v>
      </c>
      <c r="C82" s="18"/>
      <c r="D82" s="19">
        <v>103179252</v>
      </c>
      <c r="E82" s="20"/>
      <c r="F82" s="20">
        <v>4946037</v>
      </c>
      <c r="G82" s="20">
        <v>4746583</v>
      </c>
      <c r="H82" s="20">
        <v>4576076</v>
      </c>
      <c r="I82" s="20">
        <v>14268696</v>
      </c>
      <c r="J82" s="20">
        <v>4536381</v>
      </c>
      <c r="K82" s="20">
        <v>4926047</v>
      </c>
      <c r="L82" s="20">
        <v>5120486</v>
      </c>
      <c r="M82" s="20">
        <v>14582914</v>
      </c>
      <c r="N82" s="20">
        <v>8270922</v>
      </c>
      <c r="O82" s="20">
        <v>8067269</v>
      </c>
      <c r="P82" s="20">
        <v>8067269</v>
      </c>
      <c r="Q82" s="20">
        <v>24405460</v>
      </c>
      <c r="R82" s="20"/>
      <c r="S82" s="20"/>
      <c r="T82" s="20"/>
      <c r="U82" s="20"/>
      <c r="V82" s="20">
        <v>53257070</v>
      </c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>
        <v>19840414</v>
      </c>
      <c r="F83" s="20">
        <v>10172813</v>
      </c>
      <c r="G83" s="20">
        <v>10124022</v>
      </c>
      <c r="H83" s="20">
        <v>11440600</v>
      </c>
      <c r="I83" s="20">
        <v>31737435</v>
      </c>
      <c r="J83" s="20">
        <v>10749625</v>
      </c>
      <c r="K83" s="20">
        <v>10263918</v>
      </c>
      <c r="L83" s="20">
        <v>12998145</v>
      </c>
      <c r="M83" s="20">
        <v>34011688</v>
      </c>
      <c r="N83" s="20"/>
      <c r="O83" s="20"/>
      <c r="P83" s="20"/>
      <c r="Q83" s="20"/>
      <c r="R83" s="20"/>
      <c r="S83" s="20"/>
      <c r="T83" s="20"/>
      <c r="U83" s="20"/>
      <c r="V83" s="20">
        <v>65749123</v>
      </c>
      <c r="W83" s="20">
        <v>14620993</v>
      </c>
      <c r="X83" s="20"/>
      <c r="Y83" s="19"/>
      <c r="Z83" s="22">
        <v>19840414</v>
      </c>
    </row>
    <row r="84" spans="1:26" ht="13.5" hidden="1">
      <c r="A84" s="39" t="s">
        <v>108</v>
      </c>
      <c r="B84" s="27"/>
      <c r="C84" s="27"/>
      <c r="D84" s="28">
        <v>78271440</v>
      </c>
      <c r="E84" s="29"/>
      <c r="F84" s="29">
        <v>5598595</v>
      </c>
      <c r="G84" s="29">
        <v>10553930</v>
      </c>
      <c r="H84" s="29">
        <v>10825318</v>
      </c>
      <c r="I84" s="29">
        <v>26977843</v>
      </c>
      <c r="J84" s="29">
        <v>10991608</v>
      </c>
      <c r="K84" s="29">
        <v>11267755</v>
      </c>
      <c r="L84" s="29">
        <v>11422083</v>
      </c>
      <c r="M84" s="29">
        <v>33681446</v>
      </c>
      <c r="N84" s="29">
        <v>21949149</v>
      </c>
      <c r="O84" s="29">
        <v>22751332</v>
      </c>
      <c r="P84" s="29">
        <v>22751332</v>
      </c>
      <c r="Q84" s="29">
        <v>67451813</v>
      </c>
      <c r="R84" s="29"/>
      <c r="S84" s="29"/>
      <c r="T84" s="29"/>
      <c r="U84" s="29"/>
      <c r="V84" s="29">
        <v>128111102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304860683</v>
      </c>
      <c r="C5" s="18">
        <v>0</v>
      </c>
      <c r="D5" s="58">
        <v>322145308</v>
      </c>
      <c r="E5" s="59">
        <v>325552201</v>
      </c>
      <c r="F5" s="59">
        <v>27655084</v>
      </c>
      <c r="G5" s="59">
        <v>27664148</v>
      </c>
      <c r="H5" s="59">
        <v>27682679</v>
      </c>
      <c r="I5" s="59">
        <v>83001911</v>
      </c>
      <c r="J5" s="59">
        <v>27695482</v>
      </c>
      <c r="K5" s="59">
        <v>27687031</v>
      </c>
      <c r="L5" s="59">
        <v>27670237</v>
      </c>
      <c r="M5" s="59">
        <v>83052750</v>
      </c>
      <c r="N5" s="59">
        <v>27661269</v>
      </c>
      <c r="O5" s="59">
        <v>27671216</v>
      </c>
      <c r="P5" s="59">
        <v>27733579</v>
      </c>
      <c r="Q5" s="59">
        <v>83066064</v>
      </c>
      <c r="R5" s="59">
        <v>0</v>
      </c>
      <c r="S5" s="59">
        <v>0</v>
      </c>
      <c r="T5" s="59">
        <v>0</v>
      </c>
      <c r="U5" s="59">
        <v>0</v>
      </c>
      <c r="V5" s="59">
        <v>249120725</v>
      </c>
      <c r="W5" s="59">
        <v>241608978</v>
      </c>
      <c r="X5" s="59">
        <v>7511747</v>
      </c>
      <c r="Y5" s="60">
        <v>3.11</v>
      </c>
      <c r="Z5" s="61">
        <v>325552201</v>
      </c>
    </row>
    <row r="6" spans="1:26" ht="13.5">
      <c r="A6" s="57" t="s">
        <v>32</v>
      </c>
      <c r="B6" s="18">
        <v>723831161</v>
      </c>
      <c r="C6" s="18">
        <v>0</v>
      </c>
      <c r="D6" s="58">
        <v>745091038</v>
      </c>
      <c r="E6" s="59">
        <v>752332052</v>
      </c>
      <c r="F6" s="59">
        <v>72127712</v>
      </c>
      <c r="G6" s="59">
        <v>71808292</v>
      </c>
      <c r="H6" s="59">
        <v>70137902</v>
      </c>
      <c r="I6" s="59">
        <v>214073906</v>
      </c>
      <c r="J6" s="59">
        <v>65764309</v>
      </c>
      <c r="K6" s="59">
        <v>55660567</v>
      </c>
      <c r="L6" s="59">
        <v>59863336</v>
      </c>
      <c r="M6" s="59">
        <v>181288212</v>
      </c>
      <c r="N6" s="59">
        <v>57916298</v>
      </c>
      <c r="O6" s="59">
        <v>58850024</v>
      </c>
      <c r="P6" s="59">
        <v>60636261</v>
      </c>
      <c r="Q6" s="59">
        <v>177402583</v>
      </c>
      <c r="R6" s="59">
        <v>0</v>
      </c>
      <c r="S6" s="59">
        <v>0</v>
      </c>
      <c r="T6" s="59">
        <v>0</v>
      </c>
      <c r="U6" s="59">
        <v>0</v>
      </c>
      <c r="V6" s="59">
        <v>572764701</v>
      </c>
      <c r="W6" s="59">
        <v>553109938</v>
      </c>
      <c r="X6" s="59">
        <v>19654763</v>
      </c>
      <c r="Y6" s="60">
        <v>3.55</v>
      </c>
      <c r="Z6" s="61">
        <v>752332052</v>
      </c>
    </row>
    <row r="7" spans="1:26" ht="13.5">
      <c r="A7" s="57" t="s">
        <v>33</v>
      </c>
      <c r="B7" s="18">
        <v>47867886</v>
      </c>
      <c r="C7" s="18">
        <v>0</v>
      </c>
      <c r="D7" s="58">
        <v>30871200</v>
      </c>
      <c r="E7" s="59">
        <v>34871200</v>
      </c>
      <c r="F7" s="59">
        <v>2534874</v>
      </c>
      <c r="G7" s="59">
        <v>2216823</v>
      </c>
      <c r="H7" s="59">
        <v>0</v>
      </c>
      <c r="I7" s="59">
        <v>4751697</v>
      </c>
      <c r="J7" s="59">
        <v>4425884</v>
      </c>
      <c r="K7" s="59">
        <v>1372513</v>
      </c>
      <c r="L7" s="59">
        <v>1213034</v>
      </c>
      <c r="M7" s="59">
        <v>7011431</v>
      </c>
      <c r="N7" s="59">
        <v>3632400</v>
      </c>
      <c r="O7" s="59">
        <v>2124652</v>
      </c>
      <c r="P7" s="59">
        <v>1074360</v>
      </c>
      <c r="Q7" s="59">
        <v>6831412</v>
      </c>
      <c r="R7" s="59">
        <v>0</v>
      </c>
      <c r="S7" s="59">
        <v>0</v>
      </c>
      <c r="T7" s="59">
        <v>0</v>
      </c>
      <c r="U7" s="59">
        <v>0</v>
      </c>
      <c r="V7" s="59">
        <v>18594540</v>
      </c>
      <c r="W7" s="59">
        <v>22544970</v>
      </c>
      <c r="X7" s="59">
        <v>-3950430</v>
      </c>
      <c r="Y7" s="60">
        <v>-17.52</v>
      </c>
      <c r="Z7" s="61">
        <v>34871200</v>
      </c>
    </row>
    <row r="8" spans="1:26" ht="13.5">
      <c r="A8" s="57" t="s">
        <v>34</v>
      </c>
      <c r="B8" s="18">
        <v>141123061</v>
      </c>
      <c r="C8" s="18">
        <v>0</v>
      </c>
      <c r="D8" s="58">
        <v>162864618</v>
      </c>
      <c r="E8" s="59">
        <v>165883880</v>
      </c>
      <c r="F8" s="59">
        <v>65480739</v>
      </c>
      <c r="G8" s="59">
        <v>65214128</v>
      </c>
      <c r="H8" s="59">
        <v>174788</v>
      </c>
      <c r="I8" s="59">
        <v>130869655</v>
      </c>
      <c r="J8" s="59">
        <v>464308</v>
      </c>
      <c r="K8" s="59">
        <v>326977</v>
      </c>
      <c r="L8" s="59">
        <v>52524676</v>
      </c>
      <c r="M8" s="59">
        <v>53315961</v>
      </c>
      <c r="N8" s="59">
        <v>787894</v>
      </c>
      <c r="O8" s="59">
        <v>302798</v>
      </c>
      <c r="P8" s="59">
        <v>39445528</v>
      </c>
      <c r="Q8" s="59">
        <v>40536220</v>
      </c>
      <c r="R8" s="59">
        <v>0</v>
      </c>
      <c r="S8" s="59">
        <v>0</v>
      </c>
      <c r="T8" s="59">
        <v>0</v>
      </c>
      <c r="U8" s="59">
        <v>0</v>
      </c>
      <c r="V8" s="59">
        <v>224721836</v>
      </c>
      <c r="W8" s="59">
        <v>156625370</v>
      </c>
      <c r="X8" s="59">
        <v>68096466</v>
      </c>
      <c r="Y8" s="60">
        <v>43.48</v>
      </c>
      <c r="Z8" s="61">
        <v>165883880</v>
      </c>
    </row>
    <row r="9" spans="1:26" ht="13.5">
      <c r="A9" s="57" t="s">
        <v>35</v>
      </c>
      <c r="B9" s="18">
        <v>102850079</v>
      </c>
      <c r="C9" s="18">
        <v>0</v>
      </c>
      <c r="D9" s="58">
        <v>96230181</v>
      </c>
      <c r="E9" s="59">
        <v>128410843</v>
      </c>
      <c r="F9" s="59">
        <v>6080776</v>
      </c>
      <c r="G9" s="59">
        <v>7053535</v>
      </c>
      <c r="H9" s="59">
        <v>5216134</v>
      </c>
      <c r="I9" s="59">
        <v>18350445</v>
      </c>
      <c r="J9" s="59">
        <v>7726282</v>
      </c>
      <c r="K9" s="59">
        <v>9195862</v>
      </c>
      <c r="L9" s="59">
        <v>6740675</v>
      </c>
      <c r="M9" s="59">
        <v>23662819</v>
      </c>
      <c r="N9" s="59">
        <v>7175312</v>
      </c>
      <c r="O9" s="59">
        <v>6816618</v>
      </c>
      <c r="P9" s="59">
        <v>7314217</v>
      </c>
      <c r="Q9" s="59">
        <v>21306147</v>
      </c>
      <c r="R9" s="59">
        <v>0</v>
      </c>
      <c r="S9" s="59">
        <v>0</v>
      </c>
      <c r="T9" s="59">
        <v>0</v>
      </c>
      <c r="U9" s="59">
        <v>0</v>
      </c>
      <c r="V9" s="59">
        <v>63319411</v>
      </c>
      <c r="W9" s="59">
        <v>49135179</v>
      </c>
      <c r="X9" s="59">
        <v>14184232</v>
      </c>
      <c r="Y9" s="60">
        <v>28.87</v>
      </c>
      <c r="Z9" s="61">
        <v>128410843</v>
      </c>
    </row>
    <row r="10" spans="1:26" ht="25.5">
      <c r="A10" s="62" t="s">
        <v>95</v>
      </c>
      <c r="B10" s="63">
        <f>SUM(B5:B9)</f>
        <v>1320532870</v>
      </c>
      <c r="C10" s="63">
        <f>SUM(C5:C9)</f>
        <v>0</v>
      </c>
      <c r="D10" s="64">
        <f aca="true" t="shared" si="0" ref="D10:Z10">SUM(D5:D9)</f>
        <v>1357202345</v>
      </c>
      <c r="E10" s="65">
        <f t="shared" si="0"/>
        <v>1407050176</v>
      </c>
      <c r="F10" s="65">
        <f t="shared" si="0"/>
        <v>173879185</v>
      </c>
      <c r="G10" s="65">
        <f t="shared" si="0"/>
        <v>173956926</v>
      </c>
      <c r="H10" s="65">
        <f t="shared" si="0"/>
        <v>103211503</v>
      </c>
      <c r="I10" s="65">
        <f t="shared" si="0"/>
        <v>451047614</v>
      </c>
      <c r="J10" s="65">
        <f t="shared" si="0"/>
        <v>106076265</v>
      </c>
      <c r="K10" s="65">
        <f t="shared" si="0"/>
        <v>94242950</v>
      </c>
      <c r="L10" s="65">
        <f t="shared" si="0"/>
        <v>148011958</v>
      </c>
      <c r="M10" s="65">
        <f t="shared" si="0"/>
        <v>348331173</v>
      </c>
      <c r="N10" s="65">
        <f t="shared" si="0"/>
        <v>97173173</v>
      </c>
      <c r="O10" s="65">
        <f t="shared" si="0"/>
        <v>95765308</v>
      </c>
      <c r="P10" s="65">
        <f t="shared" si="0"/>
        <v>136203945</v>
      </c>
      <c r="Q10" s="65">
        <f t="shared" si="0"/>
        <v>329142426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1128521213</v>
      </c>
      <c r="W10" s="65">
        <f t="shared" si="0"/>
        <v>1023024435</v>
      </c>
      <c r="X10" s="65">
        <f t="shared" si="0"/>
        <v>105496778</v>
      </c>
      <c r="Y10" s="66">
        <f>+IF(W10&lt;&gt;0,(X10/W10)*100,0)</f>
        <v>10.312244203629408</v>
      </c>
      <c r="Z10" s="67">
        <f t="shared" si="0"/>
        <v>1407050176</v>
      </c>
    </row>
    <row r="11" spans="1:26" ht="13.5">
      <c r="A11" s="57" t="s">
        <v>36</v>
      </c>
      <c r="B11" s="18">
        <v>417546634</v>
      </c>
      <c r="C11" s="18">
        <v>0</v>
      </c>
      <c r="D11" s="58">
        <v>486042899</v>
      </c>
      <c r="E11" s="59">
        <v>488637726</v>
      </c>
      <c r="F11" s="59">
        <v>38015957</v>
      </c>
      <c r="G11" s="59">
        <v>37568775</v>
      </c>
      <c r="H11" s="59">
        <v>38028129</v>
      </c>
      <c r="I11" s="59">
        <v>113612861</v>
      </c>
      <c r="J11" s="59">
        <v>37145973</v>
      </c>
      <c r="K11" s="59">
        <v>38044736</v>
      </c>
      <c r="L11" s="59">
        <v>37603148</v>
      </c>
      <c r="M11" s="59">
        <v>112793857</v>
      </c>
      <c r="N11" s="59">
        <v>40418001</v>
      </c>
      <c r="O11" s="59">
        <v>39507353</v>
      </c>
      <c r="P11" s="59">
        <v>39479095</v>
      </c>
      <c r="Q11" s="59">
        <v>119404449</v>
      </c>
      <c r="R11" s="59">
        <v>0</v>
      </c>
      <c r="S11" s="59">
        <v>0</v>
      </c>
      <c r="T11" s="59">
        <v>0</v>
      </c>
      <c r="U11" s="59">
        <v>0</v>
      </c>
      <c r="V11" s="59">
        <v>345811167</v>
      </c>
      <c r="W11" s="59">
        <v>361798158</v>
      </c>
      <c r="X11" s="59">
        <v>-15986991</v>
      </c>
      <c r="Y11" s="60">
        <v>-4.42</v>
      </c>
      <c r="Z11" s="61">
        <v>488637726</v>
      </c>
    </row>
    <row r="12" spans="1:26" ht="13.5">
      <c r="A12" s="57" t="s">
        <v>37</v>
      </c>
      <c r="B12" s="18">
        <v>19588849</v>
      </c>
      <c r="C12" s="18">
        <v>0</v>
      </c>
      <c r="D12" s="58">
        <v>21291614</v>
      </c>
      <c r="E12" s="59">
        <v>21945835</v>
      </c>
      <c r="F12" s="59">
        <v>1660545</v>
      </c>
      <c r="G12" s="59">
        <v>1638158</v>
      </c>
      <c r="H12" s="59">
        <v>1616116</v>
      </c>
      <c r="I12" s="59">
        <v>4914819</v>
      </c>
      <c r="J12" s="59">
        <v>1634231</v>
      </c>
      <c r="K12" s="59">
        <v>1643783</v>
      </c>
      <c r="L12" s="59">
        <v>1636208</v>
      </c>
      <c r="M12" s="59">
        <v>4914222</v>
      </c>
      <c r="N12" s="59">
        <v>2858890</v>
      </c>
      <c r="O12" s="59">
        <v>1837652</v>
      </c>
      <c r="P12" s="59">
        <v>1836183</v>
      </c>
      <c r="Q12" s="59">
        <v>6532725</v>
      </c>
      <c r="R12" s="59">
        <v>0</v>
      </c>
      <c r="S12" s="59">
        <v>0</v>
      </c>
      <c r="T12" s="59">
        <v>0</v>
      </c>
      <c r="U12" s="59">
        <v>0</v>
      </c>
      <c r="V12" s="59">
        <v>16361766</v>
      </c>
      <c r="W12" s="59">
        <v>15968709</v>
      </c>
      <c r="X12" s="59">
        <v>393057</v>
      </c>
      <c r="Y12" s="60">
        <v>2.46</v>
      </c>
      <c r="Z12" s="61">
        <v>21945835</v>
      </c>
    </row>
    <row r="13" spans="1:26" ht="13.5">
      <c r="A13" s="57" t="s">
        <v>96</v>
      </c>
      <c r="B13" s="18">
        <v>157911525</v>
      </c>
      <c r="C13" s="18">
        <v>0</v>
      </c>
      <c r="D13" s="58">
        <v>163244289</v>
      </c>
      <c r="E13" s="59">
        <v>163244483</v>
      </c>
      <c r="F13" s="59">
        <v>13603707</v>
      </c>
      <c r="G13" s="59">
        <v>13603690</v>
      </c>
      <c r="H13" s="59">
        <v>13766704</v>
      </c>
      <c r="I13" s="59">
        <v>40974101</v>
      </c>
      <c r="J13" s="59">
        <v>13603688</v>
      </c>
      <c r="K13" s="59">
        <v>13603690</v>
      </c>
      <c r="L13" s="59">
        <v>13151169</v>
      </c>
      <c r="M13" s="59">
        <v>40358547</v>
      </c>
      <c r="N13" s="59">
        <v>13542966</v>
      </c>
      <c r="O13" s="59">
        <v>13542966</v>
      </c>
      <c r="P13" s="59">
        <v>13546846</v>
      </c>
      <c r="Q13" s="59">
        <v>40632778</v>
      </c>
      <c r="R13" s="59">
        <v>0</v>
      </c>
      <c r="S13" s="59">
        <v>0</v>
      </c>
      <c r="T13" s="59">
        <v>0</v>
      </c>
      <c r="U13" s="59">
        <v>0</v>
      </c>
      <c r="V13" s="59">
        <v>121965426</v>
      </c>
      <c r="W13" s="59">
        <v>122433219</v>
      </c>
      <c r="X13" s="59">
        <v>-467793</v>
      </c>
      <c r="Y13" s="60">
        <v>-0.38</v>
      </c>
      <c r="Z13" s="61">
        <v>163244483</v>
      </c>
    </row>
    <row r="14" spans="1:26" ht="13.5">
      <c r="A14" s="57" t="s">
        <v>38</v>
      </c>
      <c r="B14" s="18">
        <v>18639973</v>
      </c>
      <c r="C14" s="18">
        <v>0</v>
      </c>
      <c r="D14" s="58">
        <v>19308727</v>
      </c>
      <c r="E14" s="59">
        <v>14094780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3217356</v>
      </c>
      <c r="M14" s="59">
        <v>3217356</v>
      </c>
      <c r="N14" s="59">
        <v>927</v>
      </c>
      <c r="O14" s="59">
        <v>0</v>
      </c>
      <c r="P14" s="59">
        <v>1453</v>
      </c>
      <c r="Q14" s="59">
        <v>2380</v>
      </c>
      <c r="R14" s="59">
        <v>0</v>
      </c>
      <c r="S14" s="59">
        <v>0</v>
      </c>
      <c r="T14" s="59">
        <v>0</v>
      </c>
      <c r="U14" s="59">
        <v>0</v>
      </c>
      <c r="V14" s="59">
        <v>3219736</v>
      </c>
      <c r="W14" s="59">
        <v>10120062</v>
      </c>
      <c r="X14" s="59">
        <v>-6900326</v>
      </c>
      <c r="Y14" s="60">
        <v>-68.18</v>
      </c>
      <c r="Z14" s="61">
        <v>14094780</v>
      </c>
    </row>
    <row r="15" spans="1:26" ht="13.5">
      <c r="A15" s="57" t="s">
        <v>39</v>
      </c>
      <c r="B15" s="18">
        <v>410753826</v>
      </c>
      <c r="C15" s="18">
        <v>0</v>
      </c>
      <c r="D15" s="58">
        <v>426940479</v>
      </c>
      <c r="E15" s="59">
        <v>428140474</v>
      </c>
      <c r="F15" s="59">
        <v>27543</v>
      </c>
      <c r="G15" s="59">
        <v>48171151</v>
      </c>
      <c r="H15" s="59">
        <v>50209359</v>
      </c>
      <c r="I15" s="59">
        <v>98408053</v>
      </c>
      <c r="J15" s="59">
        <v>33767070</v>
      </c>
      <c r="K15" s="59">
        <v>28358254</v>
      </c>
      <c r="L15" s="59">
        <v>32030382</v>
      </c>
      <c r="M15" s="59">
        <v>94155706</v>
      </c>
      <c r="N15" s="59">
        <v>27093530</v>
      </c>
      <c r="O15" s="59">
        <v>31931410</v>
      </c>
      <c r="P15" s="59">
        <v>29366123</v>
      </c>
      <c r="Q15" s="59">
        <v>88391063</v>
      </c>
      <c r="R15" s="59">
        <v>0</v>
      </c>
      <c r="S15" s="59">
        <v>0</v>
      </c>
      <c r="T15" s="59">
        <v>0</v>
      </c>
      <c r="U15" s="59">
        <v>0</v>
      </c>
      <c r="V15" s="59">
        <v>280954822</v>
      </c>
      <c r="W15" s="59">
        <v>306742904</v>
      </c>
      <c r="X15" s="59">
        <v>-25788082</v>
      </c>
      <c r="Y15" s="60">
        <v>-8.41</v>
      </c>
      <c r="Z15" s="61">
        <v>428140474</v>
      </c>
    </row>
    <row r="16" spans="1:26" ht="13.5">
      <c r="A16" s="68" t="s">
        <v>40</v>
      </c>
      <c r="B16" s="18">
        <v>5963573</v>
      </c>
      <c r="C16" s="18">
        <v>0</v>
      </c>
      <c r="D16" s="58">
        <v>1995000</v>
      </c>
      <c r="E16" s="59">
        <v>1995000</v>
      </c>
      <c r="F16" s="59">
        <v>65000</v>
      </c>
      <c r="G16" s="59">
        <v>100000</v>
      </c>
      <c r="H16" s="59">
        <v>15000</v>
      </c>
      <c r="I16" s="59">
        <v>180000</v>
      </c>
      <c r="J16" s="59">
        <v>859386</v>
      </c>
      <c r="K16" s="59">
        <v>5000</v>
      </c>
      <c r="L16" s="59">
        <v>0</v>
      </c>
      <c r="M16" s="59">
        <v>864386</v>
      </c>
      <c r="N16" s="59">
        <v>5000</v>
      </c>
      <c r="O16" s="59">
        <v>0</v>
      </c>
      <c r="P16" s="59">
        <v>300000</v>
      </c>
      <c r="Q16" s="59">
        <v>305000</v>
      </c>
      <c r="R16" s="59">
        <v>0</v>
      </c>
      <c r="S16" s="59">
        <v>0</v>
      </c>
      <c r="T16" s="59">
        <v>0</v>
      </c>
      <c r="U16" s="59">
        <v>0</v>
      </c>
      <c r="V16" s="59">
        <v>1349386</v>
      </c>
      <c r="W16" s="59">
        <v>1975000</v>
      </c>
      <c r="X16" s="59">
        <v>-625614</v>
      </c>
      <c r="Y16" s="60">
        <v>-31.68</v>
      </c>
      <c r="Z16" s="61">
        <v>1995000</v>
      </c>
    </row>
    <row r="17" spans="1:26" ht="13.5">
      <c r="A17" s="57" t="s">
        <v>41</v>
      </c>
      <c r="B17" s="18">
        <v>273814393</v>
      </c>
      <c r="C17" s="18">
        <v>0</v>
      </c>
      <c r="D17" s="58">
        <v>302349397</v>
      </c>
      <c r="E17" s="59">
        <v>324372662</v>
      </c>
      <c r="F17" s="59">
        <v>4286169</v>
      </c>
      <c r="G17" s="59">
        <v>9944041</v>
      </c>
      <c r="H17" s="59">
        <v>17161725</v>
      </c>
      <c r="I17" s="59">
        <v>31391935</v>
      </c>
      <c r="J17" s="59">
        <v>13003527</v>
      </c>
      <c r="K17" s="59">
        <v>20174660</v>
      </c>
      <c r="L17" s="59">
        <v>19564535</v>
      </c>
      <c r="M17" s="59">
        <v>52742722</v>
      </c>
      <c r="N17" s="59">
        <v>19044983</v>
      </c>
      <c r="O17" s="59">
        <v>16587698</v>
      </c>
      <c r="P17" s="59">
        <v>22689819</v>
      </c>
      <c r="Q17" s="59">
        <v>58322500</v>
      </c>
      <c r="R17" s="59">
        <v>0</v>
      </c>
      <c r="S17" s="59">
        <v>0</v>
      </c>
      <c r="T17" s="59">
        <v>0</v>
      </c>
      <c r="U17" s="59">
        <v>0</v>
      </c>
      <c r="V17" s="59">
        <v>142457157</v>
      </c>
      <c r="W17" s="59">
        <v>183411362</v>
      </c>
      <c r="X17" s="59">
        <v>-40954205</v>
      </c>
      <c r="Y17" s="60">
        <v>-22.33</v>
      </c>
      <c r="Z17" s="61">
        <v>324372662</v>
      </c>
    </row>
    <row r="18" spans="1:26" ht="13.5">
      <c r="A18" s="69" t="s">
        <v>42</v>
      </c>
      <c r="B18" s="70">
        <f>SUM(B11:B17)</f>
        <v>1304218773</v>
      </c>
      <c r="C18" s="70">
        <f>SUM(C11:C17)</f>
        <v>0</v>
      </c>
      <c r="D18" s="71">
        <f aca="true" t="shared" si="1" ref="D18:Z18">SUM(D11:D17)</f>
        <v>1421172405</v>
      </c>
      <c r="E18" s="72">
        <f t="shared" si="1"/>
        <v>1442430960</v>
      </c>
      <c r="F18" s="72">
        <f t="shared" si="1"/>
        <v>57658921</v>
      </c>
      <c r="G18" s="72">
        <f t="shared" si="1"/>
        <v>111025815</v>
      </c>
      <c r="H18" s="72">
        <f t="shared" si="1"/>
        <v>120797033</v>
      </c>
      <c r="I18" s="72">
        <f t="shared" si="1"/>
        <v>289481769</v>
      </c>
      <c r="J18" s="72">
        <f t="shared" si="1"/>
        <v>100013875</v>
      </c>
      <c r="K18" s="72">
        <f t="shared" si="1"/>
        <v>101830123</v>
      </c>
      <c r="L18" s="72">
        <f t="shared" si="1"/>
        <v>107202798</v>
      </c>
      <c r="M18" s="72">
        <f t="shared" si="1"/>
        <v>309046796</v>
      </c>
      <c r="N18" s="72">
        <f t="shared" si="1"/>
        <v>102964297</v>
      </c>
      <c r="O18" s="72">
        <f t="shared" si="1"/>
        <v>103407079</v>
      </c>
      <c r="P18" s="72">
        <f t="shared" si="1"/>
        <v>107219519</v>
      </c>
      <c r="Q18" s="72">
        <f t="shared" si="1"/>
        <v>313590895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912119460</v>
      </c>
      <c r="W18" s="72">
        <f t="shared" si="1"/>
        <v>1002449414</v>
      </c>
      <c r="X18" s="72">
        <f t="shared" si="1"/>
        <v>-90329954</v>
      </c>
      <c r="Y18" s="66">
        <f>+IF(W18&lt;&gt;0,(X18/W18)*100,0)</f>
        <v>-9.010923916805243</v>
      </c>
      <c r="Z18" s="73">
        <f t="shared" si="1"/>
        <v>1442430960</v>
      </c>
    </row>
    <row r="19" spans="1:26" ht="13.5">
      <c r="A19" s="69" t="s">
        <v>43</v>
      </c>
      <c r="B19" s="74">
        <f>+B10-B18</f>
        <v>16314097</v>
      </c>
      <c r="C19" s="74">
        <f>+C10-C18</f>
        <v>0</v>
      </c>
      <c r="D19" s="75">
        <f aca="true" t="shared" si="2" ref="D19:Z19">+D10-D18</f>
        <v>-63970060</v>
      </c>
      <c r="E19" s="76">
        <f t="shared" si="2"/>
        <v>-35380784</v>
      </c>
      <c r="F19" s="76">
        <f t="shared" si="2"/>
        <v>116220264</v>
      </c>
      <c r="G19" s="76">
        <f t="shared" si="2"/>
        <v>62931111</v>
      </c>
      <c r="H19" s="76">
        <f t="shared" si="2"/>
        <v>-17585530</v>
      </c>
      <c r="I19" s="76">
        <f t="shared" si="2"/>
        <v>161565845</v>
      </c>
      <c r="J19" s="76">
        <f t="shared" si="2"/>
        <v>6062390</v>
      </c>
      <c r="K19" s="76">
        <f t="shared" si="2"/>
        <v>-7587173</v>
      </c>
      <c r="L19" s="76">
        <f t="shared" si="2"/>
        <v>40809160</v>
      </c>
      <c r="M19" s="76">
        <f t="shared" si="2"/>
        <v>39284377</v>
      </c>
      <c r="N19" s="76">
        <f t="shared" si="2"/>
        <v>-5791124</v>
      </c>
      <c r="O19" s="76">
        <f t="shared" si="2"/>
        <v>-7641771</v>
      </c>
      <c r="P19" s="76">
        <f t="shared" si="2"/>
        <v>28984426</v>
      </c>
      <c r="Q19" s="76">
        <f t="shared" si="2"/>
        <v>15551531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216401753</v>
      </c>
      <c r="W19" s="76">
        <f>IF(E10=E18,0,W10-W18)</f>
        <v>20575021</v>
      </c>
      <c r="X19" s="76">
        <f t="shared" si="2"/>
        <v>195826732</v>
      </c>
      <c r="Y19" s="77">
        <f>+IF(W19&lt;&gt;0,(X19/W19)*100,0)</f>
        <v>951.7692934553992</v>
      </c>
      <c r="Z19" s="78">
        <f t="shared" si="2"/>
        <v>-35380784</v>
      </c>
    </row>
    <row r="20" spans="1:26" ht="13.5">
      <c r="A20" s="57" t="s">
        <v>44</v>
      </c>
      <c r="B20" s="18">
        <v>131703465</v>
      </c>
      <c r="C20" s="18">
        <v>0</v>
      </c>
      <c r="D20" s="58">
        <v>52304720</v>
      </c>
      <c r="E20" s="59">
        <v>52786720</v>
      </c>
      <c r="F20" s="59">
        <v>0</v>
      </c>
      <c r="G20" s="59">
        <v>2410039</v>
      </c>
      <c r="H20" s="59">
        <v>12047529</v>
      </c>
      <c r="I20" s="59">
        <v>14457568</v>
      </c>
      <c r="J20" s="59">
        <v>1454166</v>
      </c>
      <c r="K20" s="59">
        <v>2037569</v>
      </c>
      <c r="L20" s="59">
        <v>10571951</v>
      </c>
      <c r="M20" s="59">
        <v>14063686</v>
      </c>
      <c r="N20" s="59">
        <v>538318</v>
      </c>
      <c r="O20" s="59">
        <v>643247</v>
      </c>
      <c r="P20" s="59">
        <v>8846348</v>
      </c>
      <c r="Q20" s="59">
        <v>10027913</v>
      </c>
      <c r="R20" s="59">
        <v>0</v>
      </c>
      <c r="S20" s="59">
        <v>0</v>
      </c>
      <c r="T20" s="59">
        <v>0</v>
      </c>
      <c r="U20" s="59">
        <v>0</v>
      </c>
      <c r="V20" s="59">
        <v>38549167</v>
      </c>
      <c r="W20" s="59"/>
      <c r="X20" s="59">
        <v>38549167</v>
      </c>
      <c r="Y20" s="60">
        <v>0</v>
      </c>
      <c r="Z20" s="61">
        <v>52786720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148017562</v>
      </c>
      <c r="C22" s="85">
        <f>SUM(C19:C21)</f>
        <v>0</v>
      </c>
      <c r="D22" s="86">
        <f aca="true" t="shared" si="3" ref="D22:Z22">SUM(D19:D21)</f>
        <v>-11665340</v>
      </c>
      <c r="E22" s="87">
        <f t="shared" si="3"/>
        <v>17405936</v>
      </c>
      <c r="F22" s="87">
        <f t="shared" si="3"/>
        <v>116220264</v>
      </c>
      <c r="G22" s="87">
        <f t="shared" si="3"/>
        <v>65341150</v>
      </c>
      <c r="H22" s="87">
        <f t="shared" si="3"/>
        <v>-5538001</v>
      </c>
      <c r="I22" s="87">
        <f t="shared" si="3"/>
        <v>176023413</v>
      </c>
      <c r="J22" s="87">
        <f t="shared" si="3"/>
        <v>7516556</v>
      </c>
      <c r="K22" s="87">
        <f t="shared" si="3"/>
        <v>-5549604</v>
      </c>
      <c r="L22" s="87">
        <f t="shared" si="3"/>
        <v>51381111</v>
      </c>
      <c r="M22" s="87">
        <f t="shared" si="3"/>
        <v>53348063</v>
      </c>
      <c r="N22" s="87">
        <f t="shared" si="3"/>
        <v>-5252806</v>
      </c>
      <c r="O22" s="87">
        <f t="shared" si="3"/>
        <v>-6998524</v>
      </c>
      <c r="P22" s="87">
        <f t="shared" si="3"/>
        <v>37830774</v>
      </c>
      <c r="Q22" s="87">
        <f t="shared" si="3"/>
        <v>25579444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254950920</v>
      </c>
      <c r="W22" s="87">
        <f t="shared" si="3"/>
        <v>20575021</v>
      </c>
      <c r="X22" s="87">
        <f t="shared" si="3"/>
        <v>234375899</v>
      </c>
      <c r="Y22" s="88">
        <f>+IF(W22&lt;&gt;0,(X22/W22)*100,0)</f>
        <v>1139.1283586053205</v>
      </c>
      <c r="Z22" s="89">
        <f t="shared" si="3"/>
        <v>17405936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148017562</v>
      </c>
      <c r="C24" s="74">
        <f>SUM(C22:C23)</f>
        <v>0</v>
      </c>
      <c r="D24" s="75">
        <f aca="true" t="shared" si="4" ref="D24:Z24">SUM(D22:D23)</f>
        <v>-11665340</v>
      </c>
      <c r="E24" s="76">
        <f t="shared" si="4"/>
        <v>17405936</v>
      </c>
      <c r="F24" s="76">
        <f t="shared" si="4"/>
        <v>116220264</v>
      </c>
      <c r="G24" s="76">
        <f t="shared" si="4"/>
        <v>65341150</v>
      </c>
      <c r="H24" s="76">
        <f t="shared" si="4"/>
        <v>-5538001</v>
      </c>
      <c r="I24" s="76">
        <f t="shared" si="4"/>
        <v>176023413</v>
      </c>
      <c r="J24" s="76">
        <f t="shared" si="4"/>
        <v>7516556</v>
      </c>
      <c r="K24" s="76">
        <f t="shared" si="4"/>
        <v>-5549604</v>
      </c>
      <c r="L24" s="76">
        <f t="shared" si="4"/>
        <v>51381111</v>
      </c>
      <c r="M24" s="76">
        <f t="shared" si="4"/>
        <v>53348063</v>
      </c>
      <c r="N24" s="76">
        <f t="shared" si="4"/>
        <v>-5252806</v>
      </c>
      <c r="O24" s="76">
        <f t="shared" si="4"/>
        <v>-6998524</v>
      </c>
      <c r="P24" s="76">
        <f t="shared" si="4"/>
        <v>37830774</v>
      </c>
      <c r="Q24" s="76">
        <f t="shared" si="4"/>
        <v>25579444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254950920</v>
      </c>
      <c r="W24" s="76">
        <f t="shared" si="4"/>
        <v>20575021</v>
      </c>
      <c r="X24" s="76">
        <f t="shared" si="4"/>
        <v>234375899</v>
      </c>
      <c r="Y24" s="77">
        <f>+IF(W24&lt;&gt;0,(X24/W24)*100,0)</f>
        <v>1139.1283586053205</v>
      </c>
      <c r="Z24" s="78">
        <f t="shared" si="4"/>
        <v>17405936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332357647</v>
      </c>
      <c r="C27" s="21">
        <v>0</v>
      </c>
      <c r="D27" s="98">
        <v>282174770</v>
      </c>
      <c r="E27" s="99">
        <v>316639100</v>
      </c>
      <c r="F27" s="99">
        <v>0</v>
      </c>
      <c r="G27" s="99">
        <v>6844883</v>
      </c>
      <c r="H27" s="99">
        <v>19290976</v>
      </c>
      <c r="I27" s="99">
        <v>26135859</v>
      </c>
      <c r="J27" s="99">
        <v>10144444</v>
      </c>
      <c r="K27" s="99">
        <v>22982383</v>
      </c>
      <c r="L27" s="99">
        <v>34647457</v>
      </c>
      <c r="M27" s="99">
        <v>67774284</v>
      </c>
      <c r="N27" s="99">
        <v>9240605</v>
      </c>
      <c r="O27" s="99">
        <v>10918184</v>
      </c>
      <c r="P27" s="99">
        <v>42713709</v>
      </c>
      <c r="Q27" s="99">
        <v>62872498</v>
      </c>
      <c r="R27" s="99">
        <v>0</v>
      </c>
      <c r="S27" s="99">
        <v>0</v>
      </c>
      <c r="T27" s="99">
        <v>0</v>
      </c>
      <c r="U27" s="99">
        <v>0</v>
      </c>
      <c r="V27" s="99">
        <v>156782641</v>
      </c>
      <c r="W27" s="99">
        <v>237479325</v>
      </c>
      <c r="X27" s="99">
        <v>-80696684</v>
      </c>
      <c r="Y27" s="100">
        <v>-33.98</v>
      </c>
      <c r="Z27" s="101">
        <v>316639100</v>
      </c>
    </row>
    <row r="28" spans="1:26" ht="13.5">
      <c r="A28" s="102" t="s">
        <v>44</v>
      </c>
      <c r="B28" s="18">
        <v>89031323</v>
      </c>
      <c r="C28" s="18">
        <v>0</v>
      </c>
      <c r="D28" s="58">
        <v>52304720</v>
      </c>
      <c r="E28" s="59">
        <v>52304720</v>
      </c>
      <c r="F28" s="59">
        <v>0</v>
      </c>
      <c r="G28" s="59">
        <v>2410039</v>
      </c>
      <c r="H28" s="59">
        <v>12047529</v>
      </c>
      <c r="I28" s="59">
        <v>14457568</v>
      </c>
      <c r="J28" s="59">
        <v>1454166</v>
      </c>
      <c r="K28" s="59">
        <v>2037569</v>
      </c>
      <c r="L28" s="59">
        <v>8684412</v>
      </c>
      <c r="M28" s="59">
        <v>12176147</v>
      </c>
      <c r="N28" s="59">
        <v>140276</v>
      </c>
      <c r="O28" s="59">
        <v>428000</v>
      </c>
      <c r="P28" s="59">
        <v>8846348</v>
      </c>
      <c r="Q28" s="59">
        <v>9414624</v>
      </c>
      <c r="R28" s="59">
        <v>0</v>
      </c>
      <c r="S28" s="59">
        <v>0</v>
      </c>
      <c r="T28" s="59">
        <v>0</v>
      </c>
      <c r="U28" s="59">
        <v>0</v>
      </c>
      <c r="V28" s="59">
        <v>36048339</v>
      </c>
      <c r="W28" s="59">
        <v>39228540</v>
      </c>
      <c r="X28" s="59">
        <v>-3180201</v>
      </c>
      <c r="Y28" s="60">
        <v>-8.11</v>
      </c>
      <c r="Z28" s="61">
        <v>52304720</v>
      </c>
    </row>
    <row r="29" spans="1:26" ht="13.5">
      <c r="A29" s="57" t="s">
        <v>100</v>
      </c>
      <c r="B29" s="18">
        <v>42312141</v>
      </c>
      <c r="C29" s="18">
        <v>0</v>
      </c>
      <c r="D29" s="58">
        <v>0</v>
      </c>
      <c r="E29" s="59">
        <v>0</v>
      </c>
      <c r="F29" s="59">
        <v>0</v>
      </c>
      <c r="G29" s="59">
        <v>8727</v>
      </c>
      <c r="H29" s="59">
        <v>0</v>
      </c>
      <c r="I29" s="59">
        <v>8727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8727</v>
      </c>
      <c r="W29" s="59"/>
      <c r="X29" s="59">
        <v>8727</v>
      </c>
      <c r="Y29" s="60">
        <v>0</v>
      </c>
      <c r="Z29" s="61">
        <v>0</v>
      </c>
    </row>
    <row r="30" spans="1:26" ht="13.5">
      <c r="A30" s="57" t="s">
        <v>48</v>
      </c>
      <c r="B30" s="18">
        <v>108059080</v>
      </c>
      <c r="C30" s="18">
        <v>0</v>
      </c>
      <c r="D30" s="58">
        <v>134790000</v>
      </c>
      <c r="E30" s="59">
        <v>149353200</v>
      </c>
      <c r="F30" s="59">
        <v>0</v>
      </c>
      <c r="G30" s="59">
        <v>4426117</v>
      </c>
      <c r="H30" s="59">
        <v>578348</v>
      </c>
      <c r="I30" s="59">
        <v>5004465</v>
      </c>
      <c r="J30" s="59">
        <v>5048802</v>
      </c>
      <c r="K30" s="59">
        <v>6554196</v>
      </c>
      <c r="L30" s="59">
        <v>10149544</v>
      </c>
      <c r="M30" s="59">
        <v>21752542</v>
      </c>
      <c r="N30" s="59">
        <v>3989873</v>
      </c>
      <c r="O30" s="59">
        <v>4229253</v>
      </c>
      <c r="P30" s="59">
        <v>21208142</v>
      </c>
      <c r="Q30" s="59">
        <v>29427268</v>
      </c>
      <c r="R30" s="59">
        <v>0</v>
      </c>
      <c r="S30" s="59">
        <v>0</v>
      </c>
      <c r="T30" s="59">
        <v>0</v>
      </c>
      <c r="U30" s="59">
        <v>0</v>
      </c>
      <c r="V30" s="59">
        <v>56184275</v>
      </c>
      <c r="W30" s="59">
        <v>112014900</v>
      </c>
      <c r="X30" s="59">
        <v>-55830625</v>
      </c>
      <c r="Y30" s="60">
        <v>-49.84</v>
      </c>
      <c r="Z30" s="61">
        <v>149353200</v>
      </c>
    </row>
    <row r="31" spans="1:26" ht="13.5">
      <c r="A31" s="57" t="s">
        <v>49</v>
      </c>
      <c r="B31" s="18">
        <v>92955103</v>
      </c>
      <c r="C31" s="18">
        <v>0</v>
      </c>
      <c r="D31" s="58">
        <v>95080050</v>
      </c>
      <c r="E31" s="59">
        <v>114981180</v>
      </c>
      <c r="F31" s="59">
        <v>0</v>
      </c>
      <c r="G31" s="59">
        <v>0</v>
      </c>
      <c r="H31" s="59">
        <v>6665099</v>
      </c>
      <c r="I31" s="59">
        <v>6665099</v>
      </c>
      <c r="J31" s="59">
        <v>3641476</v>
      </c>
      <c r="K31" s="59">
        <v>14390619</v>
      </c>
      <c r="L31" s="59">
        <v>15813501</v>
      </c>
      <c r="M31" s="59">
        <v>33845596</v>
      </c>
      <c r="N31" s="59">
        <v>5110455</v>
      </c>
      <c r="O31" s="59">
        <v>6260931</v>
      </c>
      <c r="P31" s="59">
        <v>12659221</v>
      </c>
      <c r="Q31" s="59">
        <v>24030607</v>
      </c>
      <c r="R31" s="59">
        <v>0</v>
      </c>
      <c r="S31" s="59">
        <v>0</v>
      </c>
      <c r="T31" s="59">
        <v>0</v>
      </c>
      <c r="U31" s="59">
        <v>0</v>
      </c>
      <c r="V31" s="59">
        <v>64541302</v>
      </c>
      <c r="W31" s="59">
        <v>86235885</v>
      </c>
      <c r="X31" s="59">
        <v>-21694583</v>
      </c>
      <c r="Y31" s="60">
        <v>-25.16</v>
      </c>
      <c r="Z31" s="61">
        <v>114981180</v>
      </c>
    </row>
    <row r="32" spans="1:26" ht="13.5">
      <c r="A32" s="69" t="s">
        <v>50</v>
      </c>
      <c r="B32" s="21">
        <f>SUM(B28:B31)</f>
        <v>332357647</v>
      </c>
      <c r="C32" s="21">
        <f>SUM(C28:C31)</f>
        <v>0</v>
      </c>
      <c r="D32" s="98">
        <f aca="true" t="shared" si="5" ref="D32:Z32">SUM(D28:D31)</f>
        <v>282174770</v>
      </c>
      <c r="E32" s="99">
        <f t="shared" si="5"/>
        <v>316639100</v>
      </c>
      <c r="F32" s="99">
        <f t="shared" si="5"/>
        <v>0</v>
      </c>
      <c r="G32" s="99">
        <f t="shared" si="5"/>
        <v>6844883</v>
      </c>
      <c r="H32" s="99">
        <f t="shared" si="5"/>
        <v>19290976</v>
      </c>
      <c r="I32" s="99">
        <f t="shared" si="5"/>
        <v>26135859</v>
      </c>
      <c r="J32" s="99">
        <f t="shared" si="5"/>
        <v>10144444</v>
      </c>
      <c r="K32" s="99">
        <f t="shared" si="5"/>
        <v>22982384</v>
      </c>
      <c r="L32" s="99">
        <f t="shared" si="5"/>
        <v>34647457</v>
      </c>
      <c r="M32" s="99">
        <f t="shared" si="5"/>
        <v>67774285</v>
      </c>
      <c r="N32" s="99">
        <f t="shared" si="5"/>
        <v>9240604</v>
      </c>
      <c r="O32" s="99">
        <f t="shared" si="5"/>
        <v>10918184</v>
      </c>
      <c r="P32" s="99">
        <f t="shared" si="5"/>
        <v>42713711</v>
      </c>
      <c r="Q32" s="99">
        <f t="shared" si="5"/>
        <v>62872499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156782643</v>
      </c>
      <c r="W32" s="99">
        <f t="shared" si="5"/>
        <v>237479325</v>
      </c>
      <c r="X32" s="99">
        <f t="shared" si="5"/>
        <v>-80696682</v>
      </c>
      <c r="Y32" s="100">
        <f>+IF(W32&lt;&gt;0,(X32/W32)*100,0)</f>
        <v>-33.98050840846882</v>
      </c>
      <c r="Z32" s="101">
        <f t="shared" si="5"/>
        <v>316639100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854195291</v>
      </c>
      <c r="C35" s="18">
        <v>0</v>
      </c>
      <c r="D35" s="58">
        <v>668710955</v>
      </c>
      <c r="E35" s="59">
        <v>810246625</v>
      </c>
      <c r="F35" s="59">
        <v>958358454</v>
      </c>
      <c r="G35" s="59">
        <v>875625673</v>
      </c>
      <c r="H35" s="59">
        <v>950465816</v>
      </c>
      <c r="I35" s="59">
        <v>950465816</v>
      </c>
      <c r="J35" s="59">
        <v>994723150</v>
      </c>
      <c r="K35" s="59">
        <v>1023896815</v>
      </c>
      <c r="L35" s="59">
        <v>1157846338</v>
      </c>
      <c r="M35" s="59">
        <v>1157846338</v>
      </c>
      <c r="N35" s="59">
        <v>1142516001</v>
      </c>
      <c r="O35" s="59">
        <v>1176213558</v>
      </c>
      <c r="P35" s="59">
        <v>1040728610</v>
      </c>
      <c r="Q35" s="59">
        <v>1040728610</v>
      </c>
      <c r="R35" s="59">
        <v>0</v>
      </c>
      <c r="S35" s="59">
        <v>0</v>
      </c>
      <c r="T35" s="59">
        <v>0</v>
      </c>
      <c r="U35" s="59">
        <v>0</v>
      </c>
      <c r="V35" s="59">
        <v>1040728610</v>
      </c>
      <c r="W35" s="59">
        <v>607684969</v>
      </c>
      <c r="X35" s="59">
        <v>433043641</v>
      </c>
      <c r="Y35" s="60">
        <v>71.26</v>
      </c>
      <c r="Z35" s="61">
        <v>810246625</v>
      </c>
    </row>
    <row r="36" spans="1:26" ht="13.5">
      <c r="A36" s="57" t="s">
        <v>53</v>
      </c>
      <c r="B36" s="18">
        <v>6242169350</v>
      </c>
      <c r="C36" s="18">
        <v>0</v>
      </c>
      <c r="D36" s="58">
        <v>6330301381</v>
      </c>
      <c r="E36" s="59">
        <v>6338280948</v>
      </c>
      <c r="F36" s="59">
        <v>6096448104</v>
      </c>
      <c r="G36" s="59">
        <v>6089689296</v>
      </c>
      <c r="H36" s="59">
        <v>6067539201</v>
      </c>
      <c r="I36" s="59">
        <v>6067539201</v>
      </c>
      <c r="J36" s="59">
        <v>6070924836</v>
      </c>
      <c r="K36" s="59">
        <v>6111806271</v>
      </c>
      <c r="L36" s="59">
        <v>6132850037</v>
      </c>
      <c r="M36" s="59">
        <v>6132850037</v>
      </c>
      <c r="N36" s="59">
        <v>6128486951</v>
      </c>
      <c r="O36" s="59">
        <v>6125955681</v>
      </c>
      <c r="P36" s="59">
        <v>6154987264</v>
      </c>
      <c r="Q36" s="59">
        <v>6154987264</v>
      </c>
      <c r="R36" s="59">
        <v>0</v>
      </c>
      <c r="S36" s="59">
        <v>0</v>
      </c>
      <c r="T36" s="59">
        <v>0</v>
      </c>
      <c r="U36" s="59">
        <v>0</v>
      </c>
      <c r="V36" s="59">
        <v>6154987264</v>
      </c>
      <c r="W36" s="59">
        <v>4753710711</v>
      </c>
      <c r="X36" s="59">
        <v>1401276553</v>
      </c>
      <c r="Y36" s="60">
        <v>29.48</v>
      </c>
      <c r="Z36" s="61">
        <v>6338280948</v>
      </c>
    </row>
    <row r="37" spans="1:26" ht="13.5">
      <c r="A37" s="57" t="s">
        <v>54</v>
      </c>
      <c r="B37" s="18">
        <v>280645822</v>
      </c>
      <c r="C37" s="18">
        <v>0</v>
      </c>
      <c r="D37" s="58">
        <v>226355259</v>
      </c>
      <c r="E37" s="59">
        <v>226355259</v>
      </c>
      <c r="F37" s="59">
        <v>87146815</v>
      </c>
      <c r="G37" s="59">
        <v>200090345</v>
      </c>
      <c r="H37" s="59">
        <v>206815112</v>
      </c>
      <c r="I37" s="59">
        <v>206815112</v>
      </c>
      <c r="J37" s="59">
        <v>191466035</v>
      </c>
      <c r="K37" s="59">
        <v>212395345</v>
      </c>
      <c r="L37" s="59">
        <v>212066296</v>
      </c>
      <c r="M37" s="59">
        <v>212066296</v>
      </c>
      <c r="N37" s="59">
        <v>177761870</v>
      </c>
      <c r="O37" s="59">
        <v>190498066</v>
      </c>
      <c r="P37" s="59">
        <v>232955482</v>
      </c>
      <c r="Q37" s="59">
        <v>232955482</v>
      </c>
      <c r="R37" s="59">
        <v>0</v>
      </c>
      <c r="S37" s="59">
        <v>0</v>
      </c>
      <c r="T37" s="59">
        <v>0</v>
      </c>
      <c r="U37" s="59">
        <v>0</v>
      </c>
      <c r="V37" s="59">
        <v>232955482</v>
      </c>
      <c r="W37" s="59">
        <v>169766444</v>
      </c>
      <c r="X37" s="59">
        <v>63189038</v>
      </c>
      <c r="Y37" s="60">
        <v>37.22</v>
      </c>
      <c r="Z37" s="61">
        <v>226355259</v>
      </c>
    </row>
    <row r="38" spans="1:26" ht="13.5">
      <c r="A38" s="57" t="s">
        <v>55</v>
      </c>
      <c r="B38" s="18">
        <v>189464077</v>
      </c>
      <c r="C38" s="18">
        <v>0</v>
      </c>
      <c r="D38" s="58">
        <v>319788459</v>
      </c>
      <c r="E38" s="59">
        <v>291610167</v>
      </c>
      <c r="F38" s="59">
        <v>167572431</v>
      </c>
      <c r="G38" s="59">
        <v>200883922</v>
      </c>
      <c r="H38" s="59">
        <v>200883922</v>
      </c>
      <c r="I38" s="59">
        <v>200883922</v>
      </c>
      <c r="J38" s="59">
        <v>200883922</v>
      </c>
      <c r="K38" s="59">
        <v>200883922</v>
      </c>
      <c r="L38" s="59">
        <v>195309640</v>
      </c>
      <c r="M38" s="59">
        <v>195309640</v>
      </c>
      <c r="N38" s="59">
        <v>195309640</v>
      </c>
      <c r="O38" s="59">
        <v>195309640</v>
      </c>
      <c r="P38" s="59">
        <v>195309640</v>
      </c>
      <c r="Q38" s="59">
        <v>195309640</v>
      </c>
      <c r="R38" s="59">
        <v>0</v>
      </c>
      <c r="S38" s="59">
        <v>0</v>
      </c>
      <c r="T38" s="59">
        <v>0</v>
      </c>
      <c r="U38" s="59">
        <v>0</v>
      </c>
      <c r="V38" s="59">
        <v>195309640</v>
      </c>
      <c r="W38" s="59">
        <v>218707625</v>
      </c>
      <c r="X38" s="59">
        <v>-23397985</v>
      </c>
      <c r="Y38" s="60">
        <v>-10.7</v>
      </c>
      <c r="Z38" s="61">
        <v>291610167</v>
      </c>
    </row>
    <row r="39" spans="1:26" ht="13.5">
      <c r="A39" s="57" t="s">
        <v>56</v>
      </c>
      <c r="B39" s="18">
        <v>6626254742</v>
      </c>
      <c r="C39" s="18">
        <v>0</v>
      </c>
      <c r="D39" s="58">
        <v>6452868619</v>
      </c>
      <c r="E39" s="59">
        <v>6630562147</v>
      </c>
      <c r="F39" s="59">
        <v>6800087312</v>
      </c>
      <c r="G39" s="59">
        <v>6564340703</v>
      </c>
      <c r="H39" s="59">
        <v>6610305983</v>
      </c>
      <c r="I39" s="59">
        <v>6610305983</v>
      </c>
      <c r="J39" s="59">
        <v>6673298029</v>
      </c>
      <c r="K39" s="59">
        <v>6722423819</v>
      </c>
      <c r="L39" s="59">
        <v>6883320439</v>
      </c>
      <c r="M39" s="59">
        <v>6883320439</v>
      </c>
      <c r="N39" s="59">
        <v>6897931443</v>
      </c>
      <c r="O39" s="59">
        <v>6916361532</v>
      </c>
      <c r="P39" s="59">
        <v>6767450752</v>
      </c>
      <c r="Q39" s="59">
        <v>6767450752</v>
      </c>
      <c r="R39" s="59">
        <v>0</v>
      </c>
      <c r="S39" s="59">
        <v>0</v>
      </c>
      <c r="T39" s="59">
        <v>0</v>
      </c>
      <c r="U39" s="59">
        <v>0</v>
      </c>
      <c r="V39" s="59">
        <v>6767450752</v>
      </c>
      <c r="W39" s="59">
        <v>4972921610</v>
      </c>
      <c r="X39" s="59">
        <v>1794529142</v>
      </c>
      <c r="Y39" s="60">
        <v>36.09</v>
      </c>
      <c r="Z39" s="61">
        <v>6630562147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196943183</v>
      </c>
      <c r="C42" s="18">
        <v>0</v>
      </c>
      <c r="D42" s="58">
        <v>167822510</v>
      </c>
      <c r="E42" s="59">
        <v>183064506</v>
      </c>
      <c r="F42" s="59">
        <v>73633795</v>
      </c>
      <c r="G42" s="59">
        <v>59022139</v>
      </c>
      <c r="H42" s="59">
        <v>-1534554</v>
      </c>
      <c r="I42" s="59">
        <v>131121380</v>
      </c>
      <c r="J42" s="59">
        <v>72664235</v>
      </c>
      <c r="K42" s="59">
        <v>55136148</v>
      </c>
      <c r="L42" s="59">
        <v>36711550</v>
      </c>
      <c r="M42" s="59">
        <v>164511933</v>
      </c>
      <c r="N42" s="59">
        <v>146345669</v>
      </c>
      <c r="O42" s="59">
        <v>137945795</v>
      </c>
      <c r="P42" s="59">
        <v>135569561</v>
      </c>
      <c r="Q42" s="59">
        <v>419861025</v>
      </c>
      <c r="R42" s="59">
        <v>0</v>
      </c>
      <c r="S42" s="59">
        <v>0</v>
      </c>
      <c r="T42" s="59">
        <v>0</v>
      </c>
      <c r="U42" s="59">
        <v>0</v>
      </c>
      <c r="V42" s="59">
        <v>715494338</v>
      </c>
      <c r="W42" s="59">
        <v>553354750</v>
      </c>
      <c r="X42" s="59">
        <v>162139588</v>
      </c>
      <c r="Y42" s="60">
        <v>29.3</v>
      </c>
      <c r="Z42" s="61">
        <v>183064506</v>
      </c>
    </row>
    <row r="43" spans="1:26" ht="13.5">
      <c r="A43" s="57" t="s">
        <v>59</v>
      </c>
      <c r="B43" s="18">
        <v>-247589650</v>
      </c>
      <c r="C43" s="18">
        <v>0</v>
      </c>
      <c r="D43" s="58">
        <v>-264230016</v>
      </c>
      <c r="E43" s="59">
        <v>-290209332</v>
      </c>
      <c r="F43" s="59">
        <v>36000000</v>
      </c>
      <c r="G43" s="59">
        <v>65155117</v>
      </c>
      <c r="H43" s="59">
        <v>88709024</v>
      </c>
      <c r="I43" s="59">
        <v>189864141</v>
      </c>
      <c r="J43" s="59">
        <v>-154076043</v>
      </c>
      <c r="K43" s="59">
        <v>49017615</v>
      </c>
      <c r="L43" s="59">
        <v>-162647456</v>
      </c>
      <c r="M43" s="59">
        <v>-267705884</v>
      </c>
      <c r="N43" s="59">
        <v>26759395</v>
      </c>
      <c r="O43" s="59">
        <v>-46918186</v>
      </c>
      <c r="P43" s="59">
        <v>69286290</v>
      </c>
      <c r="Q43" s="59">
        <v>49127499</v>
      </c>
      <c r="R43" s="59">
        <v>0</v>
      </c>
      <c r="S43" s="59">
        <v>0</v>
      </c>
      <c r="T43" s="59">
        <v>0</v>
      </c>
      <c r="U43" s="59">
        <v>0</v>
      </c>
      <c r="V43" s="59">
        <v>-28714244</v>
      </c>
      <c r="W43" s="59">
        <v>-555158595</v>
      </c>
      <c r="X43" s="59">
        <v>526444351</v>
      </c>
      <c r="Y43" s="60">
        <v>-94.83</v>
      </c>
      <c r="Z43" s="61">
        <v>-290209332</v>
      </c>
    </row>
    <row r="44" spans="1:26" ht="13.5">
      <c r="A44" s="57" t="s">
        <v>60</v>
      </c>
      <c r="B44" s="18">
        <v>54084804</v>
      </c>
      <c r="C44" s="18">
        <v>0</v>
      </c>
      <c r="D44" s="58">
        <v>129113448</v>
      </c>
      <c r="E44" s="59">
        <v>122150058</v>
      </c>
      <c r="F44" s="59">
        <v>0</v>
      </c>
      <c r="G44" s="59">
        <v>565639</v>
      </c>
      <c r="H44" s="59">
        <v>222249</v>
      </c>
      <c r="I44" s="59">
        <v>787888</v>
      </c>
      <c r="J44" s="59">
        <v>-288213</v>
      </c>
      <c r="K44" s="59">
        <v>523045</v>
      </c>
      <c r="L44" s="59">
        <v>-5544129</v>
      </c>
      <c r="M44" s="59">
        <v>-5309297</v>
      </c>
      <c r="N44" s="59">
        <v>304714</v>
      </c>
      <c r="O44" s="59">
        <v>330789</v>
      </c>
      <c r="P44" s="59">
        <v>510664</v>
      </c>
      <c r="Q44" s="59">
        <v>1146167</v>
      </c>
      <c r="R44" s="59">
        <v>0</v>
      </c>
      <c r="S44" s="59">
        <v>0</v>
      </c>
      <c r="T44" s="59">
        <v>0</v>
      </c>
      <c r="U44" s="59">
        <v>0</v>
      </c>
      <c r="V44" s="59">
        <v>-3375242</v>
      </c>
      <c r="W44" s="59">
        <v>-3174231</v>
      </c>
      <c r="X44" s="59">
        <v>-201011</v>
      </c>
      <c r="Y44" s="60">
        <v>6.33</v>
      </c>
      <c r="Z44" s="61">
        <v>122150058</v>
      </c>
    </row>
    <row r="45" spans="1:26" ht="13.5">
      <c r="A45" s="69" t="s">
        <v>61</v>
      </c>
      <c r="B45" s="21">
        <v>83901579</v>
      </c>
      <c r="C45" s="21">
        <v>0</v>
      </c>
      <c r="D45" s="98">
        <v>56205051</v>
      </c>
      <c r="E45" s="99">
        <v>98906810</v>
      </c>
      <c r="F45" s="99">
        <v>193762542</v>
      </c>
      <c r="G45" s="99">
        <v>318505437</v>
      </c>
      <c r="H45" s="99">
        <v>405902156</v>
      </c>
      <c r="I45" s="99">
        <v>405902156</v>
      </c>
      <c r="J45" s="99">
        <v>324202135</v>
      </c>
      <c r="K45" s="99">
        <v>428878943</v>
      </c>
      <c r="L45" s="99">
        <v>297398908</v>
      </c>
      <c r="M45" s="99">
        <v>297398908</v>
      </c>
      <c r="N45" s="99">
        <v>470808686</v>
      </c>
      <c r="O45" s="99">
        <v>562167084</v>
      </c>
      <c r="P45" s="99">
        <v>767533599</v>
      </c>
      <c r="Q45" s="99">
        <v>767533599</v>
      </c>
      <c r="R45" s="99">
        <v>0</v>
      </c>
      <c r="S45" s="99">
        <v>0</v>
      </c>
      <c r="T45" s="99">
        <v>0</v>
      </c>
      <c r="U45" s="99">
        <v>0</v>
      </c>
      <c r="V45" s="99">
        <v>767533599</v>
      </c>
      <c r="W45" s="99">
        <v>78923502</v>
      </c>
      <c r="X45" s="99">
        <v>688610097</v>
      </c>
      <c r="Y45" s="100">
        <v>872.5</v>
      </c>
      <c r="Z45" s="101">
        <v>98906810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1751341</v>
      </c>
      <c r="C49" s="51">
        <v>0</v>
      </c>
      <c r="D49" s="128">
        <v>46643271</v>
      </c>
      <c r="E49" s="53">
        <v>-35366243</v>
      </c>
      <c r="F49" s="53">
        <v>0</v>
      </c>
      <c r="G49" s="53">
        <v>0</v>
      </c>
      <c r="H49" s="53">
        <v>0</v>
      </c>
      <c r="I49" s="53">
        <v>3026267</v>
      </c>
      <c r="J49" s="53">
        <v>0</v>
      </c>
      <c r="K49" s="53">
        <v>0</v>
      </c>
      <c r="L49" s="53">
        <v>0</v>
      </c>
      <c r="M49" s="53">
        <v>2657445</v>
      </c>
      <c r="N49" s="53">
        <v>0</v>
      </c>
      <c r="O49" s="53">
        <v>0</v>
      </c>
      <c r="P49" s="53">
        <v>0</v>
      </c>
      <c r="Q49" s="53">
        <v>8346522</v>
      </c>
      <c r="R49" s="53">
        <v>0</v>
      </c>
      <c r="S49" s="53">
        <v>0</v>
      </c>
      <c r="T49" s="53">
        <v>0</v>
      </c>
      <c r="U49" s="53">
        <v>0</v>
      </c>
      <c r="V49" s="53">
        <v>3277103</v>
      </c>
      <c r="W49" s="53">
        <v>31159984</v>
      </c>
      <c r="X49" s="53">
        <v>61495690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129556767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129556767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100.47406920419854</v>
      </c>
      <c r="C58" s="5">
        <f>IF(C67=0,0,+(C76/C67)*100)</f>
        <v>0</v>
      </c>
      <c r="D58" s="6">
        <f aca="true" t="shared" si="6" ref="D58:Z58">IF(D67=0,0,+(D76/D67)*100)</f>
        <v>100.00000056054361</v>
      </c>
      <c r="E58" s="7">
        <f t="shared" si="6"/>
        <v>100.04782128703494</v>
      </c>
      <c r="F58" s="7">
        <f t="shared" si="6"/>
        <v>100</v>
      </c>
      <c r="G58" s="7">
        <f t="shared" si="6"/>
        <v>99.84323023598077</v>
      </c>
      <c r="H58" s="7">
        <f t="shared" si="6"/>
        <v>95.94667633201091</v>
      </c>
      <c r="I58" s="7">
        <f t="shared" si="6"/>
        <v>98.5848106141917</v>
      </c>
      <c r="J58" s="7">
        <f t="shared" si="6"/>
        <v>103.40833671761271</v>
      </c>
      <c r="K58" s="7">
        <f t="shared" si="6"/>
        <v>100.00000114443577</v>
      </c>
      <c r="L58" s="7">
        <f t="shared" si="6"/>
        <v>100.14007503930809</v>
      </c>
      <c r="M58" s="7">
        <f t="shared" si="6"/>
        <v>101.23880867793487</v>
      </c>
      <c r="N58" s="7">
        <f t="shared" si="6"/>
        <v>102.91256702033196</v>
      </c>
      <c r="O58" s="7">
        <f t="shared" si="6"/>
        <v>99.64378233256595</v>
      </c>
      <c r="P58" s="7">
        <f t="shared" si="6"/>
        <v>100</v>
      </c>
      <c r="Q58" s="7">
        <f t="shared" si="6"/>
        <v>100.82853397346263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100.15524549312059</v>
      </c>
      <c r="W58" s="7">
        <f t="shared" si="6"/>
        <v>103.8050188997196</v>
      </c>
      <c r="X58" s="7">
        <f t="shared" si="6"/>
        <v>0</v>
      </c>
      <c r="Y58" s="7">
        <f t="shared" si="6"/>
        <v>0</v>
      </c>
      <c r="Z58" s="8">
        <f t="shared" si="6"/>
        <v>100.04782128703494</v>
      </c>
    </row>
    <row r="59" spans="1:26" ht="13.5">
      <c r="A59" s="36" t="s">
        <v>31</v>
      </c>
      <c r="B59" s="9">
        <f aca="true" t="shared" si="7" ref="B59:Z66">IF(B68=0,0,+(B77/B68)*100)</f>
        <v>101.60497803516368</v>
      </c>
      <c r="C59" s="9">
        <f t="shared" si="7"/>
        <v>0</v>
      </c>
      <c r="D59" s="2">
        <f t="shared" si="7"/>
        <v>99.99999875832431</v>
      </c>
      <c r="E59" s="10">
        <f t="shared" si="7"/>
        <v>99.9999996928296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101.06663834321587</v>
      </c>
      <c r="X59" s="10">
        <f t="shared" si="7"/>
        <v>0</v>
      </c>
      <c r="Y59" s="10">
        <f t="shared" si="7"/>
        <v>0</v>
      </c>
      <c r="Z59" s="11">
        <f t="shared" si="7"/>
        <v>99.9999996928296</v>
      </c>
    </row>
    <row r="60" spans="1:26" ht="13.5">
      <c r="A60" s="37" t="s">
        <v>32</v>
      </c>
      <c r="B60" s="12">
        <f t="shared" si="7"/>
        <v>100.00000027630753</v>
      </c>
      <c r="C60" s="12">
        <f t="shared" si="7"/>
        <v>0</v>
      </c>
      <c r="D60" s="3">
        <f t="shared" si="7"/>
        <v>100.00000134211788</v>
      </c>
      <c r="E60" s="13">
        <f t="shared" si="7"/>
        <v>100.00000026584006</v>
      </c>
      <c r="F60" s="13">
        <f t="shared" si="7"/>
        <v>100</v>
      </c>
      <c r="G60" s="13">
        <f t="shared" si="7"/>
        <v>100</v>
      </c>
      <c r="H60" s="13">
        <f t="shared" si="7"/>
        <v>95.53737578292547</v>
      </c>
      <c r="I60" s="13">
        <f t="shared" si="7"/>
        <v>98.53789232957706</v>
      </c>
      <c r="J60" s="13">
        <f t="shared" si="7"/>
        <v>99.99999847941837</v>
      </c>
      <c r="K60" s="13">
        <f t="shared" si="7"/>
        <v>100</v>
      </c>
      <c r="L60" s="13">
        <f t="shared" si="7"/>
        <v>100</v>
      </c>
      <c r="M60" s="13">
        <f t="shared" si="7"/>
        <v>99.99999944839215</v>
      </c>
      <c r="N60" s="13">
        <f t="shared" si="7"/>
        <v>100</v>
      </c>
      <c r="O60" s="13">
        <f t="shared" si="7"/>
        <v>99.99999830076534</v>
      </c>
      <c r="P60" s="13">
        <f t="shared" si="7"/>
        <v>100</v>
      </c>
      <c r="Q60" s="13">
        <f t="shared" si="7"/>
        <v>99.99999943631035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99.4535289981147</v>
      </c>
      <c r="W60" s="13">
        <f t="shared" si="7"/>
        <v>102.12523662881645</v>
      </c>
      <c r="X60" s="13">
        <f t="shared" si="7"/>
        <v>0</v>
      </c>
      <c r="Y60" s="13">
        <f t="shared" si="7"/>
        <v>0</v>
      </c>
      <c r="Z60" s="14">
        <f t="shared" si="7"/>
        <v>100.00000026584006</v>
      </c>
    </row>
    <row r="61" spans="1:26" ht="13.5">
      <c r="A61" s="38" t="s">
        <v>103</v>
      </c>
      <c r="B61" s="12">
        <f t="shared" si="7"/>
        <v>100.0000001888631</v>
      </c>
      <c r="C61" s="12">
        <f t="shared" si="7"/>
        <v>0</v>
      </c>
      <c r="D61" s="3">
        <f t="shared" si="7"/>
        <v>100.10367793797712</v>
      </c>
      <c r="E61" s="13">
        <f t="shared" si="7"/>
        <v>100.10315626472514</v>
      </c>
      <c r="F61" s="13">
        <f t="shared" si="7"/>
        <v>100</v>
      </c>
      <c r="G61" s="13">
        <f t="shared" si="7"/>
        <v>0</v>
      </c>
      <c r="H61" s="13">
        <f t="shared" si="7"/>
        <v>105.56508527760357</v>
      </c>
      <c r="I61" s="13">
        <f t="shared" si="7"/>
        <v>154.99944133604723</v>
      </c>
      <c r="J61" s="13">
        <f t="shared" si="7"/>
        <v>100.11101664020818</v>
      </c>
      <c r="K61" s="13">
        <f t="shared" si="7"/>
        <v>100.19480380380479</v>
      </c>
      <c r="L61" s="13">
        <f t="shared" si="7"/>
        <v>100.08231827958119</v>
      </c>
      <c r="M61" s="13">
        <f t="shared" si="7"/>
        <v>100.1275674838082</v>
      </c>
      <c r="N61" s="13">
        <f t="shared" si="7"/>
        <v>100.12300608266169</v>
      </c>
      <c r="O61" s="13">
        <f t="shared" si="7"/>
        <v>100.07683979411416</v>
      </c>
      <c r="P61" s="13">
        <f t="shared" si="7"/>
        <v>100.07984146882458</v>
      </c>
      <c r="Q61" s="13">
        <f t="shared" si="7"/>
        <v>100.09316532017993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116.01031174479178</v>
      </c>
      <c r="W61" s="13">
        <f t="shared" si="7"/>
        <v>104.66669885822253</v>
      </c>
      <c r="X61" s="13">
        <f t="shared" si="7"/>
        <v>0</v>
      </c>
      <c r="Y61" s="13">
        <f t="shared" si="7"/>
        <v>0</v>
      </c>
      <c r="Z61" s="14">
        <f t="shared" si="7"/>
        <v>100.10315626472514</v>
      </c>
    </row>
    <row r="62" spans="1:26" ht="13.5">
      <c r="A62" s="38" t="s">
        <v>104</v>
      </c>
      <c r="B62" s="12">
        <f t="shared" si="7"/>
        <v>100.00000129855833</v>
      </c>
      <c r="C62" s="12">
        <f t="shared" si="7"/>
        <v>0</v>
      </c>
      <c r="D62" s="3">
        <f t="shared" si="7"/>
        <v>100.00000720881046</v>
      </c>
      <c r="E62" s="13">
        <f t="shared" si="7"/>
        <v>100.00000127420267</v>
      </c>
      <c r="F62" s="13">
        <f t="shared" si="7"/>
        <v>100</v>
      </c>
      <c r="G62" s="13">
        <f t="shared" si="7"/>
        <v>100.00739201387326</v>
      </c>
      <c r="H62" s="13">
        <f t="shared" si="7"/>
        <v>75.5661527815271</v>
      </c>
      <c r="I62" s="13">
        <f t="shared" si="7"/>
        <v>91.21197255641992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96.9444007664607</v>
      </c>
      <c r="W62" s="13">
        <f t="shared" si="7"/>
        <v>87.20417835975299</v>
      </c>
      <c r="X62" s="13">
        <f t="shared" si="7"/>
        <v>0</v>
      </c>
      <c r="Y62" s="13">
        <f t="shared" si="7"/>
        <v>0</v>
      </c>
      <c r="Z62" s="14">
        <f t="shared" si="7"/>
        <v>100.00000127420267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100.09630296808992</v>
      </c>
      <c r="E63" s="13">
        <f t="shared" si="7"/>
        <v>100.09203492524168</v>
      </c>
      <c r="F63" s="13">
        <f t="shared" si="7"/>
        <v>100</v>
      </c>
      <c r="G63" s="13">
        <f t="shared" si="7"/>
        <v>100.15665095475148</v>
      </c>
      <c r="H63" s="13">
        <f t="shared" si="7"/>
        <v>75.18192619603118</v>
      </c>
      <c r="I63" s="13">
        <f t="shared" si="7"/>
        <v>90.24709378610483</v>
      </c>
      <c r="J63" s="13">
        <f t="shared" si="7"/>
        <v>100.03959885566019</v>
      </c>
      <c r="K63" s="13">
        <f t="shared" si="7"/>
        <v>100.08177402535982</v>
      </c>
      <c r="L63" s="13">
        <f t="shared" si="7"/>
        <v>100.02075132179347</v>
      </c>
      <c r="M63" s="13">
        <f t="shared" si="7"/>
        <v>100.04647874504103</v>
      </c>
      <c r="N63" s="13">
        <f t="shared" si="7"/>
        <v>100.09651361748087</v>
      </c>
      <c r="O63" s="13">
        <f t="shared" si="7"/>
        <v>100.15543388645239</v>
      </c>
      <c r="P63" s="13">
        <f t="shared" si="7"/>
        <v>100.12726445138507</v>
      </c>
      <c r="Q63" s="13">
        <f t="shared" si="7"/>
        <v>100.12700277094595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96.70328799131345</v>
      </c>
      <c r="W63" s="13">
        <f t="shared" si="7"/>
        <v>102.7694056173336</v>
      </c>
      <c r="X63" s="13">
        <f t="shared" si="7"/>
        <v>0</v>
      </c>
      <c r="Y63" s="13">
        <f t="shared" si="7"/>
        <v>0</v>
      </c>
      <c r="Z63" s="14">
        <f t="shared" si="7"/>
        <v>100.09203492524168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99.99999700817962</v>
      </c>
      <c r="E64" s="13">
        <f t="shared" si="7"/>
        <v>99.99396844322402</v>
      </c>
      <c r="F64" s="13">
        <f t="shared" si="7"/>
        <v>100</v>
      </c>
      <c r="G64" s="13">
        <f t="shared" si="7"/>
        <v>100.0413848266047</v>
      </c>
      <c r="H64" s="13">
        <f t="shared" si="7"/>
        <v>73.97209544324393</v>
      </c>
      <c r="I64" s="13">
        <f t="shared" si="7"/>
        <v>89.37120446006654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96.15481297087614</v>
      </c>
      <c r="W64" s="13">
        <f t="shared" si="7"/>
        <v>100.19962162328704</v>
      </c>
      <c r="X64" s="13">
        <f t="shared" si="7"/>
        <v>0</v>
      </c>
      <c r="Y64" s="13">
        <f t="shared" si="7"/>
        <v>0</v>
      </c>
      <c r="Z64" s="14">
        <f t="shared" si="7"/>
        <v>99.99396844322402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116.78364862943114</v>
      </c>
      <c r="F66" s="16">
        <f t="shared" si="7"/>
        <v>100</v>
      </c>
      <c r="G66" s="16">
        <f t="shared" si="7"/>
        <v>86.73690651085704</v>
      </c>
      <c r="H66" s="16">
        <f t="shared" si="7"/>
        <v>73.67528224868612</v>
      </c>
      <c r="I66" s="16">
        <f t="shared" si="7"/>
        <v>77.0443308660513</v>
      </c>
      <c r="J66" s="16">
        <f t="shared" si="7"/>
        <v>319.8400996879994</v>
      </c>
      <c r="K66" s="16">
        <f t="shared" si="7"/>
        <v>100.00002480340204</v>
      </c>
      <c r="L66" s="16">
        <f t="shared" si="7"/>
        <v>108.91933227267585</v>
      </c>
      <c r="M66" s="16">
        <f t="shared" si="7"/>
        <v>148.6971449026574</v>
      </c>
      <c r="N66" s="16">
        <f t="shared" si="7"/>
        <v>278.82145118068723</v>
      </c>
      <c r="O66" s="16">
        <f t="shared" si="7"/>
        <v>76.92316198423873</v>
      </c>
      <c r="P66" s="16">
        <f t="shared" si="7"/>
        <v>100</v>
      </c>
      <c r="Q66" s="16">
        <f t="shared" si="7"/>
        <v>129.36143443496434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122.80735578558645</v>
      </c>
      <c r="W66" s="16">
        <f t="shared" si="7"/>
        <v>767.0298711884476</v>
      </c>
      <c r="X66" s="16">
        <f t="shared" si="7"/>
        <v>0</v>
      </c>
      <c r="Y66" s="16">
        <f t="shared" si="7"/>
        <v>0</v>
      </c>
      <c r="Z66" s="17">
        <f t="shared" si="7"/>
        <v>116.78364862943114</v>
      </c>
    </row>
    <row r="67" spans="1:26" ht="13.5" hidden="1">
      <c r="A67" s="40" t="s">
        <v>109</v>
      </c>
      <c r="B67" s="23">
        <v>1032117032</v>
      </c>
      <c r="C67" s="23"/>
      <c r="D67" s="24">
        <v>1070389503</v>
      </c>
      <c r="E67" s="25">
        <v>1080964215</v>
      </c>
      <c r="F67" s="25">
        <v>99830656</v>
      </c>
      <c r="G67" s="25">
        <v>100662268</v>
      </c>
      <c r="H67" s="25">
        <v>101569757</v>
      </c>
      <c r="I67" s="25">
        <v>302062681</v>
      </c>
      <c r="J67" s="25">
        <v>94931583</v>
      </c>
      <c r="K67" s="25">
        <v>87379303</v>
      </c>
      <c r="L67" s="25">
        <v>88930191</v>
      </c>
      <c r="M67" s="25">
        <v>271241077</v>
      </c>
      <c r="N67" s="25">
        <v>86994496</v>
      </c>
      <c r="O67" s="25">
        <v>87877730</v>
      </c>
      <c r="P67" s="25">
        <v>93159873</v>
      </c>
      <c r="Q67" s="25">
        <v>268032099</v>
      </c>
      <c r="R67" s="25"/>
      <c r="S67" s="25"/>
      <c r="T67" s="25"/>
      <c r="U67" s="25"/>
      <c r="V67" s="25">
        <v>841335857</v>
      </c>
      <c r="W67" s="25">
        <v>797117381</v>
      </c>
      <c r="X67" s="25"/>
      <c r="Y67" s="24"/>
      <c r="Z67" s="26">
        <v>1080964215</v>
      </c>
    </row>
    <row r="68" spans="1:26" ht="13.5" hidden="1">
      <c r="A68" s="36" t="s">
        <v>31</v>
      </c>
      <c r="B68" s="18">
        <v>304860683</v>
      </c>
      <c r="C68" s="18"/>
      <c r="D68" s="19">
        <v>322145308</v>
      </c>
      <c r="E68" s="20">
        <v>325552201</v>
      </c>
      <c r="F68" s="20">
        <v>27655084</v>
      </c>
      <c r="G68" s="20">
        <v>27664148</v>
      </c>
      <c r="H68" s="20">
        <v>27682679</v>
      </c>
      <c r="I68" s="20">
        <v>83001911</v>
      </c>
      <c r="J68" s="20">
        <v>27695482</v>
      </c>
      <c r="K68" s="20">
        <v>27687031</v>
      </c>
      <c r="L68" s="20">
        <v>27670237</v>
      </c>
      <c r="M68" s="20">
        <v>83052750</v>
      </c>
      <c r="N68" s="20">
        <v>27661269</v>
      </c>
      <c r="O68" s="20">
        <v>27671216</v>
      </c>
      <c r="P68" s="20">
        <v>27733579</v>
      </c>
      <c r="Q68" s="20">
        <v>83066064</v>
      </c>
      <c r="R68" s="20"/>
      <c r="S68" s="20"/>
      <c r="T68" s="20"/>
      <c r="U68" s="20"/>
      <c r="V68" s="20">
        <v>249120725</v>
      </c>
      <c r="W68" s="20">
        <v>241608978</v>
      </c>
      <c r="X68" s="20"/>
      <c r="Y68" s="19"/>
      <c r="Z68" s="22">
        <v>325552201</v>
      </c>
    </row>
    <row r="69" spans="1:26" ht="13.5" hidden="1">
      <c r="A69" s="37" t="s">
        <v>32</v>
      </c>
      <c r="B69" s="18">
        <v>723831161</v>
      </c>
      <c r="C69" s="18"/>
      <c r="D69" s="19">
        <v>745091038</v>
      </c>
      <c r="E69" s="20">
        <v>752332052</v>
      </c>
      <c r="F69" s="20">
        <v>72127712</v>
      </c>
      <c r="G69" s="20">
        <v>71808292</v>
      </c>
      <c r="H69" s="20">
        <v>70137902</v>
      </c>
      <c r="I69" s="20">
        <v>214073906</v>
      </c>
      <c r="J69" s="20">
        <v>65764309</v>
      </c>
      <c r="K69" s="20">
        <v>55660567</v>
      </c>
      <c r="L69" s="20">
        <v>59863336</v>
      </c>
      <c r="M69" s="20">
        <v>181288212</v>
      </c>
      <c r="N69" s="20">
        <v>57916298</v>
      </c>
      <c r="O69" s="20">
        <v>58850024</v>
      </c>
      <c r="P69" s="20">
        <v>60636261</v>
      </c>
      <c r="Q69" s="20">
        <v>177402583</v>
      </c>
      <c r="R69" s="20"/>
      <c r="S69" s="20"/>
      <c r="T69" s="20"/>
      <c r="U69" s="20"/>
      <c r="V69" s="20">
        <v>572764701</v>
      </c>
      <c r="W69" s="20">
        <v>553109938</v>
      </c>
      <c r="X69" s="20"/>
      <c r="Y69" s="19"/>
      <c r="Z69" s="22">
        <v>752332052</v>
      </c>
    </row>
    <row r="70" spans="1:26" ht="13.5" hidden="1">
      <c r="A70" s="38" t="s">
        <v>103</v>
      </c>
      <c r="B70" s="18">
        <v>529484024</v>
      </c>
      <c r="C70" s="18"/>
      <c r="D70" s="19">
        <v>535220907</v>
      </c>
      <c r="E70" s="20">
        <v>541493046</v>
      </c>
      <c r="F70" s="20">
        <v>54466187</v>
      </c>
      <c r="G70" s="20"/>
      <c r="H70" s="20">
        <v>47357100</v>
      </c>
      <c r="I70" s="20">
        <v>101823287</v>
      </c>
      <c r="J70" s="20">
        <v>44596918</v>
      </c>
      <c r="K70" s="20">
        <v>38933018</v>
      </c>
      <c r="L70" s="20">
        <v>41538769</v>
      </c>
      <c r="M70" s="20">
        <v>125068705</v>
      </c>
      <c r="N70" s="20">
        <v>41290641</v>
      </c>
      <c r="O70" s="20">
        <v>40610468</v>
      </c>
      <c r="P70" s="20">
        <v>42717150</v>
      </c>
      <c r="Q70" s="20">
        <v>124618259</v>
      </c>
      <c r="R70" s="20"/>
      <c r="S70" s="20"/>
      <c r="T70" s="20"/>
      <c r="U70" s="20"/>
      <c r="V70" s="20">
        <v>351510251</v>
      </c>
      <c r="W70" s="20">
        <v>394554814</v>
      </c>
      <c r="X70" s="20"/>
      <c r="Y70" s="19"/>
      <c r="Z70" s="22">
        <v>541493046</v>
      </c>
    </row>
    <row r="71" spans="1:26" ht="13.5" hidden="1">
      <c r="A71" s="38" t="s">
        <v>104</v>
      </c>
      <c r="B71" s="18">
        <v>77008478</v>
      </c>
      <c r="C71" s="18"/>
      <c r="D71" s="19">
        <v>83231485</v>
      </c>
      <c r="E71" s="20">
        <v>78480450</v>
      </c>
      <c r="F71" s="20">
        <v>6766456</v>
      </c>
      <c r="G71" s="20">
        <v>7413406</v>
      </c>
      <c r="H71" s="20">
        <v>7968123</v>
      </c>
      <c r="I71" s="20">
        <v>22147985</v>
      </c>
      <c r="J71" s="20">
        <v>8822063</v>
      </c>
      <c r="K71" s="20">
        <v>5734785</v>
      </c>
      <c r="L71" s="20">
        <v>7138512</v>
      </c>
      <c r="M71" s="20">
        <v>21695360</v>
      </c>
      <c r="N71" s="20">
        <v>5895919</v>
      </c>
      <c r="O71" s="20">
        <v>7253937</v>
      </c>
      <c r="P71" s="20">
        <v>6705303</v>
      </c>
      <c r="Q71" s="20">
        <v>19855159</v>
      </c>
      <c r="R71" s="20"/>
      <c r="S71" s="20"/>
      <c r="T71" s="20"/>
      <c r="U71" s="20"/>
      <c r="V71" s="20">
        <v>63698504</v>
      </c>
      <c r="W71" s="20">
        <v>62453215</v>
      </c>
      <c r="X71" s="20"/>
      <c r="Y71" s="19"/>
      <c r="Z71" s="22">
        <v>78480450</v>
      </c>
    </row>
    <row r="72" spans="1:26" ht="13.5" hidden="1">
      <c r="A72" s="38" t="s">
        <v>105</v>
      </c>
      <c r="B72" s="18">
        <v>55616239</v>
      </c>
      <c r="C72" s="18"/>
      <c r="D72" s="19">
        <v>59177823</v>
      </c>
      <c r="E72" s="20">
        <v>62461071</v>
      </c>
      <c r="F72" s="20">
        <v>5158368</v>
      </c>
      <c r="G72" s="20">
        <v>5126046</v>
      </c>
      <c r="H72" s="20">
        <v>6711238</v>
      </c>
      <c r="I72" s="20">
        <v>16995652</v>
      </c>
      <c r="J72" s="20">
        <v>6555745</v>
      </c>
      <c r="K72" s="20">
        <v>5159340</v>
      </c>
      <c r="L72" s="20">
        <v>5324962</v>
      </c>
      <c r="M72" s="20">
        <v>17040047</v>
      </c>
      <c r="N72" s="20">
        <v>4944380</v>
      </c>
      <c r="O72" s="20">
        <v>5254324</v>
      </c>
      <c r="P72" s="20">
        <v>5211196</v>
      </c>
      <c r="Q72" s="20">
        <v>15409900</v>
      </c>
      <c r="R72" s="20"/>
      <c r="S72" s="20"/>
      <c r="T72" s="20"/>
      <c r="U72" s="20"/>
      <c r="V72" s="20">
        <v>49445599</v>
      </c>
      <c r="W72" s="20">
        <v>44430653</v>
      </c>
      <c r="X72" s="20"/>
      <c r="Y72" s="19"/>
      <c r="Z72" s="22">
        <v>62461071</v>
      </c>
    </row>
    <row r="73" spans="1:26" ht="13.5" hidden="1">
      <c r="A73" s="38" t="s">
        <v>106</v>
      </c>
      <c r="B73" s="18">
        <v>61722420</v>
      </c>
      <c r="C73" s="18"/>
      <c r="D73" s="19">
        <v>66848933</v>
      </c>
      <c r="E73" s="20">
        <v>69285595</v>
      </c>
      <c r="F73" s="20">
        <v>5736701</v>
      </c>
      <c r="G73" s="20">
        <v>5891048</v>
      </c>
      <c r="H73" s="20">
        <v>8041554</v>
      </c>
      <c r="I73" s="20">
        <v>19669303</v>
      </c>
      <c r="J73" s="20">
        <v>5737476</v>
      </c>
      <c r="K73" s="20">
        <v>5753362</v>
      </c>
      <c r="L73" s="20">
        <v>5825794</v>
      </c>
      <c r="M73" s="20">
        <v>17316632</v>
      </c>
      <c r="N73" s="20">
        <v>5729796</v>
      </c>
      <c r="O73" s="20">
        <v>5691922</v>
      </c>
      <c r="P73" s="20">
        <v>5961874</v>
      </c>
      <c r="Q73" s="20">
        <v>17383592</v>
      </c>
      <c r="R73" s="20"/>
      <c r="S73" s="20"/>
      <c r="T73" s="20"/>
      <c r="U73" s="20"/>
      <c r="V73" s="20">
        <v>54369527</v>
      </c>
      <c r="W73" s="20">
        <v>51671256</v>
      </c>
      <c r="X73" s="20"/>
      <c r="Y73" s="19"/>
      <c r="Z73" s="22">
        <v>69285595</v>
      </c>
    </row>
    <row r="74" spans="1:26" ht="13.5" hidden="1">
      <c r="A74" s="38" t="s">
        <v>107</v>
      </c>
      <c r="B74" s="18"/>
      <c r="C74" s="18"/>
      <c r="D74" s="19">
        <v>611890</v>
      </c>
      <c r="E74" s="20">
        <v>611890</v>
      </c>
      <c r="F74" s="20"/>
      <c r="G74" s="20">
        <v>53377792</v>
      </c>
      <c r="H74" s="20">
        <v>59887</v>
      </c>
      <c r="I74" s="20">
        <v>53437679</v>
      </c>
      <c r="J74" s="20">
        <v>52107</v>
      </c>
      <c r="K74" s="20">
        <v>80062</v>
      </c>
      <c r="L74" s="20">
        <v>35299</v>
      </c>
      <c r="M74" s="20">
        <v>167468</v>
      </c>
      <c r="N74" s="20">
        <v>55562</v>
      </c>
      <c r="O74" s="20">
        <v>39373</v>
      </c>
      <c r="P74" s="20">
        <v>40738</v>
      </c>
      <c r="Q74" s="20">
        <v>135673</v>
      </c>
      <c r="R74" s="20"/>
      <c r="S74" s="20"/>
      <c r="T74" s="20"/>
      <c r="U74" s="20"/>
      <c r="V74" s="20">
        <v>53740820</v>
      </c>
      <c r="W74" s="20"/>
      <c r="X74" s="20"/>
      <c r="Y74" s="19"/>
      <c r="Z74" s="22">
        <v>611890</v>
      </c>
    </row>
    <row r="75" spans="1:26" ht="13.5" hidden="1">
      <c r="A75" s="39" t="s">
        <v>108</v>
      </c>
      <c r="B75" s="27">
        <v>3425188</v>
      </c>
      <c r="C75" s="27"/>
      <c r="D75" s="28">
        <v>3153157</v>
      </c>
      <c r="E75" s="29">
        <v>3079962</v>
      </c>
      <c r="F75" s="29">
        <v>47860</v>
      </c>
      <c r="G75" s="29">
        <v>1189828</v>
      </c>
      <c r="H75" s="29">
        <v>3749176</v>
      </c>
      <c r="I75" s="29">
        <v>4986864</v>
      </c>
      <c r="J75" s="29">
        <v>1471792</v>
      </c>
      <c r="K75" s="29">
        <v>4031705</v>
      </c>
      <c r="L75" s="29">
        <v>1396618</v>
      </c>
      <c r="M75" s="29">
        <v>6900115</v>
      </c>
      <c r="N75" s="29">
        <v>1416929</v>
      </c>
      <c r="O75" s="29">
        <v>1356490</v>
      </c>
      <c r="P75" s="29">
        <v>4790033</v>
      </c>
      <c r="Q75" s="29">
        <v>7563452</v>
      </c>
      <c r="R75" s="29"/>
      <c r="S75" s="29"/>
      <c r="T75" s="29"/>
      <c r="U75" s="29"/>
      <c r="V75" s="29">
        <v>19450431</v>
      </c>
      <c r="W75" s="29">
        <v>2398465</v>
      </c>
      <c r="X75" s="29"/>
      <c r="Y75" s="28"/>
      <c r="Z75" s="30">
        <v>3079962</v>
      </c>
    </row>
    <row r="76" spans="1:26" ht="13.5" hidden="1">
      <c r="A76" s="41" t="s">
        <v>110</v>
      </c>
      <c r="B76" s="31">
        <v>1037009981</v>
      </c>
      <c r="C76" s="31"/>
      <c r="D76" s="32">
        <v>1070389509</v>
      </c>
      <c r="E76" s="33">
        <v>1081481146</v>
      </c>
      <c r="F76" s="33">
        <v>99830656</v>
      </c>
      <c r="G76" s="33">
        <v>100504460</v>
      </c>
      <c r="H76" s="33">
        <v>97452806</v>
      </c>
      <c r="I76" s="33">
        <v>297787922</v>
      </c>
      <c r="J76" s="33">
        <v>98167171</v>
      </c>
      <c r="K76" s="33">
        <v>87379304</v>
      </c>
      <c r="L76" s="33">
        <v>89054760</v>
      </c>
      <c r="M76" s="33">
        <v>274601235</v>
      </c>
      <c r="N76" s="33">
        <v>89528269</v>
      </c>
      <c r="O76" s="33">
        <v>87564694</v>
      </c>
      <c r="P76" s="33">
        <v>93159873</v>
      </c>
      <c r="Q76" s="33">
        <v>270252836</v>
      </c>
      <c r="R76" s="33"/>
      <c r="S76" s="33"/>
      <c r="T76" s="33"/>
      <c r="U76" s="33"/>
      <c r="V76" s="33">
        <v>842641993</v>
      </c>
      <c r="W76" s="33">
        <v>827447848</v>
      </c>
      <c r="X76" s="33"/>
      <c r="Y76" s="32"/>
      <c r="Z76" s="34">
        <v>1081481146</v>
      </c>
    </row>
    <row r="77" spans="1:26" ht="13.5" hidden="1">
      <c r="A77" s="36" t="s">
        <v>31</v>
      </c>
      <c r="B77" s="18">
        <v>309753630</v>
      </c>
      <c r="C77" s="18"/>
      <c r="D77" s="19">
        <v>322145304</v>
      </c>
      <c r="E77" s="20">
        <v>325552200</v>
      </c>
      <c r="F77" s="20">
        <v>27655084</v>
      </c>
      <c r="G77" s="20">
        <v>27664148</v>
      </c>
      <c r="H77" s="20">
        <v>27682679</v>
      </c>
      <c r="I77" s="20">
        <v>83001911</v>
      </c>
      <c r="J77" s="20">
        <v>27695482</v>
      </c>
      <c r="K77" s="20">
        <v>27687031</v>
      </c>
      <c r="L77" s="20">
        <v>27670237</v>
      </c>
      <c r="M77" s="20">
        <v>83052750</v>
      </c>
      <c r="N77" s="20">
        <v>27661269</v>
      </c>
      <c r="O77" s="20">
        <v>27671216</v>
      </c>
      <c r="P77" s="20">
        <v>27733579</v>
      </c>
      <c r="Q77" s="20">
        <v>83066064</v>
      </c>
      <c r="R77" s="20"/>
      <c r="S77" s="20"/>
      <c r="T77" s="20"/>
      <c r="U77" s="20"/>
      <c r="V77" s="20">
        <v>249120725</v>
      </c>
      <c r="W77" s="20">
        <v>244186072</v>
      </c>
      <c r="X77" s="20"/>
      <c r="Y77" s="19"/>
      <c r="Z77" s="22">
        <v>325552200</v>
      </c>
    </row>
    <row r="78" spans="1:26" ht="13.5" hidden="1">
      <c r="A78" s="37" t="s">
        <v>32</v>
      </c>
      <c r="B78" s="18">
        <v>723831163</v>
      </c>
      <c r="C78" s="18"/>
      <c r="D78" s="19">
        <v>745091048</v>
      </c>
      <c r="E78" s="20">
        <v>752332054</v>
      </c>
      <c r="F78" s="20">
        <v>72127712</v>
      </c>
      <c r="G78" s="20">
        <v>71808292</v>
      </c>
      <c r="H78" s="20">
        <v>67007911</v>
      </c>
      <c r="I78" s="20">
        <v>210943915</v>
      </c>
      <c r="J78" s="20">
        <v>65764308</v>
      </c>
      <c r="K78" s="20">
        <v>55660567</v>
      </c>
      <c r="L78" s="20">
        <v>59863336</v>
      </c>
      <c r="M78" s="20">
        <v>181288211</v>
      </c>
      <c r="N78" s="20">
        <v>57916298</v>
      </c>
      <c r="O78" s="20">
        <v>58850023</v>
      </c>
      <c r="P78" s="20">
        <v>60636261</v>
      </c>
      <c r="Q78" s="20">
        <v>177402582</v>
      </c>
      <c r="R78" s="20"/>
      <c r="S78" s="20"/>
      <c r="T78" s="20"/>
      <c r="U78" s="20"/>
      <c r="V78" s="20">
        <v>569634708</v>
      </c>
      <c r="W78" s="20">
        <v>564864833</v>
      </c>
      <c r="X78" s="20"/>
      <c r="Y78" s="19"/>
      <c r="Z78" s="22">
        <v>752332054</v>
      </c>
    </row>
    <row r="79" spans="1:26" ht="13.5" hidden="1">
      <c r="A79" s="38" t="s">
        <v>103</v>
      </c>
      <c r="B79" s="18">
        <v>529484025</v>
      </c>
      <c r="C79" s="18"/>
      <c r="D79" s="19">
        <v>535775813</v>
      </c>
      <c r="E79" s="20">
        <v>542051630</v>
      </c>
      <c r="F79" s="20">
        <v>54466187</v>
      </c>
      <c r="G79" s="20">
        <v>53366776</v>
      </c>
      <c r="H79" s="20">
        <v>49992563</v>
      </c>
      <c r="I79" s="20">
        <v>157825526</v>
      </c>
      <c r="J79" s="20">
        <v>44646428</v>
      </c>
      <c r="K79" s="20">
        <v>39008861</v>
      </c>
      <c r="L79" s="20">
        <v>41572963</v>
      </c>
      <c r="M79" s="20">
        <v>125228252</v>
      </c>
      <c r="N79" s="20">
        <v>41341431</v>
      </c>
      <c r="O79" s="20">
        <v>40641673</v>
      </c>
      <c r="P79" s="20">
        <v>42751256</v>
      </c>
      <c r="Q79" s="20">
        <v>124734360</v>
      </c>
      <c r="R79" s="20"/>
      <c r="S79" s="20"/>
      <c r="T79" s="20"/>
      <c r="U79" s="20"/>
      <c r="V79" s="20">
        <v>407788138</v>
      </c>
      <c r="W79" s="20">
        <v>412967499</v>
      </c>
      <c r="X79" s="20"/>
      <c r="Y79" s="19"/>
      <c r="Z79" s="22">
        <v>542051630</v>
      </c>
    </row>
    <row r="80" spans="1:26" ht="13.5" hidden="1">
      <c r="A80" s="38" t="s">
        <v>104</v>
      </c>
      <c r="B80" s="18">
        <v>77008479</v>
      </c>
      <c r="C80" s="18"/>
      <c r="D80" s="19">
        <v>83231491</v>
      </c>
      <c r="E80" s="20">
        <v>78480451</v>
      </c>
      <c r="F80" s="20">
        <v>6766456</v>
      </c>
      <c r="G80" s="20">
        <v>7413954</v>
      </c>
      <c r="H80" s="20">
        <v>6021204</v>
      </c>
      <c r="I80" s="20">
        <v>20201614</v>
      </c>
      <c r="J80" s="20">
        <v>8822063</v>
      </c>
      <c r="K80" s="20">
        <v>5734785</v>
      </c>
      <c r="L80" s="20">
        <v>7138512</v>
      </c>
      <c r="M80" s="20">
        <v>21695360</v>
      </c>
      <c r="N80" s="20">
        <v>5895919</v>
      </c>
      <c r="O80" s="20">
        <v>7253937</v>
      </c>
      <c r="P80" s="20">
        <v>6705303</v>
      </c>
      <c r="Q80" s="20">
        <v>19855159</v>
      </c>
      <c r="R80" s="20"/>
      <c r="S80" s="20"/>
      <c r="T80" s="20"/>
      <c r="U80" s="20"/>
      <c r="V80" s="20">
        <v>61752133</v>
      </c>
      <c r="W80" s="20">
        <v>54461813</v>
      </c>
      <c r="X80" s="20"/>
      <c r="Y80" s="19"/>
      <c r="Z80" s="22">
        <v>78480451</v>
      </c>
    </row>
    <row r="81" spans="1:26" ht="13.5" hidden="1">
      <c r="A81" s="38" t="s">
        <v>105</v>
      </c>
      <c r="B81" s="18">
        <v>55616239</v>
      </c>
      <c r="C81" s="18"/>
      <c r="D81" s="19">
        <v>59234813</v>
      </c>
      <c r="E81" s="20">
        <v>62518557</v>
      </c>
      <c r="F81" s="20">
        <v>5158368</v>
      </c>
      <c r="G81" s="20">
        <v>5134076</v>
      </c>
      <c r="H81" s="20">
        <v>5045638</v>
      </c>
      <c r="I81" s="20">
        <v>15338082</v>
      </c>
      <c r="J81" s="20">
        <v>6558341</v>
      </c>
      <c r="K81" s="20">
        <v>5163559</v>
      </c>
      <c r="L81" s="20">
        <v>5326067</v>
      </c>
      <c r="M81" s="20">
        <v>17047967</v>
      </c>
      <c r="N81" s="20">
        <v>4949152</v>
      </c>
      <c r="O81" s="20">
        <v>5262491</v>
      </c>
      <c r="P81" s="20">
        <v>5217828</v>
      </c>
      <c r="Q81" s="20">
        <v>15429471</v>
      </c>
      <c r="R81" s="20"/>
      <c r="S81" s="20"/>
      <c r="T81" s="20"/>
      <c r="U81" s="20"/>
      <c r="V81" s="20">
        <v>47815520</v>
      </c>
      <c r="W81" s="20">
        <v>45661118</v>
      </c>
      <c r="X81" s="20"/>
      <c r="Y81" s="19"/>
      <c r="Z81" s="22">
        <v>62518557</v>
      </c>
    </row>
    <row r="82" spans="1:26" ht="13.5" hidden="1">
      <c r="A82" s="38" t="s">
        <v>106</v>
      </c>
      <c r="B82" s="18">
        <v>61722420</v>
      </c>
      <c r="C82" s="18"/>
      <c r="D82" s="19">
        <v>66848931</v>
      </c>
      <c r="E82" s="20">
        <v>69281416</v>
      </c>
      <c r="F82" s="20">
        <v>5736701</v>
      </c>
      <c r="G82" s="20">
        <v>5893486</v>
      </c>
      <c r="H82" s="20">
        <v>5948506</v>
      </c>
      <c r="I82" s="20">
        <v>17578693</v>
      </c>
      <c r="J82" s="20">
        <v>5737476</v>
      </c>
      <c r="K82" s="20">
        <v>5753362</v>
      </c>
      <c r="L82" s="20">
        <v>5825794</v>
      </c>
      <c r="M82" s="20">
        <v>17316632</v>
      </c>
      <c r="N82" s="20">
        <v>5729796</v>
      </c>
      <c r="O82" s="20">
        <v>5691922</v>
      </c>
      <c r="P82" s="20">
        <v>5961874</v>
      </c>
      <c r="Q82" s="20">
        <v>17383592</v>
      </c>
      <c r="R82" s="20"/>
      <c r="S82" s="20"/>
      <c r="T82" s="20"/>
      <c r="U82" s="20"/>
      <c r="V82" s="20">
        <v>52278917</v>
      </c>
      <c r="W82" s="20">
        <v>51774403</v>
      </c>
      <c r="X82" s="20"/>
      <c r="Y82" s="19"/>
      <c r="Z82" s="22">
        <v>69281416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3425188</v>
      </c>
      <c r="C84" s="27"/>
      <c r="D84" s="28">
        <v>3153157</v>
      </c>
      <c r="E84" s="29">
        <v>3596892</v>
      </c>
      <c r="F84" s="29">
        <v>47860</v>
      </c>
      <c r="G84" s="29">
        <v>1032020</v>
      </c>
      <c r="H84" s="29">
        <v>2762216</v>
      </c>
      <c r="I84" s="29">
        <v>3842096</v>
      </c>
      <c r="J84" s="29">
        <v>4707381</v>
      </c>
      <c r="K84" s="29">
        <v>4031706</v>
      </c>
      <c r="L84" s="29">
        <v>1521187</v>
      </c>
      <c r="M84" s="29">
        <v>10260274</v>
      </c>
      <c r="N84" s="29">
        <v>3950702</v>
      </c>
      <c r="O84" s="29">
        <v>1043455</v>
      </c>
      <c r="P84" s="29">
        <v>4790033</v>
      </c>
      <c r="Q84" s="29">
        <v>9784190</v>
      </c>
      <c r="R84" s="29"/>
      <c r="S84" s="29"/>
      <c r="T84" s="29"/>
      <c r="U84" s="29"/>
      <c r="V84" s="29">
        <v>23886560</v>
      </c>
      <c r="W84" s="29">
        <v>18396943</v>
      </c>
      <c r="X84" s="29"/>
      <c r="Y84" s="28"/>
      <c r="Z84" s="30">
        <v>3596892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53459889</v>
      </c>
      <c r="C5" s="18">
        <v>0</v>
      </c>
      <c r="D5" s="58">
        <v>57511819</v>
      </c>
      <c r="E5" s="59">
        <v>56761940</v>
      </c>
      <c r="F5" s="59">
        <v>13472093</v>
      </c>
      <c r="G5" s="59">
        <v>2149707</v>
      </c>
      <c r="H5" s="59">
        <v>1321542</v>
      </c>
      <c r="I5" s="59">
        <v>16943342</v>
      </c>
      <c r="J5" s="59">
        <v>1419100</v>
      </c>
      <c r="K5" s="59">
        <v>1412425</v>
      </c>
      <c r="L5" s="59">
        <v>1442147</v>
      </c>
      <c r="M5" s="59">
        <v>4273672</v>
      </c>
      <c r="N5" s="59">
        <v>1435660</v>
      </c>
      <c r="O5" s="59">
        <v>1416081</v>
      </c>
      <c r="P5" s="59">
        <v>1352739</v>
      </c>
      <c r="Q5" s="59">
        <v>4204480</v>
      </c>
      <c r="R5" s="59">
        <v>0</v>
      </c>
      <c r="S5" s="59">
        <v>0</v>
      </c>
      <c r="T5" s="59">
        <v>0</v>
      </c>
      <c r="U5" s="59">
        <v>0</v>
      </c>
      <c r="V5" s="59">
        <v>25421494</v>
      </c>
      <c r="W5" s="59">
        <v>43133868</v>
      </c>
      <c r="X5" s="59">
        <v>-17712374</v>
      </c>
      <c r="Y5" s="60">
        <v>-41.06</v>
      </c>
      <c r="Z5" s="61">
        <v>56761940</v>
      </c>
    </row>
    <row r="6" spans="1:26" ht="13.5">
      <c r="A6" s="57" t="s">
        <v>32</v>
      </c>
      <c r="B6" s="18">
        <v>86022234</v>
      </c>
      <c r="C6" s="18">
        <v>0</v>
      </c>
      <c r="D6" s="58">
        <v>84801919</v>
      </c>
      <c r="E6" s="59">
        <v>102822478</v>
      </c>
      <c r="F6" s="59">
        <v>7434223</v>
      </c>
      <c r="G6" s="59">
        <v>19698173</v>
      </c>
      <c r="H6" s="59">
        <v>8104977</v>
      </c>
      <c r="I6" s="59">
        <v>35237373</v>
      </c>
      <c r="J6" s="59">
        <v>14054166</v>
      </c>
      <c r="K6" s="59">
        <v>7991295</v>
      </c>
      <c r="L6" s="59">
        <v>6927660</v>
      </c>
      <c r="M6" s="59">
        <v>28973121</v>
      </c>
      <c r="N6" s="59">
        <v>2466354</v>
      </c>
      <c r="O6" s="59">
        <v>7987879</v>
      </c>
      <c r="P6" s="59">
        <v>7420509</v>
      </c>
      <c r="Q6" s="59">
        <v>17874742</v>
      </c>
      <c r="R6" s="59">
        <v>0</v>
      </c>
      <c r="S6" s="59">
        <v>0</v>
      </c>
      <c r="T6" s="59">
        <v>0</v>
      </c>
      <c r="U6" s="59">
        <v>0</v>
      </c>
      <c r="V6" s="59">
        <v>82085236</v>
      </c>
      <c r="W6" s="59">
        <v>63601434</v>
      </c>
      <c r="X6" s="59">
        <v>18483802</v>
      </c>
      <c r="Y6" s="60">
        <v>29.06</v>
      </c>
      <c r="Z6" s="61">
        <v>102822478</v>
      </c>
    </row>
    <row r="7" spans="1:26" ht="13.5">
      <c r="A7" s="57" t="s">
        <v>33</v>
      </c>
      <c r="B7" s="18">
        <v>642809</v>
      </c>
      <c r="C7" s="18">
        <v>0</v>
      </c>
      <c r="D7" s="58">
        <v>4128064</v>
      </c>
      <c r="E7" s="59">
        <v>759817</v>
      </c>
      <c r="F7" s="59">
        <v>12331</v>
      </c>
      <c r="G7" s="59">
        <v>134357</v>
      </c>
      <c r="H7" s="59">
        <v>68895</v>
      </c>
      <c r="I7" s="59">
        <v>215583</v>
      </c>
      <c r="J7" s="59">
        <v>57749</v>
      </c>
      <c r="K7" s="59">
        <v>45582</v>
      </c>
      <c r="L7" s="59">
        <v>60993</v>
      </c>
      <c r="M7" s="59">
        <v>164324</v>
      </c>
      <c r="N7" s="59">
        <v>43817</v>
      </c>
      <c r="O7" s="59">
        <v>29447</v>
      </c>
      <c r="P7" s="59">
        <v>15663</v>
      </c>
      <c r="Q7" s="59">
        <v>88927</v>
      </c>
      <c r="R7" s="59">
        <v>0</v>
      </c>
      <c r="S7" s="59">
        <v>0</v>
      </c>
      <c r="T7" s="59">
        <v>0</v>
      </c>
      <c r="U7" s="59">
        <v>0</v>
      </c>
      <c r="V7" s="59">
        <v>468834</v>
      </c>
      <c r="W7" s="59">
        <v>3096045</v>
      </c>
      <c r="X7" s="59">
        <v>-2627211</v>
      </c>
      <c r="Y7" s="60">
        <v>-84.86</v>
      </c>
      <c r="Z7" s="61">
        <v>759817</v>
      </c>
    </row>
    <row r="8" spans="1:26" ht="13.5">
      <c r="A8" s="57" t="s">
        <v>34</v>
      </c>
      <c r="B8" s="18">
        <v>63131067</v>
      </c>
      <c r="C8" s="18">
        <v>0</v>
      </c>
      <c r="D8" s="58">
        <v>60632200</v>
      </c>
      <c r="E8" s="59">
        <v>59588200</v>
      </c>
      <c r="F8" s="59">
        <v>23010000</v>
      </c>
      <c r="G8" s="59">
        <v>2223000</v>
      </c>
      <c r="H8" s="59">
        <v>0</v>
      </c>
      <c r="I8" s="59">
        <v>25233000</v>
      </c>
      <c r="J8" s="59">
        <v>0</v>
      </c>
      <c r="K8" s="59">
        <v>0</v>
      </c>
      <c r="L8" s="59">
        <v>18407000</v>
      </c>
      <c r="M8" s="59">
        <v>18407000</v>
      </c>
      <c r="N8" s="59">
        <v>1050000</v>
      </c>
      <c r="O8" s="59">
        <v>40469</v>
      </c>
      <c r="P8" s="59">
        <v>55312</v>
      </c>
      <c r="Q8" s="59">
        <v>1145781</v>
      </c>
      <c r="R8" s="59">
        <v>0</v>
      </c>
      <c r="S8" s="59">
        <v>0</v>
      </c>
      <c r="T8" s="59">
        <v>0</v>
      </c>
      <c r="U8" s="59">
        <v>0</v>
      </c>
      <c r="V8" s="59">
        <v>44785781</v>
      </c>
      <c r="W8" s="59">
        <v>45474147</v>
      </c>
      <c r="X8" s="59">
        <v>-688366</v>
      </c>
      <c r="Y8" s="60">
        <v>-1.51</v>
      </c>
      <c r="Z8" s="61">
        <v>59588200</v>
      </c>
    </row>
    <row r="9" spans="1:26" ht="13.5">
      <c r="A9" s="57" t="s">
        <v>35</v>
      </c>
      <c r="B9" s="18">
        <v>33010385</v>
      </c>
      <c r="C9" s="18">
        <v>0</v>
      </c>
      <c r="D9" s="58">
        <v>26345550</v>
      </c>
      <c r="E9" s="59">
        <v>20874999</v>
      </c>
      <c r="F9" s="59">
        <v>654648</v>
      </c>
      <c r="G9" s="59">
        <v>157573</v>
      </c>
      <c r="H9" s="59">
        <v>4385987</v>
      </c>
      <c r="I9" s="59">
        <v>5198208</v>
      </c>
      <c r="J9" s="59">
        <v>42286</v>
      </c>
      <c r="K9" s="59">
        <v>2266822</v>
      </c>
      <c r="L9" s="59">
        <v>2545338</v>
      </c>
      <c r="M9" s="59">
        <v>4854446</v>
      </c>
      <c r="N9" s="59">
        <v>1062838</v>
      </c>
      <c r="O9" s="59">
        <v>161057</v>
      </c>
      <c r="P9" s="59">
        <v>120697</v>
      </c>
      <c r="Q9" s="59">
        <v>1344592</v>
      </c>
      <c r="R9" s="59">
        <v>0</v>
      </c>
      <c r="S9" s="59">
        <v>0</v>
      </c>
      <c r="T9" s="59">
        <v>0</v>
      </c>
      <c r="U9" s="59">
        <v>0</v>
      </c>
      <c r="V9" s="59">
        <v>11397246</v>
      </c>
      <c r="W9" s="59">
        <v>19759176</v>
      </c>
      <c r="X9" s="59">
        <v>-8361930</v>
      </c>
      <c r="Y9" s="60">
        <v>-42.32</v>
      </c>
      <c r="Z9" s="61">
        <v>20874999</v>
      </c>
    </row>
    <row r="10" spans="1:26" ht="25.5">
      <c r="A10" s="62" t="s">
        <v>95</v>
      </c>
      <c r="B10" s="63">
        <f>SUM(B5:B9)</f>
        <v>236266384</v>
      </c>
      <c r="C10" s="63">
        <f>SUM(C5:C9)</f>
        <v>0</v>
      </c>
      <c r="D10" s="64">
        <f aca="true" t="shared" si="0" ref="D10:Z10">SUM(D5:D9)</f>
        <v>233419552</v>
      </c>
      <c r="E10" s="65">
        <f t="shared" si="0"/>
        <v>240807434</v>
      </c>
      <c r="F10" s="65">
        <f t="shared" si="0"/>
        <v>44583295</v>
      </c>
      <c r="G10" s="65">
        <f t="shared" si="0"/>
        <v>24362810</v>
      </c>
      <c r="H10" s="65">
        <f t="shared" si="0"/>
        <v>13881401</v>
      </c>
      <c r="I10" s="65">
        <f t="shared" si="0"/>
        <v>82827506</v>
      </c>
      <c r="J10" s="65">
        <f t="shared" si="0"/>
        <v>15573301</v>
      </c>
      <c r="K10" s="65">
        <f t="shared" si="0"/>
        <v>11716124</v>
      </c>
      <c r="L10" s="65">
        <f t="shared" si="0"/>
        <v>29383138</v>
      </c>
      <c r="M10" s="65">
        <f t="shared" si="0"/>
        <v>56672563</v>
      </c>
      <c r="N10" s="65">
        <f t="shared" si="0"/>
        <v>6058669</v>
      </c>
      <c r="O10" s="65">
        <f t="shared" si="0"/>
        <v>9634933</v>
      </c>
      <c r="P10" s="65">
        <f t="shared" si="0"/>
        <v>8964920</v>
      </c>
      <c r="Q10" s="65">
        <f t="shared" si="0"/>
        <v>24658522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164158591</v>
      </c>
      <c r="W10" s="65">
        <f t="shared" si="0"/>
        <v>175064670</v>
      </c>
      <c r="X10" s="65">
        <f t="shared" si="0"/>
        <v>-10906079</v>
      </c>
      <c r="Y10" s="66">
        <f>+IF(W10&lt;&gt;0,(X10/W10)*100,0)</f>
        <v>-6.229742985834892</v>
      </c>
      <c r="Z10" s="67">
        <f t="shared" si="0"/>
        <v>240807434</v>
      </c>
    </row>
    <row r="11" spans="1:26" ht="13.5">
      <c r="A11" s="57" t="s">
        <v>36</v>
      </c>
      <c r="B11" s="18">
        <v>87617048</v>
      </c>
      <c r="C11" s="18">
        <v>0</v>
      </c>
      <c r="D11" s="58">
        <v>100160686</v>
      </c>
      <c r="E11" s="59">
        <v>91453788</v>
      </c>
      <c r="F11" s="59">
        <v>1904059</v>
      </c>
      <c r="G11" s="59">
        <v>7237494</v>
      </c>
      <c r="H11" s="59">
        <v>1649147</v>
      </c>
      <c r="I11" s="59">
        <v>10790700</v>
      </c>
      <c r="J11" s="59">
        <v>12251185</v>
      </c>
      <c r="K11" s="59">
        <v>6629960</v>
      </c>
      <c r="L11" s="59">
        <v>12174067</v>
      </c>
      <c r="M11" s="59">
        <v>31055212</v>
      </c>
      <c r="N11" s="59">
        <v>9289245</v>
      </c>
      <c r="O11" s="59">
        <v>6681278</v>
      </c>
      <c r="P11" s="59">
        <v>10713880</v>
      </c>
      <c r="Q11" s="59">
        <v>26684403</v>
      </c>
      <c r="R11" s="59">
        <v>0</v>
      </c>
      <c r="S11" s="59">
        <v>0</v>
      </c>
      <c r="T11" s="59">
        <v>0</v>
      </c>
      <c r="U11" s="59">
        <v>0</v>
      </c>
      <c r="V11" s="59">
        <v>68530315</v>
      </c>
      <c r="W11" s="59">
        <v>75120516</v>
      </c>
      <c r="X11" s="59">
        <v>-6590201</v>
      </c>
      <c r="Y11" s="60">
        <v>-8.77</v>
      </c>
      <c r="Z11" s="61">
        <v>91453788</v>
      </c>
    </row>
    <row r="12" spans="1:26" ht="13.5">
      <c r="A12" s="57" t="s">
        <v>37</v>
      </c>
      <c r="B12" s="18">
        <v>5560353</v>
      </c>
      <c r="C12" s="18">
        <v>0</v>
      </c>
      <c r="D12" s="58">
        <v>6066453</v>
      </c>
      <c r="E12" s="59">
        <v>6260454</v>
      </c>
      <c r="F12" s="59">
        <v>100704</v>
      </c>
      <c r="G12" s="59">
        <v>567480</v>
      </c>
      <c r="H12" s="59">
        <v>18757</v>
      </c>
      <c r="I12" s="59">
        <v>686941</v>
      </c>
      <c r="J12" s="59">
        <v>976431</v>
      </c>
      <c r="K12" s="59">
        <v>475961</v>
      </c>
      <c r="L12" s="59">
        <v>477600</v>
      </c>
      <c r="M12" s="59">
        <v>1929992</v>
      </c>
      <c r="N12" s="59">
        <v>782030</v>
      </c>
      <c r="O12" s="59">
        <v>529454</v>
      </c>
      <c r="P12" s="59">
        <v>860261</v>
      </c>
      <c r="Q12" s="59">
        <v>2171745</v>
      </c>
      <c r="R12" s="59">
        <v>0</v>
      </c>
      <c r="S12" s="59">
        <v>0</v>
      </c>
      <c r="T12" s="59">
        <v>0</v>
      </c>
      <c r="U12" s="59">
        <v>0</v>
      </c>
      <c r="V12" s="59">
        <v>4788678</v>
      </c>
      <c r="W12" s="59">
        <v>4549842</v>
      </c>
      <c r="X12" s="59">
        <v>238836</v>
      </c>
      <c r="Y12" s="60">
        <v>5.25</v>
      </c>
      <c r="Z12" s="61">
        <v>6260454</v>
      </c>
    </row>
    <row r="13" spans="1:26" ht="13.5">
      <c r="A13" s="57" t="s">
        <v>96</v>
      </c>
      <c r="B13" s="18">
        <v>43411908</v>
      </c>
      <c r="C13" s="18">
        <v>0</v>
      </c>
      <c r="D13" s="58">
        <v>44243000</v>
      </c>
      <c r="E13" s="59">
        <v>44243000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33182253</v>
      </c>
      <c r="X13" s="59">
        <v>-33182253</v>
      </c>
      <c r="Y13" s="60">
        <v>-100</v>
      </c>
      <c r="Z13" s="61">
        <v>44243000</v>
      </c>
    </row>
    <row r="14" spans="1:26" ht="13.5">
      <c r="A14" s="57" t="s">
        <v>38</v>
      </c>
      <c r="B14" s="18">
        <v>5472602</v>
      </c>
      <c r="C14" s="18">
        <v>0</v>
      </c>
      <c r="D14" s="58">
        <v>3936800</v>
      </c>
      <c r="E14" s="59">
        <v>3936800</v>
      </c>
      <c r="F14" s="59">
        <v>461003</v>
      </c>
      <c r="G14" s="59">
        <v>371316</v>
      </c>
      <c r="H14" s="59">
        <v>577095</v>
      </c>
      <c r="I14" s="59">
        <v>1409414</v>
      </c>
      <c r="J14" s="59">
        <v>435761</v>
      </c>
      <c r="K14" s="59">
        <v>483031</v>
      </c>
      <c r="L14" s="59">
        <v>455844</v>
      </c>
      <c r="M14" s="59">
        <v>1374636</v>
      </c>
      <c r="N14" s="59">
        <v>501641</v>
      </c>
      <c r="O14" s="59">
        <v>35908</v>
      </c>
      <c r="P14" s="59">
        <v>432471</v>
      </c>
      <c r="Q14" s="59">
        <v>970020</v>
      </c>
      <c r="R14" s="59">
        <v>0</v>
      </c>
      <c r="S14" s="59">
        <v>0</v>
      </c>
      <c r="T14" s="59">
        <v>0</v>
      </c>
      <c r="U14" s="59">
        <v>0</v>
      </c>
      <c r="V14" s="59">
        <v>3754070</v>
      </c>
      <c r="W14" s="59">
        <v>2952603</v>
      </c>
      <c r="X14" s="59">
        <v>801467</v>
      </c>
      <c r="Y14" s="60">
        <v>27.14</v>
      </c>
      <c r="Z14" s="61">
        <v>3936800</v>
      </c>
    </row>
    <row r="15" spans="1:26" ht="13.5">
      <c r="A15" s="57" t="s">
        <v>39</v>
      </c>
      <c r="B15" s="18">
        <v>50692210</v>
      </c>
      <c r="C15" s="18">
        <v>0</v>
      </c>
      <c r="D15" s="58">
        <v>56605048</v>
      </c>
      <c r="E15" s="59">
        <v>58709243</v>
      </c>
      <c r="F15" s="59">
        <v>5286305</v>
      </c>
      <c r="G15" s="59">
        <v>5031953</v>
      </c>
      <c r="H15" s="59">
        <v>4553792</v>
      </c>
      <c r="I15" s="59">
        <v>14872050</v>
      </c>
      <c r="J15" s="59">
        <v>3671817</v>
      </c>
      <c r="K15" s="59">
        <v>3119806</v>
      </c>
      <c r="L15" s="59">
        <v>5713418</v>
      </c>
      <c r="M15" s="59">
        <v>12505041</v>
      </c>
      <c r="N15" s="59">
        <v>3354677</v>
      </c>
      <c r="O15" s="59">
        <v>313871</v>
      </c>
      <c r="P15" s="59">
        <v>4366067</v>
      </c>
      <c r="Q15" s="59">
        <v>8034615</v>
      </c>
      <c r="R15" s="59">
        <v>0</v>
      </c>
      <c r="S15" s="59">
        <v>0</v>
      </c>
      <c r="T15" s="59">
        <v>0</v>
      </c>
      <c r="U15" s="59">
        <v>0</v>
      </c>
      <c r="V15" s="59">
        <v>35411706</v>
      </c>
      <c r="W15" s="59">
        <v>42453792</v>
      </c>
      <c r="X15" s="59">
        <v>-7042086</v>
      </c>
      <c r="Y15" s="60">
        <v>-16.59</v>
      </c>
      <c r="Z15" s="61">
        <v>58709243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78181396</v>
      </c>
      <c r="C17" s="18">
        <v>0</v>
      </c>
      <c r="D17" s="58">
        <v>121092249</v>
      </c>
      <c r="E17" s="59">
        <v>106724674</v>
      </c>
      <c r="F17" s="59">
        <v>1725651</v>
      </c>
      <c r="G17" s="59">
        <v>1003465</v>
      </c>
      <c r="H17" s="59">
        <v>2889307</v>
      </c>
      <c r="I17" s="59">
        <v>5618423</v>
      </c>
      <c r="J17" s="59">
        <v>23323575</v>
      </c>
      <c r="K17" s="59">
        <v>2795427</v>
      </c>
      <c r="L17" s="59">
        <v>5370964</v>
      </c>
      <c r="M17" s="59">
        <v>31489966</v>
      </c>
      <c r="N17" s="59">
        <v>3368521</v>
      </c>
      <c r="O17" s="59">
        <v>1108386</v>
      </c>
      <c r="P17" s="59">
        <v>2764039</v>
      </c>
      <c r="Q17" s="59">
        <v>7240946</v>
      </c>
      <c r="R17" s="59">
        <v>0</v>
      </c>
      <c r="S17" s="59">
        <v>0</v>
      </c>
      <c r="T17" s="59">
        <v>0</v>
      </c>
      <c r="U17" s="59">
        <v>0</v>
      </c>
      <c r="V17" s="59">
        <v>44349335</v>
      </c>
      <c r="W17" s="59">
        <v>90819198</v>
      </c>
      <c r="X17" s="59">
        <v>-46469863</v>
      </c>
      <c r="Y17" s="60">
        <v>-51.17</v>
      </c>
      <c r="Z17" s="61">
        <v>106724674</v>
      </c>
    </row>
    <row r="18" spans="1:26" ht="13.5">
      <c r="A18" s="69" t="s">
        <v>42</v>
      </c>
      <c r="B18" s="70">
        <f>SUM(B11:B17)</f>
        <v>270935517</v>
      </c>
      <c r="C18" s="70">
        <f>SUM(C11:C17)</f>
        <v>0</v>
      </c>
      <c r="D18" s="71">
        <f aca="true" t="shared" si="1" ref="D18:Z18">SUM(D11:D17)</f>
        <v>332104236</v>
      </c>
      <c r="E18" s="72">
        <f t="shared" si="1"/>
        <v>311327959</v>
      </c>
      <c r="F18" s="72">
        <f t="shared" si="1"/>
        <v>9477722</v>
      </c>
      <c r="G18" s="72">
        <f t="shared" si="1"/>
        <v>14211708</v>
      </c>
      <c r="H18" s="72">
        <f t="shared" si="1"/>
        <v>9688098</v>
      </c>
      <c r="I18" s="72">
        <f t="shared" si="1"/>
        <v>33377528</v>
      </c>
      <c r="J18" s="72">
        <f t="shared" si="1"/>
        <v>40658769</v>
      </c>
      <c r="K18" s="72">
        <f t="shared" si="1"/>
        <v>13504185</v>
      </c>
      <c r="L18" s="72">
        <f t="shared" si="1"/>
        <v>24191893</v>
      </c>
      <c r="M18" s="72">
        <f t="shared" si="1"/>
        <v>78354847</v>
      </c>
      <c r="N18" s="72">
        <f t="shared" si="1"/>
        <v>17296114</v>
      </c>
      <c r="O18" s="72">
        <f t="shared" si="1"/>
        <v>8668897</v>
      </c>
      <c r="P18" s="72">
        <f t="shared" si="1"/>
        <v>19136718</v>
      </c>
      <c r="Q18" s="72">
        <f t="shared" si="1"/>
        <v>45101729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156834104</v>
      </c>
      <c r="W18" s="72">
        <f t="shared" si="1"/>
        <v>249078204</v>
      </c>
      <c r="X18" s="72">
        <f t="shared" si="1"/>
        <v>-92244100</v>
      </c>
      <c r="Y18" s="66">
        <f>+IF(W18&lt;&gt;0,(X18/W18)*100,0)</f>
        <v>-37.03419187975195</v>
      </c>
      <c r="Z18" s="73">
        <f t="shared" si="1"/>
        <v>311327959</v>
      </c>
    </row>
    <row r="19" spans="1:26" ht="13.5">
      <c r="A19" s="69" t="s">
        <v>43</v>
      </c>
      <c r="B19" s="74">
        <f>+B10-B18</f>
        <v>-34669133</v>
      </c>
      <c r="C19" s="74">
        <f>+C10-C18</f>
        <v>0</v>
      </c>
      <c r="D19" s="75">
        <f aca="true" t="shared" si="2" ref="D19:Z19">+D10-D18</f>
        <v>-98684684</v>
      </c>
      <c r="E19" s="76">
        <f t="shared" si="2"/>
        <v>-70520525</v>
      </c>
      <c r="F19" s="76">
        <f t="shared" si="2"/>
        <v>35105573</v>
      </c>
      <c r="G19" s="76">
        <f t="shared" si="2"/>
        <v>10151102</v>
      </c>
      <c r="H19" s="76">
        <f t="shared" si="2"/>
        <v>4193303</v>
      </c>
      <c r="I19" s="76">
        <f t="shared" si="2"/>
        <v>49449978</v>
      </c>
      <c r="J19" s="76">
        <f t="shared" si="2"/>
        <v>-25085468</v>
      </c>
      <c r="K19" s="76">
        <f t="shared" si="2"/>
        <v>-1788061</v>
      </c>
      <c r="L19" s="76">
        <f t="shared" si="2"/>
        <v>5191245</v>
      </c>
      <c r="M19" s="76">
        <f t="shared" si="2"/>
        <v>-21682284</v>
      </c>
      <c r="N19" s="76">
        <f t="shared" si="2"/>
        <v>-11237445</v>
      </c>
      <c r="O19" s="76">
        <f t="shared" si="2"/>
        <v>966036</v>
      </c>
      <c r="P19" s="76">
        <f t="shared" si="2"/>
        <v>-10171798</v>
      </c>
      <c r="Q19" s="76">
        <f t="shared" si="2"/>
        <v>-20443207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7324487</v>
      </c>
      <c r="W19" s="76">
        <f>IF(E10=E18,0,W10-W18)</f>
        <v>-74013534</v>
      </c>
      <c r="X19" s="76">
        <f t="shared" si="2"/>
        <v>81338021</v>
      </c>
      <c r="Y19" s="77">
        <f>+IF(W19&lt;&gt;0,(X19/W19)*100,0)</f>
        <v>-109.89614548063602</v>
      </c>
      <c r="Z19" s="78">
        <f t="shared" si="2"/>
        <v>-70520525</v>
      </c>
    </row>
    <row r="20" spans="1:26" ht="13.5">
      <c r="A20" s="57" t="s">
        <v>44</v>
      </c>
      <c r="B20" s="18">
        <v>25404000</v>
      </c>
      <c r="C20" s="18">
        <v>0</v>
      </c>
      <c r="D20" s="58">
        <v>54559800</v>
      </c>
      <c r="E20" s="59">
        <v>0</v>
      </c>
      <c r="F20" s="59">
        <v>0</v>
      </c>
      <c r="G20" s="59">
        <v>14884895</v>
      </c>
      <c r="H20" s="59">
        <v>0</v>
      </c>
      <c r="I20" s="59">
        <v>14884895</v>
      </c>
      <c r="J20" s="59">
        <v>4000000</v>
      </c>
      <c r="K20" s="59">
        <v>0</v>
      </c>
      <c r="L20" s="59">
        <v>3000000</v>
      </c>
      <c r="M20" s="59">
        <v>7000000</v>
      </c>
      <c r="N20" s="59">
        <v>0</v>
      </c>
      <c r="O20" s="59">
        <v>6757000</v>
      </c>
      <c r="P20" s="59">
        <v>0</v>
      </c>
      <c r="Q20" s="59">
        <v>6757000</v>
      </c>
      <c r="R20" s="59">
        <v>0</v>
      </c>
      <c r="S20" s="59">
        <v>0</v>
      </c>
      <c r="T20" s="59">
        <v>0</v>
      </c>
      <c r="U20" s="59">
        <v>0</v>
      </c>
      <c r="V20" s="59">
        <v>28641895</v>
      </c>
      <c r="W20" s="59"/>
      <c r="X20" s="59">
        <v>28641895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22033338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-9265133</v>
      </c>
      <c r="C22" s="85">
        <f>SUM(C19:C21)</f>
        <v>0</v>
      </c>
      <c r="D22" s="86">
        <f aca="true" t="shared" si="3" ref="D22:Z22">SUM(D19:D21)</f>
        <v>-22091546</v>
      </c>
      <c r="E22" s="87">
        <f t="shared" si="3"/>
        <v>-70520525</v>
      </c>
      <c r="F22" s="87">
        <f t="shared" si="3"/>
        <v>35105573</v>
      </c>
      <c r="G22" s="87">
        <f t="shared" si="3"/>
        <v>25035997</v>
      </c>
      <c r="H22" s="87">
        <f t="shared" si="3"/>
        <v>4193303</v>
      </c>
      <c r="I22" s="87">
        <f t="shared" si="3"/>
        <v>64334873</v>
      </c>
      <c r="J22" s="87">
        <f t="shared" si="3"/>
        <v>-21085468</v>
      </c>
      <c r="K22" s="87">
        <f t="shared" si="3"/>
        <v>-1788061</v>
      </c>
      <c r="L22" s="87">
        <f t="shared" si="3"/>
        <v>8191245</v>
      </c>
      <c r="M22" s="87">
        <f t="shared" si="3"/>
        <v>-14682284</v>
      </c>
      <c r="N22" s="87">
        <f t="shared" si="3"/>
        <v>-11237445</v>
      </c>
      <c r="O22" s="87">
        <f t="shared" si="3"/>
        <v>7723036</v>
      </c>
      <c r="P22" s="87">
        <f t="shared" si="3"/>
        <v>-10171798</v>
      </c>
      <c r="Q22" s="87">
        <f t="shared" si="3"/>
        <v>-13686207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35966382</v>
      </c>
      <c r="W22" s="87">
        <f t="shared" si="3"/>
        <v>-74013534</v>
      </c>
      <c r="X22" s="87">
        <f t="shared" si="3"/>
        <v>109979916</v>
      </c>
      <c r="Y22" s="88">
        <f>+IF(W22&lt;&gt;0,(X22/W22)*100,0)</f>
        <v>-148.59433140971217</v>
      </c>
      <c r="Z22" s="89">
        <f t="shared" si="3"/>
        <v>-70520525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-9265133</v>
      </c>
      <c r="C24" s="74">
        <f>SUM(C22:C23)</f>
        <v>0</v>
      </c>
      <c r="D24" s="75">
        <f aca="true" t="shared" si="4" ref="D24:Z24">SUM(D22:D23)</f>
        <v>-22091546</v>
      </c>
      <c r="E24" s="76">
        <f t="shared" si="4"/>
        <v>-70520525</v>
      </c>
      <c r="F24" s="76">
        <f t="shared" si="4"/>
        <v>35105573</v>
      </c>
      <c r="G24" s="76">
        <f t="shared" si="4"/>
        <v>25035997</v>
      </c>
      <c r="H24" s="76">
        <f t="shared" si="4"/>
        <v>4193303</v>
      </c>
      <c r="I24" s="76">
        <f t="shared" si="4"/>
        <v>64334873</v>
      </c>
      <c r="J24" s="76">
        <f t="shared" si="4"/>
        <v>-21085468</v>
      </c>
      <c r="K24" s="76">
        <f t="shared" si="4"/>
        <v>-1788061</v>
      </c>
      <c r="L24" s="76">
        <f t="shared" si="4"/>
        <v>8191245</v>
      </c>
      <c r="M24" s="76">
        <f t="shared" si="4"/>
        <v>-14682284</v>
      </c>
      <c r="N24" s="76">
        <f t="shared" si="4"/>
        <v>-11237445</v>
      </c>
      <c r="O24" s="76">
        <f t="shared" si="4"/>
        <v>7723036</v>
      </c>
      <c r="P24" s="76">
        <f t="shared" si="4"/>
        <v>-10171798</v>
      </c>
      <c r="Q24" s="76">
        <f t="shared" si="4"/>
        <v>-13686207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35966382</v>
      </c>
      <c r="W24" s="76">
        <f t="shared" si="4"/>
        <v>-74013534</v>
      </c>
      <c r="X24" s="76">
        <f t="shared" si="4"/>
        <v>109979916</v>
      </c>
      <c r="Y24" s="77">
        <f>+IF(W24&lt;&gt;0,(X24/W24)*100,0)</f>
        <v>-148.59433140971217</v>
      </c>
      <c r="Z24" s="78">
        <f t="shared" si="4"/>
        <v>-70520525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54236132</v>
      </c>
      <c r="C27" s="21">
        <v>0</v>
      </c>
      <c r="D27" s="98">
        <v>81869138</v>
      </c>
      <c r="E27" s="99">
        <v>56259138</v>
      </c>
      <c r="F27" s="99">
        <v>124707</v>
      </c>
      <c r="G27" s="99">
        <v>0</v>
      </c>
      <c r="H27" s="99">
        <v>0</v>
      </c>
      <c r="I27" s="99">
        <v>124707</v>
      </c>
      <c r="J27" s="99">
        <v>7785</v>
      </c>
      <c r="K27" s="99">
        <v>0</v>
      </c>
      <c r="L27" s="99">
        <v>130251</v>
      </c>
      <c r="M27" s="99">
        <v>138036</v>
      </c>
      <c r="N27" s="99">
        <v>4560</v>
      </c>
      <c r="O27" s="99">
        <v>3042441</v>
      </c>
      <c r="P27" s="99">
        <v>485574</v>
      </c>
      <c r="Q27" s="99">
        <v>3532575</v>
      </c>
      <c r="R27" s="99">
        <v>0</v>
      </c>
      <c r="S27" s="99">
        <v>0</v>
      </c>
      <c r="T27" s="99">
        <v>0</v>
      </c>
      <c r="U27" s="99">
        <v>0</v>
      </c>
      <c r="V27" s="99">
        <v>3795318</v>
      </c>
      <c r="W27" s="99">
        <v>42194354</v>
      </c>
      <c r="X27" s="99">
        <v>-38399036</v>
      </c>
      <c r="Y27" s="100">
        <v>-91.01</v>
      </c>
      <c r="Z27" s="101">
        <v>56259138</v>
      </c>
    </row>
    <row r="28" spans="1:26" ht="13.5">
      <c r="A28" s="102" t="s">
        <v>44</v>
      </c>
      <c r="B28" s="18">
        <v>24401550</v>
      </c>
      <c r="C28" s="18">
        <v>0</v>
      </c>
      <c r="D28" s="58">
        <v>76593138</v>
      </c>
      <c r="E28" s="59">
        <v>54560138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3042441</v>
      </c>
      <c r="P28" s="59">
        <v>462042</v>
      </c>
      <c r="Q28" s="59">
        <v>3504483</v>
      </c>
      <c r="R28" s="59">
        <v>0</v>
      </c>
      <c r="S28" s="59">
        <v>0</v>
      </c>
      <c r="T28" s="59">
        <v>0</v>
      </c>
      <c r="U28" s="59">
        <v>0</v>
      </c>
      <c r="V28" s="59">
        <v>3504483</v>
      </c>
      <c r="W28" s="59">
        <v>40920104</v>
      </c>
      <c r="X28" s="59">
        <v>-37415621</v>
      </c>
      <c r="Y28" s="60">
        <v>-91.44</v>
      </c>
      <c r="Z28" s="61">
        <v>54560138</v>
      </c>
    </row>
    <row r="29" spans="1:26" ht="13.5">
      <c r="A29" s="57" t="s">
        <v>100</v>
      </c>
      <c r="B29" s="18">
        <v>29187598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646984</v>
      </c>
      <c r="C31" s="18">
        <v>0</v>
      </c>
      <c r="D31" s="58">
        <v>5276000</v>
      </c>
      <c r="E31" s="59">
        <v>1699000</v>
      </c>
      <c r="F31" s="59">
        <v>124707</v>
      </c>
      <c r="G31" s="59">
        <v>0</v>
      </c>
      <c r="H31" s="59">
        <v>0</v>
      </c>
      <c r="I31" s="59">
        <v>124707</v>
      </c>
      <c r="J31" s="59">
        <v>7785</v>
      </c>
      <c r="K31" s="59">
        <v>0</v>
      </c>
      <c r="L31" s="59">
        <v>130251</v>
      </c>
      <c r="M31" s="59">
        <v>138036</v>
      </c>
      <c r="N31" s="59">
        <v>4560</v>
      </c>
      <c r="O31" s="59">
        <v>0</v>
      </c>
      <c r="P31" s="59">
        <v>23532</v>
      </c>
      <c r="Q31" s="59">
        <v>28092</v>
      </c>
      <c r="R31" s="59">
        <v>0</v>
      </c>
      <c r="S31" s="59">
        <v>0</v>
      </c>
      <c r="T31" s="59">
        <v>0</v>
      </c>
      <c r="U31" s="59">
        <v>0</v>
      </c>
      <c r="V31" s="59">
        <v>290835</v>
      </c>
      <c r="W31" s="59">
        <v>1274250</v>
      </c>
      <c r="X31" s="59">
        <v>-983415</v>
      </c>
      <c r="Y31" s="60">
        <v>-77.18</v>
      </c>
      <c r="Z31" s="61">
        <v>1699000</v>
      </c>
    </row>
    <row r="32" spans="1:26" ht="13.5">
      <c r="A32" s="69" t="s">
        <v>50</v>
      </c>
      <c r="B32" s="21">
        <f>SUM(B28:B31)</f>
        <v>54236132</v>
      </c>
      <c r="C32" s="21">
        <f>SUM(C28:C31)</f>
        <v>0</v>
      </c>
      <c r="D32" s="98">
        <f aca="true" t="shared" si="5" ref="D32:Z32">SUM(D28:D31)</f>
        <v>81869138</v>
      </c>
      <c r="E32" s="99">
        <f t="shared" si="5"/>
        <v>56259138</v>
      </c>
      <c r="F32" s="99">
        <f t="shared" si="5"/>
        <v>124707</v>
      </c>
      <c r="G32" s="99">
        <f t="shared" si="5"/>
        <v>0</v>
      </c>
      <c r="H32" s="99">
        <f t="shared" si="5"/>
        <v>0</v>
      </c>
      <c r="I32" s="99">
        <f t="shared" si="5"/>
        <v>124707</v>
      </c>
      <c r="J32" s="99">
        <f t="shared" si="5"/>
        <v>7785</v>
      </c>
      <c r="K32" s="99">
        <f t="shared" si="5"/>
        <v>0</v>
      </c>
      <c r="L32" s="99">
        <f t="shared" si="5"/>
        <v>130251</v>
      </c>
      <c r="M32" s="99">
        <f t="shared" si="5"/>
        <v>138036</v>
      </c>
      <c r="N32" s="99">
        <f t="shared" si="5"/>
        <v>4560</v>
      </c>
      <c r="O32" s="99">
        <f t="shared" si="5"/>
        <v>3042441</v>
      </c>
      <c r="P32" s="99">
        <f t="shared" si="5"/>
        <v>485574</v>
      </c>
      <c r="Q32" s="99">
        <f t="shared" si="5"/>
        <v>3532575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3795318</v>
      </c>
      <c r="W32" s="99">
        <f t="shared" si="5"/>
        <v>42194354</v>
      </c>
      <c r="X32" s="99">
        <f t="shared" si="5"/>
        <v>-38399036</v>
      </c>
      <c r="Y32" s="100">
        <f>+IF(W32&lt;&gt;0,(X32/W32)*100,0)</f>
        <v>-91.00515201631005</v>
      </c>
      <c r="Z32" s="101">
        <f t="shared" si="5"/>
        <v>56259138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50894888</v>
      </c>
      <c r="C35" s="18">
        <v>0</v>
      </c>
      <c r="D35" s="58">
        <v>176127623</v>
      </c>
      <c r="E35" s="59">
        <v>176127623</v>
      </c>
      <c r="F35" s="59">
        <v>83553103</v>
      </c>
      <c r="G35" s="59">
        <v>83553103</v>
      </c>
      <c r="H35" s="59">
        <v>242485599</v>
      </c>
      <c r="I35" s="59">
        <v>242485599</v>
      </c>
      <c r="J35" s="59">
        <v>241852000</v>
      </c>
      <c r="K35" s="59">
        <v>241068000</v>
      </c>
      <c r="L35" s="59">
        <v>241852000</v>
      </c>
      <c r="M35" s="59">
        <v>241852000</v>
      </c>
      <c r="N35" s="59">
        <v>241852000</v>
      </c>
      <c r="O35" s="59">
        <v>241852000</v>
      </c>
      <c r="P35" s="59">
        <v>280933641</v>
      </c>
      <c r="Q35" s="59">
        <v>280933641</v>
      </c>
      <c r="R35" s="59">
        <v>0</v>
      </c>
      <c r="S35" s="59">
        <v>0</v>
      </c>
      <c r="T35" s="59">
        <v>0</v>
      </c>
      <c r="U35" s="59">
        <v>0</v>
      </c>
      <c r="V35" s="59">
        <v>280933641</v>
      </c>
      <c r="W35" s="59">
        <v>132095717</v>
      </c>
      <c r="X35" s="59">
        <v>148837924</v>
      </c>
      <c r="Y35" s="60">
        <v>112.67</v>
      </c>
      <c r="Z35" s="61">
        <v>176127623</v>
      </c>
    </row>
    <row r="36" spans="1:26" ht="13.5">
      <c r="A36" s="57" t="s">
        <v>53</v>
      </c>
      <c r="B36" s="18">
        <v>1000353431</v>
      </c>
      <c r="C36" s="18">
        <v>0</v>
      </c>
      <c r="D36" s="58">
        <v>954182889</v>
      </c>
      <c r="E36" s="59">
        <v>964437603</v>
      </c>
      <c r="F36" s="59">
        <v>1010645323</v>
      </c>
      <c r="G36" s="59">
        <v>1010645323</v>
      </c>
      <c r="H36" s="59">
        <v>1010645323</v>
      </c>
      <c r="I36" s="59">
        <v>1010645323</v>
      </c>
      <c r="J36" s="59">
        <v>1000353000</v>
      </c>
      <c r="K36" s="59">
        <v>1000353000</v>
      </c>
      <c r="L36" s="59">
        <v>1000353000</v>
      </c>
      <c r="M36" s="59">
        <v>1000353000</v>
      </c>
      <c r="N36" s="59">
        <v>1000353000</v>
      </c>
      <c r="O36" s="59">
        <v>1000353000</v>
      </c>
      <c r="P36" s="59">
        <v>990097000</v>
      </c>
      <c r="Q36" s="59">
        <v>990097000</v>
      </c>
      <c r="R36" s="59">
        <v>0</v>
      </c>
      <c r="S36" s="59">
        <v>0</v>
      </c>
      <c r="T36" s="59">
        <v>0</v>
      </c>
      <c r="U36" s="59">
        <v>0</v>
      </c>
      <c r="V36" s="59">
        <v>990097000</v>
      </c>
      <c r="W36" s="59">
        <v>723328202</v>
      </c>
      <c r="X36" s="59">
        <v>266768798</v>
      </c>
      <c r="Y36" s="60">
        <v>36.88</v>
      </c>
      <c r="Z36" s="61">
        <v>964437603</v>
      </c>
    </row>
    <row r="37" spans="1:26" ht="13.5">
      <c r="A37" s="57" t="s">
        <v>54</v>
      </c>
      <c r="B37" s="18">
        <v>144192907</v>
      </c>
      <c r="C37" s="18">
        <v>0</v>
      </c>
      <c r="D37" s="58">
        <v>72620696</v>
      </c>
      <c r="E37" s="59">
        <v>72620696</v>
      </c>
      <c r="F37" s="59">
        <v>123732983</v>
      </c>
      <c r="G37" s="59">
        <v>123732983</v>
      </c>
      <c r="H37" s="59">
        <v>58898833</v>
      </c>
      <c r="I37" s="59">
        <v>58898833</v>
      </c>
      <c r="J37" s="59">
        <v>76963000</v>
      </c>
      <c r="K37" s="59">
        <v>98469000</v>
      </c>
      <c r="L37" s="59">
        <v>76963000</v>
      </c>
      <c r="M37" s="59">
        <v>76963000</v>
      </c>
      <c r="N37" s="59">
        <v>76963000</v>
      </c>
      <c r="O37" s="59">
        <v>76963000</v>
      </c>
      <c r="P37" s="59">
        <v>55685536</v>
      </c>
      <c r="Q37" s="59">
        <v>55685536</v>
      </c>
      <c r="R37" s="59">
        <v>0</v>
      </c>
      <c r="S37" s="59">
        <v>0</v>
      </c>
      <c r="T37" s="59">
        <v>0</v>
      </c>
      <c r="U37" s="59">
        <v>0</v>
      </c>
      <c r="V37" s="59">
        <v>55685536</v>
      </c>
      <c r="W37" s="59">
        <v>54465522</v>
      </c>
      <c r="X37" s="59">
        <v>1220014</v>
      </c>
      <c r="Y37" s="60">
        <v>2.24</v>
      </c>
      <c r="Z37" s="61">
        <v>72620696</v>
      </c>
    </row>
    <row r="38" spans="1:26" ht="13.5">
      <c r="A38" s="57" t="s">
        <v>55</v>
      </c>
      <c r="B38" s="18">
        <v>36317199</v>
      </c>
      <c r="C38" s="18">
        <v>0</v>
      </c>
      <c r="D38" s="58">
        <v>39871830</v>
      </c>
      <c r="E38" s="59">
        <v>39871830</v>
      </c>
      <c r="F38" s="59">
        <v>33905374</v>
      </c>
      <c r="G38" s="59">
        <v>33905374</v>
      </c>
      <c r="H38" s="59">
        <v>33905374</v>
      </c>
      <c r="I38" s="59">
        <v>33905374</v>
      </c>
      <c r="J38" s="59">
        <v>23901000</v>
      </c>
      <c r="K38" s="59">
        <v>23901000</v>
      </c>
      <c r="L38" s="59">
        <v>23901000</v>
      </c>
      <c r="M38" s="59">
        <v>23901000</v>
      </c>
      <c r="N38" s="59">
        <v>23901000</v>
      </c>
      <c r="O38" s="59">
        <v>23901000</v>
      </c>
      <c r="P38" s="59">
        <v>36317199</v>
      </c>
      <c r="Q38" s="59">
        <v>36317199</v>
      </c>
      <c r="R38" s="59">
        <v>0</v>
      </c>
      <c r="S38" s="59">
        <v>0</v>
      </c>
      <c r="T38" s="59">
        <v>0</v>
      </c>
      <c r="U38" s="59">
        <v>0</v>
      </c>
      <c r="V38" s="59">
        <v>36317199</v>
      </c>
      <c r="W38" s="59">
        <v>29903873</v>
      </c>
      <c r="X38" s="59">
        <v>6413326</v>
      </c>
      <c r="Y38" s="60">
        <v>21.45</v>
      </c>
      <c r="Z38" s="61">
        <v>39871830</v>
      </c>
    </row>
    <row r="39" spans="1:26" ht="13.5">
      <c r="A39" s="57" t="s">
        <v>56</v>
      </c>
      <c r="B39" s="18">
        <v>870738213</v>
      </c>
      <c r="C39" s="18">
        <v>0</v>
      </c>
      <c r="D39" s="58">
        <v>1017817986</v>
      </c>
      <c r="E39" s="59">
        <v>1028072700</v>
      </c>
      <c r="F39" s="59">
        <v>936560069</v>
      </c>
      <c r="G39" s="59">
        <v>936560069</v>
      </c>
      <c r="H39" s="59">
        <v>1160326715</v>
      </c>
      <c r="I39" s="59">
        <v>1160326715</v>
      </c>
      <c r="J39" s="59">
        <v>1141341000</v>
      </c>
      <c r="K39" s="59">
        <v>1119051000</v>
      </c>
      <c r="L39" s="59">
        <v>1141341000</v>
      </c>
      <c r="M39" s="59">
        <v>1141341000</v>
      </c>
      <c r="N39" s="59">
        <v>1141341000</v>
      </c>
      <c r="O39" s="59">
        <v>1141341000</v>
      </c>
      <c r="P39" s="59">
        <v>1179027906</v>
      </c>
      <c r="Q39" s="59">
        <v>1179027906</v>
      </c>
      <c r="R39" s="59">
        <v>0</v>
      </c>
      <c r="S39" s="59">
        <v>0</v>
      </c>
      <c r="T39" s="59">
        <v>0</v>
      </c>
      <c r="U39" s="59">
        <v>0</v>
      </c>
      <c r="V39" s="59">
        <v>1179027906</v>
      </c>
      <c r="W39" s="59">
        <v>771054525</v>
      </c>
      <c r="X39" s="59">
        <v>407973381</v>
      </c>
      <c r="Y39" s="60">
        <v>52.91</v>
      </c>
      <c r="Z39" s="61">
        <v>1028072700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-1236048</v>
      </c>
      <c r="C42" s="18">
        <v>0</v>
      </c>
      <c r="D42" s="58">
        <v>-44124895</v>
      </c>
      <c r="E42" s="59">
        <v>87518412</v>
      </c>
      <c r="F42" s="59">
        <v>35105573</v>
      </c>
      <c r="G42" s="59">
        <v>25035996</v>
      </c>
      <c r="H42" s="59">
        <v>4193303</v>
      </c>
      <c r="I42" s="59">
        <v>64334872</v>
      </c>
      <c r="J42" s="59">
        <v>-2262260</v>
      </c>
      <c r="K42" s="59">
        <v>-1788059</v>
      </c>
      <c r="L42" s="59">
        <v>8191245</v>
      </c>
      <c r="M42" s="59">
        <v>4140926</v>
      </c>
      <c r="N42" s="59">
        <v>-12734919</v>
      </c>
      <c r="O42" s="59">
        <v>7723041</v>
      </c>
      <c r="P42" s="59">
        <v>-10171798</v>
      </c>
      <c r="Q42" s="59">
        <v>-15183676</v>
      </c>
      <c r="R42" s="59">
        <v>0</v>
      </c>
      <c r="S42" s="59">
        <v>0</v>
      </c>
      <c r="T42" s="59">
        <v>0</v>
      </c>
      <c r="U42" s="59">
        <v>0</v>
      </c>
      <c r="V42" s="59">
        <v>53292122</v>
      </c>
      <c r="W42" s="59">
        <v>24718959</v>
      </c>
      <c r="X42" s="59">
        <v>28573163</v>
      </c>
      <c r="Y42" s="60">
        <v>115.59</v>
      </c>
      <c r="Z42" s="61">
        <v>87518412</v>
      </c>
    </row>
    <row r="43" spans="1:26" ht="13.5">
      <c r="A43" s="57" t="s">
        <v>59</v>
      </c>
      <c r="B43" s="18">
        <v>0</v>
      </c>
      <c r="C43" s="18">
        <v>0</v>
      </c>
      <c r="D43" s="58">
        <v>-5276000</v>
      </c>
      <c r="E43" s="59">
        <v>-56258820</v>
      </c>
      <c r="F43" s="59">
        <v>-124707</v>
      </c>
      <c r="G43" s="59">
        <v>0</v>
      </c>
      <c r="H43" s="59">
        <v>0</v>
      </c>
      <c r="I43" s="59">
        <v>-124707</v>
      </c>
      <c r="J43" s="59">
        <v>-7785</v>
      </c>
      <c r="K43" s="59">
        <v>0</v>
      </c>
      <c r="L43" s="59">
        <v>-130251</v>
      </c>
      <c r="M43" s="59">
        <v>-138036</v>
      </c>
      <c r="N43" s="59">
        <v>-4560</v>
      </c>
      <c r="O43" s="59">
        <v>-3042441</v>
      </c>
      <c r="P43" s="59">
        <v>-485574</v>
      </c>
      <c r="Q43" s="59">
        <v>-3532575</v>
      </c>
      <c r="R43" s="59">
        <v>0</v>
      </c>
      <c r="S43" s="59">
        <v>0</v>
      </c>
      <c r="T43" s="59">
        <v>0</v>
      </c>
      <c r="U43" s="59">
        <v>0</v>
      </c>
      <c r="V43" s="59">
        <v>-3795318</v>
      </c>
      <c r="W43" s="59">
        <v>-42194115</v>
      </c>
      <c r="X43" s="59">
        <v>38398797</v>
      </c>
      <c r="Y43" s="60">
        <v>-91.01</v>
      </c>
      <c r="Z43" s="61">
        <v>-56258820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8070190</v>
      </c>
      <c r="C45" s="21">
        <v>0</v>
      </c>
      <c r="D45" s="98">
        <v>-40094657</v>
      </c>
      <c r="E45" s="99">
        <v>40565828</v>
      </c>
      <c r="F45" s="99">
        <v>34980866</v>
      </c>
      <c r="G45" s="99">
        <v>60016862</v>
      </c>
      <c r="H45" s="99">
        <v>64210165</v>
      </c>
      <c r="I45" s="99">
        <v>64210165</v>
      </c>
      <c r="J45" s="99">
        <v>61940120</v>
      </c>
      <c r="K45" s="99">
        <v>60152061</v>
      </c>
      <c r="L45" s="99">
        <v>68213055</v>
      </c>
      <c r="M45" s="99">
        <v>68213055</v>
      </c>
      <c r="N45" s="99">
        <v>55473576</v>
      </c>
      <c r="O45" s="99">
        <v>60154176</v>
      </c>
      <c r="P45" s="99">
        <v>49496804</v>
      </c>
      <c r="Q45" s="99">
        <v>49496804</v>
      </c>
      <c r="R45" s="99">
        <v>0</v>
      </c>
      <c r="S45" s="99">
        <v>0</v>
      </c>
      <c r="T45" s="99">
        <v>0</v>
      </c>
      <c r="U45" s="99">
        <v>0</v>
      </c>
      <c r="V45" s="99">
        <v>49496804</v>
      </c>
      <c r="W45" s="99">
        <v>-8168920</v>
      </c>
      <c r="X45" s="99">
        <v>57665724</v>
      </c>
      <c r="Y45" s="100">
        <v>-705.92</v>
      </c>
      <c r="Z45" s="101">
        <v>40565828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8295385</v>
      </c>
      <c r="C49" s="51">
        <v>0</v>
      </c>
      <c r="D49" s="128">
        <v>7829285</v>
      </c>
      <c r="E49" s="53">
        <v>6176450</v>
      </c>
      <c r="F49" s="53">
        <v>0</v>
      </c>
      <c r="G49" s="53">
        <v>0</v>
      </c>
      <c r="H49" s="53">
        <v>0</v>
      </c>
      <c r="I49" s="53">
        <v>5291563</v>
      </c>
      <c r="J49" s="53">
        <v>0</v>
      </c>
      <c r="K49" s="53">
        <v>0</v>
      </c>
      <c r="L49" s="53">
        <v>0</v>
      </c>
      <c r="M49" s="53">
        <v>5224857</v>
      </c>
      <c r="N49" s="53">
        <v>0</v>
      </c>
      <c r="O49" s="53">
        <v>0</v>
      </c>
      <c r="P49" s="53">
        <v>0</v>
      </c>
      <c r="Q49" s="53">
        <v>188111389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220928929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5572452</v>
      </c>
      <c r="C51" s="51">
        <v>0</v>
      </c>
      <c r="D51" s="128">
        <v>628037</v>
      </c>
      <c r="E51" s="53">
        <v>1598220</v>
      </c>
      <c r="F51" s="53">
        <v>0</v>
      </c>
      <c r="G51" s="53">
        <v>0</v>
      </c>
      <c r="H51" s="53">
        <v>0</v>
      </c>
      <c r="I51" s="53">
        <v>1775377</v>
      </c>
      <c r="J51" s="53">
        <v>0</v>
      </c>
      <c r="K51" s="53">
        <v>0</v>
      </c>
      <c r="L51" s="53">
        <v>0</v>
      </c>
      <c r="M51" s="53">
        <v>41278799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50852885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92.50759683375338</v>
      </c>
      <c r="C58" s="5">
        <f>IF(C67=0,0,+(C76/C67)*100)</f>
        <v>0</v>
      </c>
      <c r="D58" s="6">
        <f aca="true" t="shared" si="6" ref="D58:Z58">IF(D67=0,0,+(D76/D67)*100)</f>
        <v>100.00000205710194</v>
      </c>
      <c r="E58" s="7">
        <f t="shared" si="6"/>
        <v>99.65032686933864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109.42715550761501</v>
      </c>
      <c r="X58" s="7">
        <f t="shared" si="6"/>
        <v>0</v>
      </c>
      <c r="Y58" s="7">
        <f t="shared" si="6"/>
        <v>0</v>
      </c>
      <c r="Z58" s="8">
        <f t="shared" si="6"/>
        <v>99.65032686933864</v>
      </c>
    </row>
    <row r="59" spans="1:26" ht="13.5">
      <c r="A59" s="36" t="s">
        <v>31</v>
      </c>
      <c r="B59" s="9">
        <f aca="true" t="shared" si="7" ref="B59:Z66">IF(B68=0,0,+(B77/B68)*100)</f>
        <v>86.53142545806632</v>
      </c>
      <c r="C59" s="9">
        <f t="shared" si="7"/>
        <v>0</v>
      </c>
      <c r="D59" s="2">
        <f t="shared" si="7"/>
        <v>100</v>
      </c>
      <c r="E59" s="10">
        <f t="shared" si="7"/>
        <v>100.0000070469755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98.69612899079675</v>
      </c>
      <c r="X59" s="10">
        <f t="shared" si="7"/>
        <v>0</v>
      </c>
      <c r="Y59" s="10">
        <f t="shared" si="7"/>
        <v>0</v>
      </c>
      <c r="Z59" s="11">
        <f t="shared" si="7"/>
        <v>100.0000070469755</v>
      </c>
    </row>
    <row r="60" spans="1:26" ht="13.5">
      <c r="A60" s="37" t="s">
        <v>32</v>
      </c>
      <c r="B60" s="12">
        <f t="shared" si="7"/>
        <v>96.22158382912957</v>
      </c>
      <c r="C60" s="12">
        <f t="shared" si="7"/>
        <v>0</v>
      </c>
      <c r="D60" s="3">
        <f t="shared" si="7"/>
        <v>100.00000353765579</v>
      </c>
      <c r="E60" s="13">
        <f t="shared" si="7"/>
        <v>100.00001361569986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121.25020483028732</v>
      </c>
      <c r="X60" s="13">
        <f t="shared" si="7"/>
        <v>0</v>
      </c>
      <c r="Y60" s="13">
        <f t="shared" si="7"/>
        <v>0</v>
      </c>
      <c r="Z60" s="14">
        <f t="shared" si="7"/>
        <v>100.00001361569986</v>
      </c>
    </row>
    <row r="61" spans="1:26" ht="13.5">
      <c r="A61" s="38" t="s">
        <v>103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100.00000164086703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139.63946153767895</v>
      </c>
      <c r="X61" s="13">
        <f t="shared" si="7"/>
        <v>0</v>
      </c>
      <c r="Y61" s="13">
        <f t="shared" si="7"/>
        <v>0</v>
      </c>
      <c r="Z61" s="14">
        <f t="shared" si="7"/>
        <v>100.00000164086703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100.0000056576571</v>
      </c>
      <c r="E62" s="13">
        <f t="shared" si="7"/>
        <v>100.00003351553495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101.28424297149219</v>
      </c>
      <c r="X62" s="13">
        <f t="shared" si="7"/>
        <v>0</v>
      </c>
      <c r="Y62" s="13">
        <f t="shared" si="7"/>
        <v>0</v>
      </c>
      <c r="Z62" s="14">
        <f t="shared" si="7"/>
        <v>100.00003351553495</v>
      </c>
    </row>
    <row r="63" spans="1:26" ht="13.5">
      <c r="A63" s="38" t="s">
        <v>105</v>
      </c>
      <c r="B63" s="12">
        <f t="shared" si="7"/>
        <v>83.99577445800294</v>
      </c>
      <c r="C63" s="12">
        <f t="shared" si="7"/>
        <v>0</v>
      </c>
      <c r="D63" s="3">
        <f t="shared" si="7"/>
        <v>100.00000708561147</v>
      </c>
      <c r="E63" s="13">
        <f t="shared" si="7"/>
        <v>100.00000825661357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85.81743605092119</v>
      </c>
      <c r="X63" s="13">
        <f t="shared" si="7"/>
        <v>0</v>
      </c>
      <c r="Y63" s="13">
        <f t="shared" si="7"/>
        <v>0</v>
      </c>
      <c r="Z63" s="14">
        <f t="shared" si="7"/>
        <v>100.00000825661357</v>
      </c>
    </row>
    <row r="64" spans="1:26" ht="13.5">
      <c r="A64" s="38" t="s">
        <v>106</v>
      </c>
      <c r="B64" s="12">
        <f t="shared" si="7"/>
        <v>83.84327869282725</v>
      </c>
      <c r="C64" s="12">
        <f t="shared" si="7"/>
        <v>0</v>
      </c>
      <c r="D64" s="3">
        <f t="shared" si="7"/>
        <v>100.00001067206361</v>
      </c>
      <c r="E64" s="13">
        <f t="shared" si="7"/>
        <v>100.00005056703343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126.62875950080361</v>
      </c>
      <c r="X64" s="13">
        <f t="shared" si="7"/>
        <v>0</v>
      </c>
      <c r="Y64" s="13">
        <f t="shared" si="7"/>
        <v>0</v>
      </c>
      <c r="Z64" s="14">
        <f t="shared" si="7"/>
        <v>100.00005056703343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139482123</v>
      </c>
      <c r="C67" s="23"/>
      <c r="D67" s="24">
        <v>145836234</v>
      </c>
      <c r="E67" s="25">
        <v>160144418</v>
      </c>
      <c r="F67" s="25">
        <v>20906316</v>
      </c>
      <c r="G67" s="25">
        <v>21847880</v>
      </c>
      <c r="H67" s="25">
        <v>9426519</v>
      </c>
      <c r="I67" s="25">
        <v>52180715</v>
      </c>
      <c r="J67" s="25">
        <v>15473266</v>
      </c>
      <c r="K67" s="25">
        <v>9403720</v>
      </c>
      <c r="L67" s="25">
        <v>8369807</v>
      </c>
      <c r="M67" s="25">
        <v>33246793</v>
      </c>
      <c r="N67" s="25">
        <v>3902014</v>
      </c>
      <c r="O67" s="25">
        <v>9403960</v>
      </c>
      <c r="P67" s="25">
        <v>8773248</v>
      </c>
      <c r="Q67" s="25">
        <v>22079222</v>
      </c>
      <c r="R67" s="25"/>
      <c r="S67" s="25"/>
      <c r="T67" s="25"/>
      <c r="U67" s="25"/>
      <c r="V67" s="25">
        <v>107506730</v>
      </c>
      <c r="W67" s="25">
        <v>109377171</v>
      </c>
      <c r="X67" s="25"/>
      <c r="Y67" s="24"/>
      <c r="Z67" s="26">
        <v>160144418</v>
      </c>
    </row>
    <row r="68" spans="1:26" ht="13.5" hidden="1">
      <c r="A68" s="36" t="s">
        <v>31</v>
      </c>
      <c r="B68" s="18">
        <v>53459889</v>
      </c>
      <c r="C68" s="18"/>
      <c r="D68" s="19">
        <v>57511819</v>
      </c>
      <c r="E68" s="20">
        <v>56761940</v>
      </c>
      <c r="F68" s="20">
        <v>13472093</v>
      </c>
      <c r="G68" s="20">
        <v>2149707</v>
      </c>
      <c r="H68" s="20">
        <v>1321542</v>
      </c>
      <c r="I68" s="20">
        <v>16943342</v>
      </c>
      <c r="J68" s="20">
        <v>1419100</v>
      </c>
      <c r="K68" s="20">
        <v>1412425</v>
      </c>
      <c r="L68" s="20">
        <v>1442147</v>
      </c>
      <c r="M68" s="20">
        <v>4273672</v>
      </c>
      <c r="N68" s="20">
        <v>1435660</v>
      </c>
      <c r="O68" s="20">
        <v>1416081</v>
      </c>
      <c r="P68" s="20">
        <v>1352739</v>
      </c>
      <c r="Q68" s="20">
        <v>4204480</v>
      </c>
      <c r="R68" s="20"/>
      <c r="S68" s="20"/>
      <c r="T68" s="20"/>
      <c r="U68" s="20"/>
      <c r="V68" s="20">
        <v>25421494</v>
      </c>
      <c r="W68" s="20">
        <v>43133868</v>
      </c>
      <c r="X68" s="20"/>
      <c r="Y68" s="19"/>
      <c r="Z68" s="22">
        <v>56761940</v>
      </c>
    </row>
    <row r="69" spans="1:26" ht="13.5" hidden="1">
      <c r="A69" s="37" t="s">
        <v>32</v>
      </c>
      <c r="B69" s="18">
        <v>86022234</v>
      </c>
      <c r="C69" s="18"/>
      <c r="D69" s="19">
        <v>84801919</v>
      </c>
      <c r="E69" s="20">
        <v>102822478</v>
      </c>
      <c r="F69" s="20">
        <v>7434223</v>
      </c>
      <c r="G69" s="20">
        <v>19698173</v>
      </c>
      <c r="H69" s="20">
        <v>8104977</v>
      </c>
      <c r="I69" s="20">
        <v>35237373</v>
      </c>
      <c r="J69" s="20">
        <v>14054166</v>
      </c>
      <c r="K69" s="20">
        <v>7991295</v>
      </c>
      <c r="L69" s="20">
        <v>6927660</v>
      </c>
      <c r="M69" s="20">
        <v>28973121</v>
      </c>
      <c r="N69" s="20">
        <v>2466354</v>
      </c>
      <c r="O69" s="20">
        <v>7987879</v>
      </c>
      <c r="P69" s="20">
        <v>7420509</v>
      </c>
      <c r="Q69" s="20">
        <v>17874742</v>
      </c>
      <c r="R69" s="20"/>
      <c r="S69" s="20"/>
      <c r="T69" s="20"/>
      <c r="U69" s="20"/>
      <c r="V69" s="20">
        <v>82085236</v>
      </c>
      <c r="W69" s="20">
        <v>63601434</v>
      </c>
      <c r="X69" s="20"/>
      <c r="Y69" s="19"/>
      <c r="Z69" s="22">
        <v>102822478</v>
      </c>
    </row>
    <row r="70" spans="1:26" ht="13.5" hidden="1">
      <c r="A70" s="38" t="s">
        <v>103</v>
      </c>
      <c r="B70" s="18">
        <v>51595507</v>
      </c>
      <c r="C70" s="18"/>
      <c r="D70" s="19">
        <v>43643391</v>
      </c>
      <c r="E70" s="20">
        <v>60943391</v>
      </c>
      <c r="F70" s="20">
        <v>3980741</v>
      </c>
      <c r="G70" s="20">
        <v>16155496</v>
      </c>
      <c r="H70" s="20">
        <v>4621462</v>
      </c>
      <c r="I70" s="20">
        <v>24757699</v>
      </c>
      <c r="J70" s="20">
        <v>10390735</v>
      </c>
      <c r="K70" s="20">
        <v>4372656</v>
      </c>
      <c r="L70" s="20">
        <v>3748946</v>
      </c>
      <c r="M70" s="20">
        <v>18512337</v>
      </c>
      <c r="N70" s="20">
        <v>-1030257</v>
      </c>
      <c r="O70" s="20">
        <v>4251508</v>
      </c>
      <c r="P70" s="20">
        <v>3864546</v>
      </c>
      <c r="Q70" s="20">
        <v>7085797</v>
      </c>
      <c r="R70" s="20"/>
      <c r="S70" s="20"/>
      <c r="T70" s="20"/>
      <c r="U70" s="20"/>
      <c r="V70" s="20">
        <v>50355833</v>
      </c>
      <c r="W70" s="20">
        <v>32732541</v>
      </c>
      <c r="X70" s="20"/>
      <c r="Y70" s="19"/>
      <c r="Z70" s="22">
        <v>60943391</v>
      </c>
    </row>
    <row r="71" spans="1:26" ht="13.5" hidden="1">
      <c r="A71" s="38" t="s">
        <v>104</v>
      </c>
      <c r="B71" s="18">
        <v>14213696</v>
      </c>
      <c r="C71" s="18"/>
      <c r="D71" s="19">
        <v>17675161</v>
      </c>
      <c r="E71" s="20">
        <v>17902146</v>
      </c>
      <c r="F71" s="20">
        <v>1469069</v>
      </c>
      <c r="G71" s="20">
        <v>1542419</v>
      </c>
      <c r="H71" s="20">
        <v>1484802</v>
      </c>
      <c r="I71" s="20">
        <v>4496290</v>
      </c>
      <c r="J71" s="20">
        <v>1657048</v>
      </c>
      <c r="K71" s="20">
        <v>1628740</v>
      </c>
      <c r="L71" s="20">
        <v>1168993</v>
      </c>
      <c r="M71" s="20">
        <v>4454781</v>
      </c>
      <c r="N71" s="20">
        <v>1486890</v>
      </c>
      <c r="O71" s="20">
        <v>1747555</v>
      </c>
      <c r="P71" s="20">
        <v>1576654</v>
      </c>
      <c r="Q71" s="20">
        <v>4811099</v>
      </c>
      <c r="R71" s="20"/>
      <c r="S71" s="20"/>
      <c r="T71" s="20"/>
      <c r="U71" s="20"/>
      <c r="V71" s="20">
        <v>13762170</v>
      </c>
      <c r="W71" s="20">
        <v>13256370</v>
      </c>
      <c r="X71" s="20"/>
      <c r="Y71" s="19"/>
      <c r="Z71" s="22">
        <v>17902146</v>
      </c>
    </row>
    <row r="72" spans="1:26" ht="13.5" hidden="1">
      <c r="A72" s="38" t="s">
        <v>105</v>
      </c>
      <c r="B72" s="18">
        <v>10154437</v>
      </c>
      <c r="C72" s="18"/>
      <c r="D72" s="19">
        <v>14113108</v>
      </c>
      <c r="E72" s="20">
        <v>12111503</v>
      </c>
      <c r="F72" s="20">
        <v>998674</v>
      </c>
      <c r="G72" s="20">
        <v>1010937</v>
      </c>
      <c r="H72" s="20">
        <v>1009117</v>
      </c>
      <c r="I72" s="20">
        <v>3018728</v>
      </c>
      <c r="J72" s="20">
        <v>1016508</v>
      </c>
      <c r="K72" s="20">
        <v>1002514</v>
      </c>
      <c r="L72" s="20">
        <v>1018920</v>
      </c>
      <c r="M72" s="20">
        <v>3037942</v>
      </c>
      <c r="N72" s="20">
        <v>1018920</v>
      </c>
      <c r="O72" s="20">
        <v>1008060</v>
      </c>
      <c r="P72" s="20">
        <v>1006833</v>
      </c>
      <c r="Q72" s="20">
        <v>3033813</v>
      </c>
      <c r="R72" s="20"/>
      <c r="S72" s="20"/>
      <c r="T72" s="20"/>
      <c r="U72" s="20"/>
      <c r="V72" s="20">
        <v>9090483</v>
      </c>
      <c r="W72" s="20">
        <v>10584828</v>
      </c>
      <c r="X72" s="20"/>
      <c r="Y72" s="19"/>
      <c r="Z72" s="22">
        <v>12111503</v>
      </c>
    </row>
    <row r="73" spans="1:26" ht="13.5" hidden="1">
      <c r="A73" s="38" t="s">
        <v>106</v>
      </c>
      <c r="B73" s="18">
        <v>10058594</v>
      </c>
      <c r="C73" s="18"/>
      <c r="D73" s="19">
        <v>9370259</v>
      </c>
      <c r="E73" s="20">
        <v>11865438</v>
      </c>
      <c r="F73" s="20">
        <v>985739</v>
      </c>
      <c r="G73" s="20">
        <v>989321</v>
      </c>
      <c r="H73" s="20">
        <v>989596</v>
      </c>
      <c r="I73" s="20">
        <v>2964656</v>
      </c>
      <c r="J73" s="20">
        <v>989875</v>
      </c>
      <c r="K73" s="20">
        <v>987385</v>
      </c>
      <c r="L73" s="20">
        <v>990801</v>
      </c>
      <c r="M73" s="20">
        <v>2968061</v>
      </c>
      <c r="N73" s="20">
        <v>990801</v>
      </c>
      <c r="O73" s="20">
        <v>980756</v>
      </c>
      <c r="P73" s="20">
        <v>972476</v>
      </c>
      <c r="Q73" s="20">
        <v>2944033</v>
      </c>
      <c r="R73" s="20"/>
      <c r="S73" s="20"/>
      <c r="T73" s="20"/>
      <c r="U73" s="20"/>
      <c r="V73" s="20">
        <v>8876750</v>
      </c>
      <c r="W73" s="20">
        <v>7027695</v>
      </c>
      <c r="X73" s="20"/>
      <c r="Y73" s="19"/>
      <c r="Z73" s="22">
        <v>11865438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>
        <v>3522496</v>
      </c>
      <c r="E75" s="29">
        <v>560000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2641869</v>
      </c>
      <c r="X75" s="29"/>
      <c r="Y75" s="28"/>
      <c r="Z75" s="30">
        <v>560000</v>
      </c>
    </row>
    <row r="76" spans="1:26" ht="13.5" hidden="1">
      <c r="A76" s="41" t="s">
        <v>110</v>
      </c>
      <c r="B76" s="31">
        <v>129031560</v>
      </c>
      <c r="C76" s="31"/>
      <c r="D76" s="32">
        <v>145836237</v>
      </c>
      <c r="E76" s="33">
        <v>159584436</v>
      </c>
      <c r="F76" s="33">
        <v>20906316</v>
      </c>
      <c r="G76" s="33">
        <v>21847880</v>
      </c>
      <c r="H76" s="33">
        <v>9426519</v>
      </c>
      <c r="I76" s="33">
        <v>52180715</v>
      </c>
      <c r="J76" s="33">
        <v>15473266</v>
      </c>
      <c r="K76" s="33">
        <v>9403720</v>
      </c>
      <c r="L76" s="33">
        <v>8369807</v>
      </c>
      <c r="M76" s="33">
        <v>33246793</v>
      </c>
      <c r="N76" s="33">
        <v>3902014</v>
      </c>
      <c r="O76" s="33">
        <v>9403960</v>
      </c>
      <c r="P76" s="33">
        <v>8773248</v>
      </c>
      <c r="Q76" s="33">
        <v>22079222</v>
      </c>
      <c r="R76" s="33"/>
      <c r="S76" s="33"/>
      <c r="T76" s="33"/>
      <c r="U76" s="33"/>
      <c r="V76" s="33">
        <v>107506730</v>
      </c>
      <c r="W76" s="33">
        <v>119688327</v>
      </c>
      <c r="X76" s="33"/>
      <c r="Y76" s="32"/>
      <c r="Z76" s="34">
        <v>159584436</v>
      </c>
    </row>
    <row r="77" spans="1:26" ht="13.5" hidden="1">
      <c r="A77" s="36" t="s">
        <v>31</v>
      </c>
      <c r="B77" s="18">
        <v>46259604</v>
      </c>
      <c r="C77" s="18"/>
      <c r="D77" s="19">
        <v>57511819</v>
      </c>
      <c r="E77" s="20">
        <v>56761944</v>
      </c>
      <c r="F77" s="20">
        <v>13472093</v>
      </c>
      <c r="G77" s="20">
        <v>2149707</v>
      </c>
      <c r="H77" s="20">
        <v>1321542</v>
      </c>
      <c r="I77" s="20">
        <v>16943342</v>
      </c>
      <c r="J77" s="20">
        <v>1419100</v>
      </c>
      <c r="K77" s="20">
        <v>1412425</v>
      </c>
      <c r="L77" s="20">
        <v>1442147</v>
      </c>
      <c r="M77" s="20">
        <v>4273672</v>
      </c>
      <c r="N77" s="20">
        <v>1435660</v>
      </c>
      <c r="O77" s="20">
        <v>1416081</v>
      </c>
      <c r="P77" s="20">
        <v>1352739</v>
      </c>
      <c r="Q77" s="20">
        <v>4204480</v>
      </c>
      <c r="R77" s="20"/>
      <c r="S77" s="20"/>
      <c r="T77" s="20"/>
      <c r="U77" s="20"/>
      <c r="V77" s="20">
        <v>25421494</v>
      </c>
      <c r="W77" s="20">
        <v>42571458</v>
      </c>
      <c r="X77" s="20"/>
      <c r="Y77" s="19"/>
      <c r="Z77" s="22">
        <v>56761944</v>
      </c>
    </row>
    <row r="78" spans="1:26" ht="13.5" hidden="1">
      <c r="A78" s="37" t="s">
        <v>32</v>
      </c>
      <c r="B78" s="18">
        <v>82771956</v>
      </c>
      <c r="C78" s="18"/>
      <c r="D78" s="19">
        <v>84801922</v>
      </c>
      <c r="E78" s="20">
        <v>102822492</v>
      </c>
      <c r="F78" s="20">
        <v>7434223</v>
      </c>
      <c r="G78" s="20">
        <v>19698173</v>
      </c>
      <c r="H78" s="20">
        <v>8104977</v>
      </c>
      <c r="I78" s="20">
        <v>35237373</v>
      </c>
      <c r="J78" s="20">
        <v>14054166</v>
      </c>
      <c r="K78" s="20">
        <v>7991295</v>
      </c>
      <c r="L78" s="20">
        <v>6927660</v>
      </c>
      <c r="M78" s="20">
        <v>28973121</v>
      </c>
      <c r="N78" s="20">
        <v>2466354</v>
      </c>
      <c r="O78" s="20">
        <v>7987879</v>
      </c>
      <c r="P78" s="20">
        <v>7420509</v>
      </c>
      <c r="Q78" s="20">
        <v>17874742</v>
      </c>
      <c r="R78" s="20"/>
      <c r="S78" s="20"/>
      <c r="T78" s="20"/>
      <c r="U78" s="20"/>
      <c r="V78" s="20">
        <v>82085236</v>
      </c>
      <c r="W78" s="20">
        <v>77116869</v>
      </c>
      <c r="X78" s="20"/>
      <c r="Y78" s="19"/>
      <c r="Z78" s="22">
        <v>102822492</v>
      </c>
    </row>
    <row r="79" spans="1:26" ht="13.5" hidden="1">
      <c r="A79" s="38" t="s">
        <v>103</v>
      </c>
      <c r="B79" s="18">
        <v>51595507</v>
      </c>
      <c r="C79" s="18"/>
      <c r="D79" s="19">
        <v>43643391</v>
      </c>
      <c r="E79" s="20">
        <v>60943392</v>
      </c>
      <c r="F79" s="20">
        <v>3980741</v>
      </c>
      <c r="G79" s="20">
        <v>16155496</v>
      </c>
      <c r="H79" s="20">
        <v>4621462</v>
      </c>
      <c r="I79" s="20">
        <v>24757699</v>
      </c>
      <c r="J79" s="20">
        <v>10390735</v>
      </c>
      <c r="K79" s="20">
        <v>4372656</v>
      </c>
      <c r="L79" s="20">
        <v>3748946</v>
      </c>
      <c r="M79" s="20">
        <v>18512337</v>
      </c>
      <c r="N79" s="20">
        <v>-1030257</v>
      </c>
      <c r="O79" s="20">
        <v>4251508</v>
      </c>
      <c r="P79" s="20">
        <v>3864546</v>
      </c>
      <c r="Q79" s="20">
        <v>7085797</v>
      </c>
      <c r="R79" s="20"/>
      <c r="S79" s="20"/>
      <c r="T79" s="20"/>
      <c r="U79" s="20"/>
      <c r="V79" s="20">
        <v>50355833</v>
      </c>
      <c r="W79" s="20">
        <v>45707544</v>
      </c>
      <c r="X79" s="20"/>
      <c r="Y79" s="19"/>
      <c r="Z79" s="22">
        <v>60943392</v>
      </c>
    </row>
    <row r="80" spans="1:26" ht="13.5" hidden="1">
      <c r="A80" s="38" t="s">
        <v>104</v>
      </c>
      <c r="B80" s="18">
        <v>14213696</v>
      </c>
      <c r="C80" s="18"/>
      <c r="D80" s="19">
        <v>17675162</v>
      </c>
      <c r="E80" s="20">
        <v>17902152</v>
      </c>
      <c r="F80" s="20">
        <v>1469069</v>
      </c>
      <c r="G80" s="20">
        <v>1542419</v>
      </c>
      <c r="H80" s="20">
        <v>1484802</v>
      </c>
      <c r="I80" s="20">
        <v>4496290</v>
      </c>
      <c r="J80" s="20">
        <v>1657048</v>
      </c>
      <c r="K80" s="20">
        <v>1628740</v>
      </c>
      <c r="L80" s="20">
        <v>1168993</v>
      </c>
      <c r="M80" s="20">
        <v>4454781</v>
      </c>
      <c r="N80" s="20">
        <v>1486890</v>
      </c>
      <c r="O80" s="20">
        <v>1747555</v>
      </c>
      <c r="P80" s="20">
        <v>1576654</v>
      </c>
      <c r="Q80" s="20">
        <v>4811099</v>
      </c>
      <c r="R80" s="20"/>
      <c r="S80" s="20"/>
      <c r="T80" s="20"/>
      <c r="U80" s="20"/>
      <c r="V80" s="20">
        <v>13762170</v>
      </c>
      <c r="W80" s="20">
        <v>13426614</v>
      </c>
      <c r="X80" s="20"/>
      <c r="Y80" s="19"/>
      <c r="Z80" s="22">
        <v>17902152</v>
      </c>
    </row>
    <row r="81" spans="1:26" ht="13.5" hidden="1">
      <c r="A81" s="38" t="s">
        <v>105</v>
      </c>
      <c r="B81" s="18">
        <v>8529298</v>
      </c>
      <c r="C81" s="18"/>
      <c r="D81" s="19">
        <v>14113109</v>
      </c>
      <c r="E81" s="20">
        <v>12111504</v>
      </c>
      <c r="F81" s="20">
        <v>998674</v>
      </c>
      <c r="G81" s="20">
        <v>1010937</v>
      </c>
      <c r="H81" s="20">
        <v>1009117</v>
      </c>
      <c r="I81" s="20">
        <v>3018728</v>
      </c>
      <c r="J81" s="20">
        <v>1016508</v>
      </c>
      <c r="K81" s="20">
        <v>1002514</v>
      </c>
      <c r="L81" s="20">
        <v>1018920</v>
      </c>
      <c r="M81" s="20">
        <v>3037942</v>
      </c>
      <c r="N81" s="20">
        <v>1018920</v>
      </c>
      <c r="O81" s="20">
        <v>1008060</v>
      </c>
      <c r="P81" s="20">
        <v>1006833</v>
      </c>
      <c r="Q81" s="20">
        <v>3033813</v>
      </c>
      <c r="R81" s="20"/>
      <c r="S81" s="20"/>
      <c r="T81" s="20"/>
      <c r="U81" s="20"/>
      <c r="V81" s="20">
        <v>9090483</v>
      </c>
      <c r="W81" s="20">
        <v>9083628</v>
      </c>
      <c r="X81" s="20"/>
      <c r="Y81" s="19"/>
      <c r="Z81" s="22">
        <v>12111504</v>
      </c>
    </row>
    <row r="82" spans="1:26" ht="13.5" hidden="1">
      <c r="A82" s="38" t="s">
        <v>106</v>
      </c>
      <c r="B82" s="18">
        <v>8433455</v>
      </c>
      <c r="C82" s="18"/>
      <c r="D82" s="19">
        <v>9370260</v>
      </c>
      <c r="E82" s="20">
        <v>11865444</v>
      </c>
      <c r="F82" s="20">
        <v>985739</v>
      </c>
      <c r="G82" s="20">
        <v>989321</v>
      </c>
      <c r="H82" s="20">
        <v>989596</v>
      </c>
      <c r="I82" s="20">
        <v>2964656</v>
      </c>
      <c r="J82" s="20">
        <v>989875</v>
      </c>
      <c r="K82" s="20">
        <v>987385</v>
      </c>
      <c r="L82" s="20">
        <v>990801</v>
      </c>
      <c r="M82" s="20">
        <v>2968061</v>
      </c>
      <c r="N82" s="20">
        <v>990801</v>
      </c>
      <c r="O82" s="20">
        <v>980756</v>
      </c>
      <c r="P82" s="20">
        <v>972476</v>
      </c>
      <c r="Q82" s="20">
        <v>2944033</v>
      </c>
      <c r="R82" s="20"/>
      <c r="S82" s="20"/>
      <c r="T82" s="20"/>
      <c r="U82" s="20"/>
      <c r="V82" s="20">
        <v>8876750</v>
      </c>
      <c r="W82" s="20">
        <v>8899083</v>
      </c>
      <c r="X82" s="20"/>
      <c r="Y82" s="19"/>
      <c r="Z82" s="22">
        <v>11865444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3522496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40725577</v>
      </c>
      <c r="C5" s="18">
        <v>0</v>
      </c>
      <c r="D5" s="58">
        <v>47663336</v>
      </c>
      <c r="E5" s="59">
        <v>42252939</v>
      </c>
      <c r="F5" s="59">
        <v>3092716</v>
      </c>
      <c r="G5" s="59">
        <v>3606194</v>
      </c>
      <c r="H5" s="59">
        <v>3606915</v>
      </c>
      <c r="I5" s="59">
        <v>10305825</v>
      </c>
      <c r="J5" s="59">
        <v>3606915</v>
      </c>
      <c r="K5" s="59">
        <v>3824552</v>
      </c>
      <c r="L5" s="59">
        <v>3606915</v>
      </c>
      <c r="M5" s="59">
        <v>11038382</v>
      </c>
      <c r="N5" s="59">
        <v>3606915</v>
      </c>
      <c r="O5" s="59">
        <v>3606915</v>
      </c>
      <c r="P5" s="59">
        <v>3606915</v>
      </c>
      <c r="Q5" s="59">
        <v>10820745</v>
      </c>
      <c r="R5" s="59">
        <v>0</v>
      </c>
      <c r="S5" s="59">
        <v>0</v>
      </c>
      <c r="T5" s="59">
        <v>0</v>
      </c>
      <c r="U5" s="59">
        <v>0</v>
      </c>
      <c r="V5" s="59">
        <v>32164952</v>
      </c>
      <c r="W5" s="59">
        <v>35747505</v>
      </c>
      <c r="X5" s="59">
        <v>-3582553</v>
      </c>
      <c r="Y5" s="60">
        <v>-10.02</v>
      </c>
      <c r="Z5" s="61">
        <v>42252939</v>
      </c>
    </row>
    <row r="6" spans="1:26" ht="13.5">
      <c r="A6" s="57" t="s">
        <v>32</v>
      </c>
      <c r="B6" s="18">
        <v>154971348</v>
      </c>
      <c r="C6" s="18">
        <v>0</v>
      </c>
      <c r="D6" s="58">
        <v>146360721</v>
      </c>
      <c r="E6" s="59">
        <v>147393422</v>
      </c>
      <c r="F6" s="59">
        <v>10062580</v>
      </c>
      <c r="G6" s="59">
        <v>11691503</v>
      </c>
      <c r="H6" s="59">
        <v>9313637</v>
      </c>
      <c r="I6" s="59">
        <v>31067720</v>
      </c>
      <c r="J6" s="59">
        <v>9524797</v>
      </c>
      <c r="K6" s="59">
        <v>9925478</v>
      </c>
      <c r="L6" s="59">
        <v>10320692</v>
      </c>
      <c r="M6" s="59">
        <v>29770967</v>
      </c>
      <c r="N6" s="59">
        <v>10319906</v>
      </c>
      <c r="O6" s="59">
        <v>9207479</v>
      </c>
      <c r="P6" s="59">
        <v>9343422</v>
      </c>
      <c r="Q6" s="59">
        <v>28870807</v>
      </c>
      <c r="R6" s="59">
        <v>0</v>
      </c>
      <c r="S6" s="59">
        <v>0</v>
      </c>
      <c r="T6" s="59">
        <v>0</v>
      </c>
      <c r="U6" s="59">
        <v>0</v>
      </c>
      <c r="V6" s="59">
        <v>89709494</v>
      </c>
      <c r="W6" s="59">
        <v>109770534</v>
      </c>
      <c r="X6" s="59">
        <v>-20061040</v>
      </c>
      <c r="Y6" s="60">
        <v>-18.28</v>
      </c>
      <c r="Z6" s="61">
        <v>147393422</v>
      </c>
    </row>
    <row r="7" spans="1:26" ht="13.5">
      <c r="A7" s="57" t="s">
        <v>33</v>
      </c>
      <c r="B7" s="18">
        <v>10426157</v>
      </c>
      <c r="C7" s="18">
        <v>0</v>
      </c>
      <c r="D7" s="58">
        <v>7152922</v>
      </c>
      <c r="E7" s="59">
        <v>10452612</v>
      </c>
      <c r="F7" s="59">
        <v>76246</v>
      </c>
      <c r="G7" s="59">
        <v>810658</v>
      </c>
      <c r="H7" s="59">
        <v>990207</v>
      </c>
      <c r="I7" s="59">
        <v>1877111</v>
      </c>
      <c r="J7" s="59">
        <v>6110474</v>
      </c>
      <c r="K7" s="59">
        <v>-4968732</v>
      </c>
      <c r="L7" s="59">
        <v>205644</v>
      </c>
      <c r="M7" s="59">
        <v>1347386</v>
      </c>
      <c r="N7" s="59">
        <v>665924</v>
      </c>
      <c r="O7" s="59">
        <v>502615</v>
      </c>
      <c r="P7" s="59">
        <v>289806</v>
      </c>
      <c r="Q7" s="59">
        <v>1458345</v>
      </c>
      <c r="R7" s="59">
        <v>0</v>
      </c>
      <c r="S7" s="59">
        <v>0</v>
      </c>
      <c r="T7" s="59">
        <v>0</v>
      </c>
      <c r="U7" s="59">
        <v>0</v>
      </c>
      <c r="V7" s="59">
        <v>4682842</v>
      </c>
      <c r="W7" s="59">
        <v>5364693</v>
      </c>
      <c r="X7" s="59">
        <v>-681851</v>
      </c>
      <c r="Y7" s="60">
        <v>-12.71</v>
      </c>
      <c r="Z7" s="61">
        <v>10452612</v>
      </c>
    </row>
    <row r="8" spans="1:26" ht="13.5">
      <c r="A8" s="57" t="s">
        <v>34</v>
      </c>
      <c r="B8" s="18">
        <v>386889981</v>
      </c>
      <c r="C8" s="18">
        <v>0</v>
      </c>
      <c r="D8" s="58">
        <v>367315101</v>
      </c>
      <c r="E8" s="59">
        <v>369644022</v>
      </c>
      <c r="F8" s="59">
        <v>134300</v>
      </c>
      <c r="G8" s="59">
        <v>160769842</v>
      </c>
      <c r="H8" s="59">
        <v>0</v>
      </c>
      <c r="I8" s="59">
        <v>160904142</v>
      </c>
      <c r="J8" s="59">
        <v>0</v>
      </c>
      <c r="K8" s="59">
        <v>-19871142</v>
      </c>
      <c r="L8" s="59">
        <v>112825000</v>
      </c>
      <c r="M8" s="59">
        <v>92953858</v>
      </c>
      <c r="N8" s="59">
        <v>0</v>
      </c>
      <c r="O8" s="59">
        <v>0</v>
      </c>
      <c r="P8" s="59">
        <v>92513737</v>
      </c>
      <c r="Q8" s="59">
        <v>92513737</v>
      </c>
      <c r="R8" s="59">
        <v>0</v>
      </c>
      <c r="S8" s="59">
        <v>0</v>
      </c>
      <c r="T8" s="59">
        <v>0</v>
      </c>
      <c r="U8" s="59">
        <v>0</v>
      </c>
      <c r="V8" s="59">
        <v>346371737</v>
      </c>
      <c r="W8" s="59">
        <v>275486328</v>
      </c>
      <c r="X8" s="59">
        <v>70885409</v>
      </c>
      <c r="Y8" s="60">
        <v>25.73</v>
      </c>
      <c r="Z8" s="61">
        <v>369644022</v>
      </c>
    </row>
    <row r="9" spans="1:26" ht="13.5">
      <c r="A9" s="57" t="s">
        <v>35</v>
      </c>
      <c r="B9" s="18">
        <v>72828360</v>
      </c>
      <c r="C9" s="18">
        <v>0</v>
      </c>
      <c r="D9" s="58">
        <v>41600428</v>
      </c>
      <c r="E9" s="59">
        <v>40133924</v>
      </c>
      <c r="F9" s="59">
        <v>24360610</v>
      </c>
      <c r="G9" s="59">
        <v>11579181</v>
      </c>
      <c r="H9" s="59">
        <v>11422347</v>
      </c>
      <c r="I9" s="59">
        <v>47362138</v>
      </c>
      <c r="J9" s="59">
        <v>6034736</v>
      </c>
      <c r="K9" s="59">
        <v>10854604</v>
      </c>
      <c r="L9" s="59">
        <v>13260230</v>
      </c>
      <c r="M9" s="59">
        <v>30149570</v>
      </c>
      <c r="N9" s="59">
        <v>10225487</v>
      </c>
      <c r="O9" s="59">
        <v>12693792</v>
      </c>
      <c r="P9" s="59">
        <v>8961301</v>
      </c>
      <c r="Q9" s="59">
        <v>31880580</v>
      </c>
      <c r="R9" s="59">
        <v>0</v>
      </c>
      <c r="S9" s="59">
        <v>0</v>
      </c>
      <c r="T9" s="59">
        <v>0</v>
      </c>
      <c r="U9" s="59">
        <v>0</v>
      </c>
      <c r="V9" s="59">
        <v>109392288</v>
      </c>
      <c r="W9" s="59">
        <v>31200318</v>
      </c>
      <c r="X9" s="59">
        <v>78191970</v>
      </c>
      <c r="Y9" s="60">
        <v>250.61</v>
      </c>
      <c r="Z9" s="61">
        <v>40133924</v>
      </c>
    </row>
    <row r="10" spans="1:26" ht="25.5">
      <c r="A10" s="62" t="s">
        <v>95</v>
      </c>
      <c r="B10" s="63">
        <f>SUM(B5:B9)</f>
        <v>665841423</v>
      </c>
      <c r="C10" s="63">
        <f>SUM(C5:C9)</f>
        <v>0</v>
      </c>
      <c r="D10" s="64">
        <f aca="true" t="shared" si="0" ref="D10:Z10">SUM(D5:D9)</f>
        <v>610092508</v>
      </c>
      <c r="E10" s="65">
        <f t="shared" si="0"/>
        <v>609876919</v>
      </c>
      <c r="F10" s="65">
        <f t="shared" si="0"/>
        <v>37726452</v>
      </c>
      <c r="G10" s="65">
        <f t="shared" si="0"/>
        <v>188457378</v>
      </c>
      <c r="H10" s="65">
        <f t="shared" si="0"/>
        <v>25333106</v>
      </c>
      <c r="I10" s="65">
        <f t="shared" si="0"/>
        <v>251516936</v>
      </c>
      <c r="J10" s="65">
        <f t="shared" si="0"/>
        <v>25276922</v>
      </c>
      <c r="K10" s="65">
        <f t="shared" si="0"/>
        <v>-235240</v>
      </c>
      <c r="L10" s="65">
        <f t="shared" si="0"/>
        <v>140218481</v>
      </c>
      <c r="M10" s="65">
        <f t="shared" si="0"/>
        <v>165260163</v>
      </c>
      <c r="N10" s="65">
        <f t="shared" si="0"/>
        <v>24818232</v>
      </c>
      <c r="O10" s="65">
        <f t="shared" si="0"/>
        <v>26010801</v>
      </c>
      <c r="P10" s="65">
        <f t="shared" si="0"/>
        <v>114715181</v>
      </c>
      <c r="Q10" s="65">
        <f t="shared" si="0"/>
        <v>165544214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582321313</v>
      </c>
      <c r="W10" s="65">
        <f t="shared" si="0"/>
        <v>457569378</v>
      </c>
      <c r="X10" s="65">
        <f t="shared" si="0"/>
        <v>124751935</v>
      </c>
      <c r="Y10" s="66">
        <f>+IF(W10&lt;&gt;0,(X10/W10)*100,0)</f>
        <v>27.26404803251497</v>
      </c>
      <c r="Z10" s="67">
        <f t="shared" si="0"/>
        <v>609876919</v>
      </c>
    </row>
    <row r="11" spans="1:26" ht="13.5">
      <c r="A11" s="57" t="s">
        <v>36</v>
      </c>
      <c r="B11" s="18">
        <v>111186174</v>
      </c>
      <c r="C11" s="18">
        <v>0</v>
      </c>
      <c r="D11" s="58">
        <v>124541217</v>
      </c>
      <c r="E11" s="59">
        <v>131248487</v>
      </c>
      <c r="F11" s="59">
        <v>9331148</v>
      </c>
      <c r="G11" s="59">
        <v>9658533</v>
      </c>
      <c r="H11" s="59">
        <v>8367000</v>
      </c>
      <c r="I11" s="59">
        <v>27356681</v>
      </c>
      <c r="J11" s="59">
        <v>9555635</v>
      </c>
      <c r="K11" s="59">
        <v>11238542</v>
      </c>
      <c r="L11" s="59">
        <v>9781104</v>
      </c>
      <c r="M11" s="59">
        <v>30575281</v>
      </c>
      <c r="N11" s="59">
        <v>10168763</v>
      </c>
      <c r="O11" s="59">
        <v>9228236</v>
      </c>
      <c r="P11" s="59">
        <v>9825200</v>
      </c>
      <c r="Q11" s="59">
        <v>29222199</v>
      </c>
      <c r="R11" s="59">
        <v>0</v>
      </c>
      <c r="S11" s="59">
        <v>0</v>
      </c>
      <c r="T11" s="59">
        <v>0</v>
      </c>
      <c r="U11" s="59">
        <v>0</v>
      </c>
      <c r="V11" s="59">
        <v>87154161</v>
      </c>
      <c r="W11" s="59">
        <v>93405915</v>
      </c>
      <c r="X11" s="59">
        <v>-6251754</v>
      </c>
      <c r="Y11" s="60">
        <v>-6.69</v>
      </c>
      <c r="Z11" s="61">
        <v>131248487</v>
      </c>
    </row>
    <row r="12" spans="1:26" ht="13.5">
      <c r="A12" s="57" t="s">
        <v>37</v>
      </c>
      <c r="B12" s="18">
        <v>21045779</v>
      </c>
      <c r="C12" s="18">
        <v>0</v>
      </c>
      <c r="D12" s="58">
        <v>24256137</v>
      </c>
      <c r="E12" s="59">
        <v>24256137</v>
      </c>
      <c r="F12" s="59">
        <v>1757015</v>
      </c>
      <c r="G12" s="59">
        <v>1784865</v>
      </c>
      <c r="H12" s="59">
        <v>1776871</v>
      </c>
      <c r="I12" s="59">
        <v>5318751</v>
      </c>
      <c r="J12" s="59">
        <v>1768787</v>
      </c>
      <c r="K12" s="59">
        <v>1820715</v>
      </c>
      <c r="L12" s="59">
        <v>1773708</v>
      </c>
      <c r="M12" s="59">
        <v>5363210</v>
      </c>
      <c r="N12" s="59">
        <v>3089304</v>
      </c>
      <c r="O12" s="59">
        <v>1940451</v>
      </c>
      <c r="P12" s="59">
        <v>1940106</v>
      </c>
      <c r="Q12" s="59">
        <v>6969861</v>
      </c>
      <c r="R12" s="59">
        <v>0</v>
      </c>
      <c r="S12" s="59">
        <v>0</v>
      </c>
      <c r="T12" s="59">
        <v>0</v>
      </c>
      <c r="U12" s="59">
        <v>0</v>
      </c>
      <c r="V12" s="59">
        <v>17651822</v>
      </c>
      <c r="W12" s="59">
        <v>18192105</v>
      </c>
      <c r="X12" s="59">
        <v>-540283</v>
      </c>
      <c r="Y12" s="60">
        <v>-2.97</v>
      </c>
      <c r="Z12" s="61">
        <v>24256137</v>
      </c>
    </row>
    <row r="13" spans="1:26" ht="13.5">
      <c r="A13" s="57" t="s">
        <v>96</v>
      </c>
      <c r="B13" s="18">
        <v>82552517</v>
      </c>
      <c r="C13" s="18">
        <v>0</v>
      </c>
      <c r="D13" s="58">
        <v>171267937</v>
      </c>
      <c r="E13" s="59">
        <v>171267937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128450952</v>
      </c>
      <c r="X13" s="59">
        <v>-128450952</v>
      </c>
      <c r="Y13" s="60">
        <v>-100</v>
      </c>
      <c r="Z13" s="61">
        <v>171267937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116749109</v>
      </c>
      <c r="C15" s="18">
        <v>0</v>
      </c>
      <c r="D15" s="58">
        <v>137469345</v>
      </c>
      <c r="E15" s="59">
        <v>138951282</v>
      </c>
      <c r="F15" s="59">
        <v>0</v>
      </c>
      <c r="G15" s="59">
        <v>10676379</v>
      </c>
      <c r="H15" s="59">
        <v>10855311</v>
      </c>
      <c r="I15" s="59">
        <v>21531690</v>
      </c>
      <c r="J15" s="59">
        <v>16066460</v>
      </c>
      <c r="K15" s="59">
        <v>11430793</v>
      </c>
      <c r="L15" s="59">
        <v>8425525</v>
      </c>
      <c r="M15" s="59">
        <v>35922778</v>
      </c>
      <c r="N15" s="59">
        <v>13503301</v>
      </c>
      <c r="O15" s="59">
        <v>13245386</v>
      </c>
      <c r="P15" s="59">
        <v>10836222</v>
      </c>
      <c r="Q15" s="59">
        <v>37584909</v>
      </c>
      <c r="R15" s="59">
        <v>0</v>
      </c>
      <c r="S15" s="59">
        <v>0</v>
      </c>
      <c r="T15" s="59">
        <v>0</v>
      </c>
      <c r="U15" s="59">
        <v>0</v>
      </c>
      <c r="V15" s="59">
        <v>95039377</v>
      </c>
      <c r="W15" s="59">
        <v>103102011</v>
      </c>
      <c r="X15" s="59">
        <v>-8062634</v>
      </c>
      <c r="Y15" s="60">
        <v>-7.82</v>
      </c>
      <c r="Z15" s="61">
        <v>138951282</v>
      </c>
    </row>
    <row r="16" spans="1:26" ht="13.5">
      <c r="A16" s="68" t="s">
        <v>40</v>
      </c>
      <c r="B16" s="18">
        <v>108332949</v>
      </c>
      <c r="C16" s="18">
        <v>0</v>
      </c>
      <c r="D16" s="58">
        <v>45725381</v>
      </c>
      <c r="E16" s="59">
        <v>41835381</v>
      </c>
      <c r="F16" s="59">
        <v>313000</v>
      </c>
      <c r="G16" s="59">
        <v>719239</v>
      </c>
      <c r="H16" s="59">
        <v>207364</v>
      </c>
      <c r="I16" s="59">
        <v>1239603</v>
      </c>
      <c r="J16" s="59">
        <v>205811</v>
      </c>
      <c r="K16" s="59">
        <v>614121</v>
      </c>
      <c r="L16" s="59">
        <v>517465</v>
      </c>
      <c r="M16" s="59">
        <v>1337397</v>
      </c>
      <c r="N16" s="59">
        <v>1135994</v>
      </c>
      <c r="O16" s="59">
        <v>0</v>
      </c>
      <c r="P16" s="59">
        <v>0</v>
      </c>
      <c r="Q16" s="59">
        <v>1135994</v>
      </c>
      <c r="R16" s="59">
        <v>0</v>
      </c>
      <c r="S16" s="59">
        <v>0</v>
      </c>
      <c r="T16" s="59">
        <v>0</v>
      </c>
      <c r="U16" s="59">
        <v>0</v>
      </c>
      <c r="V16" s="59">
        <v>3712994</v>
      </c>
      <c r="W16" s="59">
        <v>34294032</v>
      </c>
      <c r="X16" s="59">
        <v>-30581038</v>
      </c>
      <c r="Y16" s="60">
        <v>-89.17</v>
      </c>
      <c r="Z16" s="61">
        <v>41835381</v>
      </c>
    </row>
    <row r="17" spans="1:26" ht="13.5">
      <c r="A17" s="57" t="s">
        <v>41</v>
      </c>
      <c r="B17" s="18">
        <v>267512769</v>
      </c>
      <c r="C17" s="18">
        <v>0</v>
      </c>
      <c r="D17" s="58">
        <v>304443819</v>
      </c>
      <c r="E17" s="59">
        <v>338009064</v>
      </c>
      <c r="F17" s="59">
        <v>2469297</v>
      </c>
      <c r="G17" s="59">
        <v>12463852</v>
      </c>
      <c r="H17" s="59">
        <v>6347461</v>
      </c>
      <c r="I17" s="59">
        <v>21280610</v>
      </c>
      <c r="J17" s="59">
        <v>9670517</v>
      </c>
      <c r="K17" s="59">
        <v>8897911</v>
      </c>
      <c r="L17" s="59">
        <v>10681489</v>
      </c>
      <c r="M17" s="59">
        <v>29249917</v>
      </c>
      <c r="N17" s="59">
        <v>11800001</v>
      </c>
      <c r="O17" s="59">
        <v>8622783</v>
      </c>
      <c r="P17" s="59">
        <v>13469010</v>
      </c>
      <c r="Q17" s="59">
        <v>33891794</v>
      </c>
      <c r="R17" s="59">
        <v>0</v>
      </c>
      <c r="S17" s="59">
        <v>0</v>
      </c>
      <c r="T17" s="59">
        <v>0</v>
      </c>
      <c r="U17" s="59">
        <v>0</v>
      </c>
      <c r="V17" s="59">
        <v>84422321</v>
      </c>
      <c r="W17" s="59">
        <v>228332862</v>
      </c>
      <c r="X17" s="59">
        <v>-143910541</v>
      </c>
      <c r="Y17" s="60">
        <v>-63.03</v>
      </c>
      <c r="Z17" s="61">
        <v>338009064</v>
      </c>
    </row>
    <row r="18" spans="1:26" ht="13.5">
      <c r="A18" s="69" t="s">
        <v>42</v>
      </c>
      <c r="B18" s="70">
        <f>SUM(B11:B17)</f>
        <v>707379297</v>
      </c>
      <c r="C18" s="70">
        <f>SUM(C11:C17)</f>
        <v>0</v>
      </c>
      <c r="D18" s="71">
        <f aca="true" t="shared" si="1" ref="D18:Z18">SUM(D11:D17)</f>
        <v>807703836</v>
      </c>
      <c r="E18" s="72">
        <f t="shared" si="1"/>
        <v>845568288</v>
      </c>
      <c r="F18" s="72">
        <f t="shared" si="1"/>
        <v>13870460</v>
      </c>
      <c r="G18" s="72">
        <f t="shared" si="1"/>
        <v>35302868</v>
      </c>
      <c r="H18" s="72">
        <f t="shared" si="1"/>
        <v>27554007</v>
      </c>
      <c r="I18" s="72">
        <f t="shared" si="1"/>
        <v>76727335</v>
      </c>
      <c r="J18" s="72">
        <f t="shared" si="1"/>
        <v>37267210</v>
      </c>
      <c r="K18" s="72">
        <f t="shared" si="1"/>
        <v>34002082</v>
      </c>
      <c r="L18" s="72">
        <f t="shared" si="1"/>
        <v>31179291</v>
      </c>
      <c r="M18" s="72">
        <f t="shared" si="1"/>
        <v>102448583</v>
      </c>
      <c r="N18" s="72">
        <f t="shared" si="1"/>
        <v>39697363</v>
      </c>
      <c r="O18" s="72">
        <f t="shared" si="1"/>
        <v>33036856</v>
      </c>
      <c r="P18" s="72">
        <f t="shared" si="1"/>
        <v>36070538</v>
      </c>
      <c r="Q18" s="72">
        <f t="shared" si="1"/>
        <v>108804757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287980675</v>
      </c>
      <c r="W18" s="72">
        <f t="shared" si="1"/>
        <v>605777877</v>
      </c>
      <c r="X18" s="72">
        <f t="shared" si="1"/>
        <v>-317797202</v>
      </c>
      <c r="Y18" s="66">
        <f>+IF(W18&lt;&gt;0,(X18/W18)*100,0)</f>
        <v>-52.461011546646496</v>
      </c>
      <c r="Z18" s="73">
        <f t="shared" si="1"/>
        <v>845568288</v>
      </c>
    </row>
    <row r="19" spans="1:26" ht="13.5">
      <c r="A19" s="69" t="s">
        <v>43</v>
      </c>
      <c r="B19" s="74">
        <f>+B10-B18</f>
        <v>-41537874</v>
      </c>
      <c r="C19" s="74">
        <f>+C10-C18</f>
        <v>0</v>
      </c>
      <c r="D19" s="75">
        <f aca="true" t="shared" si="2" ref="D19:Z19">+D10-D18</f>
        <v>-197611328</v>
      </c>
      <c r="E19" s="76">
        <f t="shared" si="2"/>
        <v>-235691369</v>
      </c>
      <c r="F19" s="76">
        <f t="shared" si="2"/>
        <v>23855992</v>
      </c>
      <c r="G19" s="76">
        <f t="shared" si="2"/>
        <v>153154510</v>
      </c>
      <c r="H19" s="76">
        <f t="shared" si="2"/>
        <v>-2220901</v>
      </c>
      <c r="I19" s="76">
        <f t="shared" si="2"/>
        <v>174789601</v>
      </c>
      <c r="J19" s="76">
        <f t="shared" si="2"/>
        <v>-11990288</v>
      </c>
      <c r="K19" s="76">
        <f t="shared" si="2"/>
        <v>-34237322</v>
      </c>
      <c r="L19" s="76">
        <f t="shared" si="2"/>
        <v>109039190</v>
      </c>
      <c r="M19" s="76">
        <f t="shared" si="2"/>
        <v>62811580</v>
      </c>
      <c r="N19" s="76">
        <f t="shared" si="2"/>
        <v>-14879131</v>
      </c>
      <c r="O19" s="76">
        <f t="shared" si="2"/>
        <v>-7026055</v>
      </c>
      <c r="P19" s="76">
        <f t="shared" si="2"/>
        <v>78644643</v>
      </c>
      <c r="Q19" s="76">
        <f t="shared" si="2"/>
        <v>56739457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294340638</v>
      </c>
      <c r="W19" s="76">
        <f>IF(E10=E18,0,W10-W18)</f>
        <v>-148208499</v>
      </c>
      <c r="X19" s="76">
        <f t="shared" si="2"/>
        <v>442549137</v>
      </c>
      <c r="Y19" s="77">
        <f>+IF(W19&lt;&gt;0,(X19/W19)*100,0)</f>
        <v>-298.5990277116294</v>
      </c>
      <c r="Z19" s="78">
        <f t="shared" si="2"/>
        <v>-235691369</v>
      </c>
    </row>
    <row r="20" spans="1:26" ht="13.5">
      <c r="A20" s="57" t="s">
        <v>44</v>
      </c>
      <c r="B20" s="18">
        <v>146504000</v>
      </c>
      <c r="C20" s="18">
        <v>0</v>
      </c>
      <c r="D20" s="58">
        <v>151983899</v>
      </c>
      <c r="E20" s="59">
        <v>149654978</v>
      </c>
      <c r="F20" s="59">
        <v>0</v>
      </c>
      <c r="G20" s="59">
        <v>0</v>
      </c>
      <c r="H20" s="59">
        <v>0</v>
      </c>
      <c r="I20" s="59">
        <v>0</v>
      </c>
      <c r="J20" s="59">
        <v>11842105</v>
      </c>
      <c r="K20" s="59">
        <v>19736842</v>
      </c>
      <c r="L20" s="59">
        <v>0</v>
      </c>
      <c r="M20" s="59">
        <v>31578947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31578947</v>
      </c>
      <c r="W20" s="59">
        <v>113987925</v>
      </c>
      <c r="X20" s="59">
        <v>-82408978</v>
      </c>
      <c r="Y20" s="60">
        <v>-72.3</v>
      </c>
      <c r="Z20" s="61">
        <v>149654978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104966126</v>
      </c>
      <c r="C22" s="85">
        <f>SUM(C19:C21)</f>
        <v>0</v>
      </c>
      <c r="D22" s="86">
        <f aca="true" t="shared" si="3" ref="D22:Z22">SUM(D19:D21)</f>
        <v>-45627429</v>
      </c>
      <c r="E22" s="87">
        <f t="shared" si="3"/>
        <v>-86036391</v>
      </c>
      <c r="F22" s="87">
        <f t="shared" si="3"/>
        <v>23855992</v>
      </c>
      <c r="G22" s="87">
        <f t="shared" si="3"/>
        <v>153154510</v>
      </c>
      <c r="H22" s="87">
        <f t="shared" si="3"/>
        <v>-2220901</v>
      </c>
      <c r="I22" s="87">
        <f t="shared" si="3"/>
        <v>174789601</v>
      </c>
      <c r="J22" s="87">
        <f t="shared" si="3"/>
        <v>-148183</v>
      </c>
      <c r="K22" s="87">
        <f t="shared" si="3"/>
        <v>-14500480</v>
      </c>
      <c r="L22" s="87">
        <f t="shared" si="3"/>
        <v>109039190</v>
      </c>
      <c r="M22" s="87">
        <f t="shared" si="3"/>
        <v>94390527</v>
      </c>
      <c r="N22" s="87">
        <f t="shared" si="3"/>
        <v>-14879131</v>
      </c>
      <c r="O22" s="87">
        <f t="shared" si="3"/>
        <v>-7026055</v>
      </c>
      <c r="P22" s="87">
        <f t="shared" si="3"/>
        <v>78644643</v>
      </c>
      <c r="Q22" s="87">
        <f t="shared" si="3"/>
        <v>56739457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325919585</v>
      </c>
      <c r="W22" s="87">
        <f t="shared" si="3"/>
        <v>-34220574</v>
      </c>
      <c r="X22" s="87">
        <f t="shared" si="3"/>
        <v>360140159</v>
      </c>
      <c r="Y22" s="88">
        <f>+IF(W22&lt;&gt;0,(X22/W22)*100,0)</f>
        <v>-1052.4082939111424</v>
      </c>
      <c r="Z22" s="89">
        <f t="shared" si="3"/>
        <v>-86036391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104966126</v>
      </c>
      <c r="C24" s="74">
        <f>SUM(C22:C23)</f>
        <v>0</v>
      </c>
      <c r="D24" s="75">
        <f aca="true" t="shared" si="4" ref="D24:Z24">SUM(D22:D23)</f>
        <v>-45627429</v>
      </c>
      <c r="E24" s="76">
        <f t="shared" si="4"/>
        <v>-86036391</v>
      </c>
      <c r="F24" s="76">
        <f t="shared" si="4"/>
        <v>23855992</v>
      </c>
      <c r="G24" s="76">
        <f t="shared" si="4"/>
        <v>153154510</v>
      </c>
      <c r="H24" s="76">
        <f t="shared" si="4"/>
        <v>-2220901</v>
      </c>
      <c r="I24" s="76">
        <f t="shared" si="4"/>
        <v>174789601</v>
      </c>
      <c r="J24" s="76">
        <f t="shared" si="4"/>
        <v>-148183</v>
      </c>
      <c r="K24" s="76">
        <f t="shared" si="4"/>
        <v>-14500480</v>
      </c>
      <c r="L24" s="76">
        <f t="shared" si="4"/>
        <v>109039190</v>
      </c>
      <c r="M24" s="76">
        <f t="shared" si="4"/>
        <v>94390527</v>
      </c>
      <c r="N24" s="76">
        <f t="shared" si="4"/>
        <v>-14879131</v>
      </c>
      <c r="O24" s="76">
        <f t="shared" si="4"/>
        <v>-7026055</v>
      </c>
      <c r="P24" s="76">
        <f t="shared" si="4"/>
        <v>78644643</v>
      </c>
      <c r="Q24" s="76">
        <f t="shared" si="4"/>
        <v>56739457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325919585</v>
      </c>
      <c r="W24" s="76">
        <f t="shared" si="4"/>
        <v>-34220574</v>
      </c>
      <c r="X24" s="76">
        <f t="shared" si="4"/>
        <v>360140159</v>
      </c>
      <c r="Y24" s="77">
        <f>+IF(W24&lt;&gt;0,(X24/W24)*100,0)</f>
        <v>-1052.4082939111424</v>
      </c>
      <c r="Z24" s="78">
        <f t="shared" si="4"/>
        <v>-86036391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306165544</v>
      </c>
      <c r="C27" s="21">
        <v>0</v>
      </c>
      <c r="D27" s="98">
        <v>153363891</v>
      </c>
      <c r="E27" s="99">
        <v>156325325</v>
      </c>
      <c r="F27" s="99">
        <v>75040</v>
      </c>
      <c r="G27" s="99">
        <v>8592647</v>
      </c>
      <c r="H27" s="99">
        <v>572827</v>
      </c>
      <c r="I27" s="99">
        <v>9240514</v>
      </c>
      <c r="J27" s="99">
        <v>11852433</v>
      </c>
      <c r="K27" s="99">
        <v>20410299</v>
      </c>
      <c r="L27" s="99">
        <v>18335580</v>
      </c>
      <c r="M27" s="99">
        <v>50598312</v>
      </c>
      <c r="N27" s="99">
        <v>14857587</v>
      </c>
      <c r="O27" s="99">
        <v>7565421</v>
      </c>
      <c r="P27" s="99">
        <v>13387567</v>
      </c>
      <c r="Q27" s="99">
        <v>35810575</v>
      </c>
      <c r="R27" s="99">
        <v>0</v>
      </c>
      <c r="S27" s="99">
        <v>0</v>
      </c>
      <c r="T27" s="99">
        <v>0</v>
      </c>
      <c r="U27" s="99">
        <v>0</v>
      </c>
      <c r="V27" s="99">
        <v>95649401</v>
      </c>
      <c r="W27" s="99">
        <v>117243994</v>
      </c>
      <c r="X27" s="99">
        <v>-21594593</v>
      </c>
      <c r="Y27" s="100">
        <v>-18.42</v>
      </c>
      <c r="Z27" s="101">
        <v>156325325</v>
      </c>
    </row>
    <row r="28" spans="1:26" ht="13.5">
      <c r="A28" s="102" t="s">
        <v>44</v>
      </c>
      <c r="B28" s="18">
        <v>305155901</v>
      </c>
      <c r="C28" s="18">
        <v>0</v>
      </c>
      <c r="D28" s="58">
        <v>151983890</v>
      </c>
      <c r="E28" s="59">
        <v>152994325</v>
      </c>
      <c r="F28" s="59">
        <v>75040</v>
      </c>
      <c r="G28" s="59">
        <v>8592647</v>
      </c>
      <c r="H28" s="59">
        <v>572827</v>
      </c>
      <c r="I28" s="59">
        <v>9240514</v>
      </c>
      <c r="J28" s="59">
        <v>11824733</v>
      </c>
      <c r="K28" s="59">
        <v>20316573</v>
      </c>
      <c r="L28" s="59">
        <v>18335580</v>
      </c>
      <c r="M28" s="59">
        <v>50476886</v>
      </c>
      <c r="N28" s="59">
        <v>14857587</v>
      </c>
      <c r="O28" s="59">
        <v>7475421</v>
      </c>
      <c r="P28" s="59">
        <v>13212566</v>
      </c>
      <c r="Q28" s="59">
        <v>35545574</v>
      </c>
      <c r="R28" s="59">
        <v>0</v>
      </c>
      <c r="S28" s="59">
        <v>0</v>
      </c>
      <c r="T28" s="59">
        <v>0</v>
      </c>
      <c r="U28" s="59">
        <v>0</v>
      </c>
      <c r="V28" s="59">
        <v>95262974</v>
      </c>
      <c r="W28" s="59">
        <v>114745744</v>
      </c>
      <c r="X28" s="59">
        <v>-19482770</v>
      </c>
      <c r="Y28" s="60">
        <v>-16.98</v>
      </c>
      <c r="Z28" s="61">
        <v>152994325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1009643</v>
      </c>
      <c r="C31" s="18">
        <v>0</v>
      </c>
      <c r="D31" s="58">
        <v>1380001</v>
      </c>
      <c r="E31" s="59">
        <v>3331000</v>
      </c>
      <c r="F31" s="59">
        <v>0</v>
      </c>
      <c r="G31" s="59">
        <v>0</v>
      </c>
      <c r="H31" s="59">
        <v>0</v>
      </c>
      <c r="I31" s="59">
        <v>0</v>
      </c>
      <c r="J31" s="59">
        <v>27700</v>
      </c>
      <c r="K31" s="59">
        <v>93726</v>
      </c>
      <c r="L31" s="59">
        <v>0</v>
      </c>
      <c r="M31" s="59">
        <v>121426</v>
      </c>
      <c r="N31" s="59">
        <v>0</v>
      </c>
      <c r="O31" s="59">
        <v>90000</v>
      </c>
      <c r="P31" s="59">
        <v>175001</v>
      </c>
      <c r="Q31" s="59">
        <v>265001</v>
      </c>
      <c r="R31" s="59">
        <v>0</v>
      </c>
      <c r="S31" s="59">
        <v>0</v>
      </c>
      <c r="T31" s="59">
        <v>0</v>
      </c>
      <c r="U31" s="59">
        <v>0</v>
      </c>
      <c r="V31" s="59">
        <v>386427</v>
      </c>
      <c r="W31" s="59">
        <v>2498250</v>
      </c>
      <c r="X31" s="59">
        <v>-2111823</v>
      </c>
      <c r="Y31" s="60">
        <v>-84.53</v>
      </c>
      <c r="Z31" s="61">
        <v>3331000</v>
      </c>
    </row>
    <row r="32" spans="1:26" ht="13.5">
      <c r="A32" s="69" t="s">
        <v>50</v>
      </c>
      <c r="B32" s="21">
        <f>SUM(B28:B31)</f>
        <v>306165544</v>
      </c>
      <c r="C32" s="21">
        <f>SUM(C28:C31)</f>
        <v>0</v>
      </c>
      <c r="D32" s="98">
        <f aca="true" t="shared" si="5" ref="D32:Z32">SUM(D28:D31)</f>
        <v>153363891</v>
      </c>
      <c r="E32" s="99">
        <f t="shared" si="5"/>
        <v>156325325</v>
      </c>
      <c r="F32" s="99">
        <f t="shared" si="5"/>
        <v>75040</v>
      </c>
      <c r="G32" s="99">
        <f t="shared" si="5"/>
        <v>8592647</v>
      </c>
      <c r="H32" s="99">
        <f t="shared" si="5"/>
        <v>572827</v>
      </c>
      <c r="I32" s="99">
        <f t="shared" si="5"/>
        <v>9240514</v>
      </c>
      <c r="J32" s="99">
        <f t="shared" si="5"/>
        <v>11852433</v>
      </c>
      <c r="K32" s="99">
        <f t="shared" si="5"/>
        <v>20410299</v>
      </c>
      <c r="L32" s="99">
        <f t="shared" si="5"/>
        <v>18335580</v>
      </c>
      <c r="M32" s="99">
        <f t="shared" si="5"/>
        <v>50598312</v>
      </c>
      <c r="N32" s="99">
        <f t="shared" si="5"/>
        <v>14857587</v>
      </c>
      <c r="O32" s="99">
        <f t="shared" si="5"/>
        <v>7565421</v>
      </c>
      <c r="P32" s="99">
        <f t="shared" si="5"/>
        <v>13387567</v>
      </c>
      <c r="Q32" s="99">
        <f t="shared" si="5"/>
        <v>35810575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95649401</v>
      </c>
      <c r="W32" s="99">
        <f t="shared" si="5"/>
        <v>117243994</v>
      </c>
      <c r="X32" s="99">
        <f t="shared" si="5"/>
        <v>-21594593</v>
      </c>
      <c r="Y32" s="100">
        <f>+IF(W32&lt;&gt;0,(X32/W32)*100,0)</f>
        <v>-18.418506793618786</v>
      </c>
      <c r="Z32" s="101">
        <f t="shared" si="5"/>
        <v>156325325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177771173</v>
      </c>
      <c r="C35" s="18">
        <v>0</v>
      </c>
      <c r="D35" s="58">
        <v>185953956</v>
      </c>
      <c r="E35" s="59">
        <v>208102313</v>
      </c>
      <c r="F35" s="59">
        <v>759901937</v>
      </c>
      <c r="G35" s="59">
        <v>1219443903</v>
      </c>
      <c r="H35" s="59">
        <v>497135222</v>
      </c>
      <c r="I35" s="59">
        <v>497135222</v>
      </c>
      <c r="J35" s="59">
        <v>517215355</v>
      </c>
      <c r="K35" s="59">
        <v>497135222</v>
      </c>
      <c r="L35" s="59">
        <v>654299550</v>
      </c>
      <c r="M35" s="59">
        <v>654299550</v>
      </c>
      <c r="N35" s="59">
        <v>1131711670</v>
      </c>
      <c r="O35" s="59">
        <v>1138550490</v>
      </c>
      <c r="P35" s="59">
        <v>1068553636</v>
      </c>
      <c r="Q35" s="59">
        <v>1068553636</v>
      </c>
      <c r="R35" s="59">
        <v>0</v>
      </c>
      <c r="S35" s="59">
        <v>0</v>
      </c>
      <c r="T35" s="59">
        <v>0</v>
      </c>
      <c r="U35" s="59">
        <v>0</v>
      </c>
      <c r="V35" s="59">
        <v>1068553636</v>
      </c>
      <c r="W35" s="59">
        <v>156076735</v>
      </c>
      <c r="X35" s="59">
        <v>912476901</v>
      </c>
      <c r="Y35" s="60">
        <v>584.63</v>
      </c>
      <c r="Z35" s="61">
        <v>208102313</v>
      </c>
    </row>
    <row r="36" spans="1:26" ht="13.5">
      <c r="A36" s="57" t="s">
        <v>53</v>
      </c>
      <c r="B36" s="18">
        <v>1772665373</v>
      </c>
      <c r="C36" s="18">
        <v>0</v>
      </c>
      <c r="D36" s="58">
        <v>1999710614</v>
      </c>
      <c r="E36" s="59">
        <v>1999710614</v>
      </c>
      <c r="F36" s="59">
        <v>2692653548</v>
      </c>
      <c r="G36" s="59">
        <v>1364511358</v>
      </c>
      <c r="H36" s="59">
        <v>2737380143</v>
      </c>
      <c r="I36" s="59">
        <v>2737380143</v>
      </c>
      <c r="J36" s="59">
        <v>1734964823</v>
      </c>
      <c r="K36" s="59">
        <v>2737380143</v>
      </c>
      <c r="L36" s="59">
        <v>1773710704</v>
      </c>
      <c r="M36" s="59">
        <v>1773710704</v>
      </c>
      <c r="N36" s="59">
        <v>1846514690</v>
      </c>
      <c r="O36" s="59">
        <v>140799394</v>
      </c>
      <c r="P36" s="59">
        <v>13387568</v>
      </c>
      <c r="Q36" s="59">
        <v>13387568</v>
      </c>
      <c r="R36" s="59">
        <v>0</v>
      </c>
      <c r="S36" s="59">
        <v>0</v>
      </c>
      <c r="T36" s="59">
        <v>0</v>
      </c>
      <c r="U36" s="59">
        <v>0</v>
      </c>
      <c r="V36" s="59">
        <v>13387568</v>
      </c>
      <c r="W36" s="59">
        <v>1499782961</v>
      </c>
      <c r="X36" s="59">
        <v>-1486395393</v>
      </c>
      <c r="Y36" s="60">
        <v>-99.11</v>
      </c>
      <c r="Z36" s="61">
        <v>1999710614</v>
      </c>
    </row>
    <row r="37" spans="1:26" ht="13.5">
      <c r="A37" s="57" t="s">
        <v>54</v>
      </c>
      <c r="B37" s="18">
        <v>69712321</v>
      </c>
      <c r="C37" s="18">
        <v>0</v>
      </c>
      <c r="D37" s="58">
        <v>36618435</v>
      </c>
      <c r="E37" s="59">
        <v>36618435</v>
      </c>
      <c r="F37" s="59">
        <v>94242134</v>
      </c>
      <c r="G37" s="59">
        <v>66920413</v>
      </c>
      <c r="H37" s="59">
        <v>63999997</v>
      </c>
      <c r="I37" s="59">
        <v>63999997</v>
      </c>
      <c r="J37" s="59">
        <v>148077950</v>
      </c>
      <c r="K37" s="59">
        <v>63999997</v>
      </c>
      <c r="L37" s="59">
        <v>140775750</v>
      </c>
      <c r="M37" s="59">
        <v>140775750</v>
      </c>
      <c r="N37" s="59">
        <v>160669417</v>
      </c>
      <c r="O37" s="59">
        <v>234564582</v>
      </c>
      <c r="P37" s="59">
        <v>56807267</v>
      </c>
      <c r="Q37" s="59">
        <v>56807267</v>
      </c>
      <c r="R37" s="59">
        <v>0</v>
      </c>
      <c r="S37" s="59">
        <v>0</v>
      </c>
      <c r="T37" s="59">
        <v>0</v>
      </c>
      <c r="U37" s="59">
        <v>0</v>
      </c>
      <c r="V37" s="59">
        <v>56807267</v>
      </c>
      <c r="W37" s="59">
        <v>27463826</v>
      </c>
      <c r="X37" s="59">
        <v>29343441</v>
      </c>
      <c r="Y37" s="60">
        <v>106.84</v>
      </c>
      <c r="Z37" s="61">
        <v>36618435</v>
      </c>
    </row>
    <row r="38" spans="1:26" ht="13.5">
      <c r="A38" s="57" t="s">
        <v>55</v>
      </c>
      <c r="B38" s="18">
        <v>24025715</v>
      </c>
      <c r="C38" s="18">
        <v>0</v>
      </c>
      <c r="D38" s="58">
        <v>16660296</v>
      </c>
      <c r="E38" s="59">
        <v>16660296</v>
      </c>
      <c r="F38" s="59">
        <v>1930191133</v>
      </c>
      <c r="G38" s="59">
        <v>1727228017</v>
      </c>
      <c r="H38" s="59">
        <v>219642831</v>
      </c>
      <c r="I38" s="59">
        <v>219642831</v>
      </c>
      <c r="J38" s="59">
        <v>219642831</v>
      </c>
      <c r="K38" s="59">
        <v>219642831</v>
      </c>
      <c r="L38" s="59">
        <v>16679715</v>
      </c>
      <c r="M38" s="59">
        <v>16679715</v>
      </c>
      <c r="N38" s="59">
        <v>16679715</v>
      </c>
      <c r="O38" s="59">
        <v>19323085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12495222</v>
      </c>
      <c r="X38" s="59">
        <v>-12495222</v>
      </c>
      <c r="Y38" s="60">
        <v>-100</v>
      </c>
      <c r="Z38" s="61">
        <v>16660296</v>
      </c>
    </row>
    <row r="39" spans="1:26" ht="13.5">
      <c r="A39" s="57" t="s">
        <v>56</v>
      </c>
      <c r="B39" s="18">
        <v>1856698510</v>
      </c>
      <c r="C39" s="18">
        <v>0</v>
      </c>
      <c r="D39" s="58">
        <v>2132385839</v>
      </c>
      <c r="E39" s="59">
        <v>2154534195</v>
      </c>
      <c r="F39" s="59">
        <v>1428122218</v>
      </c>
      <c r="G39" s="59">
        <v>789806831</v>
      </c>
      <c r="H39" s="59">
        <v>2950872537</v>
      </c>
      <c r="I39" s="59">
        <v>2950872537</v>
      </c>
      <c r="J39" s="59">
        <v>1884459397</v>
      </c>
      <c r="K39" s="59">
        <v>2950872537</v>
      </c>
      <c r="L39" s="59">
        <v>2270554789</v>
      </c>
      <c r="M39" s="59">
        <v>2270554789</v>
      </c>
      <c r="N39" s="59">
        <v>2800877228</v>
      </c>
      <c r="O39" s="59">
        <v>1025462217</v>
      </c>
      <c r="P39" s="59">
        <v>1025133937</v>
      </c>
      <c r="Q39" s="59">
        <v>1025133937</v>
      </c>
      <c r="R39" s="59">
        <v>0</v>
      </c>
      <c r="S39" s="59">
        <v>0</v>
      </c>
      <c r="T39" s="59">
        <v>0</v>
      </c>
      <c r="U39" s="59">
        <v>0</v>
      </c>
      <c r="V39" s="59">
        <v>1025133937</v>
      </c>
      <c r="W39" s="59">
        <v>1615900646</v>
      </c>
      <c r="X39" s="59">
        <v>-590766709</v>
      </c>
      <c r="Y39" s="60">
        <v>-36.56</v>
      </c>
      <c r="Z39" s="61">
        <v>2154534195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307791898</v>
      </c>
      <c r="C42" s="18">
        <v>0</v>
      </c>
      <c r="D42" s="58">
        <v>153681168</v>
      </c>
      <c r="E42" s="59">
        <v>137895040</v>
      </c>
      <c r="F42" s="59">
        <v>-11832667</v>
      </c>
      <c r="G42" s="59">
        <v>186707476</v>
      </c>
      <c r="H42" s="59">
        <v>-20118417</v>
      </c>
      <c r="I42" s="59">
        <v>154756392</v>
      </c>
      <c r="J42" s="59">
        <v>-16562179</v>
      </c>
      <c r="K42" s="59">
        <v>-23453256</v>
      </c>
      <c r="L42" s="59">
        <v>131557236</v>
      </c>
      <c r="M42" s="59">
        <v>91541801</v>
      </c>
      <c r="N42" s="59">
        <v>-35301018</v>
      </c>
      <c r="O42" s="59">
        <v>-23504022</v>
      </c>
      <c r="P42" s="59">
        <v>105686325</v>
      </c>
      <c r="Q42" s="59">
        <v>46881285</v>
      </c>
      <c r="R42" s="59">
        <v>0</v>
      </c>
      <c r="S42" s="59">
        <v>0</v>
      </c>
      <c r="T42" s="59">
        <v>0</v>
      </c>
      <c r="U42" s="59">
        <v>0</v>
      </c>
      <c r="V42" s="59">
        <v>293179478</v>
      </c>
      <c r="W42" s="59">
        <v>280878600</v>
      </c>
      <c r="X42" s="59">
        <v>12300878</v>
      </c>
      <c r="Y42" s="60">
        <v>4.38</v>
      </c>
      <c r="Z42" s="61">
        <v>137895040</v>
      </c>
    </row>
    <row r="43" spans="1:26" ht="13.5">
      <c r="A43" s="57" t="s">
        <v>59</v>
      </c>
      <c r="B43" s="18">
        <v>-307038447</v>
      </c>
      <c r="C43" s="18">
        <v>0</v>
      </c>
      <c r="D43" s="58">
        <v>-153363888</v>
      </c>
      <c r="E43" s="59">
        <v>-156325328</v>
      </c>
      <c r="F43" s="59">
        <v>-75040</v>
      </c>
      <c r="G43" s="59">
        <v>-8592647</v>
      </c>
      <c r="H43" s="59">
        <v>-572827</v>
      </c>
      <c r="I43" s="59">
        <v>-9240514</v>
      </c>
      <c r="J43" s="59">
        <v>-11852129</v>
      </c>
      <c r="K43" s="59">
        <v>-20410298</v>
      </c>
      <c r="L43" s="59">
        <v>-18335580</v>
      </c>
      <c r="M43" s="59">
        <v>-50598007</v>
      </c>
      <c r="N43" s="59">
        <v>-14857587</v>
      </c>
      <c r="O43" s="59">
        <v>-7565421</v>
      </c>
      <c r="P43" s="59">
        <v>-13387568</v>
      </c>
      <c r="Q43" s="59">
        <v>-35810576</v>
      </c>
      <c r="R43" s="59">
        <v>0</v>
      </c>
      <c r="S43" s="59">
        <v>0</v>
      </c>
      <c r="T43" s="59">
        <v>0</v>
      </c>
      <c r="U43" s="59">
        <v>0</v>
      </c>
      <c r="V43" s="59">
        <v>-95649097</v>
      </c>
      <c r="W43" s="59">
        <v>-108081926</v>
      </c>
      <c r="X43" s="59">
        <v>12432829</v>
      </c>
      <c r="Y43" s="60">
        <v>-11.5</v>
      </c>
      <c r="Z43" s="61">
        <v>-156325328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69586376</v>
      </c>
      <c r="C45" s="21">
        <v>0</v>
      </c>
      <c r="D45" s="98">
        <v>54396111</v>
      </c>
      <c r="E45" s="99">
        <v>51156088</v>
      </c>
      <c r="F45" s="99">
        <v>57669085</v>
      </c>
      <c r="G45" s="99">
        <v>235783914</v>
      </c>
      <c r="H45" s="99">
        <v>215092670</v>
      </c>
      <c r="I45" s="99">
        <v>215092670</v>
      </c>
      <c r="J45" s="99">
        <v>186678362</v>
      </c>
      <c r="K45" s="99">
        <v>142814808</v>
      </c>
      <c r="L45" s="99">
        <v>256036464</v>
      </c>
      <c r="M45" s="99">
        <v>256036464</v>
      </c>
      <c r="N45" s="99">
        <v>205877859</v>
      </c>
      <c r="O45" s="99">
        <v>174808416</v>
      </c>
      <c r="P45" s="99">
        <v>267107173</v>
      </c>
      <c r="Q45" s="99">
        <v>267107173</v>
      </c>
      <c r="R45" s="99">
        <v>0</v>
      </c>
      <c r="S45" s="99">
        <v>0</v>
      </c>
      <c r="T45" s="99">
        <v>0</v>
      </c>
      <c r="U45" s="99">
        <v>0</v>
      </c>
      <c r="V45" s="99">
        <v>267107173</v>
      </c>
      <c r="W45" s="99">
        <v>242383050</v>
      </c>
      <c r="X45" s="99">
        <v>24724123</v>
      </c>
      <c r="Y45" s="100">
        <v>10.2</v>
      </c>
      <c r="Z45" s="101">
        <v>51156088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38197715</v>
      </c>
      <c r="C49" s="51">
        <v>0</v>
      </c>
      <c r="D49" s="128">
        <v>19009479</v>
      </c>
      <c r="E49" s="53">
        <v>18851179</v>
      </c>
      <c r="F49" s="53">
        <v>0</v>
      </c>
      <c r="G49" s="53">
        <v>0</v>
      </c>
      <c r="H49" s="53">
        <v>0</v>
      </c>
      <c r="I49" s="53">
        <v>13744222</v>
      </c>
      <c r="J49" s="53">
        <v>0</v>
      </c>
      <c r="K49" s="53">
        <v>0</v>
      </c>
      <c r="L49" s="53">
        <v>0</v>
      </c>
      <c r="M49" s="53">
        <v>17786674</v>
      </c>
      <c r="N49" s="53">
        <v>0</v>
      </c>
      <c r="O49" s="53">
        <v>0</v>
      </c>
      <c r="P49" s="53">
        <v>0</v>
      </c>
      <c r="Q49" s="53">
        <v>17430474</v>
      </c>
      <c r="R49" s="53">
        <v>0</v>
      </c>
      <c r="S49" s="53">
        <v>0</v>
      </c>
      <c r="T49" s="53">
        <v>0</v>
      </c>
      <c r="U49" s="53">
        <v>0</v>
      </c>
      <c r="V49" s="53">
        <v>119296279</v>
      </c>
      <c r="W49" s="53">
        <v>708725604</v>
      </c>
      <c r="X49" s="53">
        <v>953041626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2216181</v>
      </c>
      <c r="C51" s="51">
        <v>0</v>
      </c>
      <c r="D51" s="128">
        <v>3966450</v>
      </c>
      <c r="E51" s="53">
        <v>3081460</v>
      </c>
      <c r="F51" s="53">
        <v>0</v>
      </c>
      <c r="G51" s="53">
        <v>0</v>
      </c>
      <c r="H51" s="53">
        <v>0</v>
      </c>
      <c r="I51" s="53">
        <v>1425785</v>
      </c>
      <c r="J51" s="53">
        <v>0</v>
      </c>
      <c r="K51" s="53">
        <v>0</v>
      </c>
      <c r="L51" s="53">
        <v>0</v>
      </c>
      <c r="M51" s="53">
        <v>1424604</v>
      </c>
      <c r="N51" s="53">
        <v>0</v>
      </c>
      <c r="O51" s="53">
        <v>0</v>
      </c>
      <c r="P51" s="53">
        <v>0</v>
      </c>
      <c r="Q51" s="53">
        <v>1368485</v>
      </c>
      <c r="R51" s="53">
        <v>0</v>
      </c>
      <c r="S51" s="53">
        <v>0</v>
      </c>
      <c r="T51" s="53">
        <v>0</v>
      </c>
      <c r="U51" s="53">
        <v>0</v>
      </c>
      <c r="V51" s="53">
        <v>1318824</v>
      </c>
      <c r="W51" s="53">
        <v>53154565</v>
      </c>
      <c r="X51" s="53">
        <v>67956354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5.411994219413566</v>
      </c>
      <c r="C58" s="5">
        <f>IF(C67=0,0,+(C76/C67)*100)</f>
        <v>0</v>
      </c>
      <c r="D58" s="6">
        <f aca="true" t="shared" si="6" ref="D58:Z58">IF(D67=0,0,+(D76/D67)*100)</f>
        <v>1.7794895457923197</v>
      </c>
      <c r="E58" s="7">
        <f t="shared" si="6"/>
        <v>2.471776878286198</v>
      </c>
      <c r="F58" s="7">
        <f t="shared" si="6"/>
        <v>0.43848428252677796</v>
      </c>
      <c r="G58" s="7">
        <f t="shared" si="6"/>
        <v>0.8344404634213048</v>
      </c>
      <c r="H58" s="7">
        <f t="shared" si="6"/>
        <v>0.9787838451381067</v>
      </c>
      <c r="I58" s="7">
        <f t="shared" si="6"/>
        <v>0.6713643173422715</v>
      </c>
      <c r="J58" s="7">
        <f t="shared" si="6"/>
        <v>0.7114295756736495</v>
      </c>
      <c r="K58" s="7">
        <f t="shared" si="6"/>
        <v>10.297611319506109</v>
      </c>
      <c r="L58" s="7">
        <f t="shared" si="6"/>
        <v>1.0598700266336656</v>
      </c>
      <c r="M58" s="7">
        <f t="shared" si="6"/>
        <v>4.065388621216913</v>
      </c>
      <c r="N58" s="7">
        <f t="shared" si="6"/>
        <v>0.8896382533948721</v>
      </c>
      <c r="O58" s="7">
        <f t="shared" si="6"/>
        <v>1.3592536445441343</v>
      </c>
      <c r="P58" s="7">
        <f t="shared" si="6"/>
        <v>0.9372732161029046</v>
      </c>
      <c r="Q58" s="7">
        <f t="shared" si="6"/>
        <v>1.0581000378101295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1.799121028804154</v>
      </c>
      <c r="W58" s="7">
        <f t="shared" si="6"/>
        <v>2.3841837462874014</v>
      </c>
      <c r="X58" s="7">
        <f t="shared" si="6"/>
        <v>0</v>
      </c>
      <c r="Y58" s="7">
        <f t="shared" si="6"/>
        <v>0</v>
      </c>
      <c r="Z58" s="8">
        <f t="shared" si="6"/>
        <v>2.471776878286198</v>
      </c>
    </row>
    <row r="59" spans="1:26" ht="13.5">
      <c r="A59" s="36" t="s">
        <v>31</v>
      </c>
      <c r="B59" s="9">
        <f aca="true" t="shared" si="7" ref="B59:Z66">IF(B68=0,0,+(B77/B68)*100)</f>
        <v>9.048591257528408</v>
      </c>
      <c r="C59" s="9">
        <f t="shared" si="7"/>
        <v>0</v>
      </c>
      <c r="D59" s="2">
        <f t="shared" si="7"/>
        <v>3.864580523696453</v>
      </c>
      <c r="E59" s="10">
        <f t="shared" si="7"/>
        <v>8.719672730931215</v>
      </c>
      <c r="F59" s="10">
        <f t="shared" si="7"/>
        <v>1.6581541919788303</v>
      </c>
      <c r="G59" s="10">
        <f t="shared" si="7"/>
        <v>1.448396841656328</v>
      </c>
      <c r="H59" s="10">
        <f t="shared" si="7"/>
        <v>1.2077911456189014</v>
      </c>
      <c r="I59" s="10">
        <f t="shared" si="7"/>
        <v>1.427134654430868</v>
      </c>
      <c r="J59" s="10">
        <f t="shared" si="7"/>
        <v>0.6300675230772004</v>
      </c>
      <c r="K59" s="10">
        <f t="shared" si="7"/>
        <v>38.45707941740628</v>
      </c>
      <c r="L59" s="10">
        <f t="shared" si="7"/>
        <v>0.8954743873919957</v>
      </c>
      <c r="M59" s="10">
        <f t="shared" si="7"/>
        <v>13.823004132308522</v>
      </c>
      <c r="N59" s="10">
        <f t="shared" si="7"/>
        <v>0.9331797394726518</v>
      </c>
      <c r="O59" s="10">
        <f t="shared" si="7"/>
        <v>0.530092891016284</v>
      </c>
      <c r="P59" s="10">
        <f t="shared" si="7"/>
        <v>1.1287762533910557</v>
      </c>
      <c r="Q59" s="10">
        <f t="shared" si="7"/>
        <v>0.864016294626664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5.491713465016208</v>
      </c>
      <c r="W59" s="10">
        <f t="shared" si="7"/>
        <v>7.493155116699753</v>
      </c>
      <c r="X59" s="10">
        <f t="shared" si="7"/>
        <v>0</v>
      </c>
      <c r="Y59" s="10">
        <f t="shared" si="7"/>
        <v>0</v>
      </c>
      <c r="Z59" s="11">
        <f t="shared" si="7"/>
        <v>8.719672730931215</v>
      </c>
    </row>
    <row r="60" spans="1:26" ht="13.5">
      <c r="A60" s="37" t="s">
        <v>32</v>
      </c>
      <c r="B60" s="12">
        <f t="shared" si="7"/>
        <v>5.628756613770953</v>
      </c>
      <c r="C60" s="12">
        <f t="shared" si="7"/>
        <v>0</v>
      </c>
      <c r="D60" s="3">
        <f t="shared" si="7"/>
        <v>0.9215669277824889</v>
      </c>
      <c r="E60" s="13">
        <f t="shared" si="7"/>
        <v>1.084685448174207</v>
      </c>
      <c r="F60" s="13">
        <f t="shared" si="7"/>
        <v>0.8801718843477517</v>
      </c>
      <c r="G60" s="13">
        <f t="shared" si="7"/>
        <v>0.7787878085477975</v>
      </c>
      <c r="H60" s="13">
        <f t="shared" si="7"/>
        <v>1.0002107662130273</v>
      </c>
      <c r="I60" s="13">
        <f t="shared" si="7"/>
        <v>0.8780045655104398</v>
      </c>
      <c r="J60" s="13">
        <f t="shared" si="7"/>
        <v>0.8566691762564598</v>
      </c>
      <c r="K60" s="13">
        <f t="shared" si="7"/>
        <v>2.9785769511554006</v>
      </c>
      <c r="L60" s="13">
        <f t="shared" si="7"/>
        <v>1.4016501994246122</v>
      </c>
      <c r="M60" s="13">
        <f t="shared" si="7"/>
        <v>1.7530300577740723</v>
      </c>
      <c r="N60" s="13">
        <f t="shared" si="7"/>
        <v>1.0718508482538505</v>
      </c>
      <c r="O60" s="13">
        <f t="shared" si="7"/>
        <v>2.122176982429175</v>
      </c>
      <c r="P60" s="13">
        <f t="shared" si="7"/>
        <v>1.2066028913175495</v>
      </c>
      <c r="Q60" s="13">
        <f t="shared" si="7"/>
        <v>1.450430533514356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1.3526115753144254</v>
      </c>
      <c r="W60" s="13">
        <f t="shared" si="7"/>
        <v>1.0901951155671703</v>
      </c>
      <c r="X60" s="13">
        <f t="shared" si="7"/>
        <v>0</v>
      </c>
      <c r="Y60" s="13">
        <f t="shared" si="7"/>
        <v>0</v>
      </c>
      <c r="Z60" s="14">
        <f t="shared" si="7"/>
        <v>1.084685448174207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6.4413045761325005</v>
      </c>
      <c r="C62" s="12">
        <f t="shared" si="7"/>
        <v>0</v>
      </c>
      <c r="D62" s="3">
        <f t="shared" si="7"/>
        <v>0.6756906051234965</v>
      </c>
      <c r="E62" s="13">
        <f t="shared" si="7"/>
        <v>0.7925358360098256</v>
      </c>
      <c r="F62" s="13">
        <f t="shared" si="7"/>
        <v>0.7612780190463808</v>
      </c>
      <c r="G62" s="13">
        <f t="shared" si="7"/>
        <v>0.6292449892493814</v>
      </c>
      <c r="H62" s="13">
        <f t="shared" si="7"/>
        <v>0.7676022448877556</v>
      </c>
      <c r="I62" s="13">
        <f t="shared" si="7"/>
        <v>0.7111854194549666</v>
      </c>
      <c r="J62" s="13">
        <f t="shared" si="7"/>
        <v>0.6346935510845143</v>
      </c>
      <c r="K62" s="13">
        <f t="shared" si="7"/>
        <v>2.4050099441572637</v>
      </c>
      <c r="L62" s="13">
        <f t="shared" si="7"/>
        <v>1.012311483741142</v>
      </c>
      <c r="M62" s="13">
        <f t="shared" si="7"/>
        <v>1.3583925335404388</v>
      </c>
      <c r="N62" s="13">
        <f t="shared" si="7"/>
        <v>0.8189458831706933</v>
      </c>
      <c r="O62" s="13">
        <f t="shared" si="7"/>
        <v>1.7919497418354462</v>
      </c>
      <c r="P62" s="13">
        <f t="shared" si="7"/>
        <v>0.9878864928099735</v>
      </c>
      <c r="Q62" s="13">
        <f t="shared" si="7"/>
        <v>1.1761032089412586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1.072938971063007</v>
      </c>
      <c r="W62" s="13">
        <f t="shared" si="7"/>
        <v>0.793577784158365</v>
      </c>
      <c r="X62" s="13">
        <f t="shared" si="7"/>
        <v>0</v>
      </c>
      <c r="Y62" s="13">
        <f t="shared" si="7"/>
        <v>0</v>
      </c>
      <c r="Z62" s="14">
        <f t="shared" si="7"/>
        <v>0.7925358360098256</v>
      </c>
    </row>
    <row r="63" spans="1:26" ht="13.5">
      <c r="A63" s="38" t="s">
        <v>105</v>
      </c>
      <c r="B63" s="12">
        <f t="shared" si="7"/>
        <v>7.182312490841724</v>
      </c>
      <c r="C63" s="12">
        <f t="shared" si="7"/>
        <v>0</v>
      </c>
      <c r="D63" s="3">
        <f t="shared" si="7"/>
        <v>8.153288713059894</v>
      </c>
      <c r="E63" s="13">
        <f t="shared" si="7"/>
        <v>5.070290771175727</v>
      </c>
      <c r="F63" s="13">
        <f t="shared" si="7"/>
        <v>4.603174603174604</v>
      </c>
      <c r="G63" s="13">
        <f t="shared" si="7"/>
        <v>4.79771473487953</v>
      </c>
      <c r="H63" s="13">
        <f t="shared" si="7"/>
        <v>6.200490851407706</v>
      </c>
      <c r="I63" s="13">
        <f t="shared" si="7"/>
        <v>5.183780991569296</v>
      </c>
      <c r="J63" s="13">
        <f t="shared" si="7"/>
        <v>3.845861337947163</v>
      </c>
      <c r="K63" s="13">
        <f t="shared" si="7"/>
        <v>6.809387931936</v>
      </c>
      <c r="L63" s="13">
        <f t="shared" si="7"/>
        <v>5.57251390584724</v>
      </c>
      <c r="M63" s="13">
        <f t="shared" si="7"/>
        <v>5.386499908514025</v>
      </c>
      <c r="N63" s="13">
        <f t="shared" si="7"/>
        <v>6.375370661084946</v>
      </c>
      <c r="O63" s="13">
        <f t="shared" si="7"/>
        <v>4.853713648501922</v>
      </c>
      <c r="P63" s="13">
        <f t="shared" si="7"/>
        <v>6.319356246536785</v>
      </c>
      <c r="Q63" s="13">
        <f t="shared" si="7"/>
        <v>5.798358957919785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5.461327558881609</v>
      </c>
      <c r="W63" s="13">
        <f t="shared" si="7"/>
        <v>6.561729988875182</v>
      </c>
      <c r="X63" s="13">
        <f t="shared" si="7"/>
        <v>0</v>
      </c>
      <c r="Y63" s="13">
        <f t="shared" si="7"/>
        <v>0</v>
      </c>
      <c r="Z63" s="14">
        <f t="shared" si="7"/>
        <v>5.070290771175727</v>
      </c>
    </row>
    <row r="64" spans="1:26" ht="13.5">
      <c r="A64" s="38" t="s">
        <v>106</v>
      </c>
      <c r="B64" s="12">
        <f t="shared" si="7"/>
        <v>2.245601311371068</v>
      </c>
      <c r="C64" s="12">
        <f t="shared" si="7"/>
        <v>0</v>
      </c>
      <c r="D64" s="3">
        <f t="shared" si="7"/>
        <v>1.3047481654258926</v>
      </c>
      <c r="E64" s="13">
        <f t="shared" si="7"/>
        <v>1.7514647579727833</v>
      </c>
      <c r="F64" s="13">
        <f t="shared" si="7"/>
        <v>0.9016285866805085</v>
      </c>
      <c r="G64" s="13">
        <f t="shared" si="7"/>
        <v>0.9531572042147419</v>
      </c>
      <c r="H64" s="13">
        <f t="shared" si="7"/>
        <v>1.1647165028352113</v>
      </c>
      <c r="I64" s="13">
        <f t="shared" si="7"/>
        <v>1.0065059779647567</v>
      </c>
      <c r="J64" s="13">
        <f t="shared" si="7"/>
        <v>1.164969173854888</v>
      </c>
      <c r="K64" s="13">
        <f t="shared" si="7"/>
        <v>4.177386609421558</v>
      </c>
      <c r="L64" s="13">
        <f t="shared" si="7"/>
        <v>2.1461669273697725</v>
      </c>
      <c r="M64" s="13">
        <f t="shared" si="7"/>
        <v>2.49612221014734</v>
      </c>
      <c r="N64" s="13">
        <f t="shared" si="7"/>
        <v>1.3582604535373561</v>
      </c>
      <c r="O64" s="13">
        <f t="shared" si="7"/>
        <v>2.643407881352184</v>
      </c>
      <c r="P64" s="13">
        <f t="shared" si="7"/>
        <v>1.3402700806527688</v>
      </c>
      <c r="Q64" s="13">
        <f t="shared" si="7"/>
        <v>1.780623761920118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1.7611425938723797</v>
      </c>
      <c r="W64" s="13">
        <f t="shared" si="7"/>
        <v>1.762756086177116</v>
      </c>
      <c r="X64" s="13">
        <f t="shared" si="7"/>
        <v>0</v>
      </c>
      <c r="Y64" s="13">
        <f t="shared" si="7"/>
        <v>0</v>
      </c>
      <c r="Z64" s="14">
        <f t="shared" si="7"/>
        <v>1.7514647579727833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0.668367792767867</v>
      </c>
      <c r="C66" s="15">
        <f t="shared" si="7"/>
        <v>0</v>
      </c>
      <c r="D66" s="4">
        <f t="shared" si="7"/>
        <v>2.645296513259318</v>
      </c>
      <c r="E66" s="16">
        <f t="shared" si="7"/>
        <v>0.5028692826221394</v>
      </c>
      <c r="F66" s="16">
        <f t="shared" si="7"/>
        <v>0.06226247208021722</v>
      </c>
      <c r="G66" s="16">
        <f t="shared" si="7"/>
        <v>0.38816327520970323</v>
      </c>
      <c r="H66" s="16">
        <f t="shared" si="7"/>
        <v>0.695170366240682</v>
      </c>
      <c r="I66" s="16">
        <f t="shared" si="7"/>
        <v>0.1807172042681775</v>
      </c>
      <c r="J66" s="16">
        <f t="shared" si="7"/>
        <v>0.40032711220719386</v>
      </c>
      <c r="K66" s="16">
        <f t="shared" si="7"/>
        <v>1.0440131795873209</v>
      </c>
      <c r="L66" s="16">
        <f t="shared" si="7"/>
        <v>0.3026764806440584</v>
      </c>
      <c r="M66" s="16">
        <f t="shared" si="7"/>
        <v>0.5847876233714095</v>
      </c>
      <c r="N66" s="16">
        <f t="shared" si="7"/>
        <v>0.3773945420970526</v>
      </c>
      <c r="O66" s="16">
        <f t="shared" si="7"/>
        <v>0.3688828361823855</v>
      </c>
      <c r="P66" s="16">
        <f t="shared" si="7"/>
        <v>0.16958877176319423</v>
      </c>
      <c r="Q66" s="16">
        <f t="shared" si="7"/>
        <v>0.30356390948053125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0.2955959024066893</v>
      </c>
      <c r="W66" s="16">
        <f t="shared" si="7"/>
        <v>0.5945716470121362</v>
      </c>
      <c r="X66" s="16">
        <f t="shared" si="7"/>
        <v>0</v>
      </c>
      <c r="Y66" s="16">
        <f t="shared" si="7"/>
        <v>0</v>
      </c>
      <c r="Z66" s="17">
        <f t="shared" si="7"/>
        <v>0.5028692826221394</v>
      </c>
    </row>
    <row r="67" spans="1:26" ht="13.5" hidden="1">
      <c r="A67" s="40" t="s">
        <v>109</v>
      </c>
      <c r="B67" s="23">
        <v>233999788</v>
      </c>
      <c r="C67" s="23"/>
      <c r="D67" s="24">
        <v>224266111</v>
      </c>
      <c r="E67" s="25">
        <v>219888415</v>
      </c>
      <c r="F67" s="25">
        <v>34995097</v>
      </c>
      <c r="G67" s="25">
        <v>18800862</v>
      </c>
      <c r="H67" s="25">
        <v>16536644</v>
      </c>
      <c r="I67" s="25">
        <v>70332603</v>
      </c>
      <c r="J67" s="25">
        <v>16635097</v>
      </c>
      <c r="K67" s="25">
        <v>17538009</v>
      </c>
      <c r="L67" s="25">
        <v>17803032</v>
      </c>
      <c r="M67" s="25">
        <v>51976138</v>
      </c>
      <c r="N67" s="25">
        <v>17904356</v>
      </c>
      <c r="O67" s="25">
        <v>16887503</v>
      </c>
      <c r="P67" s="25">
        <v>17128090</v>
      </c>
      <c r="Q67" s="25">
        <v>51919949</v>
      </c>
      <c r="R67" s="25"/>
      <c r="S67" s="25"/>
      <c r="T67" s="25"/>
      <c r="U67" s="25"/>
      <c r="V67" s="25">
        <v>174228690</v>
      </c>
      <c r="W67" s="25">
        <v>168199578</v>
      </c>
      <c r="X67" s="25"/>
      <c r="Y67" s="24"/>
      <c r="Z67" s="26">
        <v>219888415</v>
      </c>
    </row>
    <row r="68" spans="1:26" ht="13.5" hidden="1">
      <c r="A68" s="36" t="s">
        <v>31</v>
      </c>
      <c r="B68" s="18">
        <v>40725577</v>
      </c>
      <c r="C68" s="18"/>
      <c r="D68" s="19">
        <v>47663336</v>
      </c>
      <c r="E68" s="20">
        <v>42252939</v>
      </c>
      <c r="F68" s="20">
        <v>3092716</v>
      </c>
      <c r="G68" s="20">
        <v>3606194</v>
      </c>
      <c r="H68" s="20">
        <v>3606915</v>
      </c>
      <c r="I68" s="20">
        <v>10305825</v>
      </c>
      <c r="J68" s="20">
        <v>3606915</v>
      </c>
      <c r="K68" s="20">
        <v>3824552</v>
      </c>
      <c r="L68" s="20">
        <v>3606915</v>
      </c>
      <c r="M68" s="20">
        <v>11038382</v>
      </c>
      <c r="N68" s="20">
        <v>3606915</v>
      </c>
      <c r="O68" s="20">
        <v>3606915</v>
      </c>
      <c r="P68" s="20">
        <v>3606915</v>
      </c>
      <c r="Q68" s="20">
        <v>10820745</v>
      </c>
      <c r="R68" s="20"/>
      <c r="S68" s="20"/>
      <c r="T68" s="20"/>
      <c r="U68" s="20"/>
      <c r="V68" s="20">
        <v>32164952</v>
      </c>
      <c r="W68" s="20">
        <v>35747505</v>
      </c>
      <c r="X68" s="20"/>
      <c r="Y68" s="19"/>
      <c r="Z68" s="22">
        <v>42252939</v>
      </c>
    </row>
    <row r="69" spans="1:26" ht="13.5" hidden="1">
      <c r="A69" s="37" t="s">
        <v>32</v>
      </c>
      <c r="B69" s="18">
        <v>154971348</v>
      </c>
      <c r="C69" s="18"/>
      <c r="D69" s="19">
        <v>146360721</v>
      </c>
      <c r="E69" s="20">
        <v>147393422</v>
      </c>
      <c r="F69" s="20">
        <v>10062580</v>
      </c>
      <c r="G69" s="20">
        <v>11691503</v>
      </c>
      <c r="H69" s="20">
        <v>9313637</v>
      </c>
      <c r="I69" s="20">
        <v>31067720</v>
      </c>
      <c r="J69" s="20">
        <v>9524797</v>
      </c>
      <c r="K69" s="20">
        <v>9925478</v>
      </c>
      <c r="L69" s="20">
        <v>10320692</v>
      </c>
      <c r="M69" s="20">
        <v>29770967</v>
      </c>
      <c r="N69" s="20">
        <v>10319906</v>
      </c>
      <c r="O69" s="20">
        <v>9207479</v>
      </c>
      <c r="P69" s="20">
        <v>9343422</v>
      </c>
      <c r="Q69" s="20">
        <v>28870807</v>
      </c>
      <c r="R69" s="20"/>
      <c r="S69" s="20"/>
      <c r="T69" s="20"/>
      <c r="U69" s="20"/>
      <c r="V69" s="20">
        <v>89709494</v>
      </c>
      <c r="W69" s="20">
        <v>109770534</v>
      </c>
      <c r="X69" s="20"/>
      <c r="Y69" s="19"/>
      <c r="Z69" s="22">
        <v>147393422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122261320</v>
      </c>
      <c r="C71" s="18"/>
      <c r="D71" s="19">
        <v>111922823</v>
      </c>
      <c r="E71" s="20">
        <v>112069885</v>
      </c>
      <c r="F71" s="20">
        <v>7137734</v>
      </c>
      <c r="G71" s="20">
        <v>8770193</v>
      </c>
      <c r="H71" s="20">
        <v>6400320</v>
      </c>
      <c r="I71" s="20">
        <v>22308247</v>
      </c>
      <c r="J71" s="20">
        <v>6601296</v>
      </c>
      <c r="K71" s="20">
        <v>7011655</v>
      </c>
      <c r="L71" s="20">
        <v>7400489</v>
      </c>
      <c r="M71" s="20">
        <v>21013440</v>
      </c>
      <c r="N71" s="20">
        <v>7400489</v>
      </c>
      <c r="O71" s="20">
        <v>6255700</v>
      </c>
      <c r="P71" s="20">
        <v>6425637</v>
      </c>
      <c r="Q71" s="20">
        <v>20081826</v>
      </c>
      <c r="R71" s="20"/>
      <c r="S71" s="20"/>
      <c r="T71" s="20"/>
      <c r="U71" s="20"/>
      <c r="V71" s="20">
        <v>63403513</v>
      </c>
      <c r="W71" s="20">
        <v>83942118</v>
      </c>
      <c r="X71" s="20"/>
      <c r="Y71" s="19"/>
      <c r="Z71" s="22">
        <v>112069885</v>
      </c>
    </row>
    <row r="72" spans="1:26" ht="13.5" hidden="1">
      <c r="A72" s="38" t="s">
        <v>105</v>
      </c>
      <c r="B72" s="18">
        <v>2293008</v>
      </c>
      <c r="C72" s="18"/>
      <c r="D72" s="19">
        <v>2091426</v>
      </c>
      <c r="E72" s="20">
        <v>2768500</v>
      </c>
      <c r="F72" s="20">
        <v>212310</v>
      </c>
      <c r="G72" s="20">
        <v>208641</v>
      </c>
      <c r="H72" s="20">
        <v>200468</v>
      </c>
      <c r="I72" s="20">
        <v>621419</v>
      </c>
      <c r="J72" s="20">
        <v>210382</v>
      </c>
      <c r="K72" s="20">
        <v>200811</v>
      </c>
      <c r="L72" s="20">
        <v>206388</v>
      </c>
      <c r="M72" s="20">
        <v>617581</v>
      </c>
      <c r="N72" s="20">
        <v>206388</v>
      </c>
      <c r="O72" s="20">
        <v>238539</v>
      </c>
      <c r="P72" s="20">
        <v>203929</v>
      </c>
      <c r="Q72" s="20">
        <v>648856</v>
      </c>
      <c r="R72" s="20"/>
      <c r="S72" s="20"/>
      <c r="T72" s="20"/>
      <c r="U72" s="20"/>
      <c r="V72" s="20">
        <v>1887856</v>
      </c>
      <c r="W72" s="20">
        <v>1568565</v>
      </c>
      <c r="X72" s="20"/>
      <c r="Y72" s="19"/>
      <c r="Z72" s="22">
        <v>2768500</v>
      </c>
    </row>
    <row r="73" spans="1:26" ht="13.5" hidden="1">
      <c r="A73" s="38" t="s">
        <v>106</v>
      </c>
      <c r="B73" s="18">
        <v>30417020</v>
      </c>
      <c r="C73" s="18"/>
      <c r="D73" s="19">
        <v>32346472</v>
      </c>
      <c r="E73" s="20">
        <v>32555037</v>
      </c>
      <c r="F73" s="20">
        <v>2712536</v>
      </c>
      <c r="G73" s="20">
        <v>2712669</v>
      </c>
      <c r="H73" s="20">
        <v>2712849</v>
      </c>
      <c r="I73" s="20">
        <v>8138054</v>
      </c>
      <c r="J73" s="20">
        <v>2713119</v>
      </c>
      <c r="K73" s="20">
        <v>2713012</v>
      </c>
      <c r="L73" s="20">
        <v>2713815</v>
      </c>
      <c r="M73" s="20">
        <v>8139946</v>
      </c>
      <c r="N73" s="20">
        <v>2713029</v>
      </c>
      <c r="O73" s="20">
        <v>2713240</v>
      </c>
      <c r="P73" s="20">
        <v>2713856</v>
      </c>
      <c r="Q73" s="20">
        <v>8140125</v>
      </c>
      <c r="R73" s="20"/>
      <c r="S73" s="20"/>
      <c r="T73" s="20"/>
      <c r="U73" s="20"/>
      <c r="V73" s="20">
        <v>24418125</v>
      </c>
      <c r="W73" s="20">
        <v>24259851</v>
      </c>
      <c r="X73" s="20"/>
      <c r="Y73" s="19"/>
      <c r="Z73" s="22">
        <v>32555037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38302863</v>
      </c>
      <c r="C75" s="27"/>
      <c r="D75" s="28">
        <v>30242054</v>
      </c>
      <c r="E75" s="29">
        <v>30242054</v>
      </c>
      <c r="F75" s="29">
        <v>21839801</v>
      </c>
      <c r="G75" s="29">
        <v>3503165</v>
      </c>
      <c r="H75" s="29">
        <v>3616092</v>
      </c>
      <c r="I75" s="29">
        <v>28959058</v>
      </c>
      <c r="J75" s="29">
        <v>3503385</v>
      </c>
      <c r="K75" s="29">
        <v>3787979</v>
      </c>
      <c r="L75" s="29">
        <v>3875425</v>
      </c>
      <c r="M75" s="29">
        <v>11166789</v>
      </c>
      <c r="N75" s="29">
        <v>3977535</v>
      </c>
      <c r="O75" s="29">
        <v>4073109</v>
      </c>
      <c r="P75" s="29">
        <v>4177753</v>
      </c>
      <c r="Q75" s="29">
        <v>12228397</v>
      </c>
      <c r="R75" s="29"/>
      <c r="S75" s="29"/>
      <c r="T75" s="29"/>
      <c r="U75" s="29"/>
      <c r="V75" s="29">
        <v>52354244</v>
      </c>
      <c r="W75" s="29">
        <v>22681539</v>
      </c>
      <c r="X75" s="29"/>
      <c r="Y75" s="28"/>
      <c r="Z75" s="30">
        <v>30242054</v>
      </c>
    </row>
    <row r="76" spans="1:26" ht="13.5" hidden="1">
      <c r="A76" s="41" t="s">
        <v>110</v>
      </c>
      <c r="B76" s="31">
        <v>12664055</v>
      </c>
      <c r="C76" s="31"/>
      <c r="D76" s="32">
        <v>3990792</v>
      </c>
      <c r="E76" s="33">
        <v>5435151</v>
      </c>
      <c r="F76" s="33">
        <v>153448</v>
      </c>
      <c r="G76" s="33">
        <v>156882</v>
      </c>
      <c r="H76" s="33">
        <v>161858</v>
      </c>
      <c r="I76" s="33">
        <v>472188</v>
      </c>
      <c r="J76" s="33">
        <v>118347</v>
      </c>
      <c r="K76" s="33">
        <v>1805996</v>
      </c>
      <c r="L76" s="33">
        <v>188689</v>
      </c>
      <c r="M76" s="33">
        <v>2113032</v>
      </c>
      <c r="N76" s="33">
        <v>159284</v>
      </c>
      <c r="O76" s="33">
        <v>229544</v>
      </c>
      <c r="P76" s="33">
        <v>160537</v>
      </c>
      <c r="Q76" s="33">
        <v>549365</v>
      </c>
      <c r="R76" s="33"/>
      <c r="S76" s="33"/>
      <c r="T76" s="33"/>
      <c r="U76" s="33"/>
      <c r="V76" s="33">
        <v>3134585</v>
      </c>
      <c r="W76" s="33">
        <v>4010187</v>
      </c>
      <c r="X76" s="33"/>
      <c r="Y76" s="32"/>
      <c r="Z76" s="34">
        <v>5435151</v>
      </c>
    </row>
    <row r="77" spans="1:26" ht="13.5" hidden="1">
      <c r="A77" s="36" t="s">
        <v>31</v>
      </c>
      <c r="B77" s="18">
        <v>3685091</v>
      </c>
      <c r="C77" s="18"/>
      <c r="D77" s="19">
        <v>1841988</v>
      </c>
      <c r="E77" s="20">
        <v>3684318</v>
      </c>
      <c r="F77" s="20">
        <v>51282</v>
      </c>
      <c r="G77" s="20">
        <v>52232</v>
      </c>
      <c r="H77" s="20">
        <v>43564</v>
      </c>
      <c r="I77" s="20">
        <v>147078</v>
      </c>
      <c r="J77" s="20">
        <v>22726</v>
      </c>
      <c r="K77" s="20">
        <v>1470811</v>
      </c>
      <c r="L77" s="20">
        <v>32299</v>
      </c>
      <c r="M77" s="20">
        <v>1525836</v>
      </c>
      <c r="N77" s="20">
        <v>33659</v>
      </c>
      <c r="O77" s="20">
        <v>19120</v>
      </c>
      <c r="P77" s="20">
        <v>40714</v>
      </c>
      <c r="Q77" s="20">
        <v>93493</v>
      </c>
      <c r="R77" s="20"/>
      <c r="S77" s="20"/>
      <c r="T77" s="20"/>
      <c r="U77" s="20"/>
      <c r="V77" s="20">
        <v>1766407</v>
      </c>
      <c r="W77" s="20">
        <v>2678616</v>
      </c>
      <c r="X77" s="20"/>
      <c r="Y77" s="19"/>
      <c r="Z77" s="22">
        <v>3684318</v>
      </c>
    </row>
    <row r="78" spans="1:26" ht="13.5" hidden="1">
      <c r="A78" s="37" t="s">
        <v>32</v>
      </c>
      <c r="B78" s="18">
        <v>8722960</v>
      </c>
      <c r="C78" s="18"/>
      <c r="D78" s="19">
        <v>1348812</v>
      </c>
      <c r="E78" s="20">
        <v>1598755</v>
      </c>
      <c r="F78" s="20">
        <v>88568</v>
      </c>
      <c r="G78" s="20">
        <v>91052</v>
      </c>
      <c r="H78" s="20">
        <v>93156</v>
      </c>
      <c r="I78" s="20">
        <v>272776</v>
      </c>
      <c r="J78" s="20">
        <v>81596</v>
      </c>
      <c r="K78" s="20">
        <v>295638</v>
      </c>
      <c r="L78" s="20">
        <v>144660</v>
      </c>
      <c r="M78" s="20">
        <v>521894</v>
      </c>
      <c r="N78" s="20">
        <v>110614</v>
      </c>
      <c r="O78" s="20">
        <v>195399</v>
      </c>
      <c r="P78" s="20">
        <v>112738</v>
      </c>
      <c r="Q78" s="20">
        <v>418751</v>
      </c>
      <c r="R78" s="20"/>
      <c r="S78" s="20"/>
      <c r="T78" s="20"/>
      <c r="U78" s="20"/>
      <c r="V78" s="20">
        <v>1213421</v>
      </c>
      <c r="W78" s="20">
        <v>1196713</v>
      </c>
      <c r="X78" s="20"/>
      <c r="Y78" s="19"/>
      <c r="Z78" s="22">
        <v>1598755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7875224</v>
      </c>
      <c r="C80" s="18"/>
      <c r="D80" s="19">
        <v>756252</v>
      </c>
      <c r="E80" s="20">
        <v>888194</v>
      </c>
      <c r="F80" s="20">
        <v>54338</v>
      </c>
      <c r="G80" s="20">
        <v>55186</v>
      </c>
      <c r="H80" s="20">
        <v>49129</v>
      </c>
      <c r="I80" s="20">
        <v>158653</v>
      </c>
      <c r="J80" s="20">
        <v>41898</v>
      </c>
      <c r="K80" s="20">
        <v>168631</v>
      </c>
      <c r="L80" s="20">
        <v>74916</v>
      </c>
      <c r="M80" s="20">
        <v>285445</v>
      </c>
      <c r="N80" s="20">
        <v>60606</v>
      </c>
      <c r="O80" s="20">
        <v>112099</v>
      </c>
      <c r="P80" s="20">
        <v>63478</v>
      </c>
      <c r="Q80" s="20">
        <v>236183</v>
      </c>
      <c r="R80" s="20"/>
      <c r="S80" s="20"/>
      <c r="T80" s="20"/>
      <c r="U80" s="20"/>
      <c r="V80" s="20">
        <v>680281</v>
      </c>
      <c r="W80" s="20">
        <v>666146</v>
      </c>
      <c r="X80" s="20"/>
      <c r="Y80" s="19"/>
      <c r="Z80" s="22">
        <v>888194</v>
      </c>
    </row>
    <row r="81" spans="1:26" ht="13.5" hidden="1">
      <c r="A81" s="38" t="s">
        <v>105</v>
      </c>
      <c r="B81" s="18">
        <v>164691</v>
      </c>
      <c r="C81" s="18"/>
      <c r="D81" s="19">
        <v>170520</v>
      </c>
      <c r="E81" s="20">
        <v>140371</v>
      </c>
      <c r="F81" s="20">
        <v>9773</v>
      </c>
      <c r="G81" s="20">
        <v>10010</v>
      </c>
      <c r="H81" s="20">
        <v>12430</v>
      </c>
      <c r="I81" s="20">
        <v>32213</v>
      </c>
      <c r="J81" s="20">
        <v>8091</v>
      </c>
      <c r="K81" s="20">
        <v>13674</v>
      </c>
      <c r="L81" s="20">
        <v>11501</v>
      </c>
      <c r="M81" s="20">
        <v>33266</v>
      </c>
      <c r="N81" s="20">
        <v>13158</v>
      </c>
      <c r="O81" s="20">
        <v>11578</v>
      </c>
      <c r="P81" s="20">
        <v>12887</v>
      </c>
      <c r="Q81" s="20">
        <v>37623</v>
      </c>
      <c r="R81" s="20"/>
      <c r="S81" s="20"/>
      <c r="T81" s="20"/>
      <c r="U81" s="20"/>
      <c r="V81" s="20">
        <v>103102</v>
      </c>
      <c r="W81" s="20">
        <v>102925</v>
      </c>
      <c r="X81" s="20"/>
      <c r="Y81" s="19"/>
      <c r="Z81" s="22">
        <v>140371</v>
      </c>
    </row>
    <row r="82" spans="1:26" ht="13.5" hidden="1">
      <c r="A82" s="38" t="s">
        <v>106</v>
      </c>
      <c r="B82" s="18">
        <v>683045</v>
      </c>
      <c r="C82" s="18"/>
      <c r="D82" s="19">
        <v>422040</v>
      </c>
      <c r="E82" s="20">
        <v>570190</v>
      </c>
      <c r="F82" s="20">
        <v>24457</v>
      </c>
      <c r="G82" s="20">
        <v>25856</v>
      </c>
      <c r="H82" s="20">
        <v>31597</v>
      </c>
      <c r="I82" s="20">
        <v>81910</v>
      </c>
      <c r="J82" s="20">
        <v>31607</v>
      </c>
      <c r="K82" s="20">
        <v>113333</v>
      </c>
      <c r="L82" s="20">
        <v>58243</v>
      </c>
      <c r="M82" s="20">
        <v>203183</v>
      </c>
      <c r="N82" s="20">
        <v>36850</v>
      </c>
      <c r="O82" s="20">
        <v>71722</v>
      </c>
      <c r="P82" s="20">
        <v>36373</v>
      </c>
      <c r="Q82" s="20">
        <v>144945</v>
      </c>
      <c r="R82" s="20"/>
      <c r="S82" s="20"/>
      <c r="T82" s="20"/>
      <c r="U82" s="20"/>
      <c r="V82" s="20">
        <v>430038</v>
      </c>
      <c r="W82" s="20">
        <v>427642</v>
      </c>
      <c r="X82" s="20"/>
      <c r="Y82" s="19"/>
      <c r="Z82" s="22">
        <v>570190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256004</v>
      </c>
      <c r="C84" s="27"/>
      <c r="D84" s="28">
        <v>799992</v>
      </c>
      <c r="E84" s="29">
        <v>152078</v>
      </c>
      <c r="F84" s="29">
        <v>13598</v>
      </c>
      <c r="G84" s="29">
        <v>13598</v>
      </c>
      <c r="H84" s="29">
        <v>25138</v>
      </c>
      <c r="I84" s="29">
        <v>52334</v>
      </c>
      <c r="J84" s="29">
        <v>14025</v>
      </c>
      <c r="K84" s="29">
        <v>39547</v>
      </c>
      <c r="L84" s="29">
        <v>11730</v>
      </c>
      <c r="M84" s="29">
        <v>65302</v>
      </c>
      <c r="N84" s="29">
        <v>15011</v>
      </c>
      <c r="O84" s="29">
        <v>15025</v>
      </c>
      <c r="P84" s="29">
        <v>7085</v>
      </c>
      <c r="Q84" s="29">
        <v>37121</v>
      </c>
      <c r="R84" s="29"/>
      <c r="S84" s="29"/>
      <c r="T84" s="29"/>
      <c r="U84" s="29"/>
      <c r="V84" s="29">
        <v>154757</v>
      </c>
      <c r="W84" s="29">
        <v>134858</v>
      </c>
      <c r="X84" s="29"/>
      <c r="Y84" s="28"/>
      <c r="Z84" s="30">
        <v>152078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57693651</v>
      </c>
      <c r="C5" s="18">
        <v>0</v>
      </c>
      <c r="D5" s="58">
        <v>18500000</v>
      </c>
      <c r="E5" s="59">
        <v>13500000</v>
      </c>
      <c r="F5" s="59">
        <v>2753000</v>
      </c>
      <c r="G5" s="59">
        <v>2978000</v>
      </c>
      <c r="H5" s="59">
        <v>2977749</v>
      </c>
      <c r="I5" s="59">
        <v>8708749</v>
      </c>
      <c r="J5" s="59">
        <v>2977176</v>
      </c>
      <c r="K5" s="59">
        <v>2977176</v>
      </c>
      <c r="L5" s="59">
        <v>2917593</v>
      </c>
      <c r="M5" s="59">
        <v>8871945</v>
      </c>
      <c r="N5" s="59">
        <v>2962935</v>
      </c>
      <c r="O5" s="59">
        <v>2962935</v>
      </c>
      <c r="P5" s="59">
        <v>2962935</v>
      </c>
      <c r="Q5" s="59">
        <v>8888805</v>
      </c>
      <c r="R5" s="59">
        <v>0</v>
      </c>
      <c r="S5" s="59">
        <v>0</v>
      </c>
      <c r="T5" s="59">
        <v>0</v>
      </c>
      <c r="U5" s="59">
        <v>0</v>
      </c>
      <c r="V5" s="59">
        <v>26469499</v>
      </c>
      <c r="W5" s="59">
        <v>13875003</v>
      </c>
      <c r="X5" s="59">
        <v>12594496</v>
      </c>
      <c r="Y5" s="60">
        <v>90.77</v>
      </c>
      <c r="Z5" s="61">
        <v>13500000</v>
      </c>
    </row>
    <row r="6" spans="1:26" ht="13.5">
      <c r="A6" s="57" t="s">
        <v>32</v>
      </c>
      <c r="B6" s="18">
        <v>65432360</v>
      </c>
      <c r="C6" s="18">
        <v>0</v>
      </c>
      <c r="D6" s="58">
        <v>40000000</v>
      </c>
      <c r="E6" s="59">
        <v>58004754</v>
      </c>
      <c r="F6" s="59">
        <v>6416000</v>
      </c>
      <c r="G6" s="59">
        <v>6449000</v>
      </c>
      <c r="H6" s="59">
        <v>6515188</v>
      </c>
      <c r="I6" s="59">
        <v>19380188</v>
      </c>
      <c r="J6" s="59">
        <v>8351333</v>
      </c>
      <c r="K6" s="59">
        <v>8888525</v>
      </c>
      <c r="L6" s="59">
        <v>8020519</v>
      </c>
      <c r="M6" s="59">
        <v>25260377</v>
      </c>
      <c r="N6" s="59">
        <v>6355191</v>
      </c>
      <c r="O6" s="59">
        <v>9740122</v>
      </c>
      <c r="P6" s="59">
        <v>9720162</v>
      </c>
      <c r="Q6" s="59">
        <v>25815475</v>
      </c>
      <c r="R6" s="59">
        <v>0</v>
      </c>
      <c r="S6" s="59">
        <v>0</v>
      </c>
      <c r="T6" s="59">
        <v>0</v>
      </c>
      <c r="U6" s="59">
        <v>0</v>
      </c>
      <c r="V6" s="59">
        <v>70456040</v>
      </c>
      <c r="W6" s="59">
        <v>29999997</v>
      </c>
      <c r="X6" s="59">
        <v>40456043</v>
      </c>
      <c r="Y6" s="60">
        <v>134.85</v>
      </c>
      <c r="Z6" s="61">
        <v>58004754</v>
      </c>
    </row>
    <row r="7" spans="1:26" ht="13.5">
      <c r="A7" s="57" t="s">
        <v>33</v>
      </c>
      <c r="B7" s="18">
        <v>3940080</v>
      </c>
      <c r="C7" s="18">
        <v>0</v>
      </c>
      <c r="D7" s="58">
        <v>5500000</v>
      </c>
      <c r="E7" s="59">
        <v>9750000</v>
      </c>
      <c r="F7" s="59">
        <v>81000</v>
      </c>
      <c r="G7" s="59">
        <v>281000</v>
      </c>
      <c r="H7" s="59">
        <v>120000</v>
      </c>
      <c r="I7" s="59">
        <v>482000</v>
      </c>
      <c r="J7" s="59">
        <v>200000</v>
      </c>
      <c r="K7" s="59">
        <v>200000</v>
      </c>
      <c r="L7" s="59">
        <v>987000</v>
      </c>
      <c r="M7" s="59">
        <v>1387000</v>
      </c>
      <c r="N7" s="59">
        <v>185000</v>
      </c>
      <c r="O7" s="59">
        <v>80000</v>
      </c>
      <c r="P7" s="59">
        <v>80000</v>
      </c>
      <c r="Q7" s="59">
        <v>345000</v>
      </c>
      <c r="R7" s="59">
        <v>0</v>
      </c>
      <c r="S7" s="59">
        <v>0</v>
      </c>
      <c r="T7" s="59">
        <v>0</v>
      </c>
      <c r="U7" s="59">
        <v>0</v>
      </c>
      <c r="V7" s="59">
        <v>2214000</v>
      </c>
      <c r="W7" s="59">
        <v>4124997</v>
      </c>
      <c r="X7" s="59">
        <v>-1910997</v>
      </c>
      <c r="Y7" s="60">
        <v>-46.33</v>
      </c>
      <c r="Z7" s="61">
        <v>9750000</v>
      </c>
    </row>
    <row r="8" spans="1:26" ht="13.5">
      <c r="A8" s="57" t="s">
        <v>34</v>
      </c>
      <c r="B8" s="18">
        <v>427702802</v>
      </c>
      <c r="C8" s="18">
        <v>0</v>
      </c>
      <c r="D8" s="58">
        <v>465845000</v>
      </c>
      <c r="E8" s="59">
        <v>335974000</v>
      </c>
      <c r="F8" s="59">
        <v>141087000</v>
      </c>
      <c r="G8" s="59">
        <v>812000</v>
      </c>
      <c r="H8" s="59">
        <v>0</v>
      </c>
      <c r="I8" s="59">
        <v>141899000</v>
      </c>
      <c r="J8" s="59">
        <v>0</v>
      </c>
      <c r="K8" s="59">
        <v>0</v>
      </c>
      <c r="L8" s="59">
        <v>110939000</v>
      </c>
      <c r="M8" s="59">
        <v>110939000</v>
      </c>
      <c r="N8" s="59">
        <v>0</v>
      </c>
      <c r="O8" s="59">
        <v>974000</v>
      </c>
      <c r="P8" s="59">
        <v>0</v>
      </c>
      <c r="Q8" s="59">
        <v>974000</v>
      </c>
      <c r="R8" s="59">
        <v>0</v>
      </c>
      <c r="S8" s="59">
        <v>0</v>
      </c>
      <c r="T8" s="59">
        <v>0</v>
      </c>
      <c r="U8" s="59">
        <v>0</v>
      </c>
      <c r="V8" s="59">
        <v>253812000</v>
      </c>
      <c r="W8" s="59">
        <v>349383750</v>
      </c>
      <c r="X8" s="59">
        <v>-95571750</v>
      </c>
      <c r="Y8" s="60">
        <v>-27.35</v>
      </c>
      <c r="Z8" s="61">
        <v>335974000</v>
      </c>
    </row>
    <row r="9" spans="1:26" ht="13.5">
      <c r="A9" s="57" t="s">
        <v>35</v>
      </c>
      <c r="B9" s="18">
        <v>67096788</v>
      </c>
      <c r="C9" s="18">
        <v>0</v>
      </c>
      <c r="D9" s="58">
        <v>20500000</v>
      </c>
      <c r="E9" s="59">
        <v>16505000</v>
      </c>
      <c r="F9" s="59">
        <v>2106000</v>
      </c>
      <c r="G9" s="59">
        <v>4328000</v>
      </c>
      <c r="H9" s="59">
        <v>2863905</v>
      </c>
      <c r="I9" s="59">
        <v>9297905</v>
      </c>
      <c r="J9" s="59">
        <v>3545839</v>
      </c>
      <c r="K9" s="59">
        <v>3752950</v>
      </c>
      <c r="L9" s="59">
        <v>6666560</v>
      </c>
      <c r="M9" s="59">
        <v>13965349</v>
      </c>
      <c r="N9" s="59">
        <v>3472059</v>
      </c>
      <c r="O9" s="59">
        <v>3312769</v>
      </c>
      <c r="P9" s="59">
        <v>3332729</v>
      </c>
      <c r="Q9" s="59">
        <v>10117557</v>
      </c>
      <c r="R9" s="59">
        <v>0</v>
      </c>
      <c r="S9" s="59">
        <v>0</v>
      </c>
      <c r="T9" s="59">
        <v>0</v>
      </c>
      <c r="U9" s="59">
        <v>0</v>
      </c>
      <c r="V9" s="59">
        <v>33380811</v>
      </c>
      <c r="W9" s="59">
        <v>15374988</v>
      </c>
      <c r="X9" s="59">
        <v>18005823</v>
      </c>
      <c r="Y9" s="60">
        <v>117.11</v>
      </c>
      <c r="Z9" s="61">
        <v>16505000</v>
      </c>
    </row>
    <row r="10" spans="1:26" ht="25.5">
      <c r="A10" s="62" t="s">
        <v>95</v>
      </c>
      <c r="B10" s="63">
        <f>SUM(B5:B9)</f>
        <v>621865681</v>
      </c>
      <c r="C10" s="63">
        <f>SUM(C5:C9)</f>
        <v>0</v>
      </c>
      <c r="D10" s="64">
        <f aca="true" t="shared" si="0" ref="D10:Z10">SUM(D5:D9)</f>
        <v>550345000</v>
      </c>
      <c r="E10" s="65">
        <f t="shared" si="0"/>
        <v>433733754</v>
      </c>
      <c r="F10" s="65">
        <f t="shared" si="0"/>
        <v>152443000</v>
      </c>
      <c r="G10" s="65">
        <f t="shared" si="0"/>
        <v>14848000</v>
      </c>
      <c r="H10" s="65">
        <f t="shared" si="0"/>
        <v>12476842</v>
      </c>
      <c r="I10" s="65">
        <f t="shared" si="0"/>
        <v>179767842</v>
      </c>
      <c r="J10" s="65">
        <f t="shared" si="0"/>
        <v>15074348</v>
      </c>
      <c r="K10" s="65">
        <f t="shared" si="0"/>
        <v>15818651</v>
      </c>
      <c r="L10" s="65">
        <f t="shared" si="0"/>
        <v>129530672</v>
      </c>
      <c r="M10" s="65">
        <f t="shared" si="0"/>
        <v>160423671</v>
      </c>
      <c r="N10" s="65">
        <f t="shared" si="0"/>
        <v>12975185</v>
      </c>
      <c r="O10" s="65">
        <f t="shared" si="0"/>
        <v>17069826</v>
      </c>
      <c r="P10" s="65">
        <f t="shared" si="0"/>
        <v>16095826</v>
      </c>
      <c r="Q10" s="65">
        <f t="shared" si="0"/>
        <v>46140837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386332350</v>
      </c>
      <c r="W10" s="65">
        <f t="shared" si="0"/>
        <v>412758735</v>
      </c>
      <c r="X10" s="65">
        <f t="shared" si="0"/>
        <v>-26426385</v>
      </c>
      <c r="Y10" s="66">
        <f>+IF(W10&lt;&gt;0,(X10/W10)*100,0)</f>
        <v>-6.402380557736713</v>
      </c>
      <c r="Z10" s="67">
        <f t="shared" si="0"/>
        <v>433733754</v>
      </c>
    </row>
    <row r="11" spans="1:26" ht="13.5">
      <c r="A11" s="57" t="s">
        <v>36</v>
      </c>
      <c r="B11" s="18">
        <v>165426349</v>
      </c>
      <c r="C11" s="18">
        <v>0</v>
      </c>
      <c r="D11" s="58">
        <v>179997413</v>
      </c>
      <c r="E11" s="59">
        <v>184709607</v>
      </c>
      <c r="F11" s="59">
        <v>14883418</v>
      </c>
      <c r="G11" s="59">
        <v>15198467</v>
      </c>
      <c r="H11" s="59">
        <v>15572278</v>
      </c>
      <c r="I11" s="59">
        <v>45654163</v>
      </c>
      <c r="J11" s="59">
        <v>15007387</v>
      </c>
      <c r="K11" s="59">
        <v>15042097</v>
      </c>
      <c r="L11" s="59">
        <v>15131953</v>
      </c>
      <c r="M11" s="59">
        <v>45181437</v>
      </c>
      <c r="N11" s="59">
        <v>15465493</v>
      </c>
      <c r="O11" s="59">
        <v>14023864</v>
      </c>
      <c r="P11" s="59">
        <v>14998594</v>
      </c>
      <c r="Q11" s="59">
        <v>44487951</v>
      </c>
      <c r="R11" s="59">
        <v>0</v>
      </c>
      <c r="S11" s="59">
        <v>0</v>
      </c>
      <c r="T11" s="59">
        <v>0</v>
      </c>
      <c r="U11" s="59">
        <v>0</v>
      </c>
      <c r="V11" s="59">
        <v>135323551</v>
      </c>
      <c r="W11" s="59">
        <v>134997750</v>
      </c>
      <c r="X11" s="59">
        <v>325801</v>
      </c>
      <c r="Y11" s="60">
        <v>0.24</v>
      </c>
      <c r="Z11" s="61">
        <v>184709607</v>
      </c>
    </row>
    <row r="12" spans="1:26" ht="13.5">
      <c r="A12" s="57" t="s">
        <v>37</v>
      </c>
      <c r="B12" s="18">
        <v>21204997</v>
      </c>
      <c r="C12" s="18">
        <v>0</v>
      </c>
      <c r="D12" s="58">
        <v>20000000</v>
      </c>
      <c r="E12" s="59">
        <v>21200000</v>
      </c>
      <c r="F12" s="59">
        <v>1692776</v>
      </c>
      <c r="G12" s="59">
        <v>1701715</v>
      </c>
      <c r="H12" s="59">
        <v>1689224</v>
      </c>
      <c r="I12" s="59">
        <v>5083715</v>
      </c>
      <c r="J12" s="59">
        <v>1853971</v>
      </c>
      <c r="K12" s="59">
        <v>1697604</v>
      </c>
      <c r="L12" s="59">
        <v>1781006</v>
      </c>
      <c r="M12" s="59">
        <v>5332581</v>
      </c>
      <c r="N12" s="59">
        <v>2942322</v>
      </c>
      <c r="O12" s="59">
        <v>2942322</v>
      </c>
      <c r="P12" s="59">
        <v>1880117</v>
      </c>
      <c r="Q12" s="59">
        <v>7764761</v>
      </c>
      <c r="R12" s="59">
        <v>0</v>
      </c>
      <c r="S12" s="59">
        <v>0</v>
      </c>
      <c r="T12" s="59">
        <v>0</v>
      </c>
      <c r="U12" s="59">
        <v>0</v>
      </c>
      <c r="V12" s="59">
        <v>18181057</v>
      </c>
      <c r="W12" s="59">
        <v>15000003</v>
      </c>
      <c r="X12" s="59">
        <v>3181054</v>
      </c>
      <c r="Y12" s="60">
        <v>21.21</v>
      </c>
      <c r="Z12" s="61">
        <v>21200000</v>
      </c>
    </row>
    <row r="13" spans="1:26" ht="13.5">
      <c r="A13" s="57" t="s">
        <v>96</v>
      </c>
      <c r="B13" s="18">
        <v>54392876</v>
      </c>
      <c r="C13" s="18">
        <v>0</v>
      </c>
      <c r="D13" s="58">
        <v>150000000</v>
      </c>
      <c r="E13" s="59">
        <v>150000000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150000000</v>
      </c>
    </row>
    <row r="14" spans="1:26" ht="13.5">
      <c r="A14" s="57" t="s">
        <v>38</v>
      </c>
      <c r="B14" s="18">
        <v>1602837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14987</v>
      </c>
      <c r="P14" s="59">
        <v>18409</v>
      </c>
      <c r="Q14" s="59">
        <v>33396</v>
      </c>
      <c r="R14" s="59">
        <v>0</v>
      </c>
      <c r="S14" s="59">
        <v>0</v>
      </c>
      <c r="T14" s="59">
        <v>0</v>
      </c>
      <c r="U14" s="59">
        <v>0</v>
      </c>
      <c r="V14" s="59">
        <v>33396</v>
      </c>
      <c r="W14" s="59"/>
      <c r="X14" s="59">
        <v>33396</v>
      </c>
      <c r="Y14" s="60">
        <v>0</v>
      </c>
      <c r="Z14" s="61">
        <v>0</v>
      </c>
    </row>
    <row r="15" spans="1:26" ht="13.5">
      <c r="A15" s="57" t="s">
        <v>39</v>
      </c>
      <c r="B15" s="18">
        <v>60258540</v>
      </c>
      <c r="C15" s="18">
        <v>0</v>
      </c>
      <c r="D15" s="58">
        <v>52210000</v>
      </c>
      <c r="E15" s="59">
        <v>43320000</v>
      </c>
      <c r="F15" s="59">
        <v>0</v>
      </c>
      <c r="G15" s="59">
        <v>2422111</v>
      </c>
      <c r="H15" s="59">
        <v>2256662</v>
      </c>
      <c r="I15" s="59">
        <v>4678773</v>
      </c>
      <c r="J15" s="59">
        <v>1074169</v>
      </c>
      <c r="K15" s="59">
        <v>0</v>
      </c>
      <c r="L15" s="59">
        <v>8432144</v>
      </c>
      <c r="M15" s="59">
        <v>9506313</v>
      </c>
      <c r="N15" s="59">
        <v>3000</v>
      </c>
      <c r="O15" s="59">
        <v>0</v>
      </c>
      <c r="P15" s="59">
        <v>3266802</v>
      </c>
      <c r="Q15" s="59">
        <v>3269802</v>
      </c>
      <c r="R15" s="59">
        <v>0</v>
      </c>
      <c r="S15" s="59">
        <v>0</v>
      </c>
      <c r="T15" s="59">
        <v>0</v>
      </c>
      <c r="U15" s="59">
        <v>0</v>
      </c>
      <c r="V15" s="59">
        <v>17454888</v>
      </c>
      <c r="W15" s="59">
        <v>39157497</v>
      </c>
      <c r="X15" s="59">
        <v>-21702609</v>
      </c>
      <c r="Y15" s="60">
        <v>-55.42</v>
      </c>
      <c r="Z15" s="61">
        <v>43320000</v>
      </c>
    </row>
    <row r="16" spans="1:26" ht="13.5">
      <c r="A16" s="68" t="s">
        <v>40</v>
      </c>
      <c r="B16" s="18">
        <v>1961057</v>
      </c>
      <c r="C16" s="18">
        <v>0</v>
      </c>
      <c r="D16" s="58">
        <v>0</v>
      </c>
      <c r="E16" s="59">
        <v>9980550</v>
      </c>
      <c r="F16" s="59">
        <v>0</v>
      </c>
      <c r="G16" s="59">
        <v>1857886</v>
      </c>
      <c r="H16" s="59">
        <v>0</v>
      </c>
      <c r="I16" s="59">
        <v>1857886</v>
      </c>
      <c r="J16" s="59">
        <v>0</v>
      </c>
      <c r="K16" s="59">
        <v>0</v>
      </c>
      <c r="L16" s="59">
        <v>0</v>
      </c>
      <c r="M16" s="59">
        <v>0</v>
      </c>
      <c r="N16" s="59">
        <v>103477</v>
      </c>
      <c r="O16" s="59">
        <v>0</v>
      </c>
      <c r="P16" s="59">
        <v>135675</v>
      </c>
      <c r="Q16" s="59">
        <v>239152</v>
      </c>
      <c r="R16" s="59">
        <v>0</v>
      </c>
      <c r="S16" s="59">
        <v>0</v>
      </c>
      <c r="T16" s="59">
        <v>0</v>
      </c>
      <c r="U16" s="59">
        <v>0</v>
      </c>
      <c r="V16" s="59">
        <v>2097038</v>
      </c>
      <c r="W16" s="59"/>
      <c r="X16" s="59">
        <v>2097038</v>
      </c>
      <c r="Y16" s="60">
        <v>0</v>
      </c>
      <c r="Z16" s="61">
        <v>9980550</v>
      </c>
    </row>
    <row r="17" spans="1:26" ht="13.5">
      <c r="A17" s="57" t="s">
        <v>41</v>
      </c>
      <c r="B17" s="18">
        <v>251567136</v>
      </c>
      <c r="C17" s="18">
        <v>0</v>
      </c>
      <c r="D17" s="58">
        <v>216096000</v>
      </c>
      <c r="E17" s="59">
        <v>220387147</v>
      </c>
      <c r="F17" s="59">
        <v>8049442</v>
      </c>
      <c r="G17" s="59">
        <v>26469750</v>
      </c>
      <c r="H17" s="59">
        <v>10364890</v>
      </c>
      <c r="I17" s="59">
        <v>44884082</v>
      </c>
      <c r="J17" s="59">
        <v>11406666</v>
      </c>
      <c r="K17" s="59">
        <v>6969954</v>
      </c>
      <c r="L17" s="59">
        <v>23963405</v>
      </c>
      <c r="M17" s="59">
        <v>42340025</v>
      </c>
      <c r="N17" s="59">
        <v>7766828</v>
      </c>
      <c r="O17" s="59">
        <v>13962219</v>
      </c>
      <c r="P17" s="59">
        <v>20901324</v>
      </c>
      <c r="Q17" s="59">
        <v>42630371</v>
      </c>
      <c r="R17" s="59">
        <v>0</v>
      </c>
      <c r="S17" s="59">
        <v>0</v>
      </c>
      <c r="T17" s="59">
        <v>0</v>
      </c>
      <c r="U17" s="59">
        <v>0</v>
      </c>
      <c r="V17" s="59">
        <v>129854478</v>
      </c>
      <c r="W17" s="59">
        <v>132450750</v>
      </c>
      <c r="X17" s="59">
        <v>-2596272</v>
      </c>
      <c r="Y17" s="60">
        <v>-1.96</v>
      </c>
      <c r="Z17" s="61">
        <v>220387147</v>
      </c>
    </row>
    <row r="18" spans="1:26" ht="13.5">
      <c r="A18" s="69" t="s">
        <v>42</v>
      </c>
      <c r="B18" s="70">
        <f>SUM(B11:B17)</f>
        <v>556413792</v>
      </c>
      <c r="C18" s="70">
        <f>SUM(C11:C17)</f>
        <v>0</v>
      </c>
      <c r="D18" s="71">
        <f aca="true" t="shared" si="1" ref="D18:Z18">SUM(D11:D17)</f>
        <v>618303413</v>
      </c>
      <c r="E18" s="72">
        <f t="shared" si="1"/>
        <v>629597304</v>
      </c>
      <c r="F18" s="72">
        <f t="shared" si="1"/>
        <v>24625636</v>
      </c>
      <c r="G18" s="72">
        <f t="shared" si="1"/>
        <v>47649929</v>
      </c>
      <c r="H18" s="72">
        <f t="shared" si="1"/>
        <v>29883054</v>
      </c>
      <c r="I18" s="72">
        <f t="shared" si="1"/>
        <v>102158619</v>
      </c>
      <c r="J18" s="72">
        <f t="shared" si="1"/>
        <v>29342193</v>
      </c>
      <c r="K18" s="72">
        <f t="shared" si="1"/>
        <v>23709655</v>
      </c>
      <c r="L18" s="72">
        <f t="shared" si="1"/>
        <v>49308508</v>
      </c>
      <c r="M18" s="72">
        <f t="shared" si="1"/>
        <v>102360356</v>
      </c>
      <c r="N18" s="72">
        <f t="shared" si="1"/>
        <v>26281120</v>
      </c>
      <c r="O18" s="72">
        <f t="shared" si="1"/>
        <v>30943392</v>
      </c>
      <c r="P18" s="72">
        <f t="shared" si="1"/>
        <v>41200921</v>
      </c>
      <c r="Q18" s="72">
        <f t="shared" si="1"/>
        <v>98425433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302944408</v>
      </c>
      <c r="W18" s="72">
        <f t="shared" si="1"/>
        <v>321606000</v>
      </c>
      <c r="X18" s="72">
        <f t="shared" si="1"/>
        <v>-18661592</v>
      </c>
      <c r="Y18" s="66">
        <f>+IF(W18&lt;&gt;0,(X18/W18)*100,0)</f>
        <v>-5.802625572905979</v>
      </c>
      <c r="Z18" s="73">
        <f t="shared" si="1"/>
        <v>629597304</v>
      </c>
    </row>
    <row r="19" spans="1:26" ht="13.5">
      <c r="A19" s="69" t="s">
        <v>43</v>
      </c>
      <c r="B19" s="74">
        <f>+B10-B18</f>
        <v>65451889</v>
      </c>
      <c r="C19" s="74">
        <f>+C10-C18</f>
        <v>0</v>
      </c>
      <c r="D19" s="75">
        <f aca="true" t="shared" si="2" ref="D19:Z19">+D10-D18</f>
        <v>-67958413</v>
      </c>
      <c r="E19" s="76">
        <f t="shared" si="2"/>
        <v>-195863550</v>
      </c>
      <c r="F19" s="76">
        <f t="shared" si="2"/>
        <v>127817364</v>
      </c>
      <c r="G19" s="76">
        <f t="shared" si="2"/>
        <v>-32801929</v>
      </c>
      <c r="H19" s="76">
        <f t="shared" si="2"/>
        <v>-17406212</v>
      </c>
      <c r="I19" s="76">
        <f t="shared" si="2"/>
        <v>77609223</v>
      </c>
      <c r="J19" s="76">
        <f t="shared" si="2"/>
        <v>-14267845</v>
      </c>
      <c r="K19" s="76">
        <f t="shared" si="2"/>
        <v>-7891004</v>
      </c>
      <c r="L19" s="76">
        <f t="shared" si="2"/>
        <v>80222164</v>
      </c>
      <c r="M19" s="76">
        <f t="shared" si="2"/>
        <v>58063315</v>
      </c>
      <c r="N19" s="76">
        <f t="shared" si="2"/>
        <v>-13305935</v>
      </c>
      <c r="O19" s="76">
        <f t="shared" si="2"/>
        <v>-13873566</v>
      </c>
      <c r="P19" s="76">
        <f t="shared" si="2"/>
        <v>-25105095</v>
      </c>
      <c r="Q19" s="76">
        <f t="shared" si="2"/>
        <v>-52284596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83387942</v>
      </c>
      <c r="W19" s="76">
        <f>IF(E10=E18,0,W10-W18)</f>
        <v>91152735</v>
      </c>
      <c r="X19" s="76">
        <f t="shared" si="2"/>
        <v>-7764793</v>
      </c>
      <c r="Y19" s="77">
        <f>+IF(W19&lt;&gt;0,(X19/W19)*100,0)</f>
        <v>-8.518442150967823</v>
      </c>
      <c r="Z19" s="78">
        <f t="shared" si="2"/>
        <v>-195863550</v>
      </c>
    </row>
    <row r="20" spans="1:26" ht="13.5">
      <c r="A20" s="57" t="s">
        <v>44</v>
      </c>
      <c r="B20" s="18">
        <v>0</v>
      </c>
      <c r="C20" s="18">
        <v>0</v>
      </c>
      <c r="D20" s="58">
        <v>121002000</v>
      </c>
      <c r="E20" s="59">
        <v>127371000</v>
      </c>
      <c r="F20" s="59">
        <v>46565000</v>
      </c>
      <c r="G20" s="59">
        <v>0</v>
      </c>
      <c r="H20" s="59">
        <v>0</v>
      </c>
      <c r="I20" s="59">
        <v>46565000</v>
      </c>
      <c r="J20" s="59">
        <v>0</v>
      </c>
      <c r="K20" s="59">
        <v>0</v>
      </c>
      <c r="L20" s="59">
        <v>59221000</v>
      </c>
      <c r="M20" s="59">
        <v>59221000</v>
      </c>
      <c r="N20" s="59">
        <v>0</v>
      </c>
      <c r="O20" s="59">
        <v>0</v>
      </c>
      <c r="P20" s="59">
        <v>26585000</v>
      </c>
      <c r="Q20" s="59">
        <v>26585000</v>
      </c>
      <c r="R20" s="59">
        <v>0</v>
      </c>
      <c r="S20" s="59">
        <v>0</v>
      </c>
      <c r="T20" s="59">
        <v>0</v>
      </c>
      <c r="U20" s="59">
        <v>0</v>
      </c>
      <c r="V20" s="59">
        <v>132371000</v>
      </c>
      <c r="W20" s="59">
        <v>121002000</v>
      </c>
      <c r="X20" s="59">
        <v>11369000</v>
      </c>
      <c r="Y20" s="60">
        <v>9.4</v>
      </c>
      <c r="Z20" s="61">
        <v>127371000</v>
      </c>
    </row>
    <row r="21" spans="1:26" ht="13.5">
      <c r="A21" s="57" t="s">
        <v>97</v>
      </c>
      <c r="B21" s="79">
        <v>170000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65621889</v>
      </c>
      <c r="C22" s="85">
        <f>SUM(C19:C21)</f>
        <v>0</v>
      </c>
      <c r="D22" s="86">
        <f aca="true" t="shared" si="3" ref="D22:Z22">SUM(D19:D21)</f>
        <v>53043587</v>
      </c>
      <c r="E22" s="87">
        <f t="shared" si="3"/>
        <v>-68492550</v>
      </c>
      <c r="F22" s="87">
        <f t="shared" si="3"/>
        <v>174382364</v>
      </c>
      <c r="G22" s="87">
        <f t="shared" si="3"/>
        <v>-32801929</v>
      </c>
      <c r="H22" s="87">
        <f t="shared" si="3"/>
        <v>-17406212</v>
      </c>
      <c r="I22" s="87">
        <f t="shared" si="3"/>
        <v>124174223</v>
      </c>
      <c r="J22" s="87">
        <f t="shared" si="3"/>
        <v>-14267845</v>
      </c>
      <c r="K22" s="87">
        <f t="shared" si="3"/>
        <v>-7891004</v>
      </c>
      <c r="L22" s="87">
        <f t="shared" si="3"/>
        <v>139443164</v>
      </c>
      <c r="M22" s="87">
        <f t="shared" si="3"/>
        <v>117284315</v>
      </c>
      <c r="N22" s="87">
        <f t="shared" si="3"/>
        <v>-13305935</v>
      </c>
      <c r="O22" s="87">
        <f t="shared" si="3"/>
        <v>-13873566</v>
      </c>
      <c r="P22" s="87">
        <f t="shared" si="3"/>
        <v>1479905</v>
      </c>
      <c r="Q22" s="87">
        <f t="shared" si="3"/>
        <v>-25699596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215758942</v>
      </c>
      <c r="W22" s="87">
        <f t="shared" si="3"/>
        <v>212154735</v>
      </c>
      <c r="X22" s="87">
        <f t="shared" si="3"/>
        <v>3604207</v>
      </c>
      <c r="Y22" s="88">
        <f>+IF(W22&lt;&gt;0,(X22/W22)*100,0)</f>
        <v>1.6988576757431313</v>
      </c>
      <c r="Z22" s="89">
        <f t="shared" si="3"/>
        <v>-68492550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65621889</v>
      </c>
      <c r="C24" s="74">
        <f>SUM(C22:C23)</f>
        <v>0</v>
      </c>
      <c r="D24" s="75">
        <f aca="true" t="shared" si="4" ref="D24:Z24">SUM(D22:D23)</f>
        <v>53043587</v>
      </c>
      <c r="E24" s="76">
        <f t="shared" si="4"/>
        <v>-68492550</v>
      </c>
      <c r="F24" s="76">
        <f t="shared" si="4"/>
        <v>174382364</v>
      </c>
      <c r="G24" s="76">
        <f t="shared" si="4"/>
        <v>-32801929</v>
      </c>
      <c r="H24" s="76">
        <f t="shared" si="4"/>
        <v>-17406212</v>
      </c>
      <c r="I24" s="76">
        <f t="shared" si="4"/>
        <v>124174223</v>
      </c>
      <c r="J24" s="76">
        <f t="shared" si="4"/>
        <v>-14267845</v>
      </c>
      <c r="K24" s="76">
        <f t="shared" si="4"/>
        <v>-7891004</v>
      </c>
      <c r="L24" s="76">
        <f t="shared" si="4"/>
        <v>139443164</v>
      </c>
      <c r="M24" s="76">
        <f t="shared" si="4"/>
        <v>117284315</v>
      </c>
      <c r="N24" s="76">
        <f t="shared" si="4"/>
        <v>-13305935</v>
      </c>
      <c r="O24" s="76">
        <f t="shared" si="4"/>
        <v>-13873566</v>
      </c>
      <c r="P24" s="76">
        <f t="shared" si="4"/>
        <v>1479905</v>
      </c>
      <c r="Q24" s="76">
        <f t="shared" si="4"/>
        <v>-25699596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215758942</v>
      </c>
      <c r="W24" s="76">
        <f t="shared" si="4"/>
        <v>212154735</v>
      </c>
      <c r="X24" s="76">
        <f t="shared" si="4"/>
        <v>3604207</v>
      </c>
      <c r="Y24" s="77">
        <f>+IF(W24&lt;&gt;0,(X24/W24)*100,0)</f>
        <v>1.6988576757431313</v>
      </c>
      <c r="Z24" s="78">
        <f t="shared" si="4"/>
        <v>-68492550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115457756</v>
      </c>
      <c r="C27" s="21">
        <v>0</v>
      </c>
      <c r="D27" s="98">
        <v>121003000</v>
      </c>
      <c r="E27" s="99">
        <v>121002450</v>
      </c>
      <c r="F27" s="99">
        <v>10976413</v>
      </c>
      <c r="G27" s="99">
        <v>38058509</v>
      </c>
      <c r="H27" s="99">
        <v>1654837</v>
      </c>
      <c r="I27" s="99">
        <v>50689759</v>
      </c>
      <c r="J27" s="99">
        <v>0</v>
      </c>
      <c r="K27" s="99">
        <v>0</v>
      </c>
      <c r="L27" s="99">
        <v>22438000</v>
      </c>
      <c r="M27" s="99">
        <v>22438000</v>
      </c>
      <c r="N27" s="99">
        <v>1990986</v>
      </c>
      <c r="O27" s="99">
        <v>1790132</v>
      </c>
      <c r="P27" s="99">
        <v>9079217</v>
      </c>
      <c r="Q27" s="99">
        <v>12860335</v>
      </c>
      <c r="R27" s="99">
        <v>0</v>
      </c>
      <c r="S27" s="99">
        <v>0</v>
      </c>
      <c r="T27" s="99">
        <v>0</v>
      </c>
      <c r="U27" s="99">
        <v>0</v>
      </c>
      <c r="V27" s="99">
        <v>85988094</v>
      </c>
      <c r="W27" s="99">
        <v>90751838</v>
      </c>
      <c r="X27" s="99">
        <v>-4763744</v>
      </c>
      <c r="Y27" s="100">
        <v>-5.25</v>
      </c>
      <c r="Z27" s="101">
        <v>121002450</v>
      </c>
    </row>
    <row r="28" spans="1:26" ht="13.5">
      <c r="A28" s="102" t="s">
        <v>44</v>
      </c>
      <c r="B28" s="18">
        <v>115031866</v>
      </c>
      <c r="C28" s="18">
        <v>0</v>
      </c>
      <c r="D28" s="58">
        <v>121003000</v>
      </c>
      <c r="E28" s="59">
        <v>121002450</v>
      </c>
      <c r="F28" s="59">
        <v>10976413</v>
      </c>
      <c r="G28" s="59">
        <v>38058509</v>
      </c>
      <c r="H28" s="59">
        <v>1654837</v>
      </c>
      <c r="I28" s="59">
        <v>50689759</v>
      </c>
      <c r="J28" s="59">
        <v>0</v>
      </c>
      <c r="K28" s="59">
        <v>0</v>
      </c>
      <c r="L28" s="59">
        <v>22438000</v>
      </c>
      <c r="M28" s="59">
        <v>22438000</v>
      </c>
      <c r="N28" s="59">
        <v>1990986</v>
      </c>
      <c r="O28" s="59">
        <v>1790132</v>
      </c>
      <c r="P28" s="59">
        <v>9079217</v>
      </c>
      <c r="Q28" s="59">
        <v>12860335</v>
      </c>
      <c r="R28" s="59">
        <v>0</v>
      </c>
      <c r="S28" s="59">
        <v>0</v>
      </c>
      <c r="T28" s="59">
        <v>0</v>
      </c>
      <c r="U28" s="59">
        <v>0</v>
      </c>
      <c r="V28" s="59">
        <v>85988094</v>
      </c>
      <c r="W28" s="59">
        <v>90751838</v>
      </c>
      <c r="X28" s="59">
        <v>-4763744</v>
      </c>
      <c r="Y28" s="60">
        <v>-5.25</v>
      </c>
      <c r="Z28" s="61">
        <v>121002450</v>
      </c>
    </row>
    <row r="29" spans="1:26" ht="13.5">
      <c r="A29" s="57" t="s">
        <v>100</v>
      </c>
      <c r="B29" s="18">
        <v>425890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115457756</v>
      </c>
      <c r="C32" s="21">
        <f>SUM(C28:C31)</f>
        <v>0</v>
      </c>
      <c r="D32" s="98">
        <f aca="true" t="shared" si="5" ref="D32:Z32">SUM(D28:D31)</f>
        <v>121003000</v>
      </c>
      <c r="E32" s="99">
        <f t="shared" si="5"/>
        <v>121002450</v>
      </c>
      <c r="F32" s="99">
        <f t="shared" si="5"/>
        <v>10976413</v>
      </c>
      <c r="G32" s="99">
        <f t="shared" si="5"/>
        <v>38058509</v>
      </c>
      <c r="H32" s="99">
        <f t="shared" si="5"/>
        <v>1654837</v>
      </c>
      <c r="I32" s="99">
        <f t="shared" si="5"/>
        <v>50689759</v>
      </c>
      <c r="J32" s="99">
        <f t="shared" si="5"/>
        <v>0</v>
      </c>
      <c r="K32" s="99">
        <f t="shared" si="5"/>
        <v>0</v>
      </c>
      <c r="L32" s="99">
        <f t="shared" si="5"/>
        <v>22438000</v>
      </c>
      <c r="M32" s="99">
        <f t="shared" si="5"/>
        <v>22438000</v>
      </c>
      <c r="N32" s="99">
        <f t="shared" si="5"/>
        <v>1990986</v>
      </c>
      <c r="O32" s="99">
        <f t="shared" si="5"/>
        <v>1790132</v>
      </c>
      <c r="P32" s="99">
        <f t="shared" si="5"/>
        <v>9079217</v>
      </c>
      <c r="Q32" s="99">
        <f t="shared" si="5"/>
        <v>12860335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85988094</v>
      </c>
      <c r="W32" s="99">
        <f t="shared" si="5"/>
        <v>90751838</v>
      </c>
      <c r="X32" s="99">
        <f t="shared" si="5"/>
        <v>-4763744</v>
      </c>
      <c r="Y32" s="100">
        <f>+IF(W32&lt;&gt;0,(X32/W32)*100,0)</f>
        <v>-5.249198368852872</v>
      </c>
      <c r="Z32" s="101">
        <f t="shared" si="5"/>
        <v>121002450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101810391</v>
      </c>
      <c r="C35" s="18">
        <v>0</v>
      </c>
      <c r="D35" s="58">
        <v>47106937</v>
      </c>
      <c r="E35" s="59">
        <v>112978168</v>
      </c>
      <c r="F35" s="59">
        <v>97507913</v>
      </c>
      <c r="G35" s="59">
        <v>64423000</v>
      </c>
      <c r="H35" s="59">
        <v>37932000</v>
      </c>
      <c r="I35" s="59">
        <v>37932000</v>
      </c>
      <c r="J35" s="59">
        <v>24708806</v>
      </c>
      <c r="K35" s="59">
        <v>34067603</v>
      </c>
      <c r="L35" s="59">
        <v>70871231</v>
      </c>
      <c r="M35" s="59">
        <v>70871231</v>
      </c>
      <c r="N35" s="59">
        <v>44867493</v>
      </c>
      <c r="O35" s="59">
        <v>20164039</v>
      </c>
      <c r="P35" s="59">
        <v>56659047</v>
      </c>
      <c r="Q35" s="59">
        <v>56659047</v>
      </c>
      <c r="R35" s="59">
        <v>0</v>
      </c>
      <c r="S35" s="59">
        <v>0</v>
      </c>
      <c r="T35" s="59">
        <v>0</v>
      </c>
      <c r="U35" s="59">
        <v>0</v>
      </c>
      <c r="V35" s="59">
        <v>56659047</v>
      </c>
      <c r="W35" s="59">
        <v>84733626</v>
      </c>
      <c r="X35" s="59">
        <v>-28074579</v>
      </c>
      <c r="Y35" s="60">
        <v>-33.13</v>
      </c>
      <c r="Z35" s="61">
        <v>112978168</v>
      </c>
    </row>
    <row r="36" spans="1:26" ht="13.5">
      <c r="A36" s="57" t="s">
        <v>53</v>
      </c>
      <c r="B36" s="18">
        <v>1884057363</v>
      </c>
      <c r="C36" s="18">
        <v>0</v>
      </c>
      <c r="D36" s="58">
        <v>1910377090</v>
      </c>
      <c r="E36" s="59">
        <v>1910377582</v>
      </c>
      <c r="F36" s="59">
        <v>1044818073</v>
      </c>
      <c r="G36" s="59">
        <v>1044818000</v>
      </c>
      <c r="H36" s="59">
        <v>1044818000</v>
      </c>
      <c r="I36" s="59">
        <v>1044818000</v>
      </c>
      <c r="J36" s="59">
        <v>1044818000</v>
      </c>
      <c r="K36" s="59">
        <v>1044818000</v>
      </c>
      <c r="L36" s="59">
        <v>1044818000</v>
      </c>
      <c r="M36" s="59">
        <v>1044818000</v>
      </c>
      <c r="N36" s="59">
        <v>1044818073</v>
      </c>
      <c r="O36" s="59">
        <v>1044818073</v>
      </c>
      <c r="P36" s="59">
        <v>1044818073</v>
      </c>
      <c r="Q36" s="59">
        <v>1044818073</v>
      </c>
      <c r="R36" s="59">
        <v>0</v>
      </c>
      <c r="S36" s="59">
        <v>0</v>
      </c>
      <c r="T36" s="59">
        <v>0</v>
      </c>
      <c r="U36" s="59">
        <v>0</v>
      </c>
      <c r="V36" s="59">
        <v>1044818073</v>
      </c>
      <c r="W36" s="59">
        <v>1432783187</v>
      </c>
      <c r="X36" s="59">
        <v>-387965114</v>
      </c>
      <c r="Y36" s="60">
        <v>-27.08</v>
      </c>
      <c r="Z36" s="61">
        <v>1910377582</v>
      </c>
    </row>
    <row r="37" spans="1:26" ht="13.5">
      <c r="A37" s="57" t="s">
        <v>54</v>
      </c>
      <c r="B37" s="18">
        <v>120966420</v>
      </c>
      <c r="C37" s="18">
        <v>0</v>
      </c>
      <c r="D37" s="58">
        <v>84951681</v>
      </c>
      <c r="E37" s="59">
        <v>84951918</v>
      </c>
      <c r="F37" s="59">
        <v>177124000</v>
      </c>
      <c r="G37" s="59">
        <v>2388000</v>
      </c>
      <c r="H37" s="59">
        <v>2388000</v>
      </c>
      <c r="I37" s="59">
        <v>2388000</v>
      </c>
      <c r="J37" s="59">
        <v>1124372</v>
      </c>
      <c r="K37" s="59">
        <v>5976218</v>
      </c>
      <c r="L37" s="59">
        <v>32658000</v>
      </c>
      <c r="M37" s="59">
        <v>32658000</v>
      </c>
      <c r="N37" s="59">
        <v>34035938</v>
      </c>
      <c r="O37" s="59">
        <v>31783404</v>
      </c>
      <c r="P37" s="59">
        <v>48455102</v>
      </c>
      <c r="Q37" s="59">
        <v>48455102</v>
      </c>
      <c r="R37" s="59">
        <v>0</v>
      </c>
      <c r="S37" s="59">
        <v>0</v>
      </c>
      <c r="T37" s="59">
        <v>0</v>
      </c>
      <c r="U37" s="59">
        <v>0</v>
      </c>
      <c r="V37" s="59">
        <v>48455102</v>
      </c>
      <c r="W37" s="59">
        <v>63713939</v>
      </c>
      <c r="X37" s="59">
        <v>-15258837</v>
      </c>
      <c r="Y37" s="60">
        <v>-23.95</v>
      </c>
      <c r="Z37" s="61">
        <v>84951918</v>
      </c>
    </row>
    <row r="38" spans="1:26" ht="13.5">
      <c r="A38" s="57" t="s">
        <v>55</v>
      </c>
      <c r="B38" s="18">
        <v>28284551</v>
      </c>
      <c r="C38" s="18">
        <v>0</v>
      </c>
      <c r="D38" s="58">
        <v>43437140</v>
      </c>
      <c r="E38" s="59">
        <v>43437000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32577750</v>
      </c>
      <c r="X38" s="59">
        <v>-32577750</v>
      </c>
      <c r="Y38" s="60">
        <v>-100</v>
      </c>
      <c r="Z38" s="61">
        <v>43437000</v>
      </c>
    </row>
    <row r="39" spans="1:26" ht="13.5">
      <c r="A39" s="57" t="s">
        <v>56</v>
      </c>
      <c r="B39" s="18">
        <v>1836616783</v>
      </c>
      <c r="C39" s="18">
        <v>0</v>
      </c>
      <c r="D39" s="58">
        <v>1829095206</v>
      </c>
      <c r="E39" s="59">
        <v>1894966832</v>
      </c>
      <c r="F39" s="59">
        <v>965201986</v>
      </c>
      <c r="G39" s="59">
        <v>1106853000</v>
      </c>
      <c r="H39" s="59">
        <v>1080362000</v>
      </c>
      <c r="I39" s="59">
        <v>1080362000</v>
      </c>
      <c r="J39" s="59">
        <v>1068402434</v>
      </c>
      <c r="K39" s="59">
        <v>1072909385</v>
      </c>
      <c r="L39" s="59">
        <v>1083031231</v>
      </c>
      <c r="M39" s="59">
        <v>1083031231</v>
      </c>
      <c r="N39" s="59">
        <v>1055649628</v>
      </c>
      <c r="O39" s="59">
        <v>1033198708</v>
      </c>
      <c r="P39" s="59">
        <v>1053022018</v>
      </c>
      <c r="Q39" s="59">
        <v>1053022018</v>
      </c>
      <c r="R39" s="59">
        <v>0</v>
      </c>
      <c r="S39" s="59">
        <v>0</v>
      </c>
      <c r="T39" s="59">
        <v>0</v>
      </c>
      <c r="U39" s="59">
        <v>0</v>
      </c>
      <c r="V39" s="59">
        <v>1053022018</v>
      </c>
      <c r="W39" s="59">
        <v>1421225124</v>
      </c>
      <c r="X39" s="59">
        <v>-368203106</v>
      </c>
      <c r="Y39" s="60">
        <v>-25.91</v>
      </c>
      <c r="Z39" s="61">
        <v>1894966832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104164829</v>
      </c>
      <c r="C42" s="18">
        <v>0</v>
      </c>
      <c r="D42" s="58">
        <v>121536993</v>
      </c>
      <c r="E42" s="59">
        <v>128007012</v>
      </c>
      <c r="F42" s="59">
        <v>173356027</v>
      </c>
      <c r="G42" s="59">
        <v>-42092970</v>
      </c>
      <c r="H42" s="59">
        <v>-16453159</v>
      </c>
      <c r="I42" s="59">
        <v>114809898</v>
      </c>
      <c r="J42" s="59">
        <v>-13948816</v>
      </c>
      <c r="K42" s="59">
        <v>-21481993</v>
      </c>
      <c r="L42" s="59">
        <v>133299994</v>
      </c>
      <c r="M42" s="59">
        <v>97869185</v>
      </c>
      <c r="N42" s="59">
        <v>-17897004</v>
      </c>
      <c r="O42" s="59">
        <v>-26756790</v>
      </c>
      <c r="P42" s="59">
        <v>0</v>
      </c>
      <c r="Q42" s="59">
        <v>-44653794</v>
      </c>
      <c r="R42" s="59">
        <v>0</v>
      </c>
      <c r="S42" s="59">
        <v>0</v>
      </c>
      <c r="T42" s="59">
        <v>0</v>
      </c>
      <c r="U42" s="59">
        <v>0</v>
      </c>
      <c r="V42" s="59">
        <v>168025289</v>
      </c>
      <c r="W42" s="59">
        <v>107810273</v>
      </c>
      <c r="X42" s="59">
        <v>60215016</v>
      </c>
      <c r="Y42" s="60">
        <v>55.85</v>
      </c>
      <c r="Z42" s="61">
        <v>128007012</v>
      </c>
    </row>
    <row r="43" spans="1:26" ht="13.5">
      <c r="A43" s="57" t="s">
        <v>59</v>
      </c>
      <c r="B43" s="18">
        <v>-100603976</v>
      </c>
      <c r="C43" s="18">
        <v>0</v>
      </c>
      <c r="D43" s="58">
        <v>-121002000</v>
      </c>
      <c r="E43" s="59">
        <v>-121002000</v>
      </c>
      <c r="F43" s="59">
        <v>-10976000</v>
      </c>
      <c r="G43" s="59">
        <v>-38059000</v>
      </c>
      <c r="H43" s="59">
        <v>-1655000</v>
      </c>
      <c r="I43" s="59">
        <v>-50690000</v>
      </c>
      <c r="J43" s="59">
        <v>0</v>
      </c>
      <c r="K43" s="59">
        <v>0</v>
      </c>
      <c r="L43" s="59">
        <v>-22437511</v>
      </c>
      <c r="M43" s="59">
        <v>-22437511</v>
      </c>
      <c r="N43" s="59">
        <v>-1990986</v>
      </c>
      <c r="O43" s="59">
        <v>-1790132</v>
      </c>
      <c r="P43" s="59">
        <v>0</v>
      </c>
      <c r="Q43" s="59">
        <v>-3781118</v>
      </c>
      <c r="R43" s="59">
        <v>0</v>
      </c>
      <c r="S43" s="59">
        <v>0</v>
      </c>
      <c r="T43" s="59">
        <v>0</v>
      </c>
      <c r="U43" s="59">
        <v>0</v>
      </c>
      <c r="V43" s="59">
        <v>-76908629</v>
      </c>
      <c r="W43" s="59">
        <v>-90751500</v>
      </c>
      <c r="X43" s="59">
        <v>13842871</v>
      </c>
      <c r="Y43" s="60">
        <v>-15.25</v>
      </c>
      <c r="Z43" s="61">
        <v>-121002000</v>
      </c>
    </row>
    <row r="44" spans="1:26" ht="13.5">
      <c r="A44" s="57" t="s">
        <v>60</v>
      </c>
      <c r="B44" s="18">
        <v>-3942143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2506658</v>
      </c>
      <c r="C45" s="21">
        <v>0</v>
      </c>
      <c r="D45" s="98">
        <v>3534993</v>
      </c>
      <c r="E45" s="99">
        <v>13540012</v>
      </c>
      <c r="F45" s="99">
        <v>164940582</v>
      </c>
      <c r="G45" s="99">
        <v>84788612</v>
      </c>
      <c r="H45" s="99">
        <v>66680453</v>
      </c>
      <c r="I45" s="99">
        <v>66680453</v>
      </c>
      <c r="J45" s="99">
        <v>52731637</v>
      </c>
      <c r="K45" s="99">
        <v>31249644</v>
      </c>
      <c r="L45" s="99">
        <v>142112127</v>
      </c>
      <c r="M45" s="99">
        <v>142112127</v>
      </c>
      <c r="N45" s="99">
        <v>122224137</v>
      </c>
      <c r="O45" s="99">
        <v>93677215</v>
      </c>
      <c r="P45" s="99">
        <v>0</v>
      </c>
      <c r="Q45" s="99">
        <v>93677215</v>
      </c>
      <c r="R45" s="99">
        <v>0</v>
      </c>
      <c r="S45" s="99">
        <v>0</v>
      </c>
      <c r="T45" s="99">
        <v>0</v>
      </c>
      <c r="U45" s="99">
        <v>0</v>
      </c>
      <c r="V45" s="99">
        <v>93677215</v>
      </c>
      <c r="W45" s="99">
        <v>23593773</v>
      </c>
      <c r="X45" s="99">
        <v>70083442</v>
      </c>
      <c r="Y45" s="100">
        <v>297.04</v>
      </c>
      <c r="Z45" s="101">
        <v>13540012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12371659</v>
      </c>
      <c r="C49" s="51">
        <v>0</v>
      </c>
      <c r="D49" s="128">
        <v>15871076</v>
      </c>
      <c r="E49" s="53">
        <v>12080985</v>
      </c>
      <c r="F49" s="53">
        <v>0</v>
      </c>
      <c r="G49" s="53">
        <v>0</v>
      </c>
      <c r="H49" s="53">
        <v>0</v>
      </c>
      <c r="I49" s="53">
        <v>12847433</v>
      </c>
      <c r="J49" s="53">
        <v>0</v>
      </c>
      <c r="K49" s="53">
        <v>0</v>
      </c>
      <c r="L49" s="53">
        <v>0</v>
      </c>
      <c r="M49" s="53">
        <v>9912974</v>
      </c>
      <c r="N49" s="53">
        <v>0</v>
      </c>
      <c r="O49" s="53">
        <v>0</v>
      </c>
      <c r="P49" s="53">
        <v>0</v>
      </c>
      <c r="Q49" s="53">
        <v>16200179</v>
      </c>
      <c r="R49" s="53">
        <v>0</v>
      </c>
      <c r="S49" s="53">
        <v>0</v>
      </c>
      <c r="T49" s="53">
        <v>0</v>
      </c>
      <c r="U49" s="53">
        <v>0</v>
      </c>
      <c r="V49" s="53">
        <v>35650937</v>
      </c>
      <c r="W49" s="53">
        <v>225610125</v>
      </c>
      <c r="X49" s="53">
        <v>340545368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12640860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12640860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34.40203442230357</v>
      </c>
      <c r="C58" s="5">
        <f>IF(C67=0,0,+(C76/C67)*100)</f>
        <v>0</v>
      </c>
      <c r="D58" s="6">
        <f aca="true" t="shared" si="6" ref="D58:Z58">IF(D67=0,0,+(D76/D67)*100)</f>
        <v>99.99999344262295</v>
      </c>
      <c r="E58" s="7">
        <f t="shared" si="6"/>
        <v>97.15592595578387</v>
      </c>
      <c r="F58" s="7">
        <f t="shared" si="6"/>
        <v>90.73334827029935</v>
      </c>
      <c r="G58" s="7">
        <f t="shared" si="6"/>
        <v>21.60354998694858</v>
      </c>
      <c r="H58" s="7">
        <f t="shared" si="6"/>
        <v>109.32996184468841</v>
      </c>
      <c r="I58" s="7">
        <f t="shared" si="6"/>
        <v>73.73218454088001</v>
      </c>
      <c r="J58" s="7">
        <f t="shared" si="6"/>
        <v>92.55689374151285</v>
      </c>
      <c r="K58" s="7">
        <f t="shared" si="6"/>
        <v>3.1772319413466263</v>
      </c>
      <c r="L58" s="7">
        <f t="shared" si="6"/>
        <v>44.86982597041695</v>
      </c>
      <c r="M58" s="7">
        <f t="shared" si="6"/>
        <v>46.254230081009034</v>
      </c>
      <c r="N58" s="7">
        <f t="shared" si="6"/>
        <v>4.302032580479649</v>
      </c>
      <c r="O58" s="7">
        <f t="shared" si="6"/>
        <v>14.136800662667001</v>
      </c>
      <c r="P58" s="7">
        <f t="shared" si="6"/>
        <v>0</v>
      </c>
      <c r="Q58" s="7">
        <f t="shared" si="6"/>
        <v>6.302717389423726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40.01757537161825</v>
      </c>
      <c r="W58" s="7">
        <f t="shared" si="6"/>
        <v>117.86886674549946</v>
      </c>
      <c r="X58" s="7">
        <f t="shared" si="6"/>
        <v>0</v>
      </c>
      <c r="Y58" s="7">
        <f t="shared" si="6"/>
        <v>0</v>
      </c>
      <c r="Z58" s="8">
        <f t="shared" si="6"/>
        <v>97.15592595578387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100.00002162162163</v>
      </c>
      <c r="E59" s="10">
        <f t="shared" si="7"/>
        <v>100</v>
      </c>
      <c r="F59" s="10">
        <f t="shared" si="7"/>
        <v>1.107737014166364</v>
      </c>
      <c r="G59" s="10">
        <f t="shared" si="7"/>
        <v>61.316319677636</v>
      </c>
      <c r="H59" s="10">
        <f t="shared" si="7"/>
        <v>285.76085492766515</v>
      </c>
      <c r="I59" s="10">
        <f t="shared" si="7"/>
        <v>119.0267052133435</v>
      </c>
      <c r="J59" s="10">
        <f t="shared" si="7"/>
        <v>7.469360225932226</v>
      </c>
      <c r="K59" s="10">
        <f t="shared" si="7"/>
        <v>2.979938035238763</v>
      </c>
      <c r="L59" s="10">
        <f t="shared" si="7"/>
        <v>0.6680506842455408</v>
      </c>
      <c r="M59" s="10">
        <f t="shared" si="7"/>
        <v>3.7261840554692345</v>
      </c>
      <c r="N59" s="10">
        <f t="shared" si="7"/>
        <v>2.834014246009447</v>
      </c>
      <c r="O59" s="10">
        <f t="shared" si="7"/>
        <v>1.4731676530197253</v>
      </c>
      <c r="P59" s="10">
        <f t="shared" si="7"/>
        <v>0</v>
      </c>
      <c r="Q59" s="10">
        <f t="shared" si="7"/>
        <v>1.4357272996763906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40.89212644334523</v>
      </c>
      <c r="W59" s="10">
        <f t="shared" si="7"/>
        <v>72.97295719503629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75.69566190184796</v>
      </c>
      <c r="C60" s="12">
        <f t="shared" si="7"/>
        <v>0</v>
      </c>
      <c r="D60" s="3">
        <f t="shared" si="7"/>
        <v>99.99999000000001</v>
      </c>
      <c r="E60" s="13">
        <f t="shared" si="7"/>
        <v>88.80306603834576</v>
      </c>
      <c r="F60" s="13">
        <f t="shared" si="7"/>
        <v>153.20430174563592</v>
      </c>
      <c r="G60" s="13">
        <f t="shared" si="7"/>
        <v>4.901829741045123</v>
      </c>
      <c r="H60" s="13">
        <f t="shared" si="7"/>
        <v>42.26456703935481</v>
      </c>
      <c r="I60" s="13">
        <f t="shared" si="7"/>
        <v>66.55932852663761</v>
      </c>
      <c r="J60" s="13">
        <f t="shared" si="7"/>
        <v>144.53979981399377</v>
      </c>
      <c r="K60" s="13">
        <f t="shared" si="7"/>
        <v>2.694924073454257</v>
      </c>
      <c r="L60" s="13">
        <f t="shared" si="7"/>
        <v>72.42687162763407</v>
      </c>
      <c r="M60" s="13">
        <f t="shared" si="7"/>
        <v>71.73111470189063</v>
      </c>
      <c r="N60" s="13">
        <f t="shared" si="7"/>
        <v>6.510237064472177</v>
      </c>
      <c r="O60" s="13">
        <f t="shared" si="7"/>
        <v>20.548798054069547</v>
      </c>
      <c r="P60" s="13">
        <f t="shared" si="7"/>
        <v>0</v>
      </c>
      <c r="Q60" s="13">
        <f t="shared" si="7"/>
        <v>9.355690724265193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47.45382936650995</v>
      </c>
      <c r="W60" s="13">
        <f t="shared" si="7"/>
        <v>128.7750128775013</v>
      </c>
      <c r="X60" s="13">
        <f t="shared" si="7"/>
        <v>0</v>
      </c>
      <c r="Y60" s="13">
        <f t="shared" si="7"/>
        <v>0</v>
      </c>
      <c r="Z60" s="14">
        <f t="shared" si="7"/>
        <v>88.80306603834576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70.01977172541017</v>
      </c>
      <c r="C62" s="12">
        <f t="shared" si="7"/>
        <v>0</v>
      </c>
      <c r="D62" s="3">
        <f t="shared" si="7"/>
        <v>100</v>
      </c>
      <c r="E62" s="13">
        <f t="shared" si="7"/>
        <v>88.02915224719293</v>
      </c>
      <c r="F62" s="13">
        <f t="shared" si="7"/>
        <v>185.77381673608483</v>
      </c>
      <c r="G62" s="13">
        <f t="shared" si="7"/>
        <v>1.4914994320333208</v>
      </c>
      <c r="H62" s="13">
        <f t="shared" si="7"/>
        <v>49.4254333557772</v>
      </c>
      <c r="I62" s="13">
        <f t="shared" si="7"/>
        <v>78.7935701716577</v>
      </c>
      <c r="J62" s="13">
        <f t="shared" si="7"/>
        <v>151.85428422344117</v>
      </c>
      <c r="K62" s="13">
        <f t="shared" si="7"/>
        <v>1.328958179457163</v>
      </c>
      <c r="L62" s="13">
        <f t="shared" si="7"/>
        <v>82.69825037141744</v>
      </c>
      <c r="M62" s="13">
        <f t="shared" si="7"/>
        <v>76.68842916930221</v>
      </c>
      <c r="N62" s="13">
        <f t="shared" si="7"/>
        <v>4.9409778921064404</v>
      </c>
      <c r="O62" s="13">
        <f t="shared" si="7"/>
        <v>22.20429934142927</v>
      </c>
      <c r="P62" s="13">
        <f t="shared" si="7"/>
        <v>0</v>
      </c>
      <c r="Q62" s="13">
        <f t="shared" si="7"/>
        <v>9.662184572682865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52.43019858188735</v>
      </c>
      <c r="W62" s="13">
        <f t="shared" si="7"/>
        <v>176.88888888888889</v>
      </c>
      <c r="X62" s="13">
        <f t="shared" si="7"/>
        <v>0</v>
      </c>
      <c r="Y62" s="13">
        <f t="shared" si="7"/>
        <v>0</v>
      </c>
      <c r="Z62" s="14">
        <f t="shared" si="7"/>
        <v>88.02915224719293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99.99996</v>
      </c>
      <c r="E63" s="13">
        <f t="shared" si="7"/>
        <v>99.99983999999999</v>
      </c>
      <c r="F63" s="13">
        <f t="shared" si="7"/>
        <v>1.106574394463668</v>
      </c>
      <c r="G63" s="13">
        <f t="shared" si="7"/>
        <v>22.631570247933887</v>
      </c>
      <c r="H63" s="13">
        <f t="shared" si="7"/>
        <v>11.90556877110792</v>
      </c>
      <c r="I63" s="13">
        <f t="shared" si="7"/>
        <v>12.043948103026578</v>
      </c>
      <c r="J63" s="13">
        <f t="shared" si="7"/>
        <v>100</v>
      </c>
      <c r="K63" s="13">
        <f t="shared" si="7"/>
        <v>12.364014491916382</v>
      </c>
      <c r="L63" s="13">
        <f t="shared" si="7"/>
        <v>4.660925501771778</v>
      </c>
      <c r="M63" s="13">
        <f t="shared" si="7"/>
        <v>39.58039631477334</v>
      </c>
      <c r="N63" s="13">
        <f t="shared" si="7"/>
        <v>15.692858039412577</v>
      </c>
      <c r="O63" s="13">
        <f t="shared" si="7"/>
        <v>12.293118071621162</v>
      </c>
      <c r="P63" s="13">
        <f t="shared" si="7"/>
        <v>0</v>
      </c>
      <c r="Q63" s="13">
        <f t="shared" si="7"/>
        <v>9.326802880383111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20.24765241625551</v>
      </c>
      <c r="W63" s="13">
        <f t="shared" si="7"/>
        <v>24.999969999988</v>
      </c>
      <c r="X63" s="13">
        <f t="shared" si="7"/>
        <v>0</v>
      </c>
      <c r="Y63" s="13">
        <f t="shared" si="7"/>
        <v>0</v>
      </c>
      <c r="Z63" s="14">
        <f t="shared" si="7"/>
        <v>99.99983999999999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99.99983999999999</v>
      </c>
      <c r="E64" s="13">
        <f t="shared" si="7"/>
        <v>100</v>
      </c>
      <c r="F64" s="13">
        <f t="shared" si="7"/>
        <v>1.9342440801457195</v>
      </c>
      <c r="G64" s="13">
        <f t="shared" si="7"/>
        <v>17.86779359430605</v>
      </c>
      <c r="H64" s="13">
        <f t="shared" si="7"/>
        <v>7.5780045030646335</v>
      </c>
      <c r="I64" s="13">
        <f t="shared" si="7"/>
        <v>9.172562621064818</v>
      </c>
      <c r="J64" s="13">
        <f t="shared" si="7"/>
        <v>100</v>
      </c>
      <c r="K64" s="13">
        <f t="shared" si="7"/>
        <v>10.818868574350804</v>
      </c>
      <c r="L64" s="13">
        <f t="shared" si="7"/>
        <v>9.52022687626083</v>
      </c>
      <c r="M64" s="13">
        <f t="shared" si="7"/>
        <v>41.18521087246027</v>
      </c>
      <c r="N64" s="13">
        <f t="shared" si="7"/>
        <v>11.0483614942326</v>
      </c>
      <c r="O64" s="13">
        <f t="shared" si="7"/>
        <v>7.121448520943469</v>
      </c>
      <c r="P64" s="13">
        <f t="shared" si="7"/>
        <v>0</v>
      </c>
      <c r="Q64" s="13">
        <f t="shared" si="7"/>
        <v>6.054017609637377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18.65566441003906</v>
      </c>
      <c r="W64" s="13">
        <f t="shared" si="7"/>
        <v>30.000048000076802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100.0008</v>
      </c>
      <c r="E65" s="13">
        <f t="shared" si="7"/>
        <v>100.0008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100.0008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99.99983999999999</v>
      </c>
      <c r="E66" s="16">
        <f t="shared" si="7"/>
        <v>275.60015999999996</v>
      </c>
      <c r="F66" s="16">
        <f t="shared" si="7"/>
        <v>13.270135746606334</v>
      </c>
      <c r="G66" s="16">
        <f t="shared" si="7"/>
        <v>16.49453049370765</v>
      </c>
      <c r="H66" s="16">
        <f t="shared" si="7"/>
        <v>65.29916632390771</v>
      </c>
      <c r="I66" s="16">
        <f t="shared" si="7"/>
        <v>31.60150705549895</v>
      </c>
      <c r="J66" s="16">
        <f t="shared" si="7"/>
        <v>4.571256999565439</v>
      </c>
      <c r="K66" s="16">
        <f t="shared" si="7"/>
        <v>5.4956470122675105</v>
      </c>
      <c r="L66" s="16">
        <f t="shared" si="7"/>
        <v>0</v>
      </c>
      <c r="M66" s="16">
        <f t="shared" si="7"/>
        <v>3.37377180346794</v>
      </c>
      <c r="N66" s="16">
        <f t="shared" si="7"/>
        <v>0</v>
      </c>
      <c r="O66" s="16">
        <f t="shared" si="7"/>
        <v>3.434167650054883</v>
      </c>
      <c r="P66" s="16">
        <f t="shared" si="7"/>
        <v>0</v>
      </c>
      <c r="Q66" s="16">
        <f t="shared" si="7"/>
        <v>1.1577303391339482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11.497774781974508</v>
      </c>
      <c r="W66" s="16">
        <f t="shared" si="7"/>
        <v>275.6006009609616</v>
      </c>
      <c r="X66" s="16">
        <f t="shared" si="7"/>
        <v>0</v>
      </c>
      <c r="Y66" s="16">
        <f t="shared" si="7"/>
        <v>0</v>
      </c>
      <c r="Z66" s="17">
        <f t="shared" si="7"/>
        <v>275.60015999999996</v>
      </c>
    </row>
    <row r="67" spans="1:26" ht="13.5" hidden="1">
      <c r="A67" s="40" t="s">
        <v>109</v>
      </c>
      <c r="B67" s="23">
        <v>143972468</v>
      </c>
      <c r="C67" s="23"/>
      <c r="D67" s="24">
        <v>61000000</v>
      </c>
      <c r="E67" s="25">
        <v>74004754</v>
      </c>
      <c r="F67" s="25">
        <v>11158000</v>
      </c>
      <c r="G67" s="25">
        <v>11493000</v>
      </c>
      <c r="H67" s="25">
        <v>11501151</v>
      </c>
      <c r="I67" s="25">
        <v>34152151</v>
      </c>
      <c r="J67" s="25">
        <v>13383458</v>
      </c>
      <c r="K67" s="25">
        <v>13968165</v>
      </c>
      <c r="L67" s="25">
        <v>12989803</v>
      </c>
      <c r="M67" s="25">
        <v>40341426</v>
      </c>
      <c r="N67" s="25">
        <v>11569136</v>
      </c>
      <c r="O67" s="25">
        <v>15032588</v>
      </c>
      <c r="P67" s="25">
        <v>15012628</v>
      </c>
      <c r="Q67" s="25">
        <v>41614352</v>
      </c>
      <c r="R67" s="25"/>
      <c r="S67" s="25"/>
      <c r="T67" s="25"/>
      <c r="U67" s="25"/>
      <c r="V67" s="25">
        <v>116107929</v>
      </c>
      <c r="W67" s="25">
        <v>45749997</v>
      </c>
      <c r="X67" s="25"/>
      <c r="Y67" s="24"/>
      <c r="Z67" s="26">
        <v>74004754</v>
      </c>
    </row>
    <row r="68" spans="1:26" ht="13.5" hidden="1">
      <c r="A68" s="36" t="s">
        <v>31</v>
      </c>
      <c r="B68" s="18">
        <v>57693651</v>
      </c>
      <c r="C68" s="18"/>
      <c r="D68" s="19">
        <v>18500000</v>
      </c>
      <c r="E68" s="20">
        <v>13500000</v>
      </c>
      <c r="F68" s="20">
        <v>2753000</v>
      </c>
      <c r="G68" s="20">
        <v>2978000</v>
      </c>
      <c r="H68" s="20">
        <v>2977749</v>
      </c>
      <c r="I68" s="20">
        <v>8708749</v>
      </c>
      <c r="J68" s="20">
        <v>2977176</v>
      </c>
      <c r="K68" s="20">
        <v>2977176</v>
      </c>
      <c r="L68" s="20">
        <v>2917593</v>
      </c>
      <c r="M68" s="20">
        <v>8871945</v>
      </c>
      <c r="N68" s="20">
        <v>2962935</v>
      </c>
      <c r="O68" s="20">
        <v>2962935</v>
      </c>
      <c r="P68" s="20">
        <v>2962935</v>
      </c>
      <c r="Q68" s="20">
        <v>8888805</v>
      </c>
      <c r="R68" s="20"/>
      <c r="S68" s="20"/>
      <c r="T68" s="20"/>
      <c r="U68" s="20"/>
      <c r="V68" s="20">
        <v>26469499</v>
      </c>
      <c r="W68" s="20">
        <v>13875003</v>
      </c>
      <c r="X68" s="20"/>
      <c r="Y68" s="19"/>
      <c r="Z68" s="22">
        <v>13500000</v>
      </c>
    </row>
    <row r="69" spans="1:26" ht="13.5" hidden="1">
      <c r="A69" s="37" t="s">
        <v>32</v>
      </c>
      <c r="B69" s="18">
        <v>65432360</v>
      </c>
      <c r="C69" s="18"/>
      <c r="D69" s="19">
        <v>40000000</v>
      </c>
      <c r="E69" s="20">
        <v>58004754</v>
      </c>
      <c r="F69" s="20">
        <v>6416000</v>
      </c>
      <c r="G69" s="20">
        <v>6449000</v>
      </c>
      <c r="H69" s="20">
        <v>6515188</v>
      </c>
      <c r="I69" s="20">
        <v>19380188</v>
      </c>
      <c r="J69" s="20">
        <v>8351333</v>
      </c>
      <c r="K69" s="20">
        <v>8888525</v>
      </c>
      <c r="L69" s="20">
        <v>8020519</v>
      </c>
      <c r="M69" s="20">
        <v>25260377</v>
      </c>
      <c r="N69" s="20">
        <v>6355191</v>
      </c>
      <c r="O69" s="20">
        <v>9740122</v>
      </c>
      <c r="P69" s="20">
        <v>9720162</v>
      </c>
      <c r="Q69" s="20">
        <v>25815475</v>
      </c>
      <c r="R69" s="20"/>
      <c r="S69" s="20"/>
      <c r="T69" s="20"/>
      <c r="U69" s="20"/>
      <c r="V69" s="20">
        <v>70456040</v>
      </c>
      <c r="W69" s="20">
        <v>29999997</v>
      </c>
      <c r="X69" s="20"/>
      <c r="Y69" s="19"/>
      <c r="Z69" s="22">
        <v>58004754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51931229</v>
      </c>
      <c r="C71" s="18"/>
      <c r="D71" s="19">
        <v>27000000</v>
      </c>
      <c r="E71" s="20">
        <v>54254754</v>
      </c>
      <c r="F71" s="20">
        <v>5282000</v>
      </c>
      <c r="G71" s="20">
        <v>5282000</v>
      </c>
      <c r="H71" s="20">
        <v>5337762</v>
      </c>
      <c r="I71" s="20">
        <v>15901762</v>
      </c>
      <c r="J71" s="20">
        <v>7173307</v>
      </c>
      <c r="K71" s="20">
        <v>7707767</v>
      </c>
      <c r="L71" s="20">
        <v>6932900</v>
      </c>
      <c r="M71" s="20">
        <v>21813974</v>
      </c>
      <c r="N71" s="20">
        <v>5182719</v>
      </c>
      <c r="O71" s="20">
        <v>8496278</v>
      </c>
      <c r="P71" s="20">
        <v>8496278</v>
      </c>
      <c r="Q71" s="20">
        <v>22175275</v>
      </c>
      <c r="R71" s="20"/>
      <c r="S71" s="20"/>
      <c r="T71" s="20"/>
      <c r="U71" s="20"/>
      <c r="V71" s="20">
        <v>59891011</v>
      </c>
      <c r="W71" s="20">
        <v>20250000</v>
      </c>
      <c r="X71" s="20"/>
      <c r="Y71" s="19"/>
      <c r="Z71" s="22">
        <v>54254754</v>
      </c>
    </row>
    <row r="72" spans="1:26" ht="13.5" hidden="1">
      <c r="A72" s="38" t="s">
        <v>105</v>
      </c>
      <c r="B72" s="18">
        <v>6702626</v>
      </c>
      <c r="C72" s="18"/>
      <c r="D72" s="19">
        <v>10000000</v>
      </c>
      <c r="E72" s="20">
        <v>2500000</v>
      </c>
      <c r="F72" s="20">
        <v>578000</v>
      </c>
      <c r="G72" s="20">
        <v>605000</v>
      </c>
      <c r="H72" s="20">
        <v>604927</v>
      </c>
      <c r="I72" s="20">
        <v>1787927</v>
      </c>
      <c r="J72" s="20">
        <v>604980</v>
      </c>
      <c r="K72" s="20">
        <v>605855</v>
      </c>
      <c r="L72" s="20">
        <v>574564</v>
      </c>
      <c r="M72" s="20">
        <v>1785399</v>
      </c>
      <c r="N72" s="20">
        <v>605492</v>
      </c>
      <c r="O72" s="20">
        <v>606022</v>
      </c>
      <c r="P72" s="20">
        <v>606022</v>
      </c>
      <c r="Q72" s="20">
        <v>1817536</v>
      </c>
      <c r="R72" s="20"/>
      <c r="S72" s="20"/>
      <c r="T72" s="20"/>
      <c r="U72" s="20"/>
      <c r="V72" s="20">
        <v>5390862</v>
      </c>
      <c r="W72" s="20">
        <v>7499997</v>
      </c>
      <c r="X72" s="20"/>
      <c r="Y72" s="19"/>
      <c r="Z72" s="22">
        <v>2500000</v>
      </c>
    </row>
    <row r="73" spans="1:26" ht="13.5" hidden="1">
      <c r="A73" s="38" t="s">
        <v>106</v>
      </c>
      <c r="B73" s="18">
        <v>6464704</v>
      </c>
      <c r="C73" s="18"/>
      <c r="D73" s="19">
        <v>2500000</v>
      </c>
      <c r="E73" s="20">
        <v>750000</v>
      </c>
      <c r="F73" s="20">
        <v>549000</v>
      </c>
      <c r="G73" s="20">
        <v>562000</v>
      </c>
      <c r="H73" s="20">
        <v>572499</v>
      </c>
      <c r="I73" s="20">
        <v>1683499</v>
      </c>
      <c r="J73" s="20">
        <v>573046</v>
      </c>
      <c r="K73" s="20">
        <v>574903</v>
      </c>
      <c r="L73" s="20">
        <v>513055</v>
      </c>
      <c r="M73" s="20">
        <v>1661004</v>
      </c>
      <c r="N73" s="20">
        <v>566980</v>
      </c>
      <c r="O73" s="20">
        <v>567862</v>
      </c>
      <c r="P73" s="20">
        <v>567862</v>
      </c>
      <c r="Q73" s="20">
        <v>1702704</v>
      </c>
      <c r="R73" s="20"/>
      <c r="S73" s="20"/>
      <c r="T73" s="20"/>
      <c r="U73" s="20"/>
      <c r="V73" s="20">
        <v>5047207</v>
      </c>
      <c r="W73" s="20">
        <v>1874997</v>
      </c>
      <c r="X73" s="20"/>
      <c r="Y73" s="19"/>
      <c r="Z73" s="22">
        <v>750000</v>
      </c>
    </row>
    <row r="74" spans="1:26" ht="13.5" hidden="1">
      <c r="A74" s="38" t="s">
        <v>107</v>
      </c>
      <c r="B74" s="18">
        <v>333801</v>
      </c>
      <c r="C74" s="18"/>
      <c r="D74" s="19">
        <v>500000</v>
      </c>
      <c r="E74" s="20">
        <v>500000</v>
      </c>
      <c r="F74" s="20">
        <v>7000</v>
      </c>
      <c r="G74" s="20"/>
      <c r="H74" s="20"/>
      <c r="I74" s="20">
        <v>7000</v>
      </c>
      <c r="J74" s="20"/>
      <c r="K74" s="20"/>
      <c r="L74" s="20"/>
      <c r="M74" s="20"/>
      <c r="N74" s="20"/>
      <c r="O74" s="20">
        <v>69960</v>
      </c>
      <c r="P74" s="20">
        <v>50000</v>
      </c>
      <c r="Q74" s="20">
        <v>119960</v>
      </c>
      <c r="R74" s="20"/>
      <c r="S74" s="20"/>
      <c r="T74" s="20"/>
      <c r="U74" s="20"/>
      <c r="V74" s="20">
        <v>126960</v>
      </c>
      <c r="W74" s="20">
        <v>375003</v>
      </c>
      <c r="X74" s="20"/>
      <c r="Y74" s="19"/>
      <c r="Z74" s="22">
        <v>500000</v>
      </c>
    </row>
    <row r="75" spans="1:26" ht="13.5" hidden="1">
      <c r="A75" s="39" t="s">
        <v>108</v>
      </c>
      <c r="B75" s="27">
        <v>20846457</v>
      </c>
      <c r="C75" s="27"/>
      <c r="D75" s="28">
        <v>2500000</v>
      </c>
      <c r="E75" s="29">
        <v>2500000</v>
      </c>
      <c r="F75" s="29">
        <v>1989000</v>
      </c>
      <c r="G75" s="29">
        <v>2066000</v>
      </c>
      <c r="H75" s="29">
        <v>2008214</v>
      </c>
      <c r="I75" s="29">
        <v>6063214</v>
      </c>
      <c r="J75" s="29">
        <v>2054949</v>
      </c>
      <c r="K75" s="29">
        <v>2102464</v>
      </c>
      <c r="L75" s="29">
        <v>2051691</v>
      </c>
      <c r="M75" s="29">
        <v>6209104</v>
      </c>
      <c r="N75" s="29">
        <v>2251010</v>
      </c>
      <c r="O75" s="29">
        <v>2329531</v>
      </c>
      <c r="P75" s="29">
        <v>2329531</v>
      </c>
      <c r="Q75" s="29">
        <v>6910072</v>
      </c>
      <c r="R75" s="29"/>
      <c r="S75" s="29"/>
      <c r="T75" s="29"/>
      <c r="U75" s="29"/>
      <c r="V75" s="29">
        <v>19182390</v>
      </c>
      <c r="W75" s="29">
        <v>1874997</v>
      </c>
      <c r="X75" s="29"/>
      <c r="Y75" s="28"/>
      <c r="Z75" s="30">
        <v>2500000</v>
      </c>
    </row>
    <row r="76" spans="1:26" ht="13.5" hidden="1">
      <c r="A76" s="41" t="s">
        <v>110</v>
      </c>
      <c r="B76" s="31">
        <v>49529458</v>
      </c>
      <c r="C76" s="31"/>
      <c r="D76" s="32">
        <v>60999996</v>
      </c>
      <c r="E76" s="33">
        <v>71900004</v>
      </c>
      <c r="F76" s="33">
        <v>10124027</v>
      </c>
      <c r="G76" s="33">
        <v>2482896</v>
      </c>
      <c r="H76" s="33">
        <v>12574204</v>
      </c>
      <c r="I76" s="33">
        <v>25181127</v>
      </c>
      <c r="J76" s="33">
        <v>12387313</v>
      </c>
      <c r="K76" s="33">
        <v>443801</v>
      </c>
      <c r="L76" s="33">
        <v>5828502</v>
      </c>
      <c r="M76" s="33">
        <v>18659616</v>
      </c>
      <c r="N76" s="33">
        <v>497708</v>
      </c>
      <c r="O76" s="33">
        <v>2125127</v>
      </c>
      <c r="P76" s="33"/>
      <c r="Q76" s="33">
        <v>2622835</v>
      </c>
      <c r="R76" s="33"/>
      <c r="S76" s="33"/>
      <c r="T76" s="33"/>
      <c r="U76" s="33"/>
      <c r="V76" s="33">
        <v>46463578</v>
      </c>
      <c r="W76" s="33">
        <v>53925003</v>
      </c>
      <c r="X76" s="33"/>
      <c r="Y76" s="32"/>
      <c r="Z76" s="34">
        <v>71900004</v>
      </c>
    </row>
    <row r="77" spans="1:26" ht="13.5" hidden="1">
      <c r="A77" s="36" t="s">
        <v>31</v>
      </c>
      <c r="B77" s="18"/>
      <c r="C77" s="18"/>
      <c r="D77" s="19">
        <v>18500004</v>
      </c>
      <c r="E77" s="20">
        <v>13500000</v>
      </c>
      <c r="F77" s="20">
        <v>30496</v>
      </c>
      <c r="G77" s="20">
        <v>1826000</v>
      </c>
      <c r="H77" s="20">
        <v>8509241</v>
      </c>
      <c r="I77" s="20">
        <v>10365737</v>
      </c>
      <c r="J77" s="20">
        <v>222376</v>
      </c>
      <c r="K77" s="20">
        <v>88718</v>
      </c>
      <c r="L77" s="20">
        <v>19491</v>
      </c>
      <c r="M77" s="20">
        <v>330585</v>
      </c>
      <c r="N77" s="20">
        <v>83970</v>
      </c>
      <c r="O77" s="20">
        <v>43649</v>
      </c>
      <c r="P77" s="20"/>
      <c r="Q77" s="20">
        <v>127619</v>
      </c>
      <c r="R77" s="20"/>
      <c r="S77" s="20"/>
      <c r="T77" s="20"/>
      <c r="U77" s="20"/>
      <c r="V77" s="20">
        <v>10823941</v>
      </c>
      <c r="W77" s="20">
        <v>10125000</v>
      </c>
      <c r="X77" s="20"/>
      <c r="Y77" s="19"/>
      <c r="Z77" s="22">
        <v>13500000</v>
      </c>
    </row>
    <row r="78" spans="1:26" ht="13.5" hidden="1">
      <c r="A78" s="37" t="s">
        <v>32</v>
      </c>
      <c r="B78" s="18">
        <v>49529458</v>
      </c>
      <c r="C78" s="18"/>
      <c r="D78" s="19">
        <v>39999996</v>
      </c>
      <c r="E78" s="20">
        <v>51510000</v>
      </c>
      <c r="F78" s="20">
        <v>9829588</v>
      </c>
      <c r="G78" s="20">
        <v>316119</v>
      </c>
      <c r="H78" s="20">
        <v>2753616</v>
      </c>
      <c r="I78" s="20">
        <v>12899323</v>
      </c>
      <c r="J78" s="20">
        <v>12071000</v>
      </c>
      <c r="K78" s="20">
        <v>239539</v>
      </c>
      <c r="L78" s="20">
        <v>5809011</v>
      </c>
      <c r="M78" s="20">
        <v>18119550</v>
      </c>
      <c r="N78" s="20">
        <v>413738</v>
      </c>
      <c r="O78" s="20">
        <v>2001478</v>
      </c>
      <c r="P78" s="20"/>
      <c r="Q78" s="20">
        <v>2415216</v>
      </c>
      <c r="R78" s="20"/>
      <c r="S78" s="20"/>
      <c r="T78" s="20"/>
      <c r="U78" s="20"/>
      <c r="V78" s="20">
        <v>33434089</v>
      </c>
      <c r="W78" s="20">
        <v>38632500</v>
      </c>
      <c r="X78" s="20"/>
      <c r="Y78" s="19"/>
      <c r="Z78" s="22">
        <v>51510000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36362128</v>
      </c>
      <c r="C80" s="18"/>
      <c r="D80" s="19">
        <v>27000000</v>
      </c>
      <c r="E80" s="20">
        <v>47760000</v>
      </c>
      <c r="F80" s="20">
        <v>9812573</v>
      </c>
      <c r="G80" s="20">
        <v>78781</v>
      </c>
      <c r="H80" s="20">
        <v>2638212</v>
      </c>
      <c r="I80" s="20">
        <v>12529566</v>
      </c>
      <c r="J80" s="20">
        <v>10892974</v>
      </c>
      <c r="K80" s="20">
        <v>102433</v>
      </c>
      <c r="L80" s="20">
        <v>5733387</v>
      </c>
      <c r="M80" s="20">
        <v>16728794</v>
      </c>
      <c r="N80" s="20">
        <v>256077</v>
      </c>
      <c r="O80" s="20">
        <v>1886539</v>
      </c>
      <c r="P80" s="20"/>
      <c r="Q80" s="20">
        <v>2142616</v>
      </c>
      <c r="R80" s="20"/>
      <c r="S80" s="20"/>
      <c r="T80" s="20"/>
      <c r="U80" s="20"/>
      <c r="V80" s="20">
        <v>31400976</v>
      </c>
      <c r="W80" s="20">
        <v>35820000</v>
      </c>
      <c r="X80" s="20"/>
      <c r="Y80" s="19"/>
      <c r="Z80" s="22">
        <v>47760000</v>
      </c>
    </row>
    <row r="81" spans="1:26" ht="13.5" hidden="1">
      <c r="A81" s="38" t="s">
        <v>105</v>
      </c>
      <c r="B81" s="18">
        <v>6702626</v>
      </c>
      <c r="C81" s="18"/>
      <c r="D81" s="19">
        <v>9999996</v>
      </c>
      <c r="E81" s="20">
        <v>2499996</v>
      </c>
      <c r="F81" s="20">
        <v>6396</v>
      </c>
      <c r="G81" s="20">
        <v>136921</v>
      </c>
      <c r="H81" s="20">
        <v>72020</v>
      </c>
      <c r="I81" s="20">
        <v>215337</v>
      </c>
      <c r="J81" s="20">
        <v>604980</v>
      </c>
      <c r="K81" s="20">
        <v>74908</v>
      </c>
      <c r="L81" s="20">
        <v>26780</v>
      </c>
      <c r="M81" s="20">
        <v>706668</v>
      </c>
      <c r="N81" s="20">
        <v>95019</v>
      </c>
      <c r="O81" s="20">
        <v>74499</v>
      </c>
      <c r="P81" s="20"/>
      <c r="Q81" s="20">
        <v>169518</v>
      </c>
      <c r="R81" s="20"/>
      <c r="S81" s="20"/>
      <c r="T81" s="20"/>
      <c r="U81" s="20"/>
      <c r="V81" s="20">
        <v>1091523</v>
      </c>
      <c r="W81" s="20">
        <v>1874997</v>
      </c>
      <c r="X81" s="20"/>
      <c r="Y81" s="19"/>
      <c r="Z81" s="22">
        <v>2499996</v>
      </c>
    </row>
    <row r="82" spans="1:26" ht="13.5" hidden="1">
      <c r="A82" s="38" t="s">
        <v>106</v>
      </c>
      <c r="B82" s="18">
        <v>6464704</v>
      </c>
      <c r="C82" s="18"/>
      <c r="D82" s="19">
        <v>2499996</v>
      </c>
      <c r="E82" s="20">
        <v>750000</v>
      </c>
      <c r="F82" s="20">
        <v>10619</v>
      </c>
      <c r="G82" s="20">
        <v>100417</v>
      </c>
      <c r="H82" s="20">
        <v>43384</v>
      </c>
      <c r="I82" s="20">
        <v>154420</v>
      </c>
      <c r="J82" s="20">
        <v>573046</v>
      </c>
      <c r="K82" s="20">
        <v>62198</v>
      </c>
      <c r="L82" s="20">
        <v>48844</v>
      </c>
      <c r="M82" s="20">
        <v>684088</v>
      </c>
      <c r="N82" s="20">
        <v>62642</v>
      </c>
      <c r="O82" s="20">
        <v>40440</v>
      </c>
      <c r="P82" s="20"/>
      <c r="Q82" s="20">
        <v>103082</v>
      </c>
      <c r="R82" s="20"/>
      <c r="S82" s="20"/>
      <c r="T82" s="20"/>
      <c r="U82" s="20"/>
      <c r="V82" s="20">
        <v>941590</v>
      </c>
      <c r="W82" s="20">
        <v>562500</v>
      </c>
      <c r="X82" s="20"/>
      <c r="Y82" s="19"/>
      <c r="Z82" s="22">
        <v>750000</v>
      </c>
    </row>
    <row r="83" spans="1:26" ht="13.5" hidden="1">
      <c r="A83" s="38" t="s">
        <v>107</v>
      </c>
      <c r="B83" s="18"/>
      <c r="C83" s="18"/>
      <c r="D83" s="19">
        <v>500004</v>
      </c>
      <c r="E83" s="20">
        <v>500004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375003</v>
      </c>
      <c r="X83" s="20"/>
      <c r="Y83" s="19"/>
      <c r="Z83" s="22">
        <v>500004</v>
      </c>
    </row>
    <row r="84" spans="1:26" ht="13.5" hidden="1">
      <c r="A84" s="39" t="s">
        <v>108</v>
      </c>
      <c r="B84" s="27"/>
      <c r="C84" s="27"/>
      <c r="D84" s="28">
        <v>2499996</v>
      </c>
      <c r="E84" s="29">
        <v>6890004</v>
      </c>
      <c r="F84" s="29">
        <v>263943</v>
      </c>
      <c r="G84" s="29">
        <v>340777</v>
      </c>
      <c r="H84" s="29">
        <v>1311347</v>
      </c>
      <c r="I84" s="29">
        <v>1916067</v>
      </c>
      <c r="J84" s="29">
        <v>93937</v>
      </c>
      <c r="K84" s="29">
        <v>115544</v>
      </c>
      <c r="L84" s="29"/>
      <c r="M84" s="29">
        <v>209481</v>
      </c>
      <c r="N84" s="29"/>
      <c r="O84" s="29">
        <v>80000</v>
      </c>
      <c r="P84" s="29"/>
      <c r="Q84" s="29">
        <v>80000</v>
      </c>
      <c r="R84" s="29"/>
      <c r="S84" s="29"/>
      <c r="T84" s="29"/>
      <c r="U84" s="29"/>
      <c r="V84" s="29">
        <v>2205548</v>
      </c>
      <c r="W84" s="29">
        <v>5167503</v>
      </c>
      <c r="X84" s="29"/>
      <c r="Y84" s="28"/>
      <c r="Z84" s="30">
        <v>6890004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43944808</v>
      </c>
      <c r="C7" s="18">
        <v>0</v>
      </c>
      <c r="D7" s="58">
        <v>25450000</v>
      </c>
      <c r="E7" s="59">
        <v>25550000</v>
      </c>
      <c r="F7" s="59">
        <v>2968282</v>
      </c>
      <c r="G7" s="59">
        <v>575983</v>
      </c>
      <c r="H7" s="59">
        <v>1073806</v>
      </c>
      <c r="I7" s="59">
        <v>4618071</v>
      </c>
      <c r="J7" s="59">
        <v>523074</v>
      </c>
      <c r="K7" s="59">
        <v>-3160724</v>
      </c>
      <c r="L7" s="59">
        <v>6892622</v>
      </c>
      <c r="M7" s="59">
        <v>4254972</v>
      </c>
      <c r="N7" s="59">
        <v>1061678</v>
      </c>
      <c r="O7" s="59">
        <v>559180</v>
      </c>
      <c r="P7" s="59">
        <v>615422</v>
      </c>
      <c r="Q7" s="59">
        <v>2236280</v>
      </c>
      <c r="R7" s="59">
        <v>0</v>
      </c>
      <c r="S7" s="59">
        <v>0</v>
      </c>
      <c r="T7" s="59">
        <v>0</v>
      </c>
      <c r="U7" s="59">
        <v>0</v>
      </c>
      <c r="V7" s="59">
        <v>11109323</v>
      </c>
      <c r="W7" s="59">
        <v>20360000</v>
      </c>
      <c r="X7" s="59">
        <v>-9250677</v>
      </c>
      <c r="Y7" s="60">
        <v>-45.44</v>
      </c>
      <c r="Z7" s="61">
        <v>25550000</v>
      </c>
    </row>
    <row r="8" spans="1:26" ht="13.5">
      <c r="A8" s="57" t="s">
        <v>34</v>
      </c>
      <c r="B8" s="18">
        <v>337391000</v>
      </c>
      <c r="C8" s="18">
        <v>0</v>
      </c>
      <c r="D8" s="58">
        <v>344488000</v>
      </c>
      <c r="E8" s="59">
        <v>344488000</v>
      </c>
      <c r="F8" s="59">
        <v>141274000</v>
      </c>
      <c r="G8" s="59">
        <v>1046000</v>
      </c>
      <c r="H8" s="59">
        <v>750987</v>
      </c>
      <c r="I8" s="59">
        <v>143070987</v>
      </c>
      <c r="J8" s="59">
        <v>145864</v>
      </c>
      <c r="K8" s="59">
        <v>-2052029</v>
      </c>
      <c r="L8" s="59">
        <v>117122058</v>
      </c>
      <c r="M8" s="59">
        <v>115215893</v>
      </c>
      <c r="N8" s="59">
        <v>182121</v>
      </c>
      <c r="O8" s="59">
        <v>0</v>
      </c>
      <c r="P8" s="59">
        <v>86019000</v>
      </c>
      <c r="Q8" s="59">
        <v>86201121</v>
      </c>
      <c r="R8" s="59">
        <v>0</v>
      </c>
      <c r="S8" s="59">
        <v>0</v>
      </c>
      <c r="T8" s="59">
        <v>0</v>
      </c>
      <c r="U8" s="59">
        <v>0</v>
      </c>
      <c r="V8" s="59">
        <v>344488001</v>
      </c>
      <c r="W8" s="59">
        <v>344488000</v>
      </c>
      <c r="X8" s="59">
        <v>1</v>
      </c>
      <c r="Y8" s="60">
        <v>0</v>
      </c>
      <c r="Z8" s="61">
        <v>344488000</v>
      </c>
    </row>
    <row r="9" spans="1:26" ht="13.5">
      <c r="A9" s="57" t="s">
        <v>35</v>
      </c>
      <c r="B9" s="18">
        <v>4471241</v>
      </c>
      <c r="C9" s="18">
        <v>0</v>
      </c>
      <c r="D9" s="58">
        <v>1170000</v>
      </c>
      <c r="E9" s="59">
        <v>2311600</v>
      </c>
      <c r="F9" s="59">
        <v>132906</v>
      </c>
      <c r="G9" s="59">
        <v>102018</v>
      </c>
      <c r="H9" s="59">
        <v>120687</v>
      </c>
      <c r="I9" s="59">
        <v>355611</v>
      </c>
      <c r="J9" s="59">
        <v>7504356</v>
      </c>
      <c r="K9" s="59">
        <v>6930287</v>
      </c>
      <c r="L9" s="59">
        <v>-13813746</v>
      </c>
      <c r="M9" s="59">
        <v>620897</v>
      </c>
      <c r="N9" s="59">
        <v>285051</v>
      </c>
      <c r="O9" s="59">
        <v>69264</v>
      </c>
      <c r="P9" s="59">
        <v>734674</v>
      </c>
      <c r="Q9" s="59">
        <v>1088989</v>
      </c>
      <c r="R9" s="59">
        <v>0</v>
      </c>
      <c r="S9" s="59">
        <v>0</v>
      </c>
      <c r="T9" s="59">
        <v>0</v>
      </c>
      <c r="U9" s="59">
        <v>0</v>
      </c>
      <c r="V9" s="59">
        <v>2065497</v>
      </c>
      <c r="W9" s="59">
        <v>686497</v>
      </c>
      <c r="X9" s="59">
        <v>1379000</v>
      </c>
      <c r="Y9" s="60">
        <v>200.87</v>
      </c>
      <c r="Z9" s="61">
        <v>2311600</v>
      </c>
    </row>
    <row r="10" spans="1:26" ht="25.5">
      <c r="A10" s="62" t="s">
        <v>95</v>
      </c>
      <c r="B10" s="63">
        <f>SUM(B5:B9)</f>
        <v>385807049</v>
      </c>
      <c r="C10" s="63">
        <f>SUM(C5:C9)</f>
        <v>0</v>
      </c>
      <c r="D10" s="64">
        <f aca="true" t="shared" si="0" ref="D10:Z10">SUM(D5:D9)</f>
        <v>371108000</v>
      </c>
      <c r="E10" s="65">
        <f t="shared" si="0"/>
        <v>372349600</v>
      </c>
      <c r="F10" s="65">
        <f t="shared" si="0"/>
        <v>144375188</v>
      </c>
      <c r="G10" s="65">
        <f t="shared" si="0"/>
        <v>1724001</v>
      </c>
      <c r="H10" s="65">
        <f t="shared" si="0"/>
        <v>1945480</v>
      </c>
      <c r="I10" s="65">
        <f t="shared" si="0"/>
        <v>148044669</v>
      </c>
      <c r="J10" s="65">
        <f t="shared" si="0"/>
        <v>8173294</v>
      </c>
      <c r="K10" s="65">
        <f t="shared" si="0"/>
        <v>1717534</v>
      </c>
      <c r="L10" s="65">
        <f t="shared" si="0"/>
        <v>110200934</v>
      </c>
      <c r="M10" s="65">
        <f t="shared" si="0"/>
        <v>120091762</v>
      </c>
      <c r="N10" s="65">
        <f t="shared" si="0"/>
        <v>1528850</v>
      </c>
      <c r="O10" s="65">
        <f t="shared" si="0"/>
        <v>628444</v>
      </c>
      <c r="P10" s="65">
        <f t="shared" si="0"/>
        <v>87369096</v>
      </c>
      <c r="Q10" s="65">
        <f t="shared" si="0"/>
        <v>89526390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357662821</v>
      </c>
      <c r="W10" s="65">
        <f t="shared" si="0"/>
        <v>365534497</v>
      </c>
      <c r="X10" s="65">
        <f t="shared" si="0"/>
        <v>-7871676</v>
      </c>
      <c r="Y10" s="66">
        <f>+IF(W10&lt;&gt;0,(X10/W10)*100,0)</f>
        <v>-2.1534700731679504</v>
      </c>
      <c r="Z10" s="67">
        <f t="shared" si="0"/>
        <v>372349600</v>
      </c>
    </row>
    <row r="11" spans="1:26" ht="13.5">
      <c r="A11" s="57" t="s">
        <v>36</v>
      </c>
      <c r="B11" s="18">
        <v>108540487</v>
      </c>
      <c r="C11" s="18">
        <v>0</v>
      </c>
      <c r="D11" s="58">
        <v>136884889</v>
      </c>
      <c r="E11" s="59">
        <v>134429175</v>
      </c>
      <c r="F11" s="59">
        <v>8551175</v>
      </c>
      <c r="G11" s="59">
        <v>17044459</v>
      </c>
      <c r="H11" s="59">
        <v>2056528</v>
      </c>
      <c r="I11" s="59">
        <v>27652162</v>
      </c>
      <c r="J11" s="59">
        <v>9427474</v>
      </c>
      <c r="K11" s="59">
        <v>9784413</v>
      </c>
      <c r="L11" s="59">
        <v>9839084</v>
      </c>
      <c r="M11" s="59">
        <v>29050971</v>
      </c>
      <c r="N11" s="59">
        <v>9837029</v>
      </c>
      <c r="O11" s="59">
        <v>10014269</v>
      </c>
      <c r="P11" s="59">
        <v>10252066</v>
      </c>
      <c r="Q11" s="59">
        <v>30103364</v>
      </c>
      <c r="R11" s="59">
        <v>0</v>
      </c>
      <c r="S11" s="59">
        <v>0</v>
      </c>
      <c r="T11" s="59">
        <v>0</v>
      </c>
      <c r="U11" s="59">
        <v>0</v>
      </c>
      <c r="V11" s="59">
        <v>86806497</v>
      </c>
      <c r="W11" s="59">
        <v>102663666</v>
      </c>
      <c r="X11" s="59">
        <v>-15857169</v>
      </c>
      <c r="Y11" s="60">
        <v>-15.45</v>
      </c>
      <c r="Z11" s="61">
        <v>134429175</v>
      </c>
    </row>
    <row r="12" spans="1:26" ht="13.5">
      <c r="A12" s="57" t="s">
        <v>37</v>
      </c>
      <c r="B12" s="18">
        <v>12586871</v>
      </c>
      <c r="C12" s="18">
        <v>0</v>
      </c>
      <c r="D12" s="58">
        <v>12794596</v>
      </c>
      <c r="E12" s="59">
        <v>13915766</v>
      </c>
      <c r="F12" s="59">
        <v>1137144</v>
      </c>
      <c r="G12" s="59">
        <v>2075594</v>
      </c>
      <c r="H12" s="59">
        <v>-11506</v>
      </c>
      <c r="I12" s="59">
        <v>3201232</v>
      </c>
      <c r="J12" s="59">
        <v>1030982</v>
      </c>
      <c r="K12" s="59">
        <v>1043004</v>
      </c>
      <c r="L12" s="59">
        <v>1205338</v>
      </c>
      <c r="M12" s="59">
        <v>3279324</v>
      </c>
      <c r="N12" s="59">
        <v>1610433</v>
      </c>
      <c r="O12" s="59">
        <v>1196934</v>
      </c>
      <c r="P12" s="59">
        <v>1131138</v>
      </c>
      <c r="Q12" s="59">
        <v>3938505</v>
      </c>
      <c r="R12" s="59">
        <v>0</v>
      </c>
      <c r="S12" s="59">
        <v>0</v>
      </c>
      <c r="T12" s="59">
        <v>0</v>
      </c>
      <c r="U12" s="59">
        <v>0</v>
      </c>
      <c r="V12" s="59">
        <v>10419061</v>
      </c>
      <c r="W12" s="59">
        <v>9595944</v>
      </c>
      <c r="X12" s="59">
        <v>823117</v>
      </c>
      <c r="Y12" s="60">
        <v>8.58</v>
      </c>
      <c r="Z12" s="61">
        <v>13915766</v>
      </c>
    </row>
    <row r="13" spans="1:26" ht="13.5">
      <c r="A13" s="57" t="s">
        <v>96</v>
      </c>
      <c r="B13" s="18">
        <v>9608534</v>
      </c>
      <c r="C13" s="18">
        <v>0</v>
      </c>
      <c r="D13" s="58">
        <v>10911829</v>
      </c>
      <c r="E13" s="59">
        <v>10957251</v>
      </c>
      <c r="F13" s="59">
        <v>0</v>
      </c>
      <c r="G13" s="59">
        <v>899458</v>
      </c>
      <c r="H13" s="59">
        <v>1679874</v>
      </c>
      <c r="I13" s="59">
        <v>2579332</v>
      </c>
      <c r="J13" s="59">
        <v>861489</v>
      </c>
      <c r="K13" s="59">
        <v>818473</v>
      </c>
      <c r="L13" s="59">
        <v>773379</v>
      </c>
      <c r="M13" s="59">
        <v>2453341</v>
      </c>
      <c r="N13" s="59">
        <v>835039</v>
      </c>
      <c r="O13" s="59">
        <v>773016</v>
      </c>
      <c r="P13" s="59">
        <v>1025247</v>
      </c>
      <c r="Q13" s="59">
        <v>2633302</v>
      </c>
      <c r="R13" s="59">
        <v>0</v>
      </c>
      <c r="S13" s="59">
        <v>0</v>
      </c>
      <c r="T13" s="59">
        <v>0</v>
      </c>
      <c r="U13" s="59">
        <v>0</v>
      </c>
      <c r="V13" s="59">
        <v>7665975</v>
      </c>
      <c r="W13" s="59">
        <v>8183871</v>
      </c>
      <c r="X13" s="59">
        <v>-517896</v>
      </c>
      <c r="Y13" s="60">
        <v>-6.33</v>
      </c>
      <c r="Z13" s="61">
        <v>10957251</v>
      </c>
    </row>
    <row r="14" spans="1:26" ht="13.5">
      <c r="A14" s="57" t="s">
        <v>38</v>
      </c>
      <c r="B14" s="18">
        <v>1127297</v>
      </c>
      <c r="C14" s="18">
        <v>0</v>
      </c>
      <c r="D14" s="58">
        <v>1295767</v>
      </c>
      <c r="E14" s="59">
        <v>1337528</v>
      </c>
      <c r="F14" s="59">
        <v>1677</v>
      </c>
      <c r="G14" s="59">
        <v>1695</v>
      </c>
      <c r="H14" s="59">
        <v>457997</v>
      </c>
      <c r="I14" s="59">
        <v>461369</v>
      </c>
      <c r="J14" s="59">
        <v>1132</v>
      </c>
      <c r="K14" s="59">
        <v>948</v>
      </c>
      <c r="L14" s="59">
        <v>759</v>
      </c>
      <c r="M14" s="59">
        <v>2839</v>
      </c>
      <c r="N14" s="59">
        <v>573</v>
      </c>
      <c r="O14" s="59">
        <v>383</v>
      </c>
      <c r="P14" s="59">
        <v>364834</v>
      </c>
      <c r="Q14" s="59">
        <v>365790</v>
      </c>
      <c r="R14" s="59">
        <v>0</v>
      </c>
      <c r="S14" s="59">
        <v>0</v>
      </c>
      <c r="T14" s="59">
        <v>0</v>
      </c>
      <c r="U14" s="59">
        <v>0</v>
      </c>
      <c r="V14" s="59">
        <v>829998</v>
      </c>
      <c r="W14" s="59">
        <v>1177329</v>
      </c>
      <c r="X14" s="59">
        <v>-347331</v>
      </c>
      <c r="Y14" s="60">
        <v>-29.5</v>
      </c>
      <c r="Z14" s="61">
        <v>1337528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150000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28872</v>
      </c>
      <c r="P15" s="59">
        <v>-28872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150000</v>
      </c>
    </row>
    <row r="16" spans="1:26" ht="13.5">
      <c r="A16" s="68" t="s">
        <v>40</v>
      </c>
      <c r="B16" s="18">
        <v>162301459</v>
      </c>
      <c r="C16" s="18">
        <v>0</v>
      </c>
      <c r="D16" s="58">
        <v>112095276</v>
      </c>
      <c r="E16" s="59">
        <v>163872657</v>
      </c>
      <c r="F16" s="59">
        <v>12532028</v>
      </c>
      <c r="G16" s="59">
        <v>11219508</v>
      </c>
      <c r="H16" s="59">
        <v>10835575</v>
      </c>
      <c r="I16" s="59">
        <v>34587111</v>
      </c>
      <c r="J16" s="59">
        <v>24033627</v>
      </c>
      <c r="K16" s="59">
        <v>4373369</v>
      </c>
      <c r="L16" s="59">
        <v>23677871</v>
      </c>
      <c r="M16" s="59">
        <v>52084867</v>
      </c>
      <c r="N16" s="59">
        <v>4545120</v>
      </c>
      <c r="O16" s="59">
        <v>4814860</v>
      </c>
      <c r="P16" s="59">
        <v>29027398</v>
      </c>
      <c r="Q16" s="59">
        <v>38387378</v>
      </c>
      <c r="R16" s="59">
        <v>0</v>
      </c>
      <c r="S16" s="59">
        <v>0</v>
      </c>
      <c r="T16" s="59">
        <v>0</v>
      </c>
      <c r="U16" s="59">
        <v>0</v>
      </c>
      <c r="V16" s="59">
        <v>125059356</v>
      </c>
      <c r="W16" s="59">
        <v>79119731</v>
      </c>
      <c r="X16" s="59">
        <v>45939625</v>
      </c>
      <c r="Y16" s="60">
        <v>58.06</v>
      </c>
      <c r="Z16" s="61">
        <v>163872657</v>
      </c>
    </row>
    <row r="17" spans="1:26" ht="13.5">
      <c r="A17" s="57" t="s">
        <v>41</v>
      </c>
      <c r="B17" s="18">
        <v>69886373</v>
      </c>
      <c r="C17" s="18">
        <v>0</v>
      </c>
      <c r="D17" s="58">
        <v>97623357</v>
      </c>
      <c r="E17" s="59">
        <v>94153558</v>
      </c>
      <c r="F17" s="59">
        <v>2553453</v>
      </c>
      <c r="G17" s="59">
        <v>6315528</v>
      </c>
      <c r="H17" s="59">
        <v>4513881</v>
      </c>
      <c r="I17" s="59">
        <v>13382862</v>
      </c>
      <c r="J17" s="59">
        <v>6394691</v>
      </c>
      <c r="K17" s="59">
        <v>7271847</v>
      </c>
      <c r="L17" s="59">
        <v>7149034</v>
      </c>
      <c r="M17" s="59">
        <v>20815572</v>
      </c>
      <c r="N17" s="59">
        <v>4895273</v>
      </c>
      <c r="O17" s="59">
        <v>3975054</v>
      </c>
      <c r="P17" s="59">
        <v>6537878</v>
      </c>
      <c r="Q17" s="59">
        <v>15408205</v>
      </c>
      <c r="R17" s="59">
        <v>0</v>
      </c>
      <c r="S17" s="59">
        <v>0</v>
      </c>
      <c r="T17" s="59">
        <v>0</v>
      </c>
      <c r="U17" s="59">
        <v>0</v>
      </c>
      <c r="V17" s="59">
        <v>49606639</v>
      </c>
      <c r="W17" s="59">
        <v>74038631</v>
      </c>
      <c r="X17" s="59">
        <v>-24431992</v>
      </c>
      <c r="Y17" s="60">
        <v>-33</v>
      </c>
      <c r="Z17" s="61">
        <v>94153558</v>
      </c>
    </row>
    <row r="18" spans="1:26" ht="13.5">
      <c r="A18" s="69" t="s">
        <v>42</v>
      </c>
      <c r="B18" s="70">
        <f>SUM(B11:B17)</f>
        <v>364051021</v>
      </c>
      <c r="C18" s="70">
        <f>SUM(C11:C17)</f>
        <v>0</v>
      </c>
      <c r="D18" s="71">
        <f aca="true" t="shared" si="1" ref="D18:Z18">SUM(D11:D17)</f>
        <v>371605714</v>
      </c>
      <c r="E18" s="72">
        <f t="shared" si="1"/>
        <v>418815935</v>
      </c>
      <c r="F18" s="72">
        <f t="shared" si="1"/>
        <v>24775477</v>
      </c>
      <c r="G18" s="72">
        <f t="shared" si="1"/>
        <v>37556242</v>
      </c>
      <c r="H18" s="72">
        <f t="shared" si="1"/>
        <v>19532349</v>
      </c>
      <c r="I18" s="72">
        <f t="shared" si="1"/>
        <v>81864068</v>
      </c>
      <c r="J18" s="72">
        <f t="shared" si="1"/>
        <v>41749395</v>
      </c>
      <c r="K18" s="72">
        <f t="shared" si="1"/>
        <v>23292054</v>
      </c>
      <c r="L18" s="72">
        <f t="shared" si="1"/>
        <v>42645465</v>
      </c>
      <c r="M18" s="72">
        <f t="shared" si="1"/>
        <v>107686914</v>
      </c>
      <c r="N18" s="72">
        <f t="shared" si="1"/>
        <v>21723467</v>
      </c>
      <c r="O18" s="72">
        <f t="shared" si="1"/>
        <v>20803388</v>
      </c>
      <c r="P18" s="72">
        <f t="shared" si="1"/>
        <v>48309689</v>
      </c>
      <c r="Q18" s="72">
        <f t="shared" si="1"/>
        <v>90836544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280387526</v>
      </c>
      <c r="W18" s="72">
        <f t="shared" si="1"/>
        <v>274779172</v>
      </c>
      <c r="X18" s="72">
        <f t="shared" si="1"/>
        <v>5608354</v>
      </c>
      <c r="Y18" s="66">
        <f>+IF(W18&lt;&gt;0,(X18/W18)*100,0)</f>
        <v>2.0410404322784697</v>
      </c>
      <c r="Z18" s="73">
        <f t="shared" si="1"/>
        <v>418815935</v>
      </c>
    </row>
    <row r="19" spans="1:26" ht="13.5">
      <c r="A19" s="69" t="s">
        <v>43</v>
      </c>
      <c r="B19" s="74">
        <f>+B10-B18</f>
        <v>21756028</v>
      </c>
      <c r="C19" s="74">
        <f>+C10-C18</f>
        <v>0</v>
      </c>
      <c r="D19" s="75">
        <f aca="true" t="shared" si="2" ref="D19:Z19">+D10-D18</f>
        <v>-497714</v>
      </c>
      <c r="E19" s="76">
        <f t="shared" si="2"/>
        <v>-46466335</v>
      </c>
      <c r="F19" s="76">
        <f t="shared" si="2"/>
        <v>119599711</v>
      </c>
      <c r="G19" s="76">
        <f t="shared" si="2"/>
        <v>-35832241</v>
      </c>
      <c r="H19" s="76">
        <f t="shared" si="2"/>
        <v>-17586869</v>
      </c>
      <c r="I19" s="76">
        <f t="shared" si="2"/>
        <v>66180601</v>
      </c>
      <c r="J19" s="76">
        <f t="shared" si="2"/>
        <v>-33576101</v>
      </c>
      <c r="K19" s="76">
        <f t="shared" si="2"/>
        <v>-21574520</v>
      </c>
      <c r="L19" s="76">
        <f t="shared" si="2"/>
        <v>67555469</v>
      </c>
      <c r="M19" s="76">
        <f t="shared" si="2"/>
        <v>12404848</v>
      </c>
      <c r="N19" s="76">
        <f t="shared" si="2"/>
        <v>-20194617</v>
      </c>
      <c r="O19" s="76">
        <f t="shared" si="2"/>
        <v>-20174944</v>
      </c>
      <c r="P19" s="76">
        <f t="shared" si="2"/>
        <v>39059407</v>
      </c>
      <c r="Q19" s="76">
        <f t="shared" si="2"/>
        <v>-1310154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77275295</v>
      </c>
      <c r="W19" s="76">
        <f>IF(E10=E18,0,W10-W18)</f>
        <v>90755325</v>
      </c>
      <c r="X19" s="76">
        <f t="shared" si="2"/>
        <v>-13480030</v>
      </c>
      <c r="Y19" s="77">
        <f>+IF(W19&lt;&gt;0,(X19/W19)*100,0)</f>
        <v>-14.853155999386262</v>
      </c>
      <c r="Z19" s="78">
        <f t="shared" si="2"/>
        <v>-46466335</v>
      </c>
    </row>
    <row r="20" spans="1:26" ht="13.5">
      <c r="A20" s="57" t="s">
        <v>44</v>
      </c>
      <c r="B20" s="18">
        <v>2076000</v>
      </c>
      <c r="C20" s="18">
        <v>0</v>
      </c>
      <c r="D20" s="58">
        <v>2175000</v>
      </c>
      <c r="E20" s="59">
        <v>2175000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8703</v>
      </c>
      <c r="L20" s="59">
        <v>-17406</v>
      </c>
      <c r="M20" s="59">
        <v>-8703</v>
      </c>
      <c r="N20" s="59">
        <v>0</v>
      </c>
      <c r="O20" s="59">
        <v>8703</v>
      </c>
      <c r="P20" s="59">
        <v>0</v>
      </c>
      <c r="Q20" s="59">
        <v>8703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2175000</v>
      </c>
      <c r="X20" s="59">
        <v>-2175000</v>
      </c>
      <c r="Y20" s="60">
        <v>-100</v>
      </c>
      <c r="Z20" s="61">
        <v>2175000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23832028</v>
      </c>
      <c r="C22" s="85">
        <f>SUM(C19:C21)</f>
        <v>0</v>
      </c>
      <c r="D22" s="86">
        <f aca="true" t="shared" si="3" ref="D22:Z22">SUM(D19:D21)</f>
        <v>1677286</v>
      </c>
      <c r="E22" s="87">
        <f t="shared" si="3"/>
        <v>-44291335</v>
      </c>
      <c r="F22" s="87">
        <f t="shared" si="3"/>
        <v>119599711</v>
      </c>
      <c r="G22" s="87">
        <f t="shared" si="3"/>
        <v>-35832241</v>
      </c>
      <c r="H22" s="87">
        <f t="shared" si="3"/>
        <v>-17586869</v>
      </c>
      <c r="I22" s="87">
        <f t="shared" si="3"/>
        <v>66180601</v>
      </c>
      <c r="J22" s="87">
        <f t="shared" si="3"/>
        <v>-33576101</v>
      </c>
      <c r="K22" s="87">
        <f t="shared" si="3"/>
        <v>-21565817</v>
      </c>
      <c r="L22" s="87">
        <f t="shared" si="3"/>
        <v>67538063</v>
      </c>
      <c r="M22" s="87">
        <f t="shared" si="3"/>
        <v>12396145</v>
      </c>
      <c r="N22" s="87">
        <f t="shared" si="3"/>
        <v>-20194617</v>
      </c>
      <c r="O22" s="87">
        <f t="shared" si="3"/>
        <v>-20166241</v>
      </c>
      <c r="P22" s="87">
        <f t="shared" si="3"/>
        <v>39059407</v>
      </c>
      <c r="Q22" s="87">
        <f t="shared" si="3"/>
        <v>-1301451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77275295</v>
      </c>
      <c r="W22" s="87">
        <f t="shared" si="3"/>
        <v>92930325</v>
      </c>
      <c r="X22" s="87">
        <f t="shared" si="3"/>
        <v>-15655030</v>
      </c>
      <c r="Y22" s="88">
        <f>+IF(W22&lt;&gt;0,(X22/W22)*100,0)</f>
        <v>-16.845986495796716</v>
      </c>
      <c r="Z22" s="89">
        <f t="shared" si="3"/>
        <v>-44291335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23832028</v>
      </c>
      <c r="C24" s="74">
        <f>SUM(C22:C23)</f>
        <v>0</v>
      </c>
      <c r="D24" s="75">
        <f aca="true" t="shared" si="4" ref="D24:Z24">SUM(D22:D23)</f>
        <v>1677286</v>
      </c>
      <c r="E24" s="76">
        <f t="shared" si="4"/>
        <v>-44291335</v>
      </c>
      <c r="F24" s="76">
        <f t="shared" si="4"/>
        <v>119599711</v>
      </c>
      <c r="G24" s="76">
        <f t="shared" si="4"/>
        <v>-35832241</v>
      </c>
      <c r="H24" s="76">
        <f t="shared" si="4"/>
        <v>-17586869</v>
      </c>
      <c r="I24" s="76">
        <f t="shared" si="4"/>
        <v>66180601</v>
      </c>
      <c r="J24" s="76">
        <f t="shared" si="4"/>
        <v>-33576101</v>
      </c>
      <c r="K24" s="76">
        <f t="shared" si="4"/>
        <v>-21565817</v>
      </c>
      <c r="L24" s="76">
        <f t="shared" si="4"/>
        <v>67538063</v>
      </c>
      <c r="M24" s="76">
        <f t="shared" si="4"/>
        <v>12396145</v>
      </c>
      <c r="N24" s="76">
        <f t="shared" si="4"/>
        <v>-20194617</v>
      </c>
      <c r="O24" s="76">
        <f t="shared" si="4"/>
        <v>-20166241</v>
      </c>
      <c r="P24" s="76">
        <f t="shared" si="4"/>
        <v>39059407</v>
      </c>
      <c r="Q24" s="76">
        <f t="shared" si="4"/>
        <v>-1301451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77275295</v>
      </c>
      <c r="W24" s="76">
        <f t="shared" si="4"/>
        <v>92930325</v>
      </c>
      <c r="X24" s="76">
        <f t="shared" si="4"/>
        <v>-15655030</v>
      </c>
      <c r="Y24" s="77">
        <f>+IF(W24&lt;&gt;0,(X24/W24)*100,0)</f>
        <v>-16.845986495796716</v>
      </c>
      <c r="Z24" s="78">
        <f t="shared" si="4"/>
        <v>-44291335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34803086</v>
      </c>
      <c r="C27" s="21">
        <v>0</v>
      </c>
      <c r="D27" s="98">
        <v>29384500</v>
      </c>
      <c r="E27" s="99">
        <v>25498452</v>
      </c>
      <c r="F27" s="99">
        <v>1580123</v>
      </c>
      <c r="G27" s="99">
        <v>5355829</v>
      </c>
      <c r="H27" s="99">
        <v>868583</v>
      </c>
      <c r="I27" s="99">
        <v>7804535</v>
      </c>
      <c r="J27" s="99">
        <v>68882</v>
      </c>
      <c r="K27" s="99">
        <v>539360</v>
      </c>
      <c r="L27" s="99">
        <v>0</v>
      </c>
      <c r="M27" s="99">
        <v>608242</v>
      </c>
      <c r="N27" s="99">
        <v>689807</v>
      </c>
      <c r="O27" s="99">
        <v>1288307</v>
      </c>
      <c r="P27" s="99">
        <v>1914582</v>
      </c>
      <c r="Q27" s="99">
        <v>3892696</v>
      </c>
      <c r="R27" s="99">
        <v>0</v>
      </c>
      <c r="S27" s="99">
        <v>0</v>
      </c>
      <c r="T27" s="99">
        <v>0</v>
      </c>
      <c r="U27" s="99">
        <v>0</v>
      </c>
      <c r="V27" s="99">
        <v>12305473</v>
      </c>
      <c r="W27" s="99">
        <v>19123839</v>
      </c>
      <c r="X27" s="99">
        <v>-6818366</v>
      </c>
      <c r="Y27" s="100">
        <v>-35.65</v>
      </c>
      <c r="Z27" s="101">
        <v>25498452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34803086</v>
      </c>
      <c r="C31" s="18">
        <v>0</v>
      </c>
      <c r="D31" s="58">
        <v>29384500</v>
      </c>
      <c r="E31" s="59">
        <v>25498452</v>
      </c>
      <c r="F31" s="59">
        <v>1580123</v>
      </c>
      <c r="G31" s="59">
        <v>5355829</v>
      </c>
      <c r="H31" s="59">
        <v>868583</v>
      </c>
      <c r="I31" s="59">
        <v>7804535</v>
      </c>
      <c r="J31" s="59">
        <v>68882</v>
      </c>
      <c r="K31" s="59">
        <v>539360</v>
      </c>
      <c r="L31" s="59">
        <v>0</v>
      </c>
      <c r="M31" s="59">
        <v>608242</v>
      </c>
      <c r="N31" s="59">
        <v>689807</v>
      </c>
      <c r="O31" s="59">
        <v>1288307</v>
      </c>
      <c r="P31" s="59">
        <v>1914582</v>
      </c>
      <c r="Q31" s="59">
        <v>3892696</v>
      </c>
      <c r="R31" s="59">
        <v>0</v>
      </c>
      <c r="S31" s="59">
        <v>0</v>
      </c>
      <c r="T31" s="59">
        <v>0</v>
      </c>
      <c r="U31" s="59">
        <v>0</v>
      </c>
      <c r="V31" s="59">
        <v>12305473</v>
      </c>
      <c r="W31" s="59">
        <v>19123839</v>
      </c>
      <c r="X31" s="59">
        <v>-6818366</v>
      </c>
      <c r="Y31" s="60">
        <v>-35.65</v>
      </c>
      <c r="Z31" s="61">
        <v>25498452</v>
      </c>
    </row>
    <row r="32" spans="1:26" ht="13.5">
      <c r="A32" s="69" t="s">
        <v>50</v>
      </c>
      <c r="B32" s="21">
        <f>SUM(B28:B31)</f>
        <v>34803086</v>
      </c>
      <c r="C32" s="21">
        <f>SUM(C28:C31)</f>
        <v>0</v>
      </c>
      <c r="D32" s="98">
        <f aca="true" t="shared" si="5" ref="D32:Z32">SUM(D28:D31)</f>
        <v>29384500</v>
      </c>
      <c r="E32" s="99">
        <f t="shared" si="5"/>
        <v>25498452</v>
      </c>
      <c r="F32" s="99">
        <f t="shared" si="5"/>
        <v>1580123</v>
      </c>
      <c r="G32" s="99">
        <f t="shared" si="5"/>
        <v>5355829</v>
      </c>
      <c r="H32" s="99">
        <f t="shared" si="5"/>
        <v>868583</v>
      </c>
      <c r="I32" s="99">
        <f t="shared" si="5"/>
        <v>7804535</v>
      </c>
      <c r="J32" s="99">
        <f t="shared" si="5"/>
        <v>68882</v>
      </c>
      <c r="K32" s="99">
        <f t="shared" si="5"/>
        <v>539360</v>
      </c>
      <c r="L32" s="99">
        <f t="shared" si="5"/>
        <v>0</v>
      </c>
      <c r="M32" s="99">
        <f t="shared" si="5"/>
        <v>608242</v>
      </c>
      <c r="N32" s="99">
        <f t="shared" si="5"/>
        <v>689807</v>
      </c>
      <c r="O32" s="99">
        <f t="shared" si="5"/>
        <v>1288307</v>
      </c>
      <c r="P32" s="99">
        <f t="shared" si="5"/>
        <v>1914582</v>
      </c>
      <c r="Q32" s="99">
        <f t="shared" si="5"/>
        <v>3892696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12305473</v>
      </c>
      <c r="W32" s="99">
        <f t="shared" si="5"/>
        <v>19123839</v>
      </c>
      <c r="X32" s="99">
        <f t="shared" si="5"/>
        <v>-6818366</v>
      </c>
      <c r="Y32" s="100">
        <f>+IF(W32&lt;&gt;0,(X32/W32)*100,0)</f>
        <v>-35.65375132053768</v>
      </c>
      <c r="Z32" s="101">
        <f t="shared" si="5"/>
        <v>25498452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570858875</v>
      </c>
      <c r="C35" s="18">
        <v>0</v>
      </c>
      <c r="D35" s="58">
        <v>586558839</v>
      </c>
      <c r="E35" s="59">
        <v>578998813</v>
      </c>
      <c r="F35" s="59">
        <v>687821274</v>
      </c>
      <c r="G35" s="59">
        <v>633396617</v>
      </c>
      <c r="H35" s="59">
        <v>603154212</v>
      </c>
      <c r="I35" s="59">
        <v>603154212</v>
      </c>
      <c r="J35" s="59">
        <v>570681017</v>
      </c>
      <c r="K35" s="59">
        <v>545504985</v>
      </c>
      <c r="L35" s="59">
        <v>616655247</v>
      </c>
      <c r="M35" s="59">
        <v>616655247</v>
      </c>
      <c r="N35" s="59">
        <v>596743544</v>
      </c>
      <c r="O35" s="59">
        <v>575358091</v>
      </c>
      <c r="P35" s="59">
        <v>613324064</v>
      </c>
      <c r="Q35" s="59">
        <v>613324064</v>
      </c>
      <c r="R35" s="59">
        <v>0</v>
      </c>
      <c r="S35" s="59">
        <v>0</v>
      </c>
      <c r="T35" s="59">
        <v>0</v>
      </c>
      <c r="U35" s="59">
        <v>0</v>
      </c>
      <c r="V35" s="59">
        <v>613324064</v>
      </c>
      <c r="W35" s="59">
        <v>434249110</v>
      </c>
      <c r="X35" s="59">
        <v>179074954</v>
      </c>
      <c r="Y35" s="60">
        <v>41.24</v>
      </c>
      <c r="Z35" s="61">
        <v>578998813</v>
      </c>
    </row>
    <row r="36" spans="1:26" ht="13.5">
      <c r="A36" s="57" t="s">
        <v>53</v>
      </c>
      <c r="B36" s="18">
        <v>205910892</v>
      </c>
      <c r="C36" s="18">
        <v>0</v>
      </c>
      <c r="D36" s="58">
        <v>228116852</v>
      </c>
      <c r="E36" s="59">
        <v>229502464</v>
      </c>
      <c r="F36" s="59">
        <v>180245364</v>
      </c>
      <c r="G36" s="59">
        <v>211972114</v>
      </c>
      <c r="H36" s="59">
        <v>211136092</v>
      </c>
      <c r="I36" s="59">
        <v>211136092</v>
      </c>
      <c r="J36" s="59">
        <v>210321179</v>
      </c>
      <c r="K36" s="59">
        <v>210020474</v>
      </c>
      <c r="L36" s="59">
        <v>209158582</v>
      </c>
      <c r="M36" s="59">
        <v>209158582</v>
      </c>
      <c r="N36" s="59">
        <v>208991045</v>
      </c>
      <c r="O36" s="59">
        <v>209506332</v>
      </c>
      <c r="P36" s="59">
        <v>210550386</v>
      </c>
      <c r="Q36" s="59">
        <v>210550386</v>
      </c>
      <c r="R36" s="59">
        <v>0</v>
      </c>
      <c r="S36" s="59">
        <v>0</v>
      </c>
      <c r="T36" s="59">
        <v>0</v>
      </c>
      <c r="U36" s="59">
        <v>0</v>
      </c>
      <c r="V36" s="59">
        <v>210550386</v>
      </c>
      <c r="W36" s="59">
        <v>172126848</v>
      </c>
      <c r="X36" s="59">
        <v>38423538</v>
      </c>
      <c r="Y36" s="60">
        <v>22.32</v>
      </c>
      <c r="Z36" s="61">
        <v>229502464</v>
      </c>
    </row>
    <row r="37" spans="1:26" ht="13.5">
      <c r="A37" s="57" t="s">
        <v>54</v>
      </c>
      <c r="B37" s="18">
        <v>58213203</v>
      </c>
      <c r="C37" s="18">
        <v>0</v>
      </c>
      <c r="D37" s="58">
        <v>30672704</v>
      </c>
      <c r="E37" s="59">
        <v>30672704</v>
      </c>
      <c r="F37" s="59">
        <v>29516659</v>
      </c>
      <c r="G37" s="59">
        <v>34045134</v>
      </c>
      <c r="H37" s="59">
        <v>29553139</v>
      </c>
      <c r="I37" s="59">
        <v>29553139</v>
      </c>
      <c r="J37" s="59">
        <v>29841125</v>
      </c>
      <c r="K37" s="59">
        <v>29533792</v>
      </c>
      <c r="L37" s="59">
        <v>28680526</v>
      </c>
      <c r="M37" s="59">
        <v>28680526</v>
      </c>
      <c r="N37" s="59">
        <v>28795885</v>
      </c>
      <c r="O37" s="59">
        <v>28091956</v>
      </c>
      <c r="P37" s="59">
        <v>28042591</v>
      </c>
      <c r="Q37" s="59">
        <v>28042591</v>
      </c>
      <c r="R37" s="59">
        <v>0</v>
      </c>
      <c r="S37" s="59">
        <v>0</v>
      </c>
      <c r="T37" s="59">
        <v>0</v>
      </c>
      <c r="U37" s="59">
        <v>0</v>
      </c>
      <c r="V37" s="59">
        <v>28042591</v>
      </c>
      <c r="W37" s="59">
        <v>23004528</v>
      </c>
      <c r="X37" s="59">
        <v>5038063</v>
      </c>
      <c r="Y37" s="60">
        <v>21.9</v>
      </c>
      <c r="Z37" s="61">
        <v>30672704</v>
      </c>
    </row>
    <row r="38" spans="1:26" ht="13.5">
      <c r="A38" s="57" t="s">
        <v>55</v>
      </c>
      <c r="B38" s="18">
        <v>24812593</v>
      </c>
      <c r="C38" s="18">
        <v>0</v>
      </c>
      <c r="D38" s="58">
        <v>22860042</v>
      </c>
      <c r="E38" s="59">
        <v>22860042</v>
      </c>
      <c r="F38" s="59">
        <v>24812593</v>
      </c>
      <c r="G38" s="59">
        <v>24812593</v>
      </c>
      <c r="H38" s="59">
        <v>24812593</v>
      </c>
      <c r="I38" s="59">
        <v>24812593</v>
      </c>
      <c r="J38" s="59">
        <v>24812593</v>
      </c>
      <c r="K38" s="59">
        <v>24812593</v>
      </c>
      <c r="L38" s="59">
        <v>24812593</v>
      </c>
      <c r="M38" s="59">
        <v>24812593</v>
      </c>
      <c r="N38" s="59">
        <v>24812593</v>
      </c>
      <c r="O38" s="59">
        <v>24812593</v>
      </c>
      <c r="P38" s="59">
        <v>24812593</v>
      </c>
      <c r="Q38" s="59">
        <v>24812593</v>
      </c>
      <c r="R38" s="59">
        <v>0</v>
      </c>
      <c r="S38" s="59">
        <v>0</v>
      </c>
      <c r="T38" s="59">
        <v>0</v>
      </c>
      <c r="U38" s="59">
        <v>0</v>
      </c>
      <c r="V38" s="59">
        <v>24812593</v>
      </c>
      <c r="W38" s="59">
        <v>17145032</v>
      </c>
      <c r="X38" s="59">
        <v>7667561</v>
      </c>
      <c r="Y38" s="60">
        <v>44.72</v>
      </c>
      <c r="Z38" s="61">
        <v>22860042</v>
      </c>
    </row>
    <row r="39" spans="1:26" ht="13.5">
      <c r="A39" s="57" t="s">
        <v>56</v>
      </c>
      <c r="B39" s="18">
        <v>693743971</v>
      </c>
      <c r="C39" s="18">
        <v>0</v>
      </c>
      <c r="D39" s="58">
        <v>761142945</v>
      </c>
      <c r="E39" s="59">
        <v>754968530</v>
      </c>
      <c r="F39" s="59">
        <v>813737386</v>
      </c>
      <c r="G39" s="59">
        <v>786511004</v>
      </c>
      <c r="H39" s="59">
        <v>759924572</v>
      </c>
      <c r="I39" s="59">
        <v>759924572</v>
      </c>
      <c r="J39" s="59">
        <v>726348478</v>
      </c>
      <c r="K39" s="59">
        <v>701179074</v>
      </c>
      <c r="L39" s="59">
        <v>772320710</v>
      </c>
      <c r="M39" s="59">
        <v>772320710</v>
      </c>
      <c r="N39" s="59">
        <v>752126111</v>
      </c>
      <c r="O39" s="59">
        <v>731959875</v>
      </c>
      <c r="P39" s="59">
        <v>771019266</v>
      </c>
      <c r="Q39" s="59">
        <v>771019266</v>
      </c>
      <c r="R39" s="59">
        <v>0</v>
      </c>
      <c r="S39" s="59">
        <v>0</v>
      </c>
      <c r="T39" s="59">
        <v>0</v>
      </c>
      <c r="U39" s="59">
        <v>0</v>
      </c>
      <c r="V39" s="59">
        <v>771019266</v>
      </c>
      <c r="W39" s="59">
        <v>566226398</v>
      </c>
      <c r="X39" s="59">
        <v>204792868</v>
      </c>
      <c r="Y39" s="60">
        <v>36.17</v>
      </c>
      <c r="Z39" s="61">
        <v>754968530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32158197</v>
      </c>
      <c r="C42" s="18">
        <v>0</v>
      </c>
      <c r="D42" s="58">
        <v>13125579</v>
      </c>
      <c r="E42" s="59">
        <v>-44951464</v>
      </c>
      <c r="F42" s="59">
        <v>90506932</v>
      </c>
      <c r="G42" s="59">
        <v>-14814182</v>
      </c>
      <c r="H42" s="59">
        <v>-30074207</v>
      </c>
      <c r="I42" s="59">
        <v>45618543</v>
      </c>
      <c r="J42" s="59">
        <v>-36077261</v>
      </c>
      <c r="K42" s="59">
        <v>-16665985</v>
      </c>
      <c r="L42" s="59">
        <v>70907515</v>
      </c>
      <c r="M42" s="59">
        <v>18164269</v>
      </c>
      <c r="N42" s="59">
        <v>-20765325</v>
      </c>
      <c r="O42" s="59">
        <v>-17768887</v>
      </c>
      <c r="P42" s="59">
        <v>38442653</v>
      </c>
      <c r="Q42" s="59">
        <v>-91559</v>
      </c>
      <c r="R42" s="59">
        <v>0</v>
      </c>
      <c r="S42" s="59">
        <v>0</v>
      </c>
      <c r="T42" s="59">
        <v>0</v>
      </c>
      <c r="U42" s="59">
        <v>0</v>
      </c>
      <c r="V42" s="59">
        <v>63691253</v>
      </c>
      <c r="W42" s="59">
        <v>78214776</v>
      </c>
      <c r="X42" s="59">
        <v>-14523523</v>
      </c>
      <c r="Y42" s="60">
        <v>-18.57</v>
      </c>
      <c r="Z42" s="61">
        <v>-44951464</v>
      </c>
    </row>
    <row r="43" spans="1:26" ht="13.5">
      <c r="A43" s="57" t="s">
        <v>59</v>
      </c>
      <c r="B43" s="18">
        <v>-38504915</v>
      </c>
      <c r="C43" s="18">
        <v>0</v>
      </c>
      <c r="D43" s="58">
        <v>-33368597</v>
      </c>
      <c r="E43" s="59">
        <v>-29482559</v>
      </c>
      <c r="F43" s="59">
        <v>-1580123</v>
      </c>
      <c r="G43" s="59">
        <v>-6960682</v>
      </c>
      <c r="H43" s="59">
        <v>-677128</v>
      </c>
      <c r="I43" s="59">
        <v>-9217933</v>
      </c>
      <c r="J43" s="59">
        <v>-68883</v>
      </c>
      <c r="K43" s="59">
        <v>-539360</v>
      </c>
      <c r="L43" s="59">
        <v>1581561</v>
      </c>
      <c r="M43" s="59">
        <v>973318</v>
      </c>
      <c r="N43" s="59">
        <v>-689807</v>
      </c>
      <c r="O43" s="59">
        <v>-1288306</v>
      </c>
      <c r="P43" s="59">
        <v>-1914582</v>
      </c>
      <c r="Q43" s="59">
        <v>-3892695</v>
      </c>
      <c r="R43" s="59">
        <v>0</v>
      </c>
      <c r="S43" s="59">
        <v>0</v>
      </c>
      <c r="T43" s="59">
        <v>0</v>
      </c>
      <c r="U43" s="59">
        <v>0</v>
      </c>
      <c r="V43" s="59">
        <v>-12137310</v>
      </c>
      <c r="W43" s="59">
        <v>-14575670</v>
      </c>
      <c r="X43" s="59">
        <v>2438360</v>
      </c>
      <c r="Y43" s="60">
        <v>-16.73</v>
      </c>
      <c r="Z43" s="61">
        <v>-29482559</v>
      </c>
    </row>
    <row r="44" spans="1:26" ht="13.5">
      <c r="A44" s="57" t="s">
        <v>60</v>
      </c>
      <c r="B44" s="18">
        <v>-3352989</v>
      </c>
      <c r="C44" s="18">
        <v>0</v>
      </c>
      <c r="D44" s="58">
        <v>-3302846</v>
      </c>
      <c r="E44" s="59">
        <v>-3302845</v>
      </c>
      <c r="F44" s="59">
        <v>-23461</v>
      </c>
      <c r="G44" s="59">
        <v>-26733</v>
      </c>
      <c r="H44" s="59">
        <v>-1334324</v>
      </c>
      <c r="I44" s="59">
        <v>-1384518</v>
      </c>
      <c r="J44" s="59">
        <v>-18148</v>
      </c>
      <c r="K44" s="59">
        <v>-18148</v>
      </c>
      <c r="L44" s="59">
        <v>-18148</v>
      </c>
      <c r="M44" s="59">
        <v>-54444</v>
      </c>
      <c r="N44" s="59">
        <v>-18148</v>
      </c>
      <c r="O44" s="59">
        <v>-18148</v>
      </c>
      <c r="P44" s="59">
        <v>-1567482</v>
      </c>
      <c r="Q44" s="59">
        <v>-1603778</v>
      </c>
      <c r="R44" s="59">
        <v>0</v>
      </c>
      <c r="S44" s="59">
        <v>0</v>
      </c>
      <c r="T44" s="59">
        <v>0</v>
      </c>
      <c r="U44" s="59">
        <v>0</v>
      </c>
      <c r="V44" s="59">
        <v>-3042740</v>
      </c>
      <c r="W44" s="59">
        <v>-3262298</v>
      </c>
      <c r="X44" s="59">
        <v>219558</v>
      </c>
      <c r="Y44" s="60">
        <v>-6.73</v>
      </c>
      <c r="Z44" s="61">
        <v>-3302845</v>
      </c>
    </row>
    <row r="45" spans="1:26" ht="13.5">
      <c r="A45" s="69" t="s">
        <v>61</v>
      </c>
      <c r="B45" s="21">
        <v>455442443</v>
      </c>
      <c r="C45" s="21">
        <v>0</v>
      </c>
      <c r="D45" s="98">
        <v>385265526</v>
      </c>
      <c r="E45" s="99">
        <v>377705508</v>
      </c>
      <c r="F45" s="99">
        <v>544345790</v>
      </c>
      <c r="G45" s="99">
        <v>522544193</v>
      </c>
      <c r="H45" s="99">
        <v>490458534</v>
      </c>
      <c r="I45" s="99">
        <v>490458534</v>
      </c>
      <c r="J45" s="99">
        <v>454294242</v>
      </c>
      <c r="K45" s="99">
        <v>437070749</v>
      </c>
      <c r="L45" s="99">
        <v>509541677</v>
      </c>
      <c r="M45" s="99">
        <v>509541677</v>
      </c>
      <c r="N45" s="99">
        <v>488068397</v>
      </c>
      <c r="O45" s="99">
        <v>468993056</v>
      </c>
      <c r="P45" s="99">
        <v>503953645</v>
      </c>
      <c r="Q45" s="99">
        <v>503953645</v>
      </c>
      <c r="R45" s="99">
        <v>0</v>
      </c>
      <c r="S45" s="99">
        <v>0</v>
      </c>
      <c r="T45" s="99">
        <v>0</v>
      </c>
      <c r="U45" s="99">
        <v>0</v>
      </c>
      <c r="V45" s="99">
        <v>503953645</v>
      </c>
      <c r="W45" s="99">
        <v>515819184</v>
      </c>
      <c r="X45" s="99">
        <v>-11865539</v>
      </c>
      <c r="Y45" s="100">
        <v>-2.3</v>
      </c>
      <c r="Z45" s="101">
        <v>377705508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6149722</v>
      </c>
      <c r="C49" s="51">
        <v>0</v>
      </c>
      <c r="D49" s="128">
        <v>24579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15629</v>
      </c>
      <c r="N49" s="53">
        <v>0</v>
      </c>
      <c r="O49" s="53">
        <v>0</v>
      </c>
      <c r="P49" s="53">
        <v>0</v>
      </c>
      <c r="Q49" s="53">
        <v>86575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6276505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28042591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28042591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-100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-100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/>
      <c r="G67" s="25"/>
      <c r="H67" s="25"/>
      <c r="I67" s="25"/>
      <c r="J67" s="25">
        <v>7169952</v>
      </c>
      <c r="K67" s="25">
        <v>7169952</v>
      </c>
      <c r="L67" s="25">
        <v>-14339904</v>
      </c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>
        <v>7169952</v>
      </c>
      <c r="K75" s="29">
        <v>7169952</v>
      </c>
      <c r="L75" s="29">
        <v>-14339904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>
        <v>-7169952</v>
      </c>
      <c r="L76" s="33"/>
      <c r="M76" s="33">
        <v>-7169952</v>
      </c>
      <c r="N76" s="33"/>
      <c r="O76" s="33"/>
      <c r="P76" s="33"/>
      <c r="Q76" s="33"/>
      <c r="R76" s="33"/>
      <c r="S76" s="33"/>
      <c r="T76" s="33"/>
      <c r="U76" s="33"/>
      <c r="V76" s="33">
        <v>-7169952</v>
      </c>
      <c r="W76" s="33">
        <v>-7169952</v>
      </c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>
        <v>-7169952</v>
      </c>
      <c r="L84" s="29"/>
      <c r="M84" s="29">
        <v>-7169952</v>
      </c>
      <c r="N84" s="29"/>
      <c r="O84" s="29"/>
      <c r="P84" s="29"/>
      <c r="Q84" s="29"/>
      <c r="R84" s="29"/>
      <c r="S84" s="29"/>
      <c r="T84" s="29"/>
      <c r="U84" s="29"/>
      <c r="V84" s="29">
        <v>-7169952</v>
      </c>
      <c r="W84" s="29">
        <v>-7169952</v>
      </c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96627876</v>
      </c>
      <c r="C5" s="18">
        <v>0</v>
      </c>
      <c r="D5" s="58">
        <v>98051099</v>
      </c>
      <c r="E5" s="59">
        <v>96727896</v>
      </c>
      <c r="F5" s="59">
        <v>90935968</v>
      </c>
      <c r="G5" s="59">
        <v>-172128</v>
      </c>
      <c r="H5" s="59">
        <v>-22271</v>
      </c>
      <c r="I5" s="59">
        <v>90741569</v>
      </c>
      <c r="J5" s="59">
        <v>-117294</v>
      </c>
      <c r="K5" s="59">
        <v>-6</v>
      </c>
      <c r="L5" s="59">
        <v>6263</v>
      </c>
      <c r="M5" s="59">
        <v>-111037</v>
      </c>
      <c r="N5" s="59">
        <v>-3454</v>
      </c>
      <c r="O5" s="59">
        <v>201279</v>
      </c>
      <c r="P5" s="59">
        <v>-667353</v>
      </c>
      <c r="Q5" s="59">
        <v>-469528</v>
      </c>
      <c r="R5" s="59">
        <v>0</v>
      </c>
      <c r="S5" s="59">
        <v>0</v>
      </c>
      <c r="T5" s="59">
        <v>0</v>
      </c>
      <c r="U5" s="59">
        <v>0</v>
      </c>
      <c r="V5" s="59">
        <v>90161004</v>
      </c>
      <c r="W5" s="59"/>
      <c r="X5" s="59">
        <v>90161004</v>
      </c>
      <c r="Y5" s="60">
        <v>0</v>
      </c>
      <c r="Z5" s="61">
        <v>96727896</v>
      </c>
    </row>
    <row r="6" spans="1:26" ht="13.5">
      <c r="A6" s="57" t="s">
        <v>32</v>
      </c>
      <c r="B6" s="18">
        <v>187917027</v>
      </c>
      <c r="C6" s="18">
        <v>0</v>
      </c>
      <c r="D6" s="58">
        <v>269800000</v>
      </c>
      <c r="E6" s="59">
        <v>276350193</v>
      </c>
      <c r="F6" s="59">
        <v>17255486</v>
      </c>
      <c r="G6" s="59">
        <v>19632192</v>
      </c>
      <c r="H6" s="59">
        <v>18083837</v>
      </c>
      <c r="I6" s="59">
        <v>54971515</v>
      </c>
      <c r="J6" s="59">
        <v>17813259</v>
      </c>
      <c r="K6" s="59">
        <v>16780613</v>
      </c>
      <c r="L6" s="59">
        <v>17578000</v>
      </c>
      <c r="M6" s="59">
        <v>52171872</v>
      </c>
      <c r="N6" s="59">
        <v>18907644</v>
      </c>
      <c r="O6" s="59">
        <v>19757035</v>
      </c>
      <c r="P6" s="59">
        <v>17920000</v>
      </c>
      <c r="Q6" s="59">
        <v>56584679</v>
      </c>
      <c r="R6" s="59">
        <v>0</v>
      </c>
      <c r="S6" s="59">
        <v>0</v>
      </c>
      <c r="T6" s="59">
        <v>0</v>
      </c>
      <c r="U6" s="59">
        <v>0</v>
      </c>
      <c r="V6" s="59">
        <v>163728066</v>
      </c>
      <c r="W6" s="59"/>
      <c r="X6" s="59">
        <v>163728066</v>
      </c>
      <c r="Y6" s="60">
        <v>0</v>
      </c>
      <c r="Z6" s="61">
        <v>276350193</v>
      </c>
    </row>
    <row r="7" spans="1:26" ht="13.5">
      <c r="A7" s="57" t="s">
        <v>33</v>
      </c>
      <c r="B7" s="18">
        <v>2234394</v>
      </c>
      <c r="C7" s="18">
        <v>0</v>
      </c>
      <c r="D7" s="58">
        <v>0</v>
      </c>
      <c r="E7" s="59">
        <v>1700280</v>
      </c>
      <c r="F7" s="59">
        <v>259563</v>
      </c>
      <c r="G7" s="59">
        <v>0</v>
      </c>
      <c r="H7" s="59">
        <v>-9738</v>
      </c>
      <c r="I7" s="59">
        <v>249825</v>
      </c>
      <c r="J7" s="59">
        <v>230755</v>
      </c>
      <c r="K7" s="59">
        <v>-197944</v>
      </c>
      <c r="L7" s="59">
        <v>44778</v>
      </c>
      <c r="M7" s="59">
        <v>77589</v>
      </c>
      <c r="N7" s="59">
        <v>544415</v>
      </c>
      <c r="O7" s="59">
        <v>188582</v>
      </c>
      <c r="P7" s="59">
        <v>106665</v>
      </c>
      <c r="Q7" s="59">
        <v>839662</v>
      </c>
      <c r="R7" s="59">
        <v>0</v>
      </c>
      <c r="S7" s="59">
        <v>0</v>
      </c>
      <c r="T7" s="59">
        <v>0</v>
      </c>
      <c r="U7" s="59">
        <v>0</v>
      </c>
      <c r="V7" s="59">
        <v>1167076</v>
      </c>
      <c r="W7" s="59"/>
      <c r="X7" s="59">
        <v>1167076</v>
      </c>
      <c r="Y7" s="60">
        <v>0</v>
      </c>
      <c r="Z7" s="61">
        <v>1700280</v>
      </c>
    </row>
    <row r="8" spans="1:26" ht="13.5">
      <c r="A8" s="57" t="s">
        <v>34</v>
      </c>
      <c r="B8" s="18">
        <v>119558743</v>
      </c>
      <c r="C8" s="18">
        <v>0</v>
      </c>
      <c r="D8" s="58">
        <v>0</v>
      </c>
      <c r="E8" s="59">
        <v>129936000</v>
      </c>
      <c r="F8" s="59">
        <v>51831000</v>
      </c>
      <c r="G8" s="59">
        <v>478000</v>
      </c>
      <c r="H8" s="59">
        <v>0</v>
      </c>
      <c r="I8" s="59">
        <v>52309000</v>
      </c>
      <c r="J8" s="59">
        <v>255771</v>
      </c>
      <c r="K8" s="59">
        <v>859000</v>
      </c>
      <c r="L8" s="59">
        <v>41464000</v>
      </c>
      <c r="M8" s="59">
        <v>42578771</v>
      </c>
      <c r="N8" s="59">
        <v>0</v>
      </c>
      <c r="O8" s="59">
        <v>0</v>
      </c>
      <c r="P8" s="59">
        <v>31098000</v>
      </c>
      <c r="Q8" s="59">
        <v>31098000</v>
      </c>
      <c r="R8" s="59">
        <v>0</v>
      </c>
      <c r="S8" s="59">
        <v>0</v>
      </c>
      <c r="T8" s="59">
        <v>0</v>
      </c>
      <c r="U8" s="59">
        <v>0</v>
      </c>
      <c r="V8" s="59">
        <v>125985771</v>
      </c>
      <c r="W8" s="59"/>
      <c r="X8" s="59">
        <v>125985771</v>
      </c>
      <c r="Y8" s="60">
        <v>0</v>
      </c>
      <c r="Z8" s="61">
        <v>129936000</v>
      </c>
    </row>
    <row r="9" spans="1:26" ht="13.5">
      <c r="A9" s="57" t="s">
        <v>35</v>
      </c>
      <c r="B9" s="18">
        <v>30913144</v>
      </c>
      <c r="C9" s="18">
        <v>0</v>
      </c>
      <c r="D9" s="58">
        <v>175781752</v>
      </c>
      <c r="E9" s="59">
        <v>48059669</v>
      </c>
      <c r="F9" s="59">
        <v>2709070</v>
      </c>
      <c r="G9" s="59">
        <v>2332569</v>
      </c>
      <c r="H9" s="59">
        <v>4672189</v>
      </c>
      <c r="I9" s="59">
        <v>9713828</v>
      </c>
      <c r="J9" s="59">
        <v>22401078</v>
      </c>
      <c r="K9" s="59">
        <v>22355475</v>
      </c>
      <c r="L9" s="59">
        <v>3831837</v>
      </c>
      <c r="M9" s="59">
        <v>48588390</v>
      </c>
      <c r="N9" s="59">
        <v>3075028</v>
      </c>
      <c r="O9" s="59">
        <v>3728463</v>
      </c>
      <c r="P9" s="59">
        <v>2270995</v>
      </c>
      <c r="Q9" s="59">
        <v>9074486</v>
      </c>
      <c r="R9" s="59">
        <v>0</v>
      </c>
      <c r="S9" s="59">
        <v>0</v>
      </c>
      <c r="T9" s="59">
        <v>0</v>
      </c>
      <c r="U9" s="59">
        <v>0</v>
      </c>
      <c r="V9" s="59">
        <v>67376704</v>
      </c>
      <c r="W9" s="59"/>
      <c r="X9" s="59">
        <v>67376704</v>
      </c>
      <c r="Y9" s="60">
        <v>0</v>
      </c>
      <c r="Z9" s="61">
        <v>48059669</v>
      </c>
    </row>
    <row r="10" spans="1:26" ht="25.5">
      <c r="A10" s="62" t="s">
        <v>95</v>
      </c>
      <c r="B10" s="63">
        <f>SUM(B5:B9)</f>
        <v>437251184</v>
      </c>
      <c r="C10" s="63">
        <f>SUM(C5:C9)</f>
        <v>0</v>
      </c>
      <c r="D10" s="64">
        <f aca="true" t="shared" si="0" ref="D10:Z10">SUM(D5:D9)</f>
        <v>543632851</v>
      </c>
      <c r="E10" s="65">
        <f t="shared" si="0"/>
        <v>552774038</v>
      </c>
      <c r="F10" s="65">
        <f t="shared" si="0"/>
        <v>162991087</v>
      </c>
      <c r="G10" s="65">
        <f t="shared" si="0"/>
        <v>22270633</v>
      </c>
      <c r="H10" s="65">
        <f t="shared" si="0"/>
        <v>22724017</v>
      </c>
      <c r="I10" s="65">
        <f t="shared" si="0"/>
        <v>207985737</v>
      </c>
      <c r="J10" s="65">
        <f t="shared" si="0"/>
        <v>40583569</v>
      </c>
      <c r="K10" s="65">
        <f t="shared" si="0"/>
        <v>39797138</v>
      </c>
      <c r="L10" s="65">
        <f t="shared" si="0"/>
        <v>62924878</v>
      </c>
      <c r="M10" s="65">
        <f t="shared" si="0"/>
        <v>143305585</v>
      </c>
      <c r="N10" s="65">
        <f t="shared" si="0"/>
        <v>22523633</v>
      </c>
      <c r="O10" s="65">
        <f t="shared" si="0"/>
        <v>23875359</v>
      </c>
      <c r="P10" s="65">
        <f t="shared" si="0"/>
        <v>50728307</v>
      </c>
      <c r="Q10" s="65">
        <f t="shared" si="0"/>
        <v>97127299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448418621</v>
      </c>
      <c r="W10" s="65">
        <f t="shared" si="0"/>
        <v>0</v>
      </c>
      <c r="X10" s="65">
        <f t="shared" si="0"/>
        <v>448418621</v>
      </c>
      <c r="Y10" s="66">
        <f>+IF(W10&lt;&gt;0,(X10/W10)*100,0)</f>
        <v>0</v>
      </c>
      <c r="Z10" s="67">
        <f t="shared" si="0"/>
        <v>552774038</v>
      </c>
    </row>
    <row r="11" spans="1:26" ht="13.5">
      <c r="A11" s="57" t="s">
        <v>36</v>
      </c>
      <c r="B11" s="18">
        <v>162332795</v>
      </c>
      <c r="C11" s="18">
        <v>0</v>
      </c>
      <c r="D11" s="58">
        <v>169247652</v>
      </c>
      <c r="E11" s="59">
        <v>170007793</v>
      </c>
      <c r="F11" s="59">
        <v>14079654</v>
      </c>
      <c r="G11" s="59">
        <v>14458868</v>
      </c>
      <c r="H11" s="59">
        <v>16921440</v>
      </c>
      <c r="I11" s="59">
        <v>45459962</v>
      </c>
      <c r="J11" s="59">
        <v>14471227</v>
      </c>
      <c r="K11" s="59">
        <v>13983760</v>
      </c>
      <c r="L11" s="59">
        <v>14120243</v>
      </c>
      <c r="M11" s="59">
        <v>42575230</v>
      </c>
      <c r="N11" s="59">
        <v>13773344</v>
      </c>
      <c r="O11" s="59">
        <v>13931348</v>
      </c>
      <c r="P11" s="59">
        <v>14173248</v>
      </c>
      <c r="Q11" s="59">
        <v>41877940</v>
      </c>
      <c r="R11" s="59">
        <v>0</v>
      </c>
      <c r="S11" s="59">
        <v>0</v>
      </c>
      <c r="T11" s="59">
        <v>0</v>
      </c>
      <c r="U11" s="59">
        <v>0</v>
      </c>
      <c r="V11" s="59">
        <v>129913132</v>
      </c>
      <c r="W11" s="59"/>
      <c r="X11" s="59">
        <v>129913132</v>
      </c>
      <c r="Y11" s="60">
        <v>0</v>
      </c>
      <c r="Z11" s="61">
        <v>170007793</v>
      </c>
    </row>
    <row r="12" spans="1:26" ht="13.5">
      <c r="A12" s="57" t="s">
        <v>37</v>
      </c>
      <c r="B12" s="18">
        <v>9459729</v>
      </c>
      <c r="C12" s="18">
        <v>0</v>
      </c>
      <c r="D12" s="58">
        <v>9797861</v>
      </c>
      <c r="E12" s="59">
        <v>10267058</v>
      </c>
      <c r="F12" s="59">
        <v>798742</v>
      </c>
      <c r="G12" s="59">
        <v>798742</v>
      </c>
      <c r="H12" s="59">
        <v>798742</v>
      </c>
      <c r="I12" s="59">
        <v>2396226</v>
      </c>
      <c r="J12" s="59">
        <v>798742</v>
      </c>
      <c r="K12" s="59">
        <v>799132</v>
      </c>
      <c r="L12" s="59">
        <v>798742</v>
      </c>
      <c r="M12" s="59">
        <v>2396616</v>
      </c>
      <c r="N12" s="59">
        <v>1206095</v>
      </c>
      <c r="O12" s="59">
        <v>855617</v>
      </c>
      <c r="P12" s="59">
        <v>855617</v>
      </c>
      <c r="Q12" s="59">
        <v>2917329</v>
      </c>
      <c r="R12" s="59">
        <v>0</v>
      </c>
      <c r="S12" s="59">
        <v>0</v>
      </c>
      <c r="T12" s="59">
        <v>0</v>
      </c>
      <c r="U12" s="59">
        <v>0</v>
      </c>
      <c r="V12" s="59">
        <v>7710171</v>
      </c>
      <c r="W12" s="59"/>
      <c r="X12" s="59">
        <v>7710171</v>
      </c>
      <c r="Y12" s="60">
        <v>0</v>
      </c>
      <c r="Z12" s="61">
        <v>10267058</v>
      </c>
    </row>
    <row r="13" spans="1:26" ht="13.5">
      <c r="A13" s="57" t="s">
        <v>96</v>
      </c>
      <c r="B13" s="18">
        <v>128896384</v>
      </c>
      <c r="C13" s="18">
        <v>0</v>
      </c>
      <c r="D13" s="58">
        <v>38128440</v>
      </c>
      <c r="E13" s="59">
        <v>38128440</v>
      </c>
      <c r="F13" s="59">
        <v>0</v>
      </c>
      <c r="G13" s="59">
        <v>0</v>
      </c>
      <c r="H13" s="59">
        <v>103167</v>
      </c>
      <c r="I13" s="59">
        <v>103167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103167</v>
      </c>
      <c r="W13" s="59"/>
      <c r="X13" s="59">
        <v>103167</v>
      </c>
      <c r="Y13" s="60">
        <v>0</v>
      </c>
      <c r="Z13" s="61">
        <v>38128440</v>
      </c>
    </row>
    <row r="14" spans="1:26" ht="13.5">
      <c r="A14" s="57" t="s">
        <v>38</v>
      </c>
      <c r="B14" s="18">
        <v>11907364</v>
      </c>
      <c r="C14" s="18">
        <v>0</v>
      </c>
      <c r="D14" s="58">
        <v>7200000</v>
      </c>
      <c r="E14" s="59">
        <v>15200000</v>
      </c>
      <c r="F14" s="59">
        <v>5334</v>
      </c>
      <c r="G14" s="59">
        <v>1240946</v>
      </c>
      <c r="H14" s="59">
        <v>1339183</v>
      </c>
      <c r="I14" s="59">
        <v>2585463</v>
      </c>
      <c r="J14" s="59">
        <v>1846133</v>
      </c>
      <c r="K14" s="59">
        <v>0</v>
      </c>
      <c r="L14" s="59">
        <v>1756034</v>
      </c>
      <c r="M14" s="59">
        <v>3602167</v>
      </c>
      <c r="N14" s="59">
        <v>4797833</v>
      </c>
      <c r="O14" s="59">
        <v>1778760</v>
      </c>
      <c r="P14" s="59">
        <v>1565038</v>
      </c>
      <c r="Q14" s="59">
        <v>8141631</v>
      </c>
      <c r="R14" s="59">
        <v>0</v>
      </c>
      <c r="S14" s="59">
        <v>0</v>
      </c>
      <c r="T14" s="59">
        <v>0</v>
      </c>
      <c r="U14" s="59">
        <v>0</v>
      </c>
      <c r="V14" s="59">
        <v>14329261</v>
      </c>
      <c r="W14" s="59"/>
      <c r="X14" s="59">
        <v>14329261</v>
      </c>
      <c r="Y14" s="60">
        <v>0</v>
      </c>
      <c r="Z14" s="61">
        <v>15200000</v>
      </c>
    </row>
    <row r="15" spans="1:26" ht="13.5">
      <c r="A15" s="57" t="s">
        <v>39</v>
      </c>
      <c r="B15" s="18">
        <v>173955942</v>
      </c>
      <c r="C15" s="18">
        <v>0</v>
      </c>
      <c r="D15" s="58">
        <v>147955000</v>
      </c>
      <c r="E15" s="59">
        <v>171987382</v>
      </c>
      <c r="F15" s="59">
        <v>33393211</v>
      </c>
      <c r="G15" s="59">
        <v>15416864</v>
      </c>
      <c r="H15" s="59">
        <v>9095735</v>
      </c>
      <c r="I15" s="59">
        <v>57905810</v>
      </c>
      <c r="J15" s="59">
        <v>8135772</v>
      </c>
      <c r="K15" s="59">
        <v>7685026</v>
      </c>
      <c r="L15" s="59">
        <v>7801166</v>
      </c>
      <c r="M15" s="59">
        <v>23621964</v>
      </c>
      <c r="N15" s="59">
        <v>9756982</v>
      </c>
      <c r="O15" s="59">
        <v>7686615</v>
      </c>
      <c r="P15" s="59">
        <v>4494597</v>
      </c>
      <c r="Q15" s="59">
        <v>21938194</v>
      </c>
      <c r="R15" s="59">
        <v>0</v>
      </c>
      <c r="S15" s="59">
        <v>0</v>
      </c>
      <c r="T15" s="59">
        <v>0</v>
      </c>
      <c r="U15" s="59">
        <v>0</v>
      </c>
      <c r="V15" s="59">
        <v>103465968</v>
      </c>
      <c r="W15" s="59"/>
      <c r="X15" s="59">
        <v>103465968</v>
      </c>
      <c r="Y15" s="60">
        <v>0</v>
      </c>
      <c r="Z15" s="61">
        <v>171987382</v>
      </c>
    </row>
    <row r="16" spans="1:26" ht="13.5">
      <c r="A16" s="68" t="s">
        <v>40</v>
      </c>
      <c r="B16" s="18">
        <v>0</v>
      </c>
      <c r="C16" s="18">
        <v>0</v>
      </c>
      <c r="D16" s="58">
        <v>12903634</v>
      </c>
      <c r="E16" s="59">
        <v>0</v>
      </c>
      <c r="F16" s="59">
        <v>5697496</v>
      </c>
      <c r="G16" s="59">
        <v>243279</v>
      </c>
      <c r="H16" s="59">
        <v>3696649</v>
      </c>
      <c r="I16" s="59">
        <v>9637424</v>
      </c>
      <c r="J16" s="59">
        <v>392350</v>
      </c>
      <c r="K16" s="59">
        <v>5599451</v>
      </c>
      <c r="L16" s="59">
        <v>205978</v>
      </c>
      <c r="M16" s="59">
        <v>6197779</v>
      </c>
      <c r="N16" s="59">
        <v>254400</v>
      </c>
      <c r="O16" s="59">
        <v>309149</v>
      </c>
      <c r="P16" s="59">
        <v>265179</v>
      </c>
      <c r="Q16" s="59">
        <v>828728</v>
      </c>
      <c r="R16" s="59">
        <v>0</v>
      </c>
      <c r="S16" s="59">
        <v>0</v>
      </c>
      <c r="T16" s="59">
        <v>0</v>
      </c>
      <c r="U16" s="59">
        <v>0</v>
      </c>
      <c r="V16" s="59">
        <v>16663931</v>
      </c>
      <c r="W16" s="59"/>
      <c r="X16" s="59">
        <v>16663931</v>
      </c>
      <c r="Y16" s="60">
        <v>0</v>
      </c>
      <c r="Z16" s="61">
        <v>0</v>
      </c>
    </row>
    <row r="17" spans="1:26" ht="13.5">
      <c r="A17" s="57" t="s">
        <v>41</v>
      </c>
      <c r="B17" s="18">
        <v>220989875</v>
      </c>
      <c r="C17" s="18">
        <v>0</v>
      </c>
      <c r="D17" s="58">
        <v>290522001</v>
      </c>
      <c r="E17" s="59">
        <v>160158165</v>
      </c>
      <c r="F17" s="59">
        <v>21518780</v>
      </c>
      <c r="G17" s="59">
        <v>6442913</v>
      </c>
      <c r="H17" s="59">
        <v>12763085</v>
      </c>
      <c r="I17" s="59">
        <v>40724778</v>
      </c>
      <c r="J17" s="59">
        <v>17228835</v>
      </c>
      <c r="K17" s="59">
        <v>20540742</v>
      </c>
      <c r="L17" s="59">
        <v>10044837</v>
      </c>
      <c r="M17" s="59">
        <v>47814414</v>
      </c>
      <c r="N17" s="59">
        <v>21210045</v>
      </c>
      <c r="O17" s="59">
        <v>18229281</v>
      </c>
      <c r="P17" s="59">
        <v>15618603</v>
      </c>
      <c r="Q17" s="59">
        <v>55057929</v>
      </c>
      <c r="R17" s="59">
        <v>0</v>
      </c>
      <c r="S17" s="59">
        <v>0</v>
      </c>
      <c r="T17" s="59">
        <v>0</v>
      </c>
      <c r="U17" s="59">
        <v>0</v>
      </c>
      <c r="V17" s="59">
        <v>143597121</v>
      </c>
      <c r="W17" s="59"/>
      <c r="X17" s="59">
        <v>143597121</v>
      </c>
      <c r="Y17" s="60">
        <v>0</v>
      </c>
      <c r="Z17" s="61">
        <v>160158165</v>
      </c>
    </row>
    <row r="18" spans="1:26" ht="13.5">
      <c r="A18" s="69" t="s">
        <v>42</v>
      </c>
      <c r="B18" s="70">
        <f>SUM(B11:B17)</f>
        <v>707542089</v>
      </c>
      <c r="C18" s="70">
        <f>SUM(C11:C17)</f>
        <v>0</v>
      </c>
      <c r="D18" s="71">
        <f aca="true" t="shared" si="1" ref="D18:Z18">SUM(D11:D17)</f>
        <v>675754588</v>
      </c>
      <c r="E18" s="72">
        <f t="shared" si="1"/>
        <v>565748838</v>
      </c>
      <c r="F18" s="72">
        <f t="shared" si="1"/>
        <v>75493217</v>
      </c>
      <c r="G18" s="72">
        <f t="shared" si="1"/>
        <v>38601612</v>
      </c>
      <c r="H18" s="72">
        <f t="shared" si="1"/>
        <v>44718001</v>
      </c>
      <c r="I18" s="72">
        <f t="shared" si="1"/>
        <v>158812830</v>
      </c>
      <c r="J18" s="72">
        <f t="shared" si="1"/>
        <v>42873059</v>
      </c>
      <c r="K18" s="72">
        <f t="shared" si="1"/>
        <v>48608111</v>
      </c>
      <c r="L18" s="72">
        <f t="shared" si="1"/>
        <v>34727000</v>
      </c>
      <c r="M18" s="72">
        <f t="shared" si="1"/>
        <v>126208170</v>
      </c>
      <c r="N18" s="72">
        <f t="shared" si="1"/>
        <v>50998699</v>
      </c>
      <c r="O18" s="72">
        <f t="shared" si="1"/>
        <v>42790770</v>
      </c>
      <c r="P18" s="72">
        <f t="shared" si="1"/>
        <v>36972282</v>
      </c>
      <c r="Q18" s="72">
        <f t="shared" si="1"/>
        <v>130761751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415782751</v>
      </c>
      <c r="W18" s="72">
        <f t="shared" si="1"/>
        <v>0</v>
      </c>
      <c r="X18" s="72">
        <f t="shared" si="1"/>
        <v>415782751</v>
      </c>
      <c r="Y18" s="66">
        <f>+IF(W18&lt;&gt;0,(X18/W18)*100,0)</f>
        <v>0</v>
      </c>
      <c r="Z18" s="73">
        <f t="shared" si="1"/>
        <v>565748838</v>
      </c>
    </row>
    <row r="19" spans="1:26" ht="13.5">
      <c r="A19" s="69" t="s">
        <v>43</v>
      </c>
      <c r="B19" s="74">
        <f>+B10-B18</f>
        <v>-270290905</v>
      </c>
      <c r="C19" s="74">
        <f>+C10-C18</f>
        <v>0</v>
      </c>
      <c r="D19" s="75">
        <f aca="true" t="shared" si="2" ref="D19:Z19">+D10-D18</f>
        <v>-132121737</v>
      </c>
      <c r="E19" s="76">
        <f t="shared" si="2"/>
        <v>-12974800</v>
      </c>
      <c r="F19" s="76">
        <f t="shared" si="2"/>
        <v>87497870</v>
      </c>
      <c r="G19" s="76">
        <f t="shared" si="2"/>
        <v>-16330979</v>
      </c>
      <c r="H19" s="76">
        <f t="shared" si="2"/>
        <v>-21993984</v>
      </c>
      <c r="I19" s="76">
        <f t="shared" si="2"/>
        <v>49172907</v>
      </c>
      <c r="J19" s="76">
        <f t="shared" si="2"/>
        <v>-2289490</v>
      </c>
      <c r="K19" s="76">
        <f t="shared" si="2"/>
        <v>-8810973</v>
      </c>
      <c r="L19" s="76">
        <f t="shared" si="2"/>
        <v>28197878</v>
      </c>
      <c r="M19" s="76">
        <f t="shared" si="2"/>
        <v>17097415</v>
      </c>
      <c r="N19" s="76">
        <f t="shared" si="2"/>
        <v>-28475066</v>
      </c>
      <c r="O19" s="76">
        <f t="shared" si="2"/>
        <v>-18915411</v>
      </c>
      <c r="P19" s="76">
        <f t="shared" si="2"/>
        <v>13756025</v>
      </c>
      <c r="Q19" s="76">
        <f t="shared" si="2"/>
        <v>-33634452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32635870</v>
      </c>
      <c r="W19" s="76">
        <f>IF(E10=E18,0,W10-W18)</f>
        <v>0</v>
      </c>
      <c r="X19" s="76">
        <f t="shared" si="2"/>
        <v>32635870</v>
      </c>
      <c r="Y19" s="77">
        <f>+IF(W19&lt;&gt;0,(X19/W19)*100,0)</f>
        <v>0</v>
      </c>
      <c r="Z19" s="78">
        <f t="shared" si="2"/>
        <v>-12974800</v>
      </c>
    </row>
    <row r="20" spans="1:26" ht="13.5">
      <c r="A20" s="57" t="s">
        <v>44</v>
      </c>
      <c r="B20" s="18">
        <v>89069100</v>
      </c>
      <c r="C20" s="18">
        <v>0</v>
      </c>
      <c r="D20" s="58">
        <v>112177588</v>
      </c>
      <c r="E20" s="59">
        <v>118778000</v>
      </c>
      <c r="F20" s="59">
        <v>0</v>
      </c>
      <c r="G20" s="59">
        <v>1000000</v>
      </c>
      <c r="H20" s="59">
        <v>0</v>
      </c>
      <c r="I20" s="59">
        <v>1000000</v>
      </c>
      <c r="J20" s="59">
        <v>41136679</v>
      </c>
      <c r="K20" s="59">
        <v>0</v>
      </c>
      <c r="L20" s="59">
        <v>3000000</v>
      </c>
      <c r="M20" s="59">
        <v>44136679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45136679</v>
      </c>
      <c r="W20" s="59"/>
      <c r="X20" s="59">
        <v>45136679</v>
      </c>
      <c r="Y20" s="60">
        <v>0</v>
      </c>
      <c r="Z20" s="61">
        <v>118778000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-181221805</v>
      </c>
      <c r="C22" s="85">
        <f>SUM(C19:C21)</f>
        <v>0</v>
      </c>
      <c r="D22" s="86">
        <f aca="true" t="shared" si="3" ref="D22:Z22">SUM(D19:D21)</f>
        <v>-19944149</v>
      </c>
      <c r="E22" s="87">
        <f t="shared" si="3"/>
        <v>105803200</v>
      </c>
      <c r="F22" s="87">
        <f t="shared" si="3"/>
        <v>87497870</v>
      </c>
      <c r="G22" s="87">
        <f t="shared" si="3"/>
        <v>-15330979</v>
      </c>
      <c r="H22" s="87">
        <f t="shared" si="3"/>
        <v>-21993984</v>
      </c>
      <c r="I22" s="87">
        <f t="shared" si="3"/>
        <v>50172907</v>
      </c>
      <c r="J22" s="87">
        <f t="shared" si="3"/>
        <v>38847189</v>
      </c>
      <c r="K22" s="87">
        <f t="shared" si="3"/>
        <v>-8810973</v>
      </c>
      <c r="L22" s="87">
        <f t="shared" si="3"/>
        <v>31197878</v>
      </c>
      <c r="M22" s="87">
        <f t="shared" si="3"/>
        <v>61234094</v>
      </c>
      <c r="N22" s="87">
        <f t="shared" si="3"/>
        <v>-28475066</v>
      </c>
      <c r="O22" s="87">
        <f t="shared" si="3"/>
        <v>-18915411</v>
      </c>
      <c r="P22" s="87">
        <f t="shared" si="3"/>
        <v>13756025</v>
      </c>
      <c r="Q22" s="87">
        <f t="shared" si="3"/>
        <v>-33634452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77772549</v>
      </c>
      <c r="W22" s="87">
        <f t="shared" si="3"/>
        <v>0</v>
      </c>
      <c r="X22" s="87">
        <f t="shared" si="3"/>
        <v>77772549</v>
      </c>
      <c r="Y22" s="88">
        <f>+IF(W22&lt;&gt;0,(X22/W22)*100,0)</f>
        <v>0</v>
      </c>
      <c r="Z22" s="89">
        <f t="shared" si="3"/>
        <v>105803200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-181221805</v>
      </c>
      <c r="C24" s="74">
        <f>SUM(C22:C23)</f>
        <v>0</v>
      </c>
      <c r="D24" s="75">
        <f aca="true" t="shared" si="4" ref="D24:Z24">SUM(D22:D23)</f>
        <v>-19944149</v>
      </c>
      <c r="E24" s="76">
        <f t="shared" si="4"/>
        <v>105803200</v>
      </c>
      <c r="F24" s="76">
        <f t="shared" si="4"/>
        <v>87497870</v>
      </c>
      <c r="G24" s="76">
        <f t="shared" si="4"/>
        <v>-15330979</v>
      </c>
      <c r="H24" s="76">
        <f t="shared" si="4"/>
        <v>-21993984</v>
      </c>
      <c r="I24" s="76">
        <f t="shared" si="4"/>
        <v>50172907</v>
      </c>
      <c r="J24" s="76">
        <f t="shared" si="4"/>
        <v>38847189</v>
      </c>
      <c r="K24" s="76">
        <f t="shared" si="4"/>
        <v>-8810973</v>
      </c>
      <c r="L24" s="76">
        <f t="shared" si="4"/>
        <v>31197878</v>
      </c>
      <c r="M24" s="76">
        <f t="shared" si="4"/>
        <v>61234094</v>
      </c>
      <c r="N24" s="76">
        <f t="shared" si="4"/>
        <v>-28475066</v>
      </c>
      <c r="O24" s="76">
        <f t="shared" si="4"/>
        <v>-18915411</v>
      </c>
      <c r="P24" s="76">
        <f t="shared" si="4"/>
        <v>13756025</v>
      </c>
      <c r="Q24" s="76">
        <f t="shared" si="4"/>
        <v>-33634452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77772549</v>
      </c>
      <c r="W24" s="76">
        <f t="shared" si="4"/>
        <v>0</v>
      </c>
      <c r="X24" s="76">
        <f t="shared" si="4"/>
        <v>77772549</v>
      </c>
      <c r="Y24" s="77">
        <f>+IF(W24&lt;&gt;0,(X24/W24)*100,0)</f>
        <v>0</v>
      </c>
      <c r="Z24" s="78">
        <f t="shared" si="4"/>
        <v>105803200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85845891</v>
      </c>
      <c r="C27" s="21">
        <v>0</v>
      </c>
      <c r="D27" s="98">
        <v>112170049</v>
      </c>
      <c r="E27" s="99">
        <v>116769049</v>
      </c>
      <c r="F27" s="99">
        <v>5313669</v>
      </c>
      <c r="G27" s="99">
        <v>4057042</v>
      </c>
      <c r="H27" s="99">
        <v>4091434</v>
      </c>
      <c r="I27" s="99">
        <v>13462145</v>
      </c>
      <c r="J27" s="99">
        <v>170376</v>
      </c>
      <c r="K27" s="99">
        <v>4410358</v>
      </c>
      <c r="L27" s="99">
        <v>803212</v>
      </c>
      <c r="M27" s="99">
        <v>5383946</v>
      </c>
      <c r="N27" s="99">
        <v>12869556</v>
      </c>
      <c r="O27" s="99">
        <v>2717489</v>
      </c>
      <c r="P27" s="99">
        <v>26837606</v>
      </c>
      <c r="Q27" s="99">
        <v>42424651</v>
      </c>
      <c r="R27" s="99">
        <v>0</v>
      </c>
      <c r="S27" s="99">
        <v>0</v>
      </c>
      <c r="T27" s="99">
        <v>0</v>
      </c>
      <c r="U27" s="99">
        <v>0</v>
      </c>
      <c r="V27" s="99">
        <v>61270742</v>
      </c>
      <c r="W27" s="99">
        <v>87576787</v>
      </c>
      <c r="X27" s="99">
        <v>-26306045</v>
      </c>
      <c r="Y27" s="100">
        <v>-30.04</v>
      </c>
      <c r="Z27" s="101">
        <v>116769049</v>
      </c>
    </row>
    <row r="28" spans="1:26" ht="13.5">
      <c r="A28" s="102" t="s">
        <v>44</v>
      </c>
      <c r="B28" s="18">
        <v>85845891</v>
      </c>
      <c r="C28" s="18">
        <v>0</v>
      </c>
      <c r="D28" s="58">
        <v>109770049</v>
      </c>
      <c r="E28" s="59">
        <v>111928643</v>
      </c>
      <c r="F28" s="59">
        <v>5313669</v>
      </c>
      <c r="G28" s="59">
        <v>4057042</v>
      </c>
      <c r="H28" s="59">
        <v>4091434</v>
      </c>
      <c r="I28" s="59">
        <v>13462145</v>
      </c>
      <c r="J28" s="59">
        <v>170376</v>
      </c>
      <c r="K28" s="59">
        <v>4410358</v>
      </c>
      <c r="L28" s="59">
        <v>803212</v>
      </c>
      <c r="M28" s="59">
        <v>5383946</v>
      </c>
      <c r="N28" s="59">
        <v>12869556</v>
      </c>
      <c r="O28" s="59">
        <v>2717489</v>
      </c>
      <c r="P28" s="59">
        <v>26837606</v>
      </c>
      <c r="Q28" s="59">
        <v>42424651</v>
      </c>
      <c r="R28" s="59">
        <v>0</v>
      </c>
      <c r="S28" s="59">
        <v>0</v>
      </c>
      <c r="T28" s="59">
        <v>0</v>
      </c>
      <c r="U28" s="59">
        <v>0</v>
      </c>
      <c r="V28" s="59">
        <v>61270742</v>
      </c>
      <c r="W28" s="59">
        <v>83946482</v>
      </c>
      <c r="X28" s="59">
        <v>-22675740</v>
      </c>
      <c r="Y28" s="60">
        <v>-27.01</v>
      </c>
      <c r="Z28" s="61">
        <v>111928643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2400000</v>
      </c>
      <c r="E31" s="59">
        <v>4840406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3630305</v>
      </c>
      <c r="X31" s="59">
        <v>-3630305</v>
      </c>
      <c r="Y31" s="60">
        <v>-100</v>
      </c>
      <c r="Z31" s="61">
        <v>4840406</v>
      </c>
    </row>
    <row r="32" spans="1:26" ht="13.5">
      <c r="A32" s="69" t="s">
        <v>50</v>
      </c>
      <c r="B32" s="21">
        <f>SUM(B28:B31)</f>
        <v>85845891</v>
      </c>
      <c r="C32" s="21">
        <f>SUM(C28:C31)</f>
        <v>0</v>
      </c>
      <c r="D32" s="98">
        <f aca="true" t="shared" si="5" ref="D32:Z32">SUM(D28:D31)</f>
        <v>112170049</v>
      </c>
      <c r="E32" s="99">
        <f t="shared" si="5"/>
        <v>116769049</v>
      </c>
      <c r="F32" s="99">
        <f t="shared" si="5"/>
        <v>5313669</v>
      </c>
      <c r="G32" s="99">
        <f t="shared" si="5"/>
        <v>4057042</v>
      </c>
      <c r="H32" s="99">
        <f t="shared" si="5"/>
        <v>4091434</v>
      </c>
      <c r="I32" s="99">
        <f t="shared" si="5"/>
        <v>13462145</v>
      </c>
      <c r="J32" s="99">
        <f t="shared" si="5"/>
        <v>170376</v>
      </c>
      <c r="K32" s="99">
        <f t="shared" si="5"/>
        <v>4410358</v>
      </c>
      <c r="L32" s="99">
        <f t="shared" si="5"/>
        <v>803212</v>
      </c>
      <c r="M32" s="99">
        <f t="shared" si="5"/>
        <v>5383946</v>
      </c>
      <c r="N32" s="99">
        <f t="shared" si="5"/>
        <v>12869556</v>
      </c>
      <c r="O32" s="99">
        <f t="shared" si="5"/>
        <v>2717489</v>
      </c>
      <c r="P32" s="99">
        <f t="shared" si="5"/>
        <v>26837606</v>
      </c>
      <c r="Q32" s="99">
        <f t="shared" si="5"/>
        <v>42424651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61270742</v>
      </c>
      <c r="W32" s="99">
        <f t="shared" si="5"/>
        <v>87576787</v>
      </c>
      <c r="X32" s="99">
        <f t="shared" si="5"/>
        <v>-26306045</v>
      </c>
      <c r="Y32" s="100">
        <f>+IF(W32&lt;&gt;0,(X32/W32)*100,0)</f>
        <v>-30.037691380479625</v>
      </c>
      <c r="Z32" s="101">
        <f t="shared" si="5"/>
        <v>116769049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278537306</v>
      </c>
      <c r="C35" s="18">
        <v>0</v>
      </c>
      <c r="D35" s="58">
        <v>310537465</v>
      </c>
      <c r="E35" s="59">
        <v>278537306</v>
      </c>
      <c r="F35" s="59">
        <v>940841441</v>
      </c>
      <c r="G35" s="59">
        <v>940841441</v>
      </c>
      <c r="H35" s="59">
        <v>974238674</v>
      </c>
      <c r="I35" s="59">
        <v>974238674</v>
      </c>
      <c r="J35" s="59">
        <v>520948608</v>
      </c>
      <c r="K35" s="59">
        <v>515001005</v>
      </c>
      <c r="L35" s="59">
        <v>531204027</v>
      </c>
      <c r="M35" s="59">
        <v>531204027</v>
      </c>
      <c r="N35" s="59">
        <v>601793035</v>
      </c>
      <c r="O35" s="59">
        <v>628576039</v>
      </c>
      <c r="P35" s="59">
        <v>651547645</v>
      </c>
      <c r="Q35" s="59">
        <v>651547645</v>
      </c>
      <c r="R35" s="59">
        <v>0</v>
      </c>
      <c r="S35" s="59">
        <v>0</v>
      </c>
      <c r="T35" s="59">
        <v>0</v>
      </c>
      <c r="U35" s="59">
        <v>0</v>
      </c>
      <c r="V35" s="59">
        <v>651547645</v>
      </c>
      <c r="W35" s="59">
        <v>208902980</v>
      </c>
      <c r="X35" s="59">
        <v>442644665</v>
      </c>
      <c r="Y35" s="60">
        <v>211.89</v>
      </c>
      <c r="Z35" s="61">
        <v>278537306</v>
      </c>
    </row>
    <row r="36" spans="1:26" ht="13.5">
      <c r="A36" s="57" t="s">
        <v>53</v>
      </c>
      <c r="B36" s="18">
        <v>2330635857</v>
      </c>
      <c r="C36" s="18">
        <v>0</v>
      </c>
      <c r="D36" s="58">
        <v>2581442202</v>
      </c>
      <c r="E36" s="59">
        <v>2330635857</v>
      </c>
      <c r="F36" s="59">
        <v>4514000</v>
      </c>
      <c r="G36" s="59">
        <v>4514000</v>
      </c>
      <c r="H36" s="59">
        <v>4514000</v>
      </c>
      <c r="I36" s="59">
        <v>4514000</v>
      </c>
      <c r="J36" s="59">
        <v>4514</v>
      </c>
      <c r="K36" s="59">
        <v>4514</v>
      </c>
      <c r="L36" s="59">
        <v>4514</v>
      </c>
      <c r="M36" s="59">
        <v>4514</v>
      </c>
      <c r="N36" s="59">
        <v>4514</v>
      </c>
      <c r="O36" s="59">
        <v>4514</v>
      </c>
      <c r="P36" s="59">
        <v>4514</v>
      </c>
      <c r="Q36" s="59">
        <v>4514</v>
      </c>
      <c r="R36" s="59">
        <v>0</v>
      </c>
      <c r="S36" s="59">
        <v>0</v>
      </c>
      <c r="T36" s="59">
        <v>0</v>
      </c>
      <c r="U36" s="59">
        <v>0</v>
      </c>
      <c r="V36" s="59">
        <v>4514</v>
      </c>
      <c r="W36" s="59">
        <v>1747976893</v>
      </c>
      <c r="X36" s="59">
        <v>-1747972379</v>
      </c>
      <c r="Y36" s="60">
        <v>-100</v>
      </c>
      <c r="Z36" s="61">
        <v>2330635857</v>
      </c>
    </row>
    <row r="37" spans="1:26" ht="13.5">
      <c r="A37" s="57" t="s">
        <v>54</v>
      </c>
      <c r="B37" s="18">
        <v>579028109</v>
      </c>
      <c r="C37" s="18">
        <v>0</v>
      </c>
      <c r="D37" s="58">
        <v>461278686</v>
      </c>
      <c r="E37" s="59">
        <v>579028109</v>
      </c>
      <c r="F37" s="59">
        <v>943176441</v>
      </c>
      <c r="G37" s="59">
        <v>943176441</v>
      </c>
      <c r="H37" s="59">
        <v>976573674</v>
      </c>
      <c r="I37" s="59">
        <v>976573674</v>
      </c>
      <c r="J37" s="59">
        <v>520953122</v>
      </c>
      <c r="K37" s="59">
        <v>515005519</v>
      </c>
      <c r="L37" s="59">
        <v>531208541</v>
      </c>
      <c r="M37" s="59">
        <v>531208541</v>
      </c>
      <c r="N37" s="59">
        <v>474325947</v>
      </c>
      <c r="O37" s="59">
        <v>501108951</v>
      </c>
      <c r="P37" s="59">
        <v>470337059</v>
      </c>
      <c r="Q37" s="59">
        <v>470337059</v>
      </c>
      <c r="R37" s="59">
        <v>0</v>
      </c>
      <c r="S37" s="59">
        <v>0</v>
      </c>
      <c r="T37" s="59">
        <v>0</v>
      </c>
      <c r="U37" s="59">
        <v>0</v>
      </c>
      <c r="V37" s="59">
        <v>470337059</v>
      </c>
      <c r="W37" s="59">
        <v>434271082</v>
      </c>
      <c r="X37" s="59">
        <v>36065977</v>
      </c>
      <c r="Y37" s="60">
        <v>8.3</v>
      </c>
      <c r="Z37" s="61">
        <v>579028109</v>
      </c>
    </row>
    <row r="38" spans="1:26" ht="13.5">
      <c r="A38" s="57" t="s">
        <v>55</v>
      </c>
      <c r="B38" s="18">
        <v>42814998</v>
      </c>
      <c r="C38" s="18">
        <v>0</v>
      </c>
      <c r="D38" s="58">
        <v>30719211</v>
      </c>
      <c r="E38" s="59">
        <v>42814998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32111249</v>
      </c>
      <c r="X38" s="59">
        <v>-32111249</v>
      </c>
      <c r="Y38" s="60">
        <v>-100</v>
      </c>
      <c r="Z38" s="61">
        <v>42814998</v>
      </c>
    </row>
    <row r="39" spans="1:26" ht="13.5">
      <c r="A39" s="57" t="s">
        <v>56</v>
      </c>
      <c r="B39" s="18">
        <v>1987330056</v>
      </c>
      <c r="C39" s="18">
        <v>0</v>
      </c>
      <c r="D39" s="58">
        <v>2399981770</v>
      </c>
      <c r="E39" s="59">
        <v>1987330056</v>
      </c>
      <c r="F39" s="59">
        <v>2179000</v>
      </c>
      <c r="G39" s="59">
        <v>2179000</v>
      </c>
      <c r="H39" s="59">
        <v>2179000</v>
      </c>
      <c r="I39" s="59">
        <v>2179000</v>
      </c>
      <c r="J39" s="59">
        <v>0</v>
      </c>
      <c r="K39" s="59">
        <v>0</v>
      </c>
      <c r="L39" s="59">
        <v>0</v>
      </c>
      <c r="M39" s="59">
        <v>0</v>
      </c>
      <c r="N39" s="59">
        <v>127471602</v>
      </c>
      <c r="O39" s="59">
        <v>127471602</v>
      </c>
      <c r="P39" s="59">
        <v>181215100</v>
      </c>
      <c r="Q39" s="59">
        <v>181215100</v>
      </c>
      <c r="R39" s="59">
        <v>0</v>
      </c>
      <c r="S39" s="59">
        <v>0</v>
      </c>
      <c r="T39" s="59">
        <v>0</v>
      </c>
      <c r="U39" s="59">
        <v>0</v>
      </c>
      <c r="V39" s="59">
        <v>181215100</v>
      </c>
      <c r="W39" s="59">
        <v>1490497542</v>
      </c>
      <c r="X39" s="59">
        <v>-1309282442</v>
      </c>
      <c r="Y39" s="60">
        <v>-87.84</v>
      </c>
      <c r="Z39" s="61">
        <v>1987330056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100712501</v>
      </c>
      <c r="C42" s="18">
        <v>0</v>
      </c>
      <c r="D42" s="58">
        <v>92225597</v>
      </c>
      <c r="E42" s="59">
        <v>105802996</v>
      </c>
      <c r="F42" s="59">
        <v>11013407</v>
      </c>
      <c r="G42" s="59">
        <v>-2881713</v>
      </c>
      <c r="H42" s="59">
        <v>-14667100</v>
      </c>
      <c r="I42" s="59">
        <v>-6535406</v>
      </c>
      <c r="J42" s="59">
        <v>37917350</v>
      </c>
      <c r="K42" s="59">
        <v>-8910724</v>
      </c>
      <c r="L42" s="59">
        <v>11172351</v>
      </c>
      <c r="M42" s="59">
        <v>40178977</v>
      </c>
      <c r="N42" s="59">
        <v>-27917530</v>
      </c>
      <c r="O42" s="59">
        <v>70755</v>
      </c>
      <c r="P42" s="59">
        <v>23400831</v>
      </c>
      <c r="Q42" s="59">
        <v>-4445944</v>
      </c>
      <c r="R42" s="59">
        <v>0</v>
      </c>
      <c r="S42" s="59">
        <v>0</v>
      </c>
      <c r="T42" s="59">
        <v>0</v>
      </c>
      <c r="U42" s="59">
        <v>0</v>
      </c>
      <c r="V42" s="59">
        <v>29197627</v>
      </c>
      <c r="W42" s="59">
        <v>79344747</v>
      </c>
      <c r="X42" s="59">
        <v>-50147120</v>
      </c>
      <c r="Y42" s="60">
        <v>-63.2</v>
      </c>
      <c r="Z42" s="61">
        <v>105802996</v>
      </c>
    </row>
    <row r="43" spans="1:26" ht="13.5">
      <c r="A43" s="57" t="s">
        <v>59</v>
      </c>
      <c r="B43" s="18">
        <v>-84799041</v>
      </c>
      <c r="C43" s="18">
        <v>0</v>
      </c>
      <c r="D43" s="58">
        <v>-112170044</v>
      </c>
      <c r="E43" s="59">
        <v>-116769000</v>
      </c>
      <c r="F43" s="59">
        <v>-383826</v>
      </c>
      <c r="G43" s="59">
        <v>-107000</v>
      </c>
      <c r="H43" s="59">
        <v>0</v>
      </c>
      <c r="I43" s="59">
        <v>-490826</v>
      </c>
      <c r="J43" s="59">
        <v>-126735</v>
      </c>
      <c r="K43" s="59">
        <v>0</v>
      </c>
      <c r="L43" s="59">
        <v>-14544</v>
      </c>
      <c r="M43" s="59">
        <v>-141279</v>
      </c>
      <c r="N43" s="59">
        <v>0</v>
      </c>
      <c r="O43" s="59">
        <v>0</v>
      </c>
      <c r="P43" s="59">
        <v>-50683</v>
      </c>
      <c r="Q43" s="59">
        <v>-50683</v>
      </c>
      <c r="R43" s="59">
        <v>0</v>
      </c>
      <c r="S43" s="59">
        <v>0</v>
      </c>
      <c r="T43" s="59">
        <v>0</v>
      </c>
      <c r="U43" s="59">
        <v>0</v>
      </c>
      <c r="V43" s="59">
        <v>-682788</v>
      </c>
      <c r="W43" s="59">
        <v>-87583500</v>
      </c>
      <c r="X43" s="59">
        <v>86900712</v>
      </c>
      <c r="Y43" s="60">
        <v>-99.22</v>
      </c>
      <c r="Z43" s="61">
        <v>-116769000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21150317</v>
      </c>
      <c r="C45" s="21">
        <v>0</v>
      </c>
      <c r="D45" s="98">
        <v>24765805</v>
      </c>
      <c r="E45" s="99">
        <v>33743996</v>
      </c>
      <c r="F45" s="99">
        <v>33932742</v>
      </c>
      <c r="G45" s="99">
        <v>30944029</v>
      </c>
      <c r="H45" s="99">
        <v>16276929</v>
      </c>
      <c r="I45" s="99">
        <v>16276929</v>
      </c>
      <c r="J45" s="99">
        <v>54067544</v>
      </c>
      <c r="K45" s="99">
        <v>45156820</v>
      </c>
      <c r="L45" s="99">
        <v>56314627</v>
      </c>
      <c r="M45" s="99">
        <v>56314627</v>
      </c>
      <c r="N45" s="99">
        <v>28397097</v>
      </c>
      <c r="O45" s="99">
        <v>28467852</v>
      </c>
      <c r="P45" s="99">
        <v>51818000</v>
      </c>
      <c r="Q45" s="99">
        <v>51818000</v>
      </c>
      <c r="R45" s="99">
        <v>0</v>
      </c>
      <c r="S45" s="99">
        <v>0</v>
      </c>
      <c r="T45" s="99">
        <v>0</v>
      </c>
      <c r="U45" s="99">
        <v>0</v>
      </c>
      <c r="V45" s="99">
        <v>51818000</v>
      </c>
      <c r="W45" s="99">
        <v>36471247</v>
      </c>
      <c r="X45" s="99">
        <v>15346753</v>
      </c>
      <c r="Y45" s="100">
        <v>42.08</v>
      </c>
      <c r="Z45" s="101">
        <v>33743996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21765332</v>
      </c>
      <c r="C49" s="51">
        <v>0</v>
      </c>
      <c r="D49" s="128">
        <v>9864493</v>
      </c>
      <c r="E49" s="53">
        <v>8102336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240443355</v>
      </c>
      <c r="X49" s="53">
        <v>280175516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17992804</v>
      </c>
      <c r="C51" s="51">
        <v>0</v>
      </c>
      <c r="D51" s="128">
        <v>16149429</v>
      </c>
      <c r="E51" s="53">
        <v>0</v>
      </c>
      <c r="F51" s="53">
        <v>0</v>
      </c>
      <c r="G51" s="53">
        <v>0</v>
      </c>
      <c r="H51" s="53">
        <v>0</v>
      </c>
      <c r="I51" s="53">
        <v>12086753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8926191</v>
      </c>
      <c r="R51" s="53">
        <v>0</v>
      </c>
      <c r="S51" s="53">
        <v>0</v>
      </c>
      <c r="T51" s="53">
        <v>0</v>
      </c>
      <c r="U51" s="53">
        <v>0</v>
      </c>
      <c r="V51" s="53">
        <v>4395931</v>
      </c>
      <c r="W51" s="53">
        <v>406533907</v>
      </c>
      <c r="X51" s="53">
        <v>466085015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91.0140914751195</v>
      </c>
      <c r="C58" s="5">
        <f>IF(C67=0,0,+(C76/C67)*100)</f>
        <v>0</v>
      </c>
      <c r="D58" s="6">
        <f aca="true" t="shared" si="6" ref="D58:Z58">IF(D67=0,0,+(D76/D67)*100)</f>
        <v>106.17719372370287</v>
      </c>
      <c r="E58" s="7">
        <f t="shared" si="6"/>
        <v>99.55732201789777</v>
      </c>
      <c r="F58" s="7">
        <f t="shared" si="6"/>
        <v>15.860126654224704</v>
      </c>
      <c r="G58" s="7">
        <f t="shared" si="6"/>
        <v>107.63014267214466</v>
      </c>
      <c r="H58" s="7">
        <f t="shared" si="6"/>
        <v>110.6460510254417</v>
      </c>
      <c r="I58" s="7">
        <f t="shared" si="6"/>
        <v>40.45438913243305</v>
      </c>
      <c r="J58" s="7">
        <f t="shared" si="6"/>
        <v>157.61574386721915</v>
      </c>
      <c r="K58" s="7">
        <f t="shared" si="6"/>
        <v>124.35105403961315</v>
      </c>
      <c r="L58" s="7">
        <f t="shared" si="6"/>
        <v>170.4918341411926</v>
      </c>
      <c r="M58" s="7">
        <f t="shared" si="6"/>
        <v>151.22062517903984</v>
      </c>
      <c r="N58" s="7">
        <f t="shared" si="6"/>
        <v>102.86357312016501</v>
      </c>
      <c r="O58" s="7">
        <f t="shared" si="6"/>
        <v>96.74042072115815</v>
      </c>
      <c r="P58" s="7">
        <f t="shared" si="6"/>
        <v>121.50595417437424</v>
      </c>
      <c r="Q58" s="7">
        <f t="shared" si="6"/>
        <v>106.47226065086227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79.19748381820779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99.55732201789777</v>
      </c>
    </row>
    <row r="59" spans="1:26" ht="13.5">
      <c r="A59" s="36" t="s">
        <v>31</v>
      </c>
      <c r="B59" s="9">
        <f aca="true" t="shared" si="7" ref="B59:Z66">IF(B68=0,0,+(B77/B68)*100)</f>
        <v>87.12522150440314</v>
      </c>
      <c r="C59" s="9">
        <f t="shared" si="7"/>
        <v>0</v>
      </c>
      <c r="D59" s="2">
        <f t="shared" si="7"/>
        <v>98.64549095976986</v>
      </c>
      <c r="E59" s="10">
        <f t="shared" si="7"/>
        <v>103.58749041744898</v>
      </c>
      <c r="F59" s="10">
        <f t="shared" si="7"/>
        <v>3.462619511190286</v>
      </c>
      <c r="G59" s="10">
        <f t="shared" si="7"/>
        <v>0</v>
      </c>
      <c r="H59" s="10">
        <f t="shared" si="7"/>
        <v>-22457.45983846632</v>
      </c>
      <c r="I59" s="10">
        <f t="shared" si="7"/>
        <v>13.889081929946842</v>
      </c>
      <c r="J59" s="10">
        <f t="shared" si="7"/>
        <v>-10882.098896705427</v>
      </c>
      <c r="K59" s="10">
        <f t="shared" si="7"/>
        <v>-109673833.33333333</v>
      </c>
      <c r="L59" s="10">
        <f t="shared" si="7"/>
        <v>180546.46666666667</v>
      </c>
      <c r="M59" s="10">
        <f t="shared" si="7"/>
        <v>-27075.18352858923</v>
      </c>
      <c r="N59" s="10">
        <f t="shared" si="7"/>
        <v>-190640.73785398804</v>
      </c>
      <c r="O59" s="10">
        <f t="shared" si="7"/>
        <v>2257.5741533359637</v>
      </c>
      <c r="P59" s="10">
        <f t="shared" si="7"/>
        <v>-661.8692481905766</v>
      </c>
      <c r="Q59" s="10">
        <f t="shared" si="7"/>
        <v>-3454.046575191305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65.43713291261388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103.58749041744898</v>
      </c>
    </row>
    <row r="60" spans="1:26" ht="13.5">
      <c r="A60" s="37" t="s">
        <v>32</v>
      </c>
      <c r="B60" s="12">
        <f t="shared" si="7"/>
        <v>101.1452331033313</v>
      </c>
      <c r="C60" s="12">
        <f t="shared" si="7"/>
        <v>0</v>
      </c>
      <c r="D60" s="3">
        <f t="shared" si="7"/>
        <v>102.42961378799112</v>
      </c>
      <c r="E60" s="13">
        <f t="shared" si="7"/>
        <v>98.73378159717804</v>
      </c>
      <c r="F60" s="13">
        <f t="shared" si="7"/>
        <v>82.58003280811678</v>
      </c>
      <c r="G60" s="13">
        <f t="shared" si="7"/>
        <v>85.40961192718571</v>
      </c>
      <c r="H60" s="13">
        <f t="shared" si="7"/>
        <v>91.93368088863</v>
      </c>
      <c r="I60" s="13">
        <f t="shared" si="7"/>
        <v>86.66761685574794</v>
      </c>
      <c r="J60" s="13">
        <f t="shared" si="7"/>
        <v>99.36591614145397</v>
      </c>
      <c r="K60" s="13">
        <f t="shared" si="7"/>
        <v>97.10398541459719</v>
      </c>
      <c r="L60" s="13">
        <f t="shared" si="7"/>
        <v>124.87426328365001</v>
      </c>
      <c r="M60" s="13">
        <f t="shared" si="7"/>
        <v>107.23278244644932</v>
      </c>
      <c r="N60" s="13">
        <f t="shared" si="7"/>
        <v>73.1528317330282</v>
      </c>
      <c r="O60" s="13">
        <f t="shared" si="7"/>
        <v>83.13033813019008</v>
      </c>
      <c r="P60" s="13">
        <f t="shared" si="7"/>
        <v>103.86456473214285</v>
      </c>
      <c r="Q60" s="13">
        <f t="shared" si="7"/>
        <v>86.36277144914085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93.11534224071272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98.73378159717804</v>
      </c>
    </row>
    <row r="61" spans="1:26" ht="13.5">
      <c r="A61" s="38" t="s">
        <v>103</v>
      </c>
      <c r="B61" s="12">
        <f t="shared" si="7"/>
        <v>100</v>
      </c>
      <c r="C61" s="12">
        <f t="shared" si="7"/>
        <v>0</v>
      </c>
      <c r="D61" s="3">
        <f t="shared" si="7"/>
        <v>102.70506680041447</v>
      </c>
      <c r="E61" s="13">
        <f t="shared" si="7"/>
        <v>95.56140845532505</v>
      </c>
      <c r="F61" s="13">
        <f t="shared" si="7"/>
        <v>93.02435826859436</v>
      </c>
      <c r="G61" s="13">
        <f t="shared" si="7"/>
        <v>82.07854909563474</v>
      </c>
      <c r="H61" s="13">
        <f t="shared" si="7"/>
        <v>88.5924728427571</v>
      </c>
      <c r="I61" s="13">
        <f t="shared" si="7"/>
        <v>87.59733293668744</v>
      </c>
      <c r="J61" s="13">
        <f t="shared" si="7"/>
        <v>107.34425261483452</v>
      </c>
      <c r="K61" s="13">
        <f t="shared" si="7"/>
        <v>106.08242461968938</v>
      </c>
      <c r="L61" s="13">
        <f t="shared" si="7"/>
        <v>99.99465341444606</v>
      </c>
      <c r="M61" s="13">
        <f t="shared" si="7"/>
        <v>104.40516713488444</v>
      </c>
      <c r="N61" s="13">
        <f t="shared" si="7"/>
        <v>73.50365601547063</v>
      </c>
      <c r="O61" s="13">
        <f t="shared" si="7"/>
        <v>87.14112307119741</v>
      </c>
      <c r="P61" s="13">
        <f t="shared" si="7"/>
        <v>98.08972265023112</v>
      </c>
      <c r="Q61" s="13">
        <f t="shared" si="7"/>
        <v>86.70652910100509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92.49091301086794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95.56140845532505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100.54488366975414</v>
      </c>
      <c r="E62" s="13">
        <f t="shared" si="7"/>
        <v>103.95126925660085</v>
      </c>
      <c r="F62" s="13">
        <f t="shared" si="7"/>
        <v>67.83767347842358</v>
      </c>
      <c r="G62" s="13">
        <f t="shared" si="7"/>
        <v>84.83945322292942</v>
      </c>
      <c r="H62" s="13">
        <f t="shared" si="7"/>
        <v>112.78188957986627</v>
      </c>
      <c r="I62" s="13">
        <f t="shared" si="7"/>
        <v>87.58106458690158</v>
      </c>
      <c r="J62" s="13">
        <f t="shared" si="7"/>
        <v>82.79715256720824</v>
      </c>
      <c r="K62" s="13">
        <f t="shared" si="7"/>
        <v>79.41073046152749</v>
      </c>
      <c r="L62" s="13">
        <f t="shared" si="7"/>
        <v>187.1945379485551</v>
      </c>
      <c r="M62" s="13">
        <f t="shared" si="7"/>
        <v>113.39337135080991</v>
      </c>
      <c r="N62" s="13">
        <f t="shared" si="7"/>
        <v>67.91718072083904</v>
      </c>
      <c r="O62" s="13">
        <f t="shared" si="7"/>
        <v>76.6415268722504</v>
      </c>
      <c r="P62" s="13">
        <f t="shared" si="7"/>
        <v>100.06958682820752</v>
      </c>
      <c r="Q62" s="13">
        <f t="shared" si="7"/>
        <v>79.84972523138127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93.27332734837799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103.95126925660085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108.03294260552687</v>
      </c>
      <c r="E63" s="13">
        <f t="shared" si="7"/>
        <v>117.88666044671021</v>
      </c>
      <c r="F63" s="13">
        <f t="shared" si="7"/>
        <v>61.784033422175234</v>
      </c>
      <c r="G63" s="13">
        <f t="shared" si="7"/>
        <v>131.74442810909187</v>
      </c>
      <c r="H63" s="13">
        <f t="shared" si="7"/>
        <v>93.2367469672666</v>
      </c>
      <c r="I63" s="13">
        <f t="shared" si="7"/>
        <v>95.59604016645144</v>
      </c>
      <c r="J63" s="13">
        <f t="shared" si="7"/>
        <v>94.1708366828397</v>
      </c>
      <c r="K63" s="13">
        <f t="shared" si="7"/>
        <v>107.5327676692871</v>
      </c>
      <c r="L63" s="13">
        <f t="shared" si="7"/>
        <v>155.69332036316473</v>
      </c>
      <c r="M63" s="13">
        <f t="shared" si="7"/>
        <v>122.02730532568957</v>
      </c>
      <c r="N63" s="13">
        <f t="shared" si="7"/>
        <v>86.06837258728002</v>
      </c>
      <c r="O63" s="13">
        <f t="shared" si="7"/>
        <v>77.92988455697278</v>
      </c>
      <c r="P63" s="13">
        <f t="shared" si="7"/>
        <v>106.47302681992336</v>
      </c>
      <c r="Q63" s="13">
        <f t="shared" si="7"/>
        <v>90.06968706879694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102.78073822067893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117.88666044671021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99.99895947426067</v>
      </c>
      <c r="E64" s="13">
        <f t="shared" si="7"/>
        <v>100</v>
      </c>
      <c r="F64" s="13">
        <f t="shared" si="7"/>
        <v>49.6122478749221</v>
      </c>
      <c r="G64" s="13">
        <f t="shared" si="7"/>
        <v>78.9623735370361</v>
      </c>
      <c r="H64" s="13">
        <f t="shared" si="7"/>
        <v>80.87625825967993</v>
      </c>
      <c r="I64" s="13">
        <f t="shared" si="7"/>
        <v>69.78465411169489</v>
      </c>
      <c r="J64" s="13">
        <f t="shared" si="7"/>
        <v>80.15450458251276</v>
      </c>
      <c r="K64" s="13">
        <f t="shared" si="7"/>
        <v>70.61192349767205</v>
      </c>
      <c r="L64" s="13">
        <f t="shared" si="7"/>
        <v>163.1969572368421</v>
      </c>
      <c r="M64" s="13">
        <f t="shared" si="7"/>
        <v>100.66229371752343</v>
      </c>
      <c r="N64" s="13">
        <f t="shared" si="7"/>
        <v>74.00856607025192</v>
      </c>
      <c r="O64" s="13">
        <f t="shared" si="7"/>
        <v>73.53489718204519</v>
      </c>
      <c r="P64" s="13">
        <f t="shared" si="7"/>
        <v>305.2334134615385</v>
      </c>
      <c r="Q64" s="13">
        <f t="shared" si="7"/>
        <v>100.71766927214148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89.35729695660955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100.00975881275008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100.00975881275008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90.28404845755757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90.28404845755757</v>
      </c>
    </row>
    <row r="67" spans="1:26" ht="13.5" hidden="1">
      <c r="A67" s="40" t="s">
        <v>109</v>
      </c>
      <c r="B67" s="23">
        <v>301333960</v>
      </c>
      <c r="C67" s="23"/>
      <c r="D67" s="24">
        <v>367851099</v>
      </c>
      <c r="E67" s="25">
        <v>390573977</v>
      </c>
      <c r="F67" s="25">
        <v>109698670</v>
      </c>
      <c r="G67" s="25">
        <v>19683590</v>
      </c>
      <c r="H67" s="25">
        <v>19599164</v>
      </c>
      <c r="I67" s="25">
        <v>148981424</v>
      </c>
      <c r="J67" s="25">
        <v>19346403</v>
      </c>
      <c r="K67" s="25">
        <v>18395561</v>
      </c>
      <c r="L67" s="25">
        <v>19228596</v>
      </c>
      <c r="M67" s="25">
        <v>56970560</v>
      </c>
      <c r="N67" s="25">
        <v>20579918</v>
      </c>
      <c r="O67" s="25">
        <v>21650064</v>
      </c>
      <c r="P67" s="25">
        <v>18954853</v>
      </c>
      <c r="Q67" s="25">
        <v>61184835</v>
      </c>
      <c r="R67" s="25"/>
      <c r="S67" s="25"/>
      <c r="T67" s="25"/>
      <c r="U67" s="25"/>
      <c r="V67" s="25">
        <v>267136819</v>
      </c>
      <c r="W67" s="25"/>
      <c r="X67" s="25"/>
      <c r="Y67" s="24"/>
      <c r="Z67" s="26">
        <v>390573977</v>
      </c>
    </row>
    <row r="68" spans="1:26" ht="13.5" hidden="1">
      <c r="A68" s="36" t="s">
        <v>31</v>
      </c>
      <c r="B68" s="18">
        <v>96627876</v>
      </c>
      <c r="C68" s="18"/>
      <c r="D68" s="19">
        <v>98051099</v>
      </c>
      <c r="E68" s="20">
        <v>96727896</v>
      </c>
      <c r="F68" s="20">
        <v>90935836</v>
      </c>
      <c r="G68" s="20"/>
      <c r="H68" s="20">
        <v>-22534</v>
      </c>
      <c r="I68" s="20">
        <v>90913302</v>
      </c>
      <c r="J68" s="20">
        <v>-117557</v>
      </c>
      <c r="K68" s="20">
        <v>-6</v>
      </c>
      <c r="L68" s="20">
        <v>6000</v>
      </c>
      <c r="M68" s="20">
        <v>-111563</v>
      </c>
      <c r="N68" s="20">
        <v>-3849</v>
      </c>
      <c r="O68" s="20">
        <v>200227</v>
      </c>
      <c r="P68" s="20">
        <v>-667616</v>
      </c>
      <c r="Q68" s="20">
        <v>-471238</v>
      </c>
      <c r="R68" s="20"/>
      <c r="S68" s="20"/>
      <c r="T68" s="20"/>
      <c r="U68" s="20"/>
      <c r="V68" s="20">
        <v>90330501</v>
      </c>
      <c r="W68" s="20"/>
      <c r="X68" s="20"/>
      <c r="Y68" s="19"/>
      <c r="Z68" s="22">
        <v>96727896</v>
      </c>
    </row>
    <row r="69" spans="1:26" ht="13.5" hidden="1">
      <c r="A69" s="37" t="s">
        <v>32</v>
      </c>
      <c r="B69" s="18">
        <v>187917027</v>
      </c>
      <c r="C69" s="18"/>
      <c r="D69" s="19">
        <v>269800000</v>
      </c>
      <c r="E69" s="20">
        <v>276350193</v>
      </c>
      <c r="F69" s="20">
        <v>17255486</v>
      </c>
      <c r="G69" s="20">
        <v>19632192</v>
      </c>
      <c r="H69" s="20">
        <v>18083837</v>
      </c>
      <c r="I69" s="20">
        <v>54971515</v>
      </c>
      <c r="J69" s="20">
        <v>17813259</v>
      </c>
      <c r="K69" s="20">
        <v>16780613</v>
      </c>
      <c r="L69" s="20">
        <v>17578000</v>
      </c>
      <c r="M69" s="20">
        <v>52171872</v>
      </c>
      <c r="N69" s="20">
        <v>18907644</v>
      </c>
      <c r="O69" s="20">
        <v>19757035</v>
      </c>
      <c r="P69" s="20">
        <v>17920000</v>
      </c>
      <c r="Q69" s="20">
        <v>56584679</v>
      </c>
      <c r="R69" s="20"/>
      <c r="S69" s="20"/>
      <c r="T69" s="20"/>
      <c r="U69" s="20"/>
      <c r="V69" s="20">
        <v>163728066</v>
      </c>
      <c r="W69" s="20"/>
      <c r="X69" s="20"/>
      <c r="Y69" s="19"/>
      <c r="Z69" s="22">
        <v>276350193</v>
      </c>
    </row>
    <row r="70" spans="1:26" ht="13.5" hidden="1">
      <c r="A70" s="38" t="s">
        <v>103</v>
      </c>
      <c r="B70" s="18">
        <v>126450158</v>
      </c>
      <c r="C70" s="18"/>
      <c r="D70" s="19">
        <v>181436000</v>
      </c>
      <c r="E70" s="20">
        <v>182700321</v>
      </c>
      <c r="F70" s="20">
        <v>11485997</v>
      </c>
      <c r="G70" s="20">
        <v>13571563</v>
      </c>
      <c r="H70" s="20">
        <v>12625085</v>
      </c>
      <c r="I70" s="20">
        <v>37682645</v>
      </c>
      <c r="J70" s="20">
        <v>11617370</v>
      </c>
      <c r="K70" s="20">
        <v>10332738</v>
      </c>
      <c r="L70" s="20">
        <v>11671000</v>
      </c>
      <c r="M70" s="20">
        <v>33621108</v>
      </c>
      <c r="N70" s="20">
        <v>11611685</v>
      </c>
      <c r="O70" s="20">
        <v>12779172</v>
      </c>
      <c r="P70" s="20">
        <v>12980000</v>
      </c>
      <c r="Q70" s="20">
        <v>37370857</v>
      </c>
      <c r="R70" s="20"/>
      <c r="S70" s="20"/>
      <c r="T70" s="20"/>
      <c r="U70" s="20"/>
      <c r="V70" s="20">
        <v>108674610</v>
      </c>
      <c r="W70" s="20"/>
      <c r="X70" s="20"/>
      <c r="Y70" s="19"/>
      <c r="Z70" s="22">
        <v>182700321</v>
      </c>
    </row>
    <row r="71" spans="1:26" ht="13.5" hidden="1">
      <c r="A71" s="38" t="s">
        <v>104</v>
      </c>
      <c r="B71" s="18">
        <v>34111191</v>
      </c>
      <c r="C71" s="18"/>
      <c r="D71" s="19">
        <v>49987000</v>
      </c>
      <c r="E71" s="20">
        <v>48348616</v>
      </c>
      <c r="F71" s="20">
        <v>3035536</v>
      </c>
      <c r="G71" s="20">
        <v>3326694</v>
      </c>
      <c r="H71" s="20">
        <v>2740080</v>
      </c>
      <c r="I71" s="20">
        <v>9102310</v>
      </c>
      <c r="J71" s="20">
        <v>3483278</v>
      </c>
      <c r="K71" s="20">
        <v>3702618</v>
      </c>
      <c r="L71" s="20">
        <v>3149000</v>
      </c>
      <c r="M71" s="20">
        <v>10334896</v>
      </c>
      <c r="N71" s="20">
        <v>4367244</v>
      </c>
      <c r="O71" s="20">
        <v>4044451</v>
      </c>
      <c r="P71" s="20">
        <v>3219000</v>
      </c>
      <c r="Q71" s="20">
        <v>11630695</v>
      </c>
      <c r="R71" s="20"/>
      <c r="S71" s="20"/>
      <c r="T71" s="20"/>
      <c r="U71" s="20"/>
      <c r="V71" s="20">
        <v>31067901</v>
      </c>
      <c r="W71" s="20"/>
      <c r="X71" s="20"/>
      <c r="Y71" s="19"/>
      <c r="Z71" s="22">
        <v>48348616</v>
      </c>
    </row>
    <row r="72" spans="1:26" ht="13.5" hidden="1">
      <c r="A72" s="38" t="s">
        <v>105</v>
      </c>
      <c r="B72" s="18">
        <v>12363607</v>
      </c>
      <c r="C72" s="18"/>
      <c r="D72" s="19">
        <v>16465000</v>
      </c>
      <c r="E72" s="20">
        <v>15089066</v>
      </c>
      <c r="F72" s="20">
        <v>1225773</v>
      </c>
      <c r="G72" s="20">
        <v>1226379</v>
      </c>
      <c r="H72" s="20">
        <v>1223154</v>
      </c>
      <c r="I72" s="20">
        <v>3675306</v>
      </c>
      <c r="J72" s="20">
        <v>1222817</v>
      </c>
      <c r="K72" s="20">
        <v>1231473</v>
      </c>
      <c r="L72" s="20">
        <v>1542000</v>
      </c>
      <c r="M72" s="20">
        <v>3996290</v>
      </c>
      <c r="N72" s="20">
        <v>1350395</v>
      </c>
      <c r="O72" s="20">
        <v>1318226</v>
      </c>
      <c r="P72" s="20">
        <v>1305000</v>
      </c>
      <c r="Q72" s="20">
        <v>3973621</v>
      </c>
      <c r="R72" s="20"/>
      <c r="S72" s="20"/>
      <c r="T72" s="20"/>
      <c r="U72" s="20"/>
      <c r="V72" s="20">
        <v>11645217</v>
      </c>
      <c r="W72" s="20"/>
      <c r="X72" s="20"/>
      <c r="Y72" s="19"/>
      <c r="Z72" s="22">
        <v>15089066</v>
      </c>
    </row>
    <row r="73" spans="1:26" ht="13.5" hidden="1">
      <c r="A73" s="38" t="s">
        <v>106</v>
      </c>
      <c r="B73" s="18">
        <v>14992071</v>
      </c>
      <c r="C73" s="18"/>
      <c r="D73" s="19">
        <v>21912000</v>
      </c>
      <c r="E73" s="20">
        <v>21912000</v>
      </c>
      <c r="F73" s="20">
        <v>1508180</v>
      </c>
      <c r="G73" s="20">
        <v>1507556</v>
      </c>
      <c r="H73" s="20">
        <v>1495518</v>
      </c>
      <c r="I73" s="20">
        <v>4511254</v>
      </c>
      <c r="J73" s="20">
        <v>1489794</v>
      </c>
      <c r="K73" s="20">
        <v>1513784</v>
      </c>
      <c r="L73" s="20">
        <v>1216000</v>
      </c>
      <c r="M73" s="20">
        <v>4219578</v>
      </c>
      <c r="N73" s="20">
        <v>1578320</v>
      </c>
      <c r="O73" s="20">
        <v>1579053</v>
      </c>
      <c r="P73" s="20">
        <v>416000</v>
      </c>
      <c r="Q73" s="20">
        <v>3573373</v>
      </c>
      <c r="R73" s="20"/>
      <c r="S73" s="20"/>
      <c r="T73" s="20"/>
      <c r="U73" s="20"/>
      <c r="V73" s="20">
        <v>12304205</v>
      </c>
      <c r="W73" s="20"/>
      <c r="X73" s="20"/>
      <c r="Y73" s="19"/>
      <c r="Z73" s="22">
        <v>21912000</v>
      </c>
    </row>
    <row r="74" spans="1:26" ht="13.5" hidden="1">
      <c r="A74" s="38" t="s">
        <v>107</v>
      </c>
      <c r="B74" s="18"/>
      <c r="C74" s="18"/>
      <c r="D74" s="19"/>
      <c r="E74" s="20">
        <v>8300190</v>
      </c>
      <c r="F74" s="20"/>
      <c r="G74" s="20"/>
      <c r="H74" s="20"/>
      <c r="I74" s="20"/>
      <c r="J74" s="20"/>
      <c r="K74" s="20"/>
      <c r="L74" s="20"/>
      <c r="M74" s="20"/>
      <c r="N74" s="20"/>
      <c r="O74" s="20">
        <v>36133</v>
      </c>
      <c r="P74" s="20"/>
      <c r="Q74" s="20">
        <v>36133</v>
      </c>
      <c r="R74" s="20"/>
      <c r="S74" s="20"/>
      <c r="T74" s="20"/>
      <c r="U74" s="20"/>
      <c r="V74" s="20">
        <v>36133</v>
      </c>
      <c r="W74" s="20"/>
      <c r="X74" s="20"/>
      <c r="Y74" s="19"/>
      <c r="Z74" s="22">
        <v>8300190</v>
      </c>
    </row>
    <row r="75" spans="1:26" ht="13.5" hidden="1">
      <c r="A75" s="39" t="s">
        <v>108</v>
      </c>
      <c r="B75" s="27">
        <v>16789057</v>
      </c>
      <c r="C75" s="27"/>
      <c r="D75" s="28"/>
      <c r="E75" s="29">
        <v>17495888</v>
      </c>
      <c r="F75" s="29">
        <v>1507348</v>
      </c>
      <c r="G75" s="29">
        <v>51398</v>
      </c>
      <c r="H75" s="29">
        <v>1537861</v>
      </c>
      <c r="I75" s="29">
        <v>3096607</v>
      </c>
      <c r="J75" s="29">
        <v>1650701</v>
      </c>
      <c r="K75" s="29">
        <v>1614954</v>
      </c>
      <c r="L75" s="29">
        <v>1644596</v>
      </c>
      <c r="M75" s="29">
        <v>4910251</v>
      </c>
      <c r="N75" s="29">
        <v>1676123</v>
      </c>
      <c r="O75" s="29">
        <v>1692802</v>
      </c>
      <c r="P75" s="29">
        <v>1702469</v>
      </c>
      <c r="Q75" s="29">
        <v>5071394</v>
      </c>
      <c r="R75" s="29"/>
      <c r="S75" s="29"/>
      <c r="T75" s="29"/>
      <c r="U75" s="29"/>
      <c r="V75" s="29">
        <v>13078252</v>
      </c>
      <c r="W75" s="29"/>
      <c r="X75" s="29"/>
      <c r="Y75" s="28"/>
      <c r="Z75" s="30">
        <v>17495888</v>
      </c>
    </row>
    <row r="76" spans="1:26" ht="13.5" hidden="1">
      <c r="A76" s="41" t="s">
        <v>110</v>
      </c>
      <c r="B76" s="31">
        <v>274256366</v>
      </c>
      <c r="C76" s="31"/>
      <c r="D76" s="32">
        <v>390573974</v>
      </c>
      <c r="E76" s="33">
        <v>388844992</v>
      </c>
      <c r="F76" s="33">
        <v>17398348</v>
      </c>
      <c r="G76" s="33">
        <v>21185476</v>
      </c>
      <c r="H76" s="33">
        <v>21685701</v>
      </c>
      <c r="I76" s="33">
        <v>60269525</v>
      </c>
      <c r="J76" s="33">
        <v>30492977</v>
      </c>
      <c r="K76" s="33">
        <v>22875074</v>
      </c>
      <c r="L76" s="33">
        <v>32783186</v>
      </c>
      <c r="M76" s="33">
        <v>86151237</v>
      </c>
      <c r="N76" s="33">
        <v>21169239</v>
      </c>
      <c r="O76" s="33">
        <v>20944363</v>
      </c>
      <c r="P76" s="33">
        <v>23031275</v>
      </c>
      <c r="Q76" s="33">
        <v>65144877</v>
      </c>
      <c r="R76" s="33"/>
      <c r="S76" s="33"/>
      <c r="T76" s="33"/>
      <c r="U76" s="33"/>
      <c r="V76" s="33">
        <v>211565639</v>
      </c>
      <c r="W76" s="33">
        <v>291626244</v>
      </c>
      <c r="X76" s="33"/>
      <c r="Y76" s="32"/>
      <c r="Z76" s="34">
        <v>388844992</v>
      </c>
    </row>
    <row r="77" spans="1:26" ht="13.5" hidden="1">
      <c r="A77" s="36" t="s">
        <v>31</v>
      </c>
      <c r="B77" s="18">
        <v>84187251</v>
      </c>
      <c r="C77" s="18"/>
      <c r="D77" s="19">
        <v>96722988</v>
      </c>
      <c r="E77" s="20">
        <v>100198000</v>
      </c>
      <c r="F77" s="20">
        <v>3148762</v>
      </c>
      <c r="G77" s="20">
        <v>4417697</v>
      </c>
      <c r="H77" s="20">
        <v>5060564</v>
      </c>
      <c r="I77" s="20">
        <v>12627023</v>
      </c>
      <c r="J77" s="20">
        <v>12792669</v>
      </c>
      <c r="K77" s="20">
        <v>6580430</v>
      </c>
      <c r="L77" s="20">
        <v>10832788</v>
      </c>
      <c r="M77" s="20">
        <v>30205887</v>
      </c>
      <c r="N77" s="20">
        <v>7337762</v>
      </c>
      <c r="O77" s="20">
        <v>4520273</v>
      </c>
      <c r="P77" s="20">
        <v>4418745</v>
      </c>
      <c r="Q77" s="20">
        <v>16276780</v>
      </c>
      <c r="R77" s="20"/>
      <c r="S77" s="20"/>
      <c r="T77" s="20"/>
      <c r="U77" s="20"/>
      <c r="V77" s="20">
        <v>59109690</v>
      </c>
      <c r="W77" s="20">
        <v>75141000</v>
      </c>
      <c r="X77" s="20"/>
      <c r="Y77" s="19"/>
      <c r="Z77" s="22">
        <v>100198000</v>
      </c>
    </row>
    <row r="78" spans="1:26" ht="13.5" hidden="1">
      <c r="A78" s="37" t="s">
        <v>32</v>
      </c>
      <c r="B78" s="18">
        <v>190069115</v>
      </c>
      <c r="C78" s="18"/>
      <c r="D78" s="19">
        <v>276355098</v>
      </c>
      <c r="E78" s="20">
        <v>272850996</v>
      </c>
      <c r="F78" s="20">
        <v>14249586</v>
      </c>
      <c r="G78" s="20">
        <v>16767779</v>
      </c>
      <c r="H78" s="20">
        <v>16625137</v>
      </c>
      <c r="I78" s="20">
        <v>47642502</v>
      </c>
      <c r="J78" s="20">
        <v>17700308</v>
      </c>
      <c r="K78" s="20">
        <v>16294644</v>
      </c>
      <c r="L78" s="20">
        <v>21950398</v>
      </c>
      <c r="M78" s="20">
        <v>55945350</v>
      </c>
      <c r="N78" s="20">
        <v>13831477</v>
      </c>
      <c r="O78" s="20">
        <v>16424090</v>
      </c>
      <c r="P78" s="20">
        <v>18612530</v>
      </c>
      <c r="Q78" s="20">
        <v>48868097</v>
      </c>
      <c r="R78" s="20"/>
      <c r="S78" s="20"/>
      <c r="T78" s="20"/>
      <c r="U78" s="20"/>
      <c r="V78" s="20">
        <v>152455949</v>
      </c>
      <c r="W78" s="20">
        <v>204638247</v>
      </c>
      <c r="X78" s="20"/>
      <c r="Y78" s="19"/>
      <c r="Z78" s="22">
        <v>272850996</v>
      </c>
    </row>
    <row r="79" spans="1:26" ht="13.5" hidden="1">
      <c r="A79" s="38" t="s">
        <v>103</v>
      </c>
      <c r="B79" s="18">
        <v>126450158</v>
      </c>
      <c r="C79" s="18"/>
      <c r="D79" s="19">
        <v>186343965</v>
      </c>
      <c r="E79" s="20">
        <v>174591000</v>
      </c>
      <c r="F79" s="20">
        <v>10684775</v>
      </c>
      <c r="G79" s="20">
        <v>11139342</v>
      </c>
      <c r="H79" s="20">
        <v>11184875</v>
      </c>
      <c r="I79" s="20">
        <v>33008992</v>
      </c>
      <c r="J79" s="20">
        <v>12470579</v>
      </c>
      <c r="K79" s="20">
        <v>10961219</v>
      </c>
      <c r="L79" s="20">
        <v>11670376</v>
      </c>
      <c r="M79" s="20">
        <v>35102174</v>
      </c>
      <c r="N79" s="20">
        <v>8535013</v>
      </c>
      <c r="O79" s="20">
        <v>11135914</v>
      </c>
      <c r="P79" s="20">
        <v>12732046</v>
      </c>
      <c r="Q79" s="20">
        <v>32402973</v>
      </c>
      <c r="R79" s="20"/>
      <c r="S79" s="20"/>
      <c r="T79" s="20"/>
      <c r="U79" s="20"/>
      <c r="V79" s="20">
        <v>100514139</v>
      </c>
      <c r="W79" s="20">
        <v>130943250</v>
      </c>
      <c r="X79" s="20"/>
      <c r="Y79" s="19"/>
      <c r="Z79" s="22">
        <v>174591000</v>
      </c>
    </row>
    <row r="80" spans="1:26" ht="13.5" hidden="1">
      <c r="A80" s="38" t="s">
        <v>104</v>
      </c>
      <c r="B80" s="18">
        <v>34111191</v>
      </c>
      <c r="C80" s="18"/>
      <c r="D80" s="19">
        <v>50259371</v>
      </c>
      <c r="E80" s="20">
        <v>50259000</v>
      </c>
      <c r="F80" s="20">
        <v>2059237</v>
      </c>
      <c r="G80" s="20">
        <v>2822349</v>
      </c>
      <c r="H80" s="20">
        <v>3090314</v>
      </c>
      <c r="I80" s="20">
        <v>7971900</v>
      </c>
      <c r="J80" s="20">
        <v>2884055</v>
      </c>
      <c r="K80" s="20">
        <v>2940276</v>
      </c>
      <c r="L80" s="20">
        <v>5894756</v>
      </c>
      <c r="M80" s="20">
        <v>11719087</v>
      </c>
      <c r="N80" s="20">
        <v>2966109</v>
      </c>
      <c r="O80" s="20">
        <v>3099729</v>
      </c>
      <c r="P80" s="20">
        <v>3221240</v>
      </c>
      <c r="Q80" s="20">
        <v>9287078</v>
      </c>
      <c r="R80" s="20"/>
      <c r="S80" s="20"/>
      <c r="T80" s="20"/>
      <c r="U80" s="20"/>
      <c r="V80" s="20">
        <v>28978065</v>
      </c>
      <c r="W80" s="20">
        <v>37694250</v>
      </c>
      <c r="X80" s="20"/>
      <c r="Y80" s="19"/>
      <c r="Z80" s="22">
        <v>50259000</v>
      </c>
    </row>
    <row r="81" spans="1:26" ht="13.5" hidden="1">
      <c r="A81" s="38" t="s">
        <v>105</v>
      </c>
      <c r="B81" s="18">
        <v>12363607</v>
      </c>
      <c r="C81" s="18"/>
      <c r="D81" s="19">
        <v>17787624</v>
      </c>
      <c r="E81" s="20">
        <v>17787996</v>
      </c>
      <c r="F81" s="20">
        <v>757332</v>
      </c>
      <c r="G81" s="20">
        <v>1615686</v>
      </c>
      <c r="H81" s="20">
        <v>1140429</v>
      </c>
      <c r="I81" s="20">
        <v>3513447</v>
      </c>
      <c r="J81" s="20">
        <v>1151537</v>
      </c>
      <c r="K81" s="20">
        <v>1324237</v>
      </c>
      <c r="L81" s="20">
        <v>2400791</v>
      </c>
      <c r="M81" s="20">
        <v>4876565</v>
      </c>
      <c r="N81" s="20">
        <v>1162263</v>
      </c>
      <c r="O81" s="20">
        <v>1027292</v>
      </c>
      <c r="P81" s="20">
        <v>1389473</v>
      </c>
      <c r="Q81" s="20">
        <v>3579028</v>
      </c>
      <c r="R81" s="20"/>
      <c r="S81" s="20"/>
      <c r="T81" s="20"/>
      <c r="U81" s="20"/>
      <c r="V81" s="20">
        <v>11969040</v>
      </c>
      <c r="W81" s="20">
        <v>13340997</v>
      </c>
      <c r="X81" s="20"/>
      <c r="Y81" s="19"/>
      <c r="Z81" s="22">
        <v>17787996</v>
      </c>
    </row>
    <row r="82" spans="1:26" ht="13.5" hidden="1">
      <c r="A82" s="38" t="s">
        <v>106</v>
      </c>
      <c r="B82" s="18">
        <v>14992071</v>
      </c>
      <c r="C82" s="18"/>
      <c r="D82" s="19">
        <v>21911772</v>
      </c>
      <c r="E82" s="20">
        <v>21912000</v>
      </c>
      <c r="F82" s="20">
        <v>748242</v>
      </c>
      <c r="G82" s="20">
        <v>1190402</v>
      </c>
      <c r="H82" s="20">
        <v>1209519</v>
      </c>
      <c r="I82" s="20">
        <v>3148163</v>
      </c>
      <c r="J82" s="20">
        <v>1194137</v>
      </c>
      <c r="K82" s="20">
        <v>1068912</v>
      </c>
      <c r="L82" s="20">
        <v>1984475</v>
      </c>
      <c r="M82" s="20">
        <v>4247524</v>
      </c>
      <c r="N82" s="20">
        <v>1168092</v>
      </c>
      <c r="O82" s="20">
        <v>1161155</v>
      </c>
      <c r="P82" s="20">
        <v>1269771</v>
      </c>
      <c r="Q82" s="20">
        <v>3599018</v>
      </c>
      <c r="R82" s="20"/>
      <c r="S82" s="20"/>
      <c r="T82" s="20"/>
      <c r="U82" s="20"/>
      <c r="V82" s="20">
        <v>10994705</v>
      </c>
      <c r="W82" s="20">
        <v>16434000</v>
      </c>
      <c r="X82" s="20"/>
      <c r="Y82" s="19"/>
      <c r="Z82" s="22">
        <v>21912000</v>
      </c>
    </row>
    <row r="83" spans="1:26" ht="13.5" hidden="1">
      <c r="A83" s="38" t="s">
        <v>107</v>
      </c>
      <c r="B83" s="18">
        <v>2152088</v>
      </c>
      <c r="C83" s="18"/>
      <c r="D83" s="19">
        <v>52366</v>
      </c>
      <c r="E83" s="20">
        <v>8301000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6225750</v>
      </c>
      <c r="X83" s="20"/>
      <c r="Y83" s="19"/>
      <c r="Z83" s="22">
        <v>8301000</v>
      </c>
    </row>
    <row r="84" spans="1:26" ht="13.5" hidden="1">
      <c r="A84" s="39" t="s">
        <v>108</v>
      </c>
      <c r="B84" s="27"/>
      <c r="C84" s="27"/>
      <c r="D84" s="28">
        <v>17495888</v>
      </c>
      <c r="E84" s="29">
        <v>15795996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11846997</v>
      </c>
      <c r="X84" s="29"/>
      <c r="Y84" s="28"/>
      <c r="Z84" s="30">
        <v>15795996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105560427</v>
      </c>
      <c r="C5" s="18">
        <v>0</v>
      </c>
      <c r="D5" s="58">
        <v>132765300</v>
      </c>
      <c r="E5" s="59">
        <v>132765300</v>
      </c>
      <c r="F5" s="59">
        <v>10090029</v>
      </c>
      <c r="G5" s="59">
        <v>5927752</v>
      </c>
      <c r="H5" s="59">
        <v>8565467</v>
      </c>
      <c r="I5" s="59">
        <v>24583248</v>
      </c>
      <c r="J5" s="59">
        <v>8938890</v>
      </c>
      <c r="K5" s="59">
        <v>-51001941</v>
      </c>
      <c r="L5" s="59">
        <v>9104739</v>
      </c>
      <c r="M5" s="59">
        <v>-32958312</v>
      </c>
      <c r="N5" s="59">
        <v>70917874</v>
      </c>
      <c r="O5" s="59">
        <v>9067279</v>
      </c>
      <c r="P5" s="59">
        <v>8965233</v>
      </c>
      <c r="Q5" s="59">
        <v>88950386</v>
      </c>
      <c r="R5" s="59">
        <v>0</v>
      </c>
      <c r="S5" s="59">
        <v>0</v>
      </c>
      <c r="T5" s="59">
        <v>0</v>
      </c>
      <c r="U5" s="59">
        <v>0</v>
      </c>
      <c r="V5" s="59">
        <v>80575322</v>
      </c>
      <c r="W5" s="59">
        <v>99573975</v>
      </c>
      <c r="X5" s="59">
        <v>-18998653</v>
      </c>
      <c r="Y5" s="60">
        <v>-19.08</v>
      </c>
      <c r="Z5" s="61">
        <v>132765300</v>
      </c>
    </row>
    <row r="6" spans="1:26" ht="13.5">
      <c r="A6" s="57" t="s">
        <v>32</v>
      </c>
      <c r="B6" s="18">
        <v>121316173</v>
      </c>
      <c r="C6" s="18">
        <v>0</v>
      </c>
      <c r="D6" s="58">
        <v>109350152</v>
      </c>
      <c r="E6" s="59">
        <v>109350152</v>
      </c>
      <c r="F6" s="59">
        <v>9005645</v>
      </c>
      <c r="G6" s="59">
        <v>7756239</v>
      </c>
      <c r="H6" s="59">
        <v>9814122</v>
      </c>
      <c r="I6" s="59">
        <v>26576006</v>
      </c>
      <c r="J6" s="59">
        <v>12802445</v>
      </c>
      <c r="K6" s="59">
        <v>10886482</v>
      </c>
      <c r="L6" s="59">
        <v>10544898</v>
      </c>
      <c r="M6" s="59">
        <v>34233825</v>
      </c>
      <c r="N6" s="59">
        <v>13712891</v>
      </c>
      <c r="O6" s="59">
        <v>10925200</v>
      </c>
      <c r="P6" s="59">
        <v>10542105</v>
      </c>
      <c r="Q6" s="59">
        <v>35180196</v>
      </c>
      <c r="R6" s="59">
        <v>0</v>
      </c>
      <c r="S6" s="59">
        <v>0</v>
      </c>
      <c r="T6" s="59">
        <v>0</v>
      </c>
      <c r="U6" s="59">
        <v>0</v>
      </c>
      <c r="V6" s="59">
        <v>95990027</v>
      </c>
      <c r="W6" s="59">
        <v>82012617</v>
      </c>
      <c r="X6" s="59">
        <v>13977410</v>
      </c>
      <c r="Y6" s="60">
        <v>17.04</v>
      </c>
      <c r="Z6" s="61">
        <v>109350152</v>
      </c>
    </row>
    <row r="7" spans="1:26" ht="13.5">
      <c r="A7" s="57" t="s">
        <v>33</v>
      </c>
      <c r="B7" s="18">
        <v>10855075</v>
      </c>
      <c r="C7" s="18">
        <v>0</v>
      </c>
      <c r="D7" s="58">
        <v>4616196</v>
      </c>
      <c r="E7" s="59">
        <v>4616196</v>
      </c>
      <c r="F7" s="59">
        <v>101537</v>
      </c>
      <c r="G7" s="59">
        <v>659432</v>
      </c>
      <c r="H7" s="59">
        <v>395589</v>
      </c>
      <c r="I7" s="59">
        <v>1156558</v>
      </c>
      <c r="J7" s="59">
        <v>211383</v>
      </c>
      <c r="K7" s="59">
        <v>224897</v>
      </c>
      <c r="L7" s="59">
        <v>151382</v>
      </c>
      <c r="M7" s="59">
        <v>587662</v>
      </c>
      <c r="N7" s="59">
        <v>1059486</v>
      </c>
      <c r="O7" s="59">
        <v>430584</v>
      </c>
      <c r="P7" s="59">
        <v>208988</v>
      </c>
      <c r="Q7" s="59">
        <v>1699058</v>
      </c>
      <c r="R7" s="59">
        <v>0</v>
      </c>
      <c r="S7" s="59">
        <v>0</v>
      </c>
      <c r="T7" s="59">
        <v>0</v>
      </c>
      <c r="U7" s="59">
        <v>0</v>
      </c>
      <c r="V7" s="59">
        <v>3443278</v>
      </c>
      <c r="W7" s="59">
        <v>3462147</v>
      </c>
      <c r="X7" s="59">
        <v>-18869</v>
      </c>
      <c r="Y7" s="60">
        <v>-0.55</v>
      </c>
      <c r="Z7" s="61">
        <v>4616196</v>
      </c>
    </row>
    <row r="8" spans="1:26" ht="13.5">
      <c r="A8" s="57" t="s">
        <v>34</v>
      </c>
      <c r="B8" s="18">
        <v>464191083</v>
      </c>
      <c r="C8" s="18">
        <v>0</v>
      </c>
      <c r="D8" s="58">
        <v>549404875</v>
      </c>
      <c r="E8" s="59">
        <v>549404875</v>
      </c>
      <c r="F8" s="59">
        <v>201310000</v>
      </c>
      <c r="G8" s="59">
        <v>0</v>
      </c>
      <c r="H8" s="59">
        <v>0</v>
      </c>
      <c r="I8" s="59">
        <v>201310000</v>
      </c>
      <c r="J8" s="59">
        <v>0</v>
      </c>
      <c r="K8" s="59">
        <v>0</v>
      </c>
      <c r="L8" s="59">
        <v>128810527</v>
      </c>
      <c r="M8" s="59">
        <v>128810527</v>
      </c>
      <c r="N8" s="59">
        <v>18033474</v>
      </c>
      <c r="O8" s="59">
        <v>0</v>
      </c>
      <c r="P8" s="59">
        <v>0</v>
      </c>
      <c r="Q8" s="59">
        <v>18033474</v>
      </c>
      <c r="R8" s="59">
        <v>0</v>
      </c>
      <c r="S8" s="59">
        <v>0</v>
      </c>
      <c r="T8" s="59">
        <v>0</v>
      </c>
      <c r="U8" s="59">
        <v>0</v>
      </c>
      <c r="V8" s="59">
        <v>348154001</v>
      </c>
      <c r="W8" s="59">
        <v>412053660</v>
      </c>
      <c r="X8" s="59">
        <v>-63899659</v>
      </c>
      <c r="Y8" s="60">
        <v>-15.51</v>
      </c>
      <c r="Z8" s="61">
        <v>549404875</v>
      </c>
    </row>
    <row r="9" spans="1:26" ht="13.5">
      <c r="A9" s="57" t="s">
        <v>35</v>
      </c>
      <c r="B9" s="18">
        <v>66091765</v>
      </c>
      <c r="C9" s="18">
        <v>0</v>
      </c>
      <c r="D9" s="58">
        <v>35061308</v>
      </c>
      <c r="E9" s="59">
        <v>35061308</v>
      </c>
      <c r="F9" s="59">
        <v>238059</v>
      </c>
      <c r="G9" s="59">
        <v>4740492</v>
      </c>
      <c r="H9" s="59">
        <v>3308580</v>
      </c>
      <c r="I9" s="59">
        <v>8287131</v>
      </c>
      <c r="J9" s="59">
        <v>2608626</v>
      </c>
      <c r="K9" s="59">
        <v>2109543</v>
      </c>
      <c r="L9" s="59">
        <v>1814975</v>
      </c>
      <c r="M9" s="59">
        <v>6533144</v>
      </c>
      <c r="N9" s="59">
        <v>3664117</v>
      </c>
      <c r="O9" s="59">
        <v>2218561</v>
      </c>
      <c r="P9" s="59">
        <v>2691276</v>
      </c>
      <c r="Q9" s="59">
        <v>8573954</v>
      </c>
      <c r="R9" s="59">
        <v>0</v>
      </c>
      <c r="S9" s="59">
        <v>0</v>
      </c>
      <c r="T9" s="59">
        <v>0</v>
      </c>
      <c r="U9" s="59">
        <v>0</v>
      </c>
      <c r="V9" s="59">
        <v>23394229</v>
      </c>
      <c r="W9" s="59">
        <v>26295984</v>
      </c>
      <c r="X9" s="59">
        <v>-2901755</v>
      </c>
      <c r="Y9" s="60">
        <v>-11.03</v>
      </c>
      <c r="Z9" s="61">
        <v>35061308</v>
      </c>
    </row>
    <row r="10" spans="1:26" ht="25.5">
      <c r="A10" s="62" t="s">
        <v>95</v>
      </c>
      <c r="B10" s="63">
        <f>SUM(B5:B9)</f>
        <v>768014523</v>
      </c>
      <c r="C10" s="63">
        <f>SUM(C5:C9)</f>
        <v>0</v>
      </c>
      <c r="D10" s="64">
        <f aca="true" t="shared" si="0" ref="D10:Z10">SUM(D5:D9)</f>
        <v>831197831</v>
      </c>
      <c r="E10" s="65">
        <f t="shared" si="0"/>
        <v>831197831</v>
      </c>
      <c r="F10" s="65">
        <f t="shared" si="0"/>
        <v>220745270</v>
      </c>
      <c r="G10" s="65">
        <f t="shared" si="0"/>
        <v>19083915</v>
      </c>
      <c r="H10" s="65">
        <f t="shared" si="0"/>
        <v>22083758</v>
      </c>
      <c r="I10" s="65">
        <f t="shared" si="0"/>
        <v>261912943</v>
      </c>
      <c r="J10" s="65">
        <f t="shared" si="0"/>
        <v>24561344</v>
      </c>
      <c r="K10" s="65">
        <f t="shared" si="0"/>
        <v>-37781019</v>
      </c>
      <c r="L10" s="65">
        <f t="shared" si="0"/>
        <v>150426521</v>
      </c>
      <c r="M10" s="65">
        <f t="shared" si="0"/>
        <v>137206846</v>
      </c>
      <c r="N10" s="65">
        <f t="shared" si="0"/>
        <v>107387842</v>
      </c>
      <c r="O10" s="65">
        <f t="shared" si="0"/>
        <v>22641624</v>
      </c>
      <c r="P10" s="65">
        <f t="shared" si="0"/>
        <v>22407602</v>
      </c>
      <c r="Q10" s="65">
        <f t="shared" si="0"/>
        <v>152437068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551556857</v>
      </c>
      <c r="W10" s="65">
        <f t="shared" si="0"/>
        <v>623398383</v>
      </c>
      <c r="X10" s="65">
        <f t="shared" si="0"/>
        <v>-71841526</v>
      </c>
      <c r="Y10" s="66">
        <f>+IF(W10&lt;&gt;0,(X10/W10)*100,0)</f>
        <v>-11.524175865563642</v>
      </c>
      <c r="Z10" s="67">
        <f t="shared" si="0"/>
        <v>831197831</v>
      </c>
    </row>
    <row r="11" spans="1:26" ht="13.5">
      <c r="A11" s="57" t="s">
        <v>36</v>
      </c>
      <c r="B11" s="18">
        <v>322752956</v>
      </c>
      <c r="C11" s="18">
        <v>0</v>
      </c>
      <c r="D11" s="58">
        <v>317538366</v>
      </c>
      <c r="E11" s="59">
        <v>317538366</v>
      </c>
      <c r="F11" s="59">
        <v>4688</v>
      </c>
      <c r="G11" s="59">
        <v>51345871</v>
      </c>
      <c r="H11" s="59">
        <v>25552041</v>
      </c>
      <c r="I11" s="59">
        <v>76902600</v>
      </c>
      <c r="J11" s="59">
        <v>25910686</v>
      </c>
      <c r="K11" s="59">
        <v>41167697</v>
      </c>
      <c r="L11" s="59">
        <v>27174173</v>
      </c>
      <c r="M11" s="59">
        <v>94252556</v>
      </c>
      <c r="N11" s="59">
        <v>27376266</v>
      </c>
      <c r="O11" s="59">
        <v>27195337</v>
      </c>
      <c r="P11" s="59">
        <v>26865647</v>
      </c>
      <c r="Q11" s="59">
        <v>81437250</v>
      </c>
      <c r="R11" s="59">
        <v>0</v>
      </c>
      <c r="S11" s="59">
        <v>0</v>
      </c>
      <c r="T11" s="59">
        <v>0</v>
      </c>
      <c r="U11" s="59">
        <v>0</v>
      </c>
      <c r="V11" s="59">
        <v>252592406</v>
      </c>
      <c r="W11" s="59">
        <v>238153770</v>
      </c>
      <c r="X11" s="59">
        <v>14438636</v>
      </c>
      <c r="Y11" s="60">
        <v>6.06</v>
      </c>
      <c r="Z11" s="61">
        <v>317538366</v>
      </c>
    </row>
    <row r="12" spans="1:26" ht="13.5">
      <c r="A12" s="57" t="s">
        <v>37</v>
      </c>
      <c r="B12" s="18">
        <v>22964860</v>
      </c>
      <c r="C12" s="18">
        <v>0</v>
      </c>
      <c r="D12" s="58">
        <v>22175954</v>
      </c>
      <c r="E12" s="59">
        <v>22175954</v>
      </c>
      <c r="F12" s="59">
        <v>0</v>
      </c>
      <c r="G12" s="59">
        <v>5539970</v>
      </c>
      <c r="H12" s="59">
        <v>2239711</v>
      </c>
      <c r="I12" s="59">
        <v>7779681</v>
      </c>
      <c r="J12" s="59">
        <v>2208882</v>
      </c>
      <c r="K12" s="59">
        <v>2259410</v>
      </c>
      <c r="L12" s="59">
        <v>2248950</v>
      </c>
      <c r="M12" s="59">
        <v>6717242</v>
      </c>
      <c r="N12" s="59">
        <v>2902669</v>
      </c>
      <c r="O12" s="59">
        <v>2303614</v>
      </c>
      <c r="P12" s="59">
        <v>2329425</v>
      </c>
      <c r="Q12" s="59">
        <v>7535708</v>
      </c>
      <c r="R12" s="59">
        <v>0</v>
      </c>
      <c r="S12" s="59">
        <v>0</v>
      </c>
      <c r="T12" s="59">
        <v>0</v>
      </c>
      <c r="U12" s="59">
        <v>0</v>
      </c>
      <c r="V12" s="59">
        <v>22032631</v>
      </c>
      <c r="W12" s="59">
        <v>16631964</v>
      </c>
      <c r="X12" s="59">
        <v>5400667</v>
      </c>
      <c r="Y12" s="60">
        <v>32.47</v>
      </c>
      <c r="Z12" s="61">
        <v>22175954</v>
      </c>
    </row>
    <row r="13" spans="1:26" ht="13.5">
      <c r="A13" s="57" t="s">
        <v>96</v>
      </c>
      <c r="B13" s="18">
        <v>60862445</v>
      </c>
      <c r="C13" s="18">
        <v>0</v>
      </c>
      <c r="D13" s="58">
        <v>66412262</v>
      </c>
      <c r="E13" s="59">
        <v>66412262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66412262</v>
      </c>
    </row>
    <row r="14" spans="1:26" ht="13.5">
      <c r="A14" s="57" t="s">
        <v>38</v>
      </c>
      <c r="B14" s="18">
        <v>7005377</v>
      </c>
      <c r="C14" s="18">
        <v>0</v>
      </c>
      <c r="D14" s="58">
        <v>683534</v>
      </c>
      <c r="E14" s="59">
        <v>683534</v>
      </c>
      <c r="F14" s="59">
        <v>38530</v>
      </c>
      <c r="G14" s="59">
        <v>81609</v>
      </c>
      <c r="H14" s="59">
        <v>158002</v>
      </c>
      <c r="I14" s="59">
        <v>278141</v>
      </c>
      <c r="J14" s="59">
        <v>129739</v>
      </c>
      <c r="K14" s="59">
        <v>6309</v>
      </c>
      <c r="L14" s="59">
        <v>82422</v>
      </c>
      <c r="M14" s="59">
        <v>218470</v>
      </c>
      <c r="N14" s="59">
        <v>828</v>
      </c>
      <c r="O14" s="59">
        <v>37450</v>
      </c>
      <c r="P14" s="59">
        <v>155020</v>
      </c>
      <c r="Q14" s="59">
        <v>193298</v>
      </c>
      <c r="R14" s="59">
        <v>0</v>
      </c>
      <c r="S14" s="59">
        <v>0</v>
      </c>
      <c r="T14" s="59">
        <v>0</v>
      </c>
      <c r="U14" s="59">
        <v>0</v>
      </c>
      <c r="V14" s="59">
        <v>689909</v>
      </c>
      <c r="W14" s="59">
        <v>512649</v>
      </c>
      <c r="X14" s="59">
        <v>177260</v>
      </c>
      <c r="Y14" s="60">
        <v>34.58</v>
      </c>
      <c r="Z14" s="61">
        <v>683534</v>
      </c>
    </row>
    <row r="15" spans="1:26" ht="13.5">
      <c r="A15" s="57" t="s">
        <v>39</v>
      </c>
      <c r="B15" s="18">
        <v>80867671</v>
      </c>
      <c r="C15" s="18">
        <v>0</v>
      </c>
      <c r="D15" s="58">
        <v>104333897</v>
      </c>
      <c r="E15" s="59">
        <v>104333897</v>
      </c>
      <c r="F15" s="59">
        <v>952179</v>
      </c>
      <c r="G15" s="59">
        <v>17684652</v>
      </c>
      <c r="H15" s="59">
        <v>2027905</v>
      </c>
      <c r="I15" s="59">
        <v>20664736</v>
      </c>
      <c r="J15" s="59">
        <v>6241405</v>
      </c>
      <c r="K15" s="59">
        <v>7738634</v>
      </c>
      <c r="L15" s="59">
        <v>7691996</v>
      </c>
      <c r="M15" s="59">
        <v>21672035</v>
      </c>
      <c r="N15" s="59">
        <v>9104253</v>
      </c>
      <c r="O15" s="59">
        <v>8174946</v>
      </c>
      <c r="P15" s="59">
        <v>8151658</v>
      </c>
      <c r="Q15" s="59">
        <v>25430857</v>
      </c>
      <c r="R15" s="59">
        <v>0</v>
      </c>
      <c r="S15" s="59">
        <v>0</v>
      </c>
      <c r="T15" s="59">
        <v>0</v>
      </c>
      <c r="U15" s="59">
        <v>0</v>
      </c>
      <c r="V15" s="59">
        <v>67767628</v>
      </c>
      <c r="W15" s="59">
        <v>78250428</v>
      </c>
      <c r="X15" s="59">
        <v>-10482800</v>
      </c>
      <c r="Y15" s="60">
        <v>-13.4</v>
      </c>
      <c r="Z15" s="61">
        <v>104333897</v>
      </c>
    </row>
    <row r="16" spans="1:26" ht="13.5">
      <c r="A16" s="68" t="s">
        <v>40</v>
      </c>
      <c r="B16" s="18">
        <v>16580734</v>
      </c>
      <c r="C16" s="18">
        <v>0</v>
      </c>
      <c r="D16" s="58">
        <v>1200048</v>
      </c>
      <c r="E16" s="59">
        <v>1200048</v>
      </c>
      <c r="F16" s="59">
        <v>0</v>
      </c>
      <c r="G16" s="59">
        <v>0</v>
      </c>
      <c r="H16" s="59">
        <v>0</v>
      </c>
      <c r="I16" s="59">
        <v>0</v>
      </c>
      <c r="J16" s="59">
        <v>154500</v>
      </c>
      <c r="K16" s="59">
        <v>0</v>
      </c>
      <c r="L16" s="59">
        <v>1602770</v>
      </c>
      <c r="M16" s="59">
        <v>1757270</v>
      </c>
      <c r="N16" s="59">
        <v>0</v>
      </c>
      <c r="O16" s="59">
        <v>1641620</v>
      </c>
      <c r="P16" s="59">
        <v>544400</v>
      </c>
      <c r="Q16" s="59">
        <v>2186020</v>
      </c>
      <c r="R16" s="59">
        <v>0</v>
      </c>
      <c r="S16" s="59">
        <v>0</v>
      </c>
      <c r="T16" s="59">
        <v>0</v>
      </c>
      <c r="U16" s="59">
        <v>0</v>
      </c>
      <c r="V16" s="59">
        <v>3943290</v>
      </c>
      <c r="W16" s="59">
        <v>900036</v>
      </c>
      <c r="X16" s="59">
        <v>3043254</v>
      </c>
      <c r="Y16" s="60">
        <v>338.13</v>
      </c>
      <c r="Z16" s="61">
        <v>1200048</v>
      </c>
    </row>
    <row r="17" spans="1:26" ht="13.5">
      <c r="A17" s="57" t="s">
        <v>41</v>
      </c>
      <c r="B17" s="18">
        <v>359417005</v>
      </c>
      <c r="C17" s="18">
        <v>0</v>
      </c>
      <c r="D17" s="58">
        <v>310849604</v>
      </c>
      <c r="E17" s="59">
        <v>310849604</v>
      </c>
      <c r="F17" s="59">
        <v>9859346</v>
      </c>
      <c r="G17" s="59">
        <v>25979503</v>
      </c>
      <c r="H17" s="59">
        <v>13061741</v>
      </c>
      <c r="I17" s="59">
        <v>48900590</v>
      </c>
      <c r="J17" s="59">
        <v>20937571</v>
      </c>
      <c r="K17" s="59">
        <v>21559790</v>
      </c>
      <c r="L17" s="59">
        <v>19168870</v>
      </c>
      <c r="M17" s="59">
        <v>61666231</v>
      </c>
      <c r="N17" s="59">
        <v>11532596</v>
      </c>
      <c r="O17" s="59">
        <v>16758429</v>
      </c>
      <c r="P17" s="59">
        <v>19206095</v>
      </c>
      <c r="Q17" s="59">
        <v>47497120</v>
      </c>
      <c r="R17" s="59">
        <v>0</v>
      </c>
      <c r="S17" s="59">
        <v>0</v>
      </c>
      <c r="T17" s="59">
        <v>0</v>
      </c>
      <c r="U17" s="59">
        <v>0</v>
      </c>
      <c r="V17" s="59">
        <v>158063941</v>
      </c>
      <c r="W17" s="59">
        <v>219235329</v>
      </c>
      <c r="X17" s="59">
        <v>-61171388</v>
      </c>
      <c r="Y17" s="60">
        <v>-27.9</v>
      </c>
      <c r="Z17" s="61">
        <v>310849604</v>
      </c>
    </row>
    <row r="18" spans="1:26" ht="13.5">
      <c r="A18" s="69" t="s">
        <v>42</v>
      </c>
      <c r="B18" s="70">
        <f>SUM(B11:B17)</f>
        <v>870451048</v>
      </c>
      <c r="C18" s="70">
        <f>SUM(C11:C17)</f>
        <v>0</v>
      </c>
      <c r="D18" s="71">
        <f aca="true" t="shared" si="1" ref="D18:Z18">SUM(D11:D17)</f>
        <v>823193665</v>
      </c>
      <c r="E18" s="72">
        <f t="shared" si="1"/>
        <v>823193665</v>
      </c>
      <c r="F18" s="72">
        <f t="shared" si="1"/>
        <v>10854743</v>
      </c>
      <c r="G18" s="72">
        <f t="shared" si="1"/>
        <v>100631605</v>
      </c>
      <c r="H18" s="72">
        <f t="shared" si="1"/>
        <v>43039400</v>
      </c>
      <c r="I18" s="72">
        <f t="shared" si="1"/>
        <v>154525748</v>
      </c>
      <c r="J18" s="72">
        <f t="shared" si="1"/>
        <v>55582783</v>
      </c>
      <c r="K18" s="72">
        <f t="shared" si="1"/>
        <v>72731840</v>
      </c>
      <c r="L18" s="72">
        <f t="shared" si="1"/>
        <v>57969181</v>
      </c>
      <c r="M18" s="72">
        <f t="shared" si="1"/>
        <v>186283804</v>
      </c>
      <c r="N18" s="72">
        <f t="shared" si="1"/>
        <v>50916612</v>
      </c>
      <c r="O18" s="72">
        <f t="shared" si="1"/>
        <v>56111396</v>
      </c>
      <c r="P18" s="72">
        <f t="shared" si="1"/>
        <v>57252245</v>
      </c>
      <c r="Q18" s="72">
        <f t="shared" si="1"/>
        <v>164280253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505089805</v>
      </c>
      <c r="W18" s="72">
        <f t="shared" si="1"/>
        <v>553684176</v>
      </c>
      <c r="X18" s="72">
        <f t="shared" si="1"/>
        <v>-48594371</v>
      </c>
      <c r="Y18" s="66">
        <f>+IF(W18&lt;&gt;0,(X18/W18)*100,0)</f>
        <v>-8.776550442720255</v>
      </c>
      <c r="Z18" s="73">
        <f t="shared" si="1"/>
        <v>823193665</v>
      </c>
    </row>
    <row r="19" spans="1:26" ht="13.5">
      <c r="A19" s="69" t="s">
        <v>43</v>
      </c>
      <c r="B19" s="74">
        <f>+B10-B18</f>
        <v>-102436525</v>
      </c>
      <c r="C19" s="74">
        <f>+C10-C18</f>
        <v>0</v>
      </c>
      <c r="D19" s="75">
        <f aca="true" t="shared" si="2" ref="D19:Z19">+D10-D18</f>
        <v>8004166</v>
      </c>
      <c r="E19" s="76">
        <f t="shared" si="2"/>
        <v>8004166</v>
      </c>
      <c r="F19" s="76">
        <f t="shared" si="2"/>
        <v>209890527</v>
      </c>
      <c r="G19" s="76">
        <f t="shared" si="2"/>
        <v>-81547690</v>
      </c>
      <c r="H19" s="76">
        <f t="shared" si="2"/>
        <v>-20955642</v>
      </c>
      <c r="I19" s="76">
        <f t="shared" si="2"/>
        <v>107387195</v>
      </c>
      <c r="J19" s="76">
        <f t="shared" si="2"/>
        <v>-31021439</v>
      </c>
      <c r="K19" s="76">
        <f t="shared" si="2"/>
        <v>-110512859</v>
      </c>
      <c r="L19" s="76">
        <f t="shared" si="2"/>
        <v>92457340</v>
      </c>
      <c r="M19" s="76">
        <f t="shared" si="2"/>
        <v>-49076958</v>
      </c>
      <c r="N19" s="76">
        <f t="shared" si="2"/>
        <v>56471230</v>
      </c>
      <c r="O19" s="76">
        <f t="shared" si="2"/>
        <v>-33469772</v>
      </c>
      <c r="P19" s="76">
        <f t="shared" si="2"/>
        <v>-34844643</v>
      </c>
      <c r="Q19" s="76">
        <f t="shared" si="2"/>
        <v>-11843185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46467052</v>
      </c>
      <c r="W19" s="76">
        <f>IF(E10=E18,0,W10-W18)</f>
        <v>69714207</v>
      </c>
      <c r="X19" s="76">
        <f t="shared" si="2"/>
        <v>-23247155</v>
      </c>
      <c r="Y19" s="77">
        <f>+IF(W19&lt;&gt;0,(X19/W19)*100,0)</f>
        <v>-33.346366544770426</v>
      </c>
      <c r="Z19" s="78">
        <f t="shared" si="2"/>
        <v>8004166</v>
      </c>
    </row>
    <row r="20" spans="1:26" ht="13.5">
      <c r="A20" s="57" t="s">
        <v>44</v>
      </c>
      <c r="B20" s="18">
        <v>363827617</v>
      </c>
      <c r="C20" s="18">
        <v>0</v>
      </c>
      <c r="D20" s="58">
        <v>230970434</v>
      </c>
      <c r="E20" s="59">
        <v>230970434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173227824</v>
      </c>
      <c r="X20" s="59">
        <v>-173227824</v>
      </c>
      <c r="Y20" s="60">
        <v>-100</v>
      </c>
      <c r="Z20" s="61">
        <v>230970434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261391092</v>
      </c>
      <c r="C22" s="85">
        <f>SUM(C19:C21)</f>
        <v>0</v>
      </c>
      <c r="D22" s="86">
        <f aca="true" t="shared" si="3" ref="D22:Z22">SUM(D19:D21)</f>
        <v>238974600</v>
      </c>
      <c r="E22" s="87">
        <f t="shared" si="3"/>
        <v>238974600</v>
      </c>
      <c r="F22" s="87">
        <f t="shared" si="3"/>
        <v>209890527</v>
      </c>
      <c r="G22" s="87">
        <f t="shared" si="3"/>
        <v>-81547690</v>
      </c>
      <c r="H22" s="87">
        <f t="shared" si="3"/>
        <v>-20955642</v>
      </c>
      <c r="I22" s="87">
        <f t="shared" si="3"/>
        <v>107387195</v>
      </c>
      <c r="J22" s="87">
        <f t="shared" si="3"/>
        <v>-31021439</v>
      </c>
      <c r="K22" s="87">
        <f t="shared" si="3"/>
        <v>-110512859</v>
      </c>
      <c r="L22" s="87">
        <f t="shared" si="3"/>
        <v>92457340</v>
      </c>
      <c r="M22" s="87">
        <f t="shared" si="3"/>
        <v>-49076958</v>
      </c>
      <c r="N22" s="87">
        <f t="shared" si="3"/>
        <v>56471230</v>
      </c>
      <c r="O22" s="87">
        <f t="shared" si="3"/>
        <v>-33469772</v>
      </c>
      <c r="P22" s="87">
        <f t="shared" si="3"/>
        <v>-34844643</v>
      </c>
      <c r="Q22" s="87">
        <f t="shared" si="3"/>
        <v>-11843185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46467052</v>
      </c>
      <c r="W22" s="87">
        <f t="shared" si="3"/>
        <v>242942031</v>
      </c>
      <c r="X22" s="87">
        <f t="shared" si="3"/>
        <v>-196474979</v>
      </c>
      <c r="Y22" s="88">
        <f>+IF(W22&lt;&gt;0,(X22/W22)*100,0)</f>
        <v>-80.87319357266755</v>
      </c>
      <c r="Z22" s="89">
        <f t="shared" si="3"/>
        <v>238974600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261391092</v>
      </c>
      <c r="C24" s="74">
        <f>SUM(C22:C23)</f>
        <v>0</v>
      </c>
      <c r="D24" s="75">
        <f aca="true" t="shared" si="4" ref="D24:Z24">SUM(D22:D23)</f>
        <v>238974600</v>
      </c>
      <c r="E24" s="76">
        <f t="shared" si="4"/>
        <v>238974600</v>
      </c>
      <c r="F24" s="76">
        <f t="shared" si="4"/>
        <v>209890527</v>
      </c>
      <c r="G24" s="76">
        <f t="shared" si="4"/>
        <v>-81547690</v>
      </c>
      <c r="H24" s="76">
        <f t="shared" si="4"/>
        <v>-20955642</v>
      </c>
      <c r="I24" s="76">
        <f t="shared" si="4"/>
        <v>107387195</v>
      </c>
      <c r="J24" s="76">
        <f t="shared" si="4"/>
        <v>-31021439</v>
      </c>
      <c r="K24" s="76">
        <f t="shared" si="4"/>
        <v>-110512859</v>
      </c>
      <c r="L24" s="76">
        <f t="shared" si="4"/>
        <v>92457340</v>
      </c>
      <c r="M24" s="76">
        <f t="shared" si="4"/>
        <v>-49076958</v>
      </c>
      <c r="N24" s="76">
        <f t="shared" si="4"/>
        <v>56471230</v>
      </c>
      <c r="O24" s="76">
        <f t="shared" si="4"/>
        <v>-33469772</v>
      </c>
      <c r="P24" s="76">
        <f t="shared" si="4"/>
        <v>-34844643</v>
      </c>
      <c r="Q24" s="76">
        <f t="shared" si="4"/>
        <v>-11843185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46467052</v>
      </c>
      <c r="W24" s="76">
        <f t="shared" si="4"/>
        <v>242942031</v>
      </c>
      <c r="X24" s="76">
        <f t="shared" si="4"/>
        <v>-196474979</v>
      </c>
      <c r="Y24" s="77">
        <f>+IF(W24&lt;&gt;0,(X24/W24)*100,0)</f>
        <v>-80.87319357266755</v>
      </c>
      <c r="Z24" s="78">
        <f t="shared" si="4"/>
        <v>238974600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255062592</v>
      </c>
      <c r="C27" s="21">
        <v>0</v>
      </c>
      <c r="D27" s="98">
        <v>259173883</v>
      </c>
      <c r="E27" s="99">
        <v>259173883</v>
      </c>
      <c r="F27" s="99">
        <v>5806936</v>
      </c>
      <c r="G27" s="99">
        <v>12952248</v>
      </c>
      <c r="H27" s="99">
        <v>12070610</v>
      </c>
      <c r="I27" s="99">
        <v>30829794</v>
      </c>
      <c r="J27" s="99">
        <v>14013688</v>
      </c>
      <c r="K27" s="99">
        <v>12386703</v>
      </c>
      <c r="L27" s="99">
        <v>9643175</v>
      </c>
      <c r="M27" s="99">
        <v>36043566</v>
      </c>
      <c r="N27" s="99">
        <v>7733385</v>
      </c>
      <c r="O27" s="99">
        <v>14364695</v>
      </c>
      <c r="P27" s="99">
        <v>8645244</v>
      </c>
      <c r="Q27" s="99">
        <v>30743324</v>
      </c>
      <c r="R27" s="99">
        <v>0</v>
      </c>
      <c r="S27" s="99">
        <v>0</v>
      </c>
      <c r="T27" s="99">
        <v>0</v>
      </c>
      <c r="U27" s="99">
        <v>0</v>
      </c>
      <c r="V27" s="99">
        <v>97616684</v>
      </c>
      <c r="W27" s="99">
        <v>194380412</v>
      </c>
      <c r="X27" s="99">
        <v>-96763728</v>
      </c>
      <c r="Y27" s="100">
        <v>-49.78</v>
      </c>
      <c r="Z27" s="101">
        <v>259173883</v>
      </c>
    </row>
    <row r="28" spans="1:26" ht="13.5">
      <c r="A28" s="102" t="s">
        <v>44</v>
      </c>
      <c r="B28" s="18">
        <v>235165853</v>
      </c>
      <c r="C28" s="18">
        <v>0</v>
      </c>
      <c r="D28" s="58">
        <v>230970433</v>
      </c>
      <c r="E28" s="59">
        <v>230970433</v>
      </c>
      <c r="F28" s="59">
        <v>5765916</v>
      </c>
      <c r="G28" s="59">
        <v>11830752</v>
      </c>
      <c r="H28" s="59">
        <v>12059409</v>
      </c>
      <c r="I28" s="59">
        <v>29656077</v>
      </c>
      <c r="J28" s="59">
        <v>12464730</v>
      </c>
      <c r="K28" s="59">
        <v>10396074</v>
      </c>
      <c r="L28" s="59">
        <v>8810794</v>
      </c>
      <c r="M28" s="59">
        <v>31671598</v>
      </c>
      <c r="N28" s="59">
        <v>7635749</v>
      </c>
      <c r="O28" s="59">
        <v>14313012</v>
      </c>
      <c r="P28" s="59">
        <v>7851153</v>
      </c>
      <c r="Q28" s="59">
        <v>29799914</v>
      </c>
      <c r="R28" s="59">
        <v>0</v>
      </c>
      <c r="S28" s="59">
        <v>0</v>
      </c>
      <c r="T28" s="59">
        <v>0</v>
      </c>
      <c r="U28" s="59">
        <v>0</v>
      </c>
      <c r="V28" s="59">
        <v>91127589</v>
      </c>
      <c r="W28" s="59">
        <v>173227825</v>
      </c>
      <c r="X28" s="59">
        <v>-82100236</v>
      </c>
      <c r="Y28" s="60">
        <v>-47.39</v>
      </c>
      <c r="Z28" s="61">
        <v>230970433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19896741</v>
      </c>
      <c r="C31" s="18">
        <v>0</v>
      </c>
      <c r="D31" s="58">
        <v>28203450</v>
      </c>
      <c r="E31" s="59">
        <v>28203450</v>
      </c>
      <c r="F31" s="59">
        <v>41020</v>
      </c>
      <c r="G31" s="59">
        <v>1121496</v>
      </c>
      <c r="H31" s="59">
        <v>11201</v>
      </c>
      <c r="I31" s="59">
        <v>1173717</v>
      </c>
      <c r="J31" s="59">
        <v>1548958</v>
      </c>
      <c r="K31" s="59">
        <v>1990628</v>
      </c>
      <c r="L31" s="59">
        <v>832381</v>
      </c>
      <c r="M31" s="59">
        <v>4371967</v>
      </c>
      <c r="N31" s="59">
        <v>97636</v>
      </c>
      <c r="O31" s="59">
        <v>51683</v>
      </c>
      <c r="P31" s="59">
        <v>794091</v>
      </c>
      <c r="Q31" s="59">
        <v>943410</v>
      </c>
      <c r="R31" s="59">
        <v>0</v>
      </c>
      <c r="S31" s="59">
        <v>0</v>
      </c>
      <c r="T31" s="59">
        <v>0</v>
      </c>
      <c r="U31" s="59">
        <v>0</v>
      </c>
      <c r="V31" s="59">
        <v>6489094</v>
      </c>
      <c r="W31" s="59">
        <v>21152588</v>
      </c>
      <c r="X31" s="59">
        <v>-14663494</v>
      </c>
      <c r="Y31" s="60">
        <v>-69.32</v>
      </c>
      <c r="Z31" s="61">
        <v>28203450</v>
      </c>
    </row>
    <row r="32" spans="1:26" ht="13.5">
      <c r="A32" s="69" t="s">
        <v>50</v>
      </c>
      <c r="B32" s="21">
        <f>SUM(B28:B31)</f>
        <v>255062594</v>
      </c>
      <c r="C32" s="21">
        <f>SUM(C28:C31)</f>
        <v>0</v>
      </c>
      <c r="D32" s="98">
        <f aca="true" t="shared" si="5" ref="D32:Z32">SUM(D28:D31)</f>
        <v>259173883</v>
      </c>
      <c r="E32" s="99">
        <f t="shared" si="5"/>
        <v>259173883</v>
      </c>
      <c r="F32" s="99">
        <f t="shared" si="5"/>
        <v>5806936</v>
      </c>
      <c r="G32" s="99">
        <f t="shared" si="5"/>
        <v>12952248</v>
      </c>
      <c r="H32" s="99">
        <f t="shared" si="5"/>
        <v>12070610</v>
      </c>
      <c r="I32" s="99">
        <f t="shared" si="5"/>
        <v>30829794</v>
      </c>
      <c r="J32" s="99">
        <f t="shared" si="5"/>
        <v>14013688</v>
      </c>
      <c r="K32" s="99">
        <f t="shared" si="5"/>
        <v>12386702</v>
      </c>
      <c r="L32" s="99">
        <f t="shared" si="5"/>
        <v>9643175</v>
      </c>
      <c r="M32" s="99">
        <f t="shared" si="5"/>
        <v>36043565</v>
      </c>
      <c r="N32" s="99">
        <f t="shared" si="5"/>
        <v>7733385</v>
      </c>
      <c r="O32" s="99">
        <f t="shared" si="5"/>
        <v>14364695</v>
      </c>
      <c r="P32" s="99">
        <f t="shared" si="5"/>
        <v>8645244</v>
      </c>
      <c r="Q32" s="99">
        <f t="shared" si="5"/>
        <v>30743324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97616683</v>
      </c>
      <c r="W32" s="99">
        <f t="shared" si="5"/>
        <v>194380413</v>
      </c>
      <c r="X32" s="99">
        <f t="shared" si="5"/>
        <v>-96763730</v>
      </c>
      <c r="Y32" s="100">
        <f>+IF(W32&lt;&gt;0,(X32/W32)*100,0)</f>
        <v>-49.780596978153355</v>
      </c>
      <c r="Z32" s="101">
        <f t="shared" si="5"/>
        <v>259173883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282288793</v>
      </c>
      <c r="C35" s="18">
        <v>0</v>
      </c>
      <c r="D35" s="58">
        <v>406764910</v>
      </c>
      <c r="E35" s="59">
        <v>406764910</v>
      </c>
      <c r="F35" s="59">
        <v>503026359</v>
      </c>
      <c r="G35" s="59">
        <v>408544450</v>
      </c>
      <c r="H35" s="59">
        <v>375516577</v>
      </c>
      <c r="I35" s="59">
        <v>375516577</v>
      </c>
      <c r="J35" s="59">
        <v>310918697</v>
      </c>
      <c r="K35" s="59">
        <v>188019117</v>
      </c>
      <c r="L35" s="59">
        <v>487830357</v>
      </c>
      <c r="M35" s="59">
        <v>487830357</v>
      </c>
      <c r="N35" s="59">
        <v>532609639</v>
      </c>
      <c r="O35" s="59">
        <v>495676487</v>
      </c>
      <c r="P35" s="59">
        <v>463720956</v>
      </c>
      <c r="Q35" s="59">
        <v>463720956</v>
      </c>
      <c r="R35" s="59">
        <v>0</v>
      </c>
      <c r="S35" s="59">
        <v>0</v>
      </c>
      <c r="T35" s="59">
        <v>0</v>
      </c>
      <c r="U35" s="59">
        <v>0</v>
      </c>
      <c r="V35" s="59">
        <v>463720956</v>
      </c>
      <c r="W35" s="59">
        <v>305073683</v>
      </c>
      <c r="X35" s="59">
        <v>158647273</v>
      </c>
      <c r="Y35" s="60">
        <v>52</v>
      </c>
      <c r="Z35" s="61">
        <v>406764910</v>
      </c>
    </row>
    <row r="36" spans="1:26" ht="13.5">
      <c r="A36" s="57" t="s">
        <v>53</v>
      </c>
      <c r="B36" s="18">
        <v>1799168676</v>
      </c>
      <c r="C36" s="18">
        <v>0</v>
      </c>
      <c r="D36" s="58">
        <v>2117345207</v>
      </c>
      <c r="E36" s="59">
        <v>2117345207</v>
      </c>
      <c r="F36" s="59">
        <v>1821307194</v>
      </c>
      <c r="G36" s="59">
        <v>1834259442</v>
      </c>
      <c r="H36" s="59">
        <v>1846330051</v>
      </c>
      <c r="I36" s="59">
        <v>1846330051</v>
      </c>
      <c r="J36" s="59">
        <v>1856499931</v>
      </c>
      <c r="K36" s="59">
        <v>1868886658</v>
      </c>
      <c r="L36" s="59">
        <v>1866044343</v>
      </c>
      <c r="M36" s="59">
        <v>1866044343</v>
      </c>
      <c r="N36" s="59">
        <v>1873777727</v>
      </c>
      <c r="O36" s="59">
        <v>1888142422</v>
      </c>
      <c r="P36" s="59">
        <v>1896787666</v>
      </c>
      <c r="Q36" s="59">
        <v>1896787666</v>
      </c>
      <c r="R36" s="59">
        <v>0</v>
      </c>
      <c r="S36" s="59">
        <v>0</v>
      </c>
      <c r="T36" s="59">
        <v>0</v>
      </c>
      <c r="U36" s="59">
        <v>0</v>
      </c>
      <c r="V36" s="59">
        <v>1896787666</v>
      </c>
      <c r="W36" s="59">
        <v>1588008905</v>
      </c>
      <c r="X36" s="59">
        <v>308778761</v>
      </c>
      <c r="Y36" s="60">
        <v>19.44</v>
      </c>
      <c r="Z36" s="61">
        <v>2117345207</v>
      </c>
    </row>
    <row r="37" spans="1:26" ht="13.5">
      <c r="A37" s="57" t="s">
        <v>54</v>
      </c>
      <c r="B37" s="18">
        <v>226057524</v>
      </c>
      <c r="C37" s="18">
        <v>0</v>
      </c>
      <c r="D37" s="58">
        <v>278130317</v>
      </c>
      <c r="E37" s="59">
        <v>278130317</v>
      </c>
      <c r="F37" s="59">
        <v>242614137</v>
      </c>
      <c r="G37" s="59">
        <v>242614137</v>
      </c>
      <c r="H37" s="59">
        <v>242614137</v>
      </c>
      <c r="I37" s="59">
        <v>242614137</v>
      </c>
      <c r="J37" s="59">
        <v>266384253</v>
      </c>
      <c r="K37" s="59">
        <v>266384253</v>
      </c>
      <c r="L37" s="59">
        <v>466785112</v>
      </c>
      <c r="M37" s="59">
        <v>466785112</v>
      </c>
      <c r="N37" s="59">
        <v>490942179</v>
      </c>
      <c r="O37" s="59">
        <v>501843493</v>
      </c>
      <c r="P37" s="59">
        <v>513377845</v>
      </c>
      <c r="Q37" s="59">
        <v>513377845</v>
      </c>
      <c r="R37" s="59">
        <v>0</v>
      </c>
      <c r="S37" s="59">
        <v>0</v>
      </c>
      <c r="T37" s="59">
        <v>0</v>
      </c>
      <c r="U37" s="59">
        <v>0</v>
      </c>
      <c r="V37" s="59">
        <v>513377845</v>
      </c>
      <c r="W37" s="59">
        <v>208597738</v>
      </c>
      <c r="X37" s="59">
        <v>304780107</v>
      </c>
      <c r="Y37" s="60">
        <v>146.11</v>
      </c>
      <c r="Z37" s="61">
        <v>278130317</v>
      </c>
    </row>
    <row r="38" spans="1:26" ht="13.5">
      <c r="A38" s="57" t="s">
        <v>55</v>
      </c>
      <c r="B38" s="18">
        <v>59536981</v>
      </c>
      <c r="C38" s="18">
        <v>0</v>
      </c>
      <c r="D38" s="58">
        <v>84570745</v>
      </c>
      <c r="E38" s="59">
        <v>84570745</v>
      </c>
      <c r="F38" s="59">
        <v>836001</v>
      </c>
      <c r="G38" s="59">
        <v>836001</v>
      </c>
      <c r="H38" s="59">
        <v>836001</v>
      </c>
      <c r="I38" s="59">
        <v>836001</v>
      </c>
      <c r="J38" s="59">
        <v>836001</v>
      </c>
      <c r="K38" s="59">
        <v>836001</v>
      </c>
      <c r="L38" s="59">
        <v>4778313</v>
      </c>
      <c r="M38" s="59">
        <v>4778313</v>
      </c>
      <c r="N38" s="59">
        <v>4778313</v>
      </c>
      <c r="O38" s="59">
        <v>4778313</v>
      </c>
      <c r="P38" s="59">
        <v>4778313</v>
      </c>
      <c r="Q38" s="59">
        <v>4778313</v>
      </c>
      <c r="R38" s="59">
        <v>0</v>
      </c>
      <c r="S38" s="59">
        <v>0</v>
      </c>
      <c r="T38" s="59">
        <v>0</v>
      </c>
      <c r="U38" s="59">
        <v>0</v>
      </c>
      <c r="V38" s="59">
        <v>4778313</v>
      </c>
      <c r="W38" s="59">
        <v>63428059</v>
      </c>
      <c r="X38" s="59">
        <v>-58649746</v>
      </c>
      <c r="Y38" s="60">
        <v>-92.47</v>
      </c>
      <c r="Z38" s="61">
        <v>84570745</v>
      </c>
    </row>
    <row r="39" spans="1:26" ht="13.5">
      <c r="A39" s="57" t="s">
        <v>56</v>
      </c>
      <c r="B39" s="18">
        <v>1795862964</v>
      </c>
      <c r="C39" s="18">
        <v>0</v>
      </c>
      <c r="D39" s="58">
        <v>2161409055</v>
      </c>
      <c r="E39" s="59">
        <v>2161409055</v>
      </c>
      <c r="F39" s="59">
        <v>2080883416</v>
      </c>
      <c r="G39" s="59">
        <v>1999353755</v>
      </c>
      <c r="H39" s="59">
        <v>1978396492</v>
      </c>
      <c r="I39" s="59">
        <v>1978396492</v>
      </c>
      <c r="J39" s="59">
        <v>1900198375</v>
      </c>
      <c r="K39" s="59">
        <v>1789685521</v>
      </c>
      <c r="L39" s="59">
        <v>1882311276</v>
      </c>
      <c r="M39" s="59">
        <v>1882311276</v>
      </c>
      <c r="N39" s="59">
        <v>1910666874</v>
      </c>
      <c r="O39" s="59">
        <v>1877197104</v>
      </c>
      <c r="P39" s="59">
        <v>1842352465</v>
      </c>
      <c r="Q39" s="59">
        <v>1842352465</v>
      </c>
      <c r="R39" s="59">
        <v>0</v>
      </c>
      <c r="S39" s="59">
        <v>0</v>
      </c>
      <c r="T39" s="59">
        <v>0</v>
      </c>
      <c r="U39" s="59">
        <v>0</v>
      </c>
      <c r="V39" s="59">
        <v>1842352465</v>
      </c>
      <c r="W39" s="59">
        <v>1621056791</v>
      </c>
      <c r="X39" s="59">
        <v>221295674</v>
      </c>
      <c r="Y39" s="60">
        <v>13.65</v>
      </c>
      <c r="Z39" s="61">
        <v>2161409055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287993993</v>
      </c>
      <c r="C42" s="18">
        <v>0</v>
      </c>
      <c r="D42" s="58">
        <v>277416758</v>
      </c>
      <c r="E42" s="59">
        <v>277416758</v>
      </c>
      <c r="F42" s="59">
        <v>270891365</v>
      </c>
      <c r="G42" s="59">
        <v>-68616086</v>
      </c>
      <c r="H42" s="59">
        <v>-20657639</v>
      </c>
      <c r="I42" s="59">
        <v>181617640</v>
      </c>
      <c r="J42" s="59">
        <v>-26155391</v>
      </c>
      <c r="K42" s="59">
        <v>-27480403</v>
      </c>
      <c r="L42" s="59">
        <v>186023147</v>
      </c>
      <c r="M42" s="59">
        <v>132387353</v>
      </c>
      <c r="N42" s="59">
        <v>-28135380</v>
      </c>
      <c r="O42" s="59">
        <v>-33046745</v>
      </c>
      <c r="P42" s="59">
        <v>134791289</v>
      </c>
      <c r="Q42" s="59">
        <v>73609164</v>
      </c>
      <c r="R42" s="59">
        <v>0</v>
      </c>
      <c r="S42" s="59">
        <v>0</v>
      </c>
      <c r="T42" s="59">
        <v>0</v>
      </c>
      <c r="U42" s="59">
        <v>0</v>
      </c>
      <c r="V42" s="59">
        <v>387614157</v>
      </c>
      <c r="W42" s="59">
        <v>394627619</v>
      </c>
      <c r="X42" s="59">
        <v>-7013462</v>
      </c>
      <c r="Y42" s="60">
        <v>-1.78</v>
      </c>
      <c r="Z42" s="61">
        <v>277416758</v>
      </c>
    </row>
    <row r="43" spans="1:26" ht="13.5">
      <c r="A43" s="57" t="s">
        <v>59</v>
      </c>
      <c r="B43" s="18">
        <v>-237659592</v>
      </c>
      <c r="C43" s="18">
        <v>0</v>
      </c>
      <c r="D43" s="58">
        <v>-259173888</v>
      </c>
      <c r="E43" s="59">
        <v>-259173888</v>
      </c>
      <c r="F43" s="59">
        <v>-6573145</v>
      </c>
      <c r="G43" s="59">
        <v>-11016833</v>
      </c>
      <c r="H43" s="59">
        <v>-3278304</v>
      </c>
      <c r="I43" s="59">
        <v>-20868282</v>
      </c>
      <c r="J43" s="59">
        <v>-15517225</v>
      </c>
      <c r="K43" s="59">
        <v>-21187753</v>
      </c>
      <c r="L43" s="59">
        <v>-10914808</v>
      </c>
      <c r="M43" s="59">
        <v>-47619786</v>
      </c>
      <c r="N43" s="59">
        <v>-9416393</v>
      </c>
      <c r="O43" s="59">
        <v>-12959629</v>
      </c>
      <c r="P43" s="59">
        <v>-11464319</v>
      </c>
      <c r="Q43" s="59">
        <v>-33840341</v>
      </c>
      <c r="R43" s="59">
        <v>0</v>
      </c>
      <c r="S43" s="59">
        <v>0</v>
      </c>
      <c r="T43" s="59">
        <v>0</v>
      </c>
      <c r="U43" s="59">
        <v>0</v>
      </c>
      <c r="V43" s="59">
        <v>-102328409</v>
      </c>
      <c r="W43" s="59">
        <v>-194380416</v>
      </c>
      <c r="X43" s="59">
        <v>92052007</v>
      </c>
      <c r="Y43" s="60">
        <v>-47.36</v>
      </c>
      <c r="Z43" s="61">
        <v>-259173888</v>
      </c>
    </row>
    <row r="44" spans="1:26" ht="13.5">
      <c r="A44" s="57" t="s">
        <v>60</v>
      </c>
      <c r="B44" s="18">
        <v>5254248</v>
      </c>
      <c r="C44" s="18">
        <v>0</v>
      </c>
      <c r="D44" s="58">
        <v>-618806</v>
      </c>
      <c r="E44" s="59">
        <v>-618806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-618806</v>
      </c>
    </row>
    <row r="45" spans="1:26" ht="13.5">
      <c r="A45" s="69" t="s">
        <v>61</v>
      </c>
      <c r="B45" s="21">
        <v>120668260</v>
      </c>
      <c r="C45" s="21">
        <v>0</v>
      </c>
      <c r="D45" s="98">
        <v>102624064</v>
      </c>
      <c r="E45" s="99">
        <v>102624064</v>
      </c>
      <c r="F45" s="99">
        <v>382876707</v>
      </c>
      <c r="G45" s="99">
        <v>303243788</v>
      </c>
      <c r="H45" s="99">
        <v>279307845</v>
      </c>
      <c r="I45" s="99">
        <v>279307845</v>
      </c>
      <c r="J45" s="99">
        <v>237635229</v>
      </c>
      <c r="K45" s="99">
        <v>188967073</v>
      </c>
      <c r="L45" s="99">
        <v>364075412</v>
      </c>
      <c r="M45" s="99">
        <v>364075412</v>
      </c>
      <c r="N45" s="99">
        <v>326523639</v>
      </c>
      <c r="O45" s="99">
        <v>280517265</v>
      </c>
      <c r="P45" s="99">
        <v>403844235</v>
      </c>
      <c r="Q45" s="99">
        <v>403844235</v>
      </c>
      <c r="R45" s="99">
        <v>0</v>
      </c>
      <c r="S45" s="99">
        <v>0</v>
      </c>
      <c r="T45" s="99">
        <v>0</v>
      </c>
      <c r="U45" s="99">
        <v>0</v>
      </c>
      <c r="V45" s="99">
        <v>403844235</v>
      </c>
      <c r="W45" s="99">
        <v>285247203</v>
      </c>
      <c r="X45" s="99">
        <v>118597032</v>
      </c>
      <c r="Y45" s="100">
        <v>41.58</v>
      </c>
      <c r="Z45" s="101">
        <v>102624064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15169218</v>
      </c>
      <c r="C49" s="51">
        <v>0</v>
      </c>
      <c r="D49" s="128">
        <v>5675512</v>
      </c>
      <c r="E49" s="53">
        <v>4252299</v>
      </c>
      <c r="F49" s="53">
        <v>0</v>
      </c>
      <c r="G49" s="53">
        <v>0</v>
      </c>
      <c r="H49" s="53">
        <v>0</v>
      </c>
      <c r="I49" s="53">
        <v>54014405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79111434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16730816</v>
      </c>
      <c r="C51" s="51">
        <v>0</v>
      </c>
      <c r="D51" s="128">
        <v>608449</v>
      </c>
      <c r="E51" s="53">
        <v>323652</v>
      </c>
      <c r="F51" s="53">
        <v>0</v>
      </c>
      <c r="G51" s="53">
        <v>0</v>
      </c>
      <c r="H51" s="53">
        <v>0</v>
      </c>
      <c r="I51" s="53">
        <v>240055</v>
      </c>
      <c r="J51" s="53">
        <v>0</v>
      </c>
      <c r="K51" s="53">
        <v>0</v>
      </c>
      <c r="L51" s="53">
        <v>0</v>
      </c>
      <c r="M51" s="53">
        <v>3787479</v>
      </c>
      <c r="N51" s="53">
        <v>0</v>
      </c>
      <c r="O51" s="53">
        <v>0</v>
      </c>
      <c r="P51" s="53">
        <v>0</v>
      </c>
      <c r="Q51" s="53">
        <v>2997</v>
      </c>
      <c r="R51" s="53">
        <v>0</v>
      </c>
      <c r="S51" s="53">
        <v>0</v>
      </c>
      <c r="T51" s="53">
        <v>0</v>
      </c>
      <c r="U51" s="53">
        <v>0</v>
      </c>
      <c r="V51" s="53">
        <v>14593</v>
      </c>
      <c r="W51" s="53">
        <v>10541593</v>
      </c>
      <c r="X51" s="53">
        <v>32249634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111.81365884145362</v>
      </c>
      <c r="C58" s="5">
        <f>IF(C67=0,0,+(C76/C67)*100)</f>
        <v>0</v>
      </c>
      <c r="D58" s="6">
        <f aca="true" t="shared" si="6" ref="D58:Z58">IF(D67=0,0,+(D76/D67)*100)</f>
        <v>82.86948815892252</v>
      </c>
      <c r="E58" s="7">
        <f t="shared" si="6"/>
        <v>82.86948815892252</v>
      </c>
      <c r="F58" s="7">
        <f t="shared" si="6"/>
        <v>130.79807680068407</v>
      </c>
      <c r="G58" s="7">
        <f t="shared" si="6"/>
        <v>101.81168331757608</v>
      </c>
      <c r="H58" s="7">
        <f t="shared" si="6"/>
        <v>81.82327152518552</v>
      </c>
      <c r="I58" s="7">
        <f t="shared" si="6"/>
        <v>104.67683648141977</v>
      </c>
      <c r="J58" s="7">
        <f t="shared" si="6"/>
        <v>82.83987564399223</v>
      </c>
      <c r="K58" s="7">
        <f t="shared" si="6"/>
        <v>-102.54449707048843</v>
      </c>
      <c r="L58" s="7">
        <f t="shared" si="6"/>
        <v>59.44860612269647</v>
      </c>
      <c r="M58" s="7">
        <f t="shared" si="6"/>
        <v>1954.4085956224435</v>
      </c>
      <c r="N58" s="7">
        <f t="shared" si="6"/>
        <v>18.768356407601345</v>
      </c>
      <c r="O58" s="7">
        <f t="shared" si="6"/>
        <v>101.38467374177829</v>
      </c>
      <c r="P58" s="7">
        <f t="shared" si="6"/>
        <v>83.43478228841208</v>
      </c>
      <c r="Q58" s="7">
        <f t="shared" si="6"/>
        <v>42.86775154843347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99.2173041537111</v>
      </c>
      <c r="W58" s="7">
        <f t="shared" si="6"/>
        <v>82.05567916528709</v>
      </c>
      <c r="X58" s="7">
        <f t="shared" si="6"/>
        <v>0</v>
      </c>
      <c r="Y58" s="7">
        <f t="shared" si="6"/>
        <v>0</v>
      </c>
      <c r="Z58" s="8">
        <f t="shared" si="6"/>
        <v>82.86948815892252</v>
      </c>
    </row>
    <row r="59" spans="1:26" ht="13.5">
      <c r="A59" s="36" t="s">
        <v>31</v>
      </c>
      <c r="B59" s="9">
        <f aca="true" t="shared" si="7" ref="B59:Z66">IF(B68=0,0,+(B77/B68)*100)</f>
        <v>139.00332744959434</v>
      </c>
      <c r="C59" s="9">
        <f t="shared" si="7"/>
        <v>0</v>
      </c>
      <c r="D59" s="2">
        <f t="shared" si="7"/>
        <v>71.61568798473698</v>
      </c>
      <c r="E59" s="10">
        <f t="shared" si="7"/>
        <v>71.61568798473698</v>
      </c>
      <c r="F59" s="10">
        <f t="shared" si="7"/>
        <v>169.30298218171623</v>
      </c>
      <c r="G59" s="10">
        <f t="shared" si="7"/>
        <v>120.54827867292694</v>
      </c>
      <c r="H59" s="10">
        <f t="shared" si="7"/>
        <v>87.7399912929441</v>
      </c>
      <c r="I59" s="10">
        <f t="shared" si="7"/>
        <v>129.12802653253956</v>
      </c>
      <c r="J59" s="10">
        <f t="shared" si="7"/>
        <v>70.95451448669802</v>
      </c>
      <c r="K59" s="10">
        <f t="shared" si="7"/>
        <v>-46.3948675992547</v>
      </c>
      <c r="L59" s="10">
        <f t="shared" si="7"/>
        <v>36.15668719333964</v>
      </c>
      <c r="M59" s="10">
        <f t="shared" si="7"/>
        <v>-101.0270216508661</v>
      </c>
      <c r="N59" s="10">
        <f t="shared" si="7"/>
        <v>5.855354603551708</v>
      </c>
      <c r="O59" s="10">
        <f t="shared" si="7"/>
        <v>82.04733746474548</v>
      </c>
      <c r="P59" s="10">
        <f t="shared" si="7"/>
        <v>68.93750558407127</v>
      </c>
      <c r="Q59" s="10">
        <f t="shared" si="7"/>
        <v>19.98008417861166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102.77715799882252</v>
      </c>
      <c r="W59" s="10">
        <f t="shared" si="7"/>
        <v>75.83001482063963</v>
      </c>
      <c r="X59" s="10">
        <f t="shared" si="7"/>
        <v>0</v>
      </c>
      <c r="Y59" s="10">
        <f t="shared" si="7"/>
        <v>0</v>
      </c>
      <c r="Z59" s="11">
        <f t="shared" si="7"/>
        <v>71.61568798473698</v>
      </c>
    </row>
    <row r="60" spans="1:26" ht="13.5">
      <c r="A60" s="37" t="s">
        <v>32</v>
      </c>
      <c r="B60" s="12">
        <f t="shared" si="7"/>
        <v>98.6886645360961</v>
      </c>
      <c r="C60" s="12">
        <f t="shared" si="7"/>
        <v>0</v>
      </c>
      <c r="D60" s="3">
        <f t="shared" si="7"/>
        <v>96.52034594336915</v>
      </c>
      <c r="E60" s="13">
        <f t="shared" si="7"/>
        <v>96.52034594336915</v>
      </c>
      <c r="F60" s="13">
        <f t="shared" si="7"/>
        <v>86.47562723158642</v>
      </c>
      <c r="G60" s="13">
        <f t="shared" si="7"/>
        <v>141.1860052275336</v>
      </c>
      <c r="H60" s="13">
        <f t="shared" si="7"/>
        <v>84.662489420857</v>
      </c>
      <c r="I60" s="13">
        <f t="shared" si="7"/>
        <v>101.7733514960826</v>
      </c>
      <c r="J60" s="13">
        <f t="shared" si="7"/>
        <v>97.68019311936118</v>
      </c>
      <c r="K60" s="13">
        <f t="shared" si="7"/>
        <v>104.83683342332262</v>
      </c>
      <c r="L60" s="13">
        <f t="shared" si="7"/>
        <v>81.497127805314</v>
      </c>
      <c r="M60" s="13">
        <f t="shared" si="7"/>
        <v>94.97123093899089</v>
      </c>
      <c r="N60" s="13">
        <f t="shared" si="7"/>
        <v>85.17965321827468</v>
      </c>
      <c r="O60" s="13">
        <f t="shared" si="7"/>
        <v>122.63330648409183</v>
      </c>
      <c r="P60" s="13">
        <f t="shared" si="7"/>
        <v>97.88435990724813</v>
      </c>
      <c r="Q60" s="13">
        <f t="shared" si="7"/>
        <v>100.61796983734826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98.92400176114128</v>
      </c>
      <c r="W60" s="13">
        <f t="shared" si="7"/>
        <v>90.34196774869409</v>
      </c>
      <c r="X60" s="13">
        <f t="shared" si="7"/>
        <v>0</v>
      </c>
      <c r="Y60" s="13">
        <f t="shared" si="7"/>
        <v>0</v>
      </c>
      <c r="Z60" s="14">
        <f t="shared" si="7"/>
        <v>96.52034594336915</v>
      </c>
    </row>
    <row r="61" spans="1:26" ht="13.5">
      <c r="A61" s="38" t="s">
        <v>103</v>
      </c>
      <c r="B61" s="12">
        <f t="shared" si="7"/>
        <v>99.10843258060156</v>
      </c>
      <c r="C61" s="12">
        <f t="shared" si="7"/>
        <v>0</v>
      </c>
      <c r="D61" s="3">
        <f t="shared" si="7"/>
        <v>97.00000235436119</v>
      </c>
      <c r="E61" s="13">
        <f t="shared" si="7"/>
        <v>97.00000235436119</v>
      </c>
      <c r="F61" s="13">
        <f t="shared" si="7"/>
        <v>86.3583156322057</v>
      </c>
      <c r="G61" s="13">
        <f t="shared" si="7"/>
        <v>135.94439039576605</v>
      </c>
      <c r="H61" s="13">
        <f t="shared" si="7"/>
        <v>88.70581735835049</v>
      </c>
      <c r="I61" s="13">
        <f t="shared" si="7"/>
        <v>100.9960779605892</v>
      </c>
      <c r="J61" s="13">
        <f t="shared" si="7"/>
        <v>100.82440002281909</v>
      </c>
      <c r="K61" s="13">
        <f t="shared" si="7"/>
        <v>101.39522502849591</v>
      </c>
      <c r="L61" s="13">
        <f t="shared" si="7"/>
        <v>100.4338685804473</v>
      </c>
      <c r="M61" s="13">
        <f t="shared" si="7"/>
        <v>100.90593595235508</v>
      </c>
      <c r="N61" s="13">
        <f t="shared" si="7"/>
        <v>78.87796075609714</v>
      </c>
      <c r="O61" s="13">
        <f t="shared" si="7"/>
        <v>124.02261729020164</v>
      </c>
      <c r="P61" s="13">
        <f t="shared" si="7"/>
        <v>98.20832481776688</v>
      </c>
      <c r="Q61" s="13">
        <f t="shared" si="7"/>
        <v>97.6260970204825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99.64932407306468</v>
      </c>
      <c r="W61" s="13">
        <f t="shared" si="7"/>
        <v>89.55901681528353</v>
      </c>
      <c r="X61" s="13">
        <f t="shared" si="7"/>
        <v>0</v>
      </c>
      <c r="Y61" s="13">
        <f t="shared" si="7"/>
        <v>0</v>
      </c>
      <c r="Z61" s="14">
        <f t="shared" si="7"/>
        <v>97.00000235436119</v>
      </c>
    </row>
    <row r="62" spans="1:26" ht="13.5">
      <c r="A62" s="38" t="s">
        <v>104</v>
      </c>
      <c r="B62" s="12">
        <f t="shared" si="7"/>
        <v>97.2371052266256</v>
      </c>
      <c r="C62" s="12">
        <f t="shared" si="7"/>
        <v>0</v>
      </c>
      <c r="D62" s="3">
        <f t="shared" si="7"/>
        <v>93.99999738342821</v>
      </c>
      <c r="E62" s="13">
        <f t="shared" si="7"/>
        <v>93.99999738342821</v>
      </c>
      <c r="F62" s="13">
        <f t="shared" si="7"/>
        <v>93.17729856419878</v>
      </c>
      <c r="G62" s="13">
        <f t="shared" si="7"/>
        <v>162.3783957882587</v>
      </c>
      <c r="H62" s="13">
        <f t="shared" si="7"/>
        <v>67.86155268512604</v>
      </c>
      <c r="I62" s="13">
        <f t="shared" si="7"/>
        <v>105.93717369226934</v>
      </c>
      <c r="J62" s="13">
        <f t="shared" si="7"/>
        <v>97.24151853508044</v>
      </c>
      <c r="K62" s="13">
        <f t="shared" si="7"/>
        <v>125.77032499916324</v>
      </c>
      <c r="L62" s="13">
        <f t="shared" si="7"/>
        <v>39.05536985903212</v>
      </c>
      <c r="M62" s="13">
        <f t="shared" si="7"/>
        <v>79.1033869054479</v>
      </c>
      <c r="N62" s="13">
        <f t="shared" si="7"/>
        <v>182.43962808316473</v>
      </c>
      <c r="O62" s="13">
        <f t="shared" si="7"/>
        <v>133.22709121183044</v>
      </c>
      <c r="P62" s="13">
        <f t="shared" si="7"/>
        <v>100.60796850701684</v>
      </c>
      <c r="Q62" s="13">
        <f t="shared" si="7"/>
        <v>131.80964450687478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102.35753439441507</v>
      </c>
      <c r="W62" s="13">
        <f t="shared" si="7"/>
        <v>96.00146579669875</v>
      </c>
      <c r="X62" s="13">
        <f t="shared" si="7"/>
        <v>0</v>
      </c>
      <c r="Y62" s="13">
        <f t="shared" si="7"/>
        <v>0</v>
      </c>
      <c r="Z62" s="14">
        <f t="shared" si="7"/>
        <v>93.99999738342821</v>
      </c>
    </row>
    <row r="63" spans="1:26" ht="13.5">
      <c r="A63" s="38" t="s">
        <v>105</v>
      </c>
      <c r="B63" s="12">
        <f t="shared" si="7"/>
        <v>97.61789781091178</v>
      </c>
      <c r="C63" s="12">
        <f t="shared" si="7"/>
        <v>0</v>
      </c>
      <c r="D63" s="3">
        <f t="shared" si="7"/>
        <v>95.99999601448337</v>
      </c>
      <c r="E63" s="13">
        <f t="shared" si="7"/>
        <v>95.99999601448337</v>
      </c>
      <c r="F63" s="13">
        <f t="shared" si="7"/>
        <v>86.67351159626051</v>
      </c>
      <c r="G63" s="13">
        <f t="shared" si="7"/>
        <v>134.83188811720873</v>
      </c>
      <c r="H63" s="13">
        <f t="shared" si="7"/>
        <v>101.25784431767264</v>
      </c>
      <c r="I63" s="13">
        <f t="shared" si="7"/>
        <v>107.92607501690854</v>
      </c>
      <c r="J63" s="13">
        <f t="shared" si="7"/>
        <v>78.66072921893293</v>
      </c>
      <c r="K63" s="13">
        <f t="shared" si="7"/>
        <v>107.9345000324662</v>
      </c>
      <c r="L63" s="13">
        <f t="shared" si="7"/>
        <v>-5.761157590734511</v>
      </c>
      <c r="M63" s="13">
        <f t="shared" si="7"/>
        <v>-23.82779618596242</v>
      </c>
      <c r="N63" s="13">
        <f t="shared" si="7"/>
        <v>66.86951830668923</v>
      </c>
      <c r="O63" s="13">
        <f t="shared" si="7"/>
        <v>106.62375766853378</v>
      </c>
      <c r="P63" s="13">
        <f t="shared" si="7"/>
        <v>98.55608597508966</v>
      </c>
      <c r="Q63" s="13">
        <f t="shared" si="7"/>
        <v>91.04556886388463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-167.5676738546241</v>
      </c>
      <c r="W63" s="13">
        <f t="shared" si="7"/>
        <v>98.76090337278197</v>
      </c>
      <c r="X63" s="13">
        <f t="shared" si="7"/>
        <v>0</v>
      </c>
      <c r="Y63" s="13">
        <f t="shared" si="7"/>
        <v>0</v>
      </c>
      <c r="Z63" s="14">
        <f t="shared" si="7"/>
        <v>95.99999601448337</v>
      </c>
    </row>
    <row r="64" spans="1:26" ht="13.5">
      <c r="A64" s="38" t="s">
        <v>106</v>
      </c>
      <c r="B64" s="12">
        <f t="shared" si="7"/>
        <v>98.14509518177856</v>
      </c>
      <c r="C64" s="12">
        <f t="shared" si="7"/>
        <v>0</v>
      </c>
      <c r="D64" s="3">
        <f t="shared" si="7"/>
        <v>99.00000428151307</v>
      </c>
      <c r="E64" s="13">
        <f t="shared" si="7"/>
        <v>99.00000428151307</v>
      </c>
      <c r="F64" s="13">
        <f t="shared" si="7"/>
        <v>68.68417069379889</v>
      </c>
      <c r="G64" s="13">
        <f t="shared" si="7"/>
        <v>130.1794332525795</v>
      </c>
      <c r="H64" s="13">
        <f t="shared" si="7"/>
        <v>82.31797919762258</v>
      </c>
      <c r="I64" s="13">
        <f t="shared" si="7"/>
        <v>92.97122954659548</v>
      </c>
      <c r="J64" s="13">
        <f t="shared" si="7"/>
        <v>60.692302622907604</v>
      </c>
      <c r="K64" s="13">
        <f t="shared" si="7"/>
        <v>92.49867544783277</v>
      </c>
      <c r="L64" s="13">
        <f t="shared" si="7"/>
        <v>5.8776641312350995</v>
      </c>
      <c r="M64" s="13">
        <f t="shared" si="7"/>
        <v>16.908768218010238</v>
      </c>
      <c r="N64" s="13">
        <f t="shared" si="7"/>
        <v>70.78011043149594</v>
      </c>
      <c r="O64" s="13">
        <f t="shared" si="7"/>
        <v>85.70159230699744</v>
      </c>
      <c r="P64" s="13">
        <f t="shared" si="7"/>
        <v>86.33837517140476</v>
      </c>
      <c r="Q64" s="13">
        <f t="shared" si="7"/>
        <v>80.99553406197586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38.73630870931664</v>
      </c>
      <c r="W64" s="13">
        <f t="shared" si="7"/>
        <v>76.64290932340833</v>
      </c>
      <c r="X64" s="13">
        <f t="shared" si="7"/>
        <v>0</v>
      </c>
      <c r="Y64" s="13">
        <f t="shared" si="7"/>
        <v>0</v>
      </c>
      <c r="Z64" s="14">
        <f t="shared" si="7"/>
        <v>99.00000428151307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83.9563529400732</v>
      </c>
      <c r="E66" s="16">
        <f t="shared" si="7"/>
        <v>83.9563529400732</v>
      </c>
      <c r="F66" s="16">
        <f t="shared" si="7"/>
        <v>-1917.4658193722319</v>
      </c>
      <c r="G66" s="16">
        <f t="shared" si="7"/>
        <v>5.299428104764496</v>
      </c>
      <c r="H66" s="16">
        <f t="shared" si="7"/>
        <v>15.483221969679695</v>
      </c>
      <c r="I66" s="16">
        <f t="shared" si="7"/>
        <v>9.311540889409548</v>
      </c>
      <c r="J66" s="16">
        <f t="shared" si="7"/>
        <v>11.29660540599645</v>
      </c>
      <c r="K66" s="16">
        <f t="shared" si="7"/>
        <v>831.1136203637662</v>
      </c>
      <c r="L66" s="16">
        <f t="shared" si="7"/>
        <v>23.050270770984753</v>
      </c>
      <c r="M66" s="16">
        <f t="shared" si="7"/>
        <v>237.56844938493722</v>
      </c>
      <c r="N66" s="16">
        <f t="shared" si="7"/>
        <v>50.04193027242345</v>
      </c>
      <c r="O66" s="16">
        <f t="shared" si="7"/>
        <v>44.59112794222325</v>
      </c>
      <c r="P66" s="16">
        <f t="shared" si="7"/>
        <v>45.122130942466335</v>
      </c>
      <c r="Q66" s="16">
        <f t="shared" si="7"/>
        <v>45.274892439369715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72.33011499920539</v>
      </c>
      <c r="W66" s="16">
        <f t="shared" si="7"/>
        <v>19.885070046836823</v>
      </c>
      <c r="X66" s="16">
        <f t="shared" si="7"/>
        <v>0</v>
      </c>
      <c r="Y66" s="16">
        <f t="shared" si="7"/>
        <v>0</v>
      </c>
      <c r="Z66" s="17">
        <f t="shared" si="7"/>
        <v>83.9563529400732</v>
      </c>
    </row>
    <row r="67" spans="1:26" ht="13.5" hidden="1">
      <c r="A67" s="40" t="s">
        <v>109</v>
      </c>
      <c r="B67" s="23">
        <v>238305248</v>
      </c>
      <c r="C67" s="23"/>
      <c r="D67" s="24">
        <v>243395080</v>
      </c>
      <c r="E67" s="25">
        <v>243395080</v>
      </c>
      <c r="F67" s="25">
        <v>19090481</v>
      </c>
      <c r="G67" s="25">
        <v>17999117</v>
      </c>
      <c r="H67" s="25">
        <v>19563548</v>
      </c>
      <c r="I67" s="25">
        <v>56653146</v>
      </c>
      <c r="J67" s="25">
        <v>22911961</v>
      </c>
      <c r="K67" s="25">
        <v>-39466306</v>
      </c>
      <c r="L67" s="25">
        <v>20210997</v>
      </c>
      <c r="M67" s="25">
        <v>3656652</v>
      </c>
      <c r="N67" s="25">
        <v>84792939</v>
      </c>
      <c r="O67" s="25">
        <v>20992743</v>
      </c>
      <c r="P67" s="25">
        <v>20090892</v>
      </c>
      <c r="Q67" s="25">
        <v>125876574</v>
      </c>
      <c r="R67" s="25"/>
      <c r="S67" s="25"/>
      <c r="T67" s="25"/>
      <c r="U67" s="25"/>
      <c r="V67" s="25">
        <v>186186372</v>
      </c>
      <c r="W67" s="25">
        <v>182546307</v>
      </c>
      <c r="X67" s="25"/>
      <c r="Y67" s="24"/>
      <c r="Z67" s="26">
        <v>243395080</v>
      </c>
    </row>
    <row r="68" spans="1:26" ht="13.5" hidden="1">
      <c r="A68" s="36" t="s">
        <v>31</v>
      </c>
      <c r="B68" s="18">
        <v>105560427</v>
      </c>
      <c r="C68" s="18"/>
      <c r="D68" s="19">
        <v>132765300</v>
      </c>
      <c r="E68" s="20">
        <v>132765300</v>
      </c>
      <c r="F68" s="20">
        <v>10090029</v>
      </c>
      <c r="G68" s="20">
        <v>5927752</v>
      </c>
      <c r="H68" s="20">
        <v>8565467</v>
      </c>
      <c r="I68" s="20">
        <v>24583248</v>
      </c>
      <c r="J68" s="20">
        <v>8938890</v>
      </c>
      <c r="K68" s="20">
        <v>-51001941</v>
      </c>
      <c r="L68" s="20">
        <v>9104739</v>
      </c>
      <c r="M68" s="20">
        <v>-32958312</v>
      </c>
      <c r="N68" s="20">
        <v>70917874</v>
      </c>
      <c r="O68" s="20">
        <v>9067279</v>
      </c>
      <c r="P68" s="20">
        <v>8965233</v>
      </c>
      <c r="Q68" s="20">
        <v>88950386</v>
      </c>
      <c r="R68" s="20"/>
      <c r="S68" s="20"/>
      <c r="T68" s="20"/>
      <c r="U68" s="20"/>
      <c r="V68" s="20">
        <v>80575322</v>
      </c>
      <c r="W68" s="20">
        <v>99573975</v>
      </c>
      <c r="X68" s="20"/>
      <c r="Y68" s="19"/>
      <c r="Z68" s="22">
        <v>132765300</v>
      </c>
    </row>
    <row r="69" spans="1:26" ht="13.5" hidden="1">
      <c r="A69" s="37" t="s">
        <v>32</v>
      </c>
      <c r="B69" s="18">
        <v>121316173</v>
      </c>
      <c r="C69" s="18"/>
      <c r="D69" s="19">
        <v>109350152</v>
      </c>
      <c r="E69" s="20">
        <v>109350152</v>
      </c>
      <c r="F69" s="20">
        <v>9005645</v>
      </c>
      <c r="G69" s="20">
        <v>7756239</v>
      </c>
      <c r="H69" s="20">
        <v>9814122</v>
      </c>
      <c r="I69" s="20">
        <v>26576006</v>
      </c>
      <c r="J69" s="20">
        <v>12802445</v>
      </c>
      <c r="K69" s="20">
        <v>10886482</v>
      </c>
      <c r="L69" s="20">
        <v>10544898</v>
      </c>
      <c r="M69" s="20">
        <v>34233825</v>
      </c>
      <c r="N69" s="20">
        <v>13712891</v>
      </c>
      <c r="O69" s="20">
        <v>10925200</v>
      </c>
      <c r="P69" s="20">
        <v>10542105</v>
      </c>
      <c r="Q69" s="20">
        <v>35180196</v>
      </c>
      <c r="R69" s="20"/>
      <c r="S69" s="20"/>
      <c r="T69" s="20"/>
      <c r="U69" s="20"/>
      <c r="V69" s="20">
        <v>95990027</v>
      </c>
      <c r="W69" s="20">
        <v>82012617</v>
      </c>
      <c r="X69" s="20"/>
      <c r="Y69" s="19"/>
      <c r="Z69" s="22">
        <v>109350152</v>
      </c>
    </row>
    <row r="70" spans="1:26" ht="13.5" hidden="1">
      <c r="A70" s="38" t="s">
        <v>103</v>
      </c>
      <c r="B70" s="18">
        <v>89927916</v>
      </c>
      <c r="C70" s="18"/>
      <c r="D70" s="19">
        <v>76453860</v>
      </c>
      <c r="E70" s="20">
        <v>76453860</v>
      </c>
      <c r="F70" s="20">
        <v>6516534</v>
      </c>
      <c r="G70" s="20">
        <v>5139400</v>
      </c>
      <c r="H70" s="20">
        <v>6853059</v>
      </c>
      <c r="I70" s="20">
        <v>18508993</v>
      </c>
      <c r="J70" s="20">
        <v>9991630</v>
      </c>
      <c r="K70" s="20">
        <v>8231002</v>
      </c>
      <c r="L70" s="20">
        <v>6805517</v>
      </c>
      <c r="M70" s="20">
        <v>25028149</v>
      </c>
      <c r="N70" s="20">
        <v>11768911</v>
      </c>
      <c r="O70" s="20">
        <v>8184358</v>
      </c>
      <c r="P70" s="20">
        <v>7911981</v>
      </c>
      <c r="Q70" s="20">
        <v>27865250</v>
      </c>
      <c r="R70" s="20"/>
      <c r="S70" s="20"/>
      <c r="T70" s="20"/>
      <c r="U70" s="20"/>
      <c r="V70" s="20">
        <v>71402392</v>
      </c>
      <c r="W70" s="20">
        <v>57340395</v>
      </c>
      <c r="X70" s="20"/>
      <c r="Y70" s="19"/>
      <c r="Z70" s="22">
        <v>76453860</v>
      </c>
    </row>
    <row r="71" spans="1:26" ht="13.5" hidden="1">
      <c r="A71" s="38" t="s">
        <v>104</v>
      </c>
      <c r="B71" s="18">
        <v>20140796</v>
      </c>
      <c r="C71" s="18"/>
      <c r="D71" s="19">
        <v>20637691</v>
      </c>
      <c r="E71" s="20">
        <v>20637691</v>
      </c>
      <c r="F71" s="20">
        <v>1540255</v>
      </c>
      <c r="G71" s="20">
        <v>1670378</v>
      </c>
      <c r="H71" s="20">
        <v>1959908</v>
      </c>
      <c r="I71" s="20">
        <v>5170541</v>
      </c>
      <c r="J71" s="20">
        <v>1773367</v>
      </c>
      <c r="K71" s="20">
        <v>1643235</v>
      </c>
      <c r="L71" s="20">
        <v>2717995</v>
      </c>
      <c r="M71" s="20">
        <v>6134597</v>
      </c>
      <c r="N71" s="20">
        <v>929240</v>
      </c>
      <c r="O71" s="20">
        <v>1700832</v>
      </c>
      <c r="P71" s="20">
        <v>1585115</v>
      </c>
      <c r="Q71" s="20">
        <v>4215187</v>
      </c>
      <c r="R71" s="20"/>
      <c r="S71" s="20"/>
      <c r="T71" s="20"/>
      <c r="U71" s="20"/>
      <c r="V71" s="20">
        <v>15520325</v>
      </c>
      <c r="W71" s="20">
        <v>15478272</v>
      </c>
      <c r="X71" s="20"/>
      <c r="Y71" s="19"/>
      <c r="Z71" s="22">
        <v>20637691</v>
      </c>
    </row>
    <row r="72" spans="1:26" ht="13.5" hidden="1">
      <c r="A72" s="38" t="s">
        <v>105</v>
      </c>
      <c r="B72" s="18">
        <v>4551484</v>
      </c>
      <c r="C72" s="18"/>
      <c r="D72" s="19">
        <v>5018170</v>
      </c>
      <c r="E72" s="20">
        <v>5018170</v>
      </c>
      <c r="F72" s="20">
        <v>407114</v>
      </c>
      <c r="G72" s="20">
        <v>420583</v>
      </c>
      <c r="H72" s="20">
        <v>399493</v>
      </c>
      <c r="I72" s="20">
        <v>1227190</v>
      </c>
      <c r="J72" s="20">
        <v>430488</v>
      </c>
      <c r="K72" s="20">
        <v>415817</v>
      </c>
      <c r="L72" s="20">
        <v>-5474681</v>
      </c>
      <c r="M72" s="20">
        <v>-4628376</v>
      </c>
      <c r="N72" s="20">
        <v>409659</v>
      </c>
      <c r="O72" s="20">
        <v>431145</v>
      </c>
      <c r="P72" s="20">
        <v>424402</v>
      </c>
      <c r="Q72" s="20">
        <v>1265206</v>
      </c>
      <c r="R72" s="20"/>
      <c r="S72" s="20"/>
      <c r="T72" s="20"/>
      <c r="U72" s="20"/>
      <c r="V72" s="20">
        <v>-2135980</v>
      </c>
      <c r="W72" s="20">
        <v>3763629</v>
      </c>
      <c r="X72" s="20"/>
      <c r="Y72" s="19"/>
      <c r="Z72" s="22">
        <v>5018170</v>
      </c>
    </row>
    <row r="73" spans="1:26" ht="13.5" hidden="1">
      <c r="A73" s="38" t="s">
        <v>106</v>
      </c>
      <c r="B73" s="18">
        <v>6695977</v>
      </c>
      <c r="C73" s="18"/>
      <c r="D73" s="19">
        <v>7240431</v>
      </c>
      <c r="E73" s="20">
        <v>7240431</v>
      </c>
      <c r="F73" s="20">
        <v>541742</v>
      </c>
      <c r="G73" s="20">
        <v>525878</v>
      </c>
      <c r="H73" s="20">
        <v>601662</v>
      </c>
      <c r="I73" s="20">
        <v>1669282</v>
      </c>
      <c r="J73" s="20">
        <v>606960</v>
      </c>
      <c r="K73" s="20">
        <v>596428</v>
      </c>
      <c r="L73" s="20">
        <v>6496067</v>
      </c>
      <c r="M73" s="20">
        <v>7699455</v>
      </c>
      <c r="N73" s="20">
        <v>605081</v>
      </c>
      <c r="O73" s="20">
        <v>608865</v>
      </c>
      <c r="P73" s="20">
        <v>620607</v>
      </c>
      <c r="Q73" s="20">
        <v>1834553</v>
      </c>
      <c r="R73" s="20"/>
      <c r="S73" s="20"/>
      <c r="T73" s="20"/>
      <c r="U73" s="20"/>
      <c r="V73" s="20">
        <v>11203290</v>
      </c>
      <c r="W73" s="20">
        <v>5430321</v>
      </c>
      <c r="X73" s="20"/>
      <c r="Y73" s="19"/>
      <c r="Z73" s="22">
        <v>7240431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11428648</v>
      </c>
      <c r="C75" s="27"/>
      <c r="D75" s="28">
        <v>1279628</v>
      </c>
      <c r="E75" s="29">
        <v>1279628</v>
      </c>
      <c r="F75" s="29">
        <v>-5193</v>
      </c>
      <c r="G75" s="29">
        <v>4315126</v>
      </c>
      <c r="H75" s="29">
        <v>1183959</v>
      </c>
      <c r="I75" s="29">
        <v>5493892</v>
      </c>
      <c r="J75" s="29">
        <v>1170626</v>
      </c>
      <c r="K75" s="29">
        <v>649153</v>
      </c>
      <c r="L75" s="29">
        <v>561360</v>
      </c>
      <c r="M75" s="29">
        <v>2381139</v>
      </c>
      <c r="N75" s="29">
        <v>162174</v>
      </c>
      <c r="O75" s="29">
        <v>1000264</v>
      </c>
      <c r="P75" s="29">
        <v>583554</v>
      </c>
      <c r="Q75" s="29">
        <v>1745992</v>
      </c>
      <c r="R75" s="29"/>
      <c r="S75" s="29"/>
      <c r="T75" s="29"/>
      <c r="U75" s="29"/>
      <c r="V75" s="29">
        <v>9621023</v>
      </c>
      <c r="W75" s="29">
        <v>959715</v>
      </c>
      <c r="X75" s="29"/>
      <c r="Y75" s="28"/>
      <c r="Z75" s="30">
        <v>1279628</v>
      </c>
    </row>
    <row r="76" spans="1:26" ht="13.5" hidden="1">
      <c r="A76" s="41" t="s">
        <v>110</v>
      </c>
      <c r="B76" s="31">
        <v>266457817</v>
      </c>
      <c r="C76" s="31"/>
      <c r="D76" s="32">
        <v>201700257</v>
      </c>
      <c r="E76" s="33">
        <v>201700257</v>
      </c>
      <c r="F76" s="33">
        <v>24969982</v>
      </c>
      <c r="G76" s="33">
        <v>18325204</v>
      </c>
      <c r="H76" s="33">
        <v>16007535</v>
      </c>
      <c r="I76" s="33">
        <v>59302721</v>
      </c>
      <c r="J76" s="33">
        <v>18980240</v>
      </c>
      <c r="K76" s="33">
        <v>40470525</v>
      </c>
      <c r="L76" s="33">
        <v>12015156</v>
      </c>
      <c r="M76" s="33">
        <v>71465921</v>
      </c>
      <c r="N76" s="33">
        <v>15914241</v>
      </c>
      <c r="O76" s="33">
        <v>21283424</v>
      </c>
      <c r="P76" s="33">
        <v>16762792</v>
      </c>
      <c r="Q76" s="33">
        <v>53960457</v>
      </c>
      <c r="R76" s="33"/>
      <c r="S76" s="33"/>
      <c r="T76" s="33"/>
      <c r="U76" s="33"/>
      <c r="V76" s="33">
        <v>184729099</v>
      </c>
      <c r="W76" s="33">
        <v>149789612</v>
      </c>
      <c r="X76" s="33"/>
      <c r="Y76" s="32"/>
      <c r="Z76" s="34">
        <v>201700257</v>
      </c>
    </row>
    <row r="77" spans="1:26" ht="13.5" hidden="1">
      <c r="A77" s="36" t="s">
        <v>31</v>
      </c>
      <c r="B77" s="18">
        <v>146732506</v>
      </c>
      <c r="C77" s="18"/>
      <c r="D77" s="19">
        <v>95080783</v>
      </c>
      <c r="E77" s="20">
        <v>95080783</v>
      </c>
      <c r="F77" s="20">
        <v>17082720</v>
      </c>
      <c r="G77" s="20">
        <v>7145803</v>
      </c>
      <c r="H77" s="20">
        <v>7515340</v>
      </c>
      <c r="I77" s="20">
        <v>31743863</v>
      </c>
      <c r="J77" s="20">
        <v>6342546</v>
      </c>
      <c r="K77" s="20">
        <v>23662283</v>
      </c>
      <c r="L77" s="20">
        <v>3291972</v>
      </c>
      <c r="M77" s="20">
        <v>33296801</v>
      </c>
      <c r="N77" s="20">
        <v>4152493</v>
      </c>
      <c r="O77" s="20">
        <v>7439461</v>
      </c>
      <c r="P77" s="20">
        <v>6180408</v>
      </c>
      <c r="Q77" s="20">
        <v>17772362</v>
      </c>
      <c r="R77" s="20"/>
      <c r="S77" s="20"/>
      <c r="T77" s="20"/>
      <c r="U77" s="20"/>
      <c r="V77" s="20">
        <v>82813026</v>
      </c>
      <c r="W77" s="20">
        <v>75506960</v>
      </c>
      <c r="X77" s="20"/>
      <c r="Y77" s="19"/>
      <c r="Z77" s="22">
        <v>95080783</v>
      </c>
    </row>
    <row r="78" spans="1:26" ht="13.5" hidden="1">
      <c r="A78" s="37" t="s">
        <v>32</v>
      </c>
      <c r="B78" s="18">
        <v>119725311</v>
      </c>
      <c r="C78" s="18"/>
      <c r="D78" s="19">
        <v>105545145</v>
      </c>
      <c r="E78" s="20">
        <v>105545145</v>
      </c>
      <c r="F78" s="20">
        <v>7787688</v>
      </c>
      <c r="G78" s="20">
        <v>10950724</v>
      </c>
      <c r="H78" s="20">
        <v>8308880</v>
      </c>
      <c r="I78" s="20">
        <v>27047292</v>
      </c>
      <c r="J78" s="20">
        <v>12505453</v>
      </c>
      <c r="K78" s="20">
        <v>11413043</v>
      </c>
      <c r="L78" s="20">
        <v>8593789</v>
      </c>
      <c r="M78" s="20">
        <v>32512285</v>
      </c>
      <c r="N78" s="20">
        <v>11680593</v>
      </c>
      <c r="O78" s="20">
        <v>13397934</v>
      </c>
      <c r="P78" s="20">
        <v>10319072</v>
      </c>
      <c r="Q78" s="20">
        <v>35397599</v>
      </c>
      <c r="R78" s="20"/>
      <c r="S78" s="20"/>
      <c r="T78" s="20"/>
      <c r="U78" s="20"/>
      <c r="V78" s="20">
        <v>94957176</v>
      </c>
      <c r="W78" s="20">
        <v>74091812</v>
      </c>
      <c r="X78" s="20"/>
      <c r="Y78" s="19"/>
      <c r="Z78" s="22">
        <v>105545145</v>
      </c>
    </row>
    <row r="79" spans="1:26" ht="13.5" hidden="1">
      <c r="A79" s="38" t="s">
        <v>103</v>
      </c>
      <c r="B79" s="18">
        <v>89126148</v>
      </c>
      <c r="C79" s="18"/>
      <c r="D79" s="19">
        <v>74160246</v>
      </c>
      <c r="E79" s="20">
        <v>74160246</v>
      </c>
      <c r="F79" s="20">
        <v>5627569</v>
      </c>
      <c r="G79" s="20">
        <v>6986726</v>
      </c>
      <c r="H79" s="20">
        <v>6079062</v>
      </c>
      <c r="I79" s="20">
        <v>18693357</v>
      </c>
      <c r="J79" s="20">
        <v>10074001</v>
      </c>
      <c r="K79" s="20">
        <v>8345843</v>
      </c>
      <c r="L79" s="20">
        <v>6835044</v>
      </c>
      <c r="M79" s="20">
        <v>25254888</v>
      </c>
      <c r="N79" s="20">
        <v>9283077</v>
      </c>
      <c r="O79" s="20">
        <v>10150455</v>
      </c>
      <c r="P79" s="20">
        <v>7770224</v>
      </c>
      <c r="Q79" s="20">
        <v>27203756</v>
      </c>
      <c r="R79" s="20"/>
      <c r="S79" s="20"/>
      <c r="T79" s="20"/>
      <c r="U79" s="20"/>
      <c r="V79" s="20">
        <v>71152001</v>
      </c>
      <c r="W79" s="20">
        <v>51353494</v>
      </c>
      <c r="X79" s="20"/>
      <c r="Y79" s="19"/>
      <c r="Z79" s="22">
        <v>74160246</v>
      </c>
    </row>
    <row r="80" spans="1:26" ht="13.5" hidden="1">
      <c r="A80" s="38" t="s">
        <v>104</v>
      </c>
      <c r="B80" s="18">
        <v>19584327</v>
      </c>
      <c r="C80" s="18"/>
      <c r="D80" s="19">
        <v>19399429</v>
      </c>
      <c r="E80" s="20">
        <v>19399429</v>
      </c>
      <c r="F80" s="20">
        <v>1435168</v>
      </c>
      <c r="G80" s="20">
        <v>2712333</v>
      </c>
      <c r="H80" s="20">
        <v>1330024</v>
      </c>
      <c r="I80" s="20">
        <v>5477525</v>
      </c>
      <c r="J80" s="20">
        <v>1724449</v>
      </c>
      <c r="K80" s="20">
        <v>2066702</v>
      </c>
      <c r="L80" s="20">
        <v>1061523</v>
      </c>
      <c r="M80" s="20">
        <v>4852674</v>
      </c>
      <c r="N80" s="20">
        <v>1695302</v>
      </c>
      <c r="O80" s="20">
        <v>2265969</v>
      </c>
      <c r="P80" s="20">
        <v>1594752</v>
      </c>
      <c r="Q80" s="20">
        <v>5556023</v>
      </c>
      <c r="R80" s="20"/>
      <c r="S80" s="20"/>
      <c r="T80" s="20"/>
      <c r="U80" s="20"/>
      <c r="V80" s="20">
        <v>15886222</v>
      </c>
      <c r="W80" s="20">
        <v>14859368</v>
      </c>
      <c r="X80" s="20"/>
      <c r="Y80" s="19"/>
      <c r="Z80" s="22">
        <v>19399429</v>
      </c>
    </row>
    <row r="81" spans="1:26" ht="13.5" hidden="1">
      <c r="A81" s="38" t="s">
        <v>105</v>
      </c>
      <c r="B81" s="18">
        <v>4443063</v>
      </c>
      <c r="C81" s="18"/>
      <c r="D81" s="19">
        <v>4817443</v>
      </c>
      <c r="E81" s="20">
        <v>4817443</v>
      </c>
      <c r="F81" s="20">
        <v>352860</v>
      </c>
      <c r="G81" s="20">
        <v>567080</v>
      </c>
      <c r="H81" s="20">
        <v>404518</v>
      </c>
      <c r="I81" s="20">
        <v>1324458</v>
      </c>
      <c r="J81" s="20">
        <v>338625</v>
      </c>
      <c r="K81" s="20">
        <v>448810</v>
      </c>
      <c r="L81" s="20">
        <v>315405</v>
      </c>
      <c r="M81" s="20">
        <v>1102840</v>
      </c>
      <c r="N81" s="20">
        <v>273937</v>
      </c>
      <c r="O81" s="20">
        <v>459703</v>
      </c>
      <c r="P81" s="20">
        <v>418274</v>
      </c>
      <c r="Q81" s="20">
        <v>1151914</v>
      </c>
      <c r="R81" s="20"/>
      <c r="S81" s="20"/>
      <c r="T81" s="20"/>
      <c r="U81" s="20"/>
      <c r="V81" s="20">
        <v>3579212</v>
      </c>
      <c r="W81" s="20">
        <v>3716994</v>
      </c>
      <c r="X81" s="20"/>
      <c r="Y81" s="19"/>
      <c r="Z81" s="22">
        <v>4817443</v>
      </c>
    </row>
    <row r="82" spans="1:26" ht="13.5" hidden="1">
      <c r="A82" s="38" t="s">
        <v>106</v>
      </c>
      <c r="B82" s="18">
        <v>6571773</v>
      </c>
      <c r="C82" s="18"/>
      <c r="D82" s="19">
        <v>7168027</v>
      </c>
      <c r="E82" s="20">
        <v>7168027</v>
      </c>
      <c r="F82" s="20">
        <v>372091</v>
      </c>
      <c r="G82" s="20">
        <v>684585</v>
      </c>
      <c r="H82" s="20">
        <v>495276</v>
      </c>
      <c r="I82" s="20">
        <v>1551952</v>
      </c>
      <c r="J82" s="20">
        <v>368378</v>
      </c>
      <c r="K82" s="20">
        <v>551688</v>
      </c>
      <c r="L82" s="20">
        <v>381817</v>
      </c>
      <c r="M82" s="20">
        <v>1301883</v>
      </c>
      <c r="N82" s="20">
        <v>428277</v>
      </c>
      <c r="O82" s="20">
        <v>521807</v>
      </c>
      <c r="P82" s="20">
        <v>535822</v>
      </c>
      <c r="Q82" s="20">
        <v>1485906</v>
      </c>
      <c r="R82" s="20"/>
      <c r="S82" s="20"/>
      <c r="T82" s="20"/>
      <c r="U82" s="20"/>
      <c r="V82" s="20">
        <v>4339741</v>
      </c>
      <c r="W82" s="20">
        <v>4161956</v>
      </c>
      <c r="X82" s="20"/>
      <c r="Y82" s="19"/>
      <c r="Z82" s="22">
        <v>7168027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1074329</v>
      </c>
      <c r="E84" s="29">
        <v>1074329</v>
      </c>
      <c r="F84" s="29">
        <v>99574</v>
      </c>
      <c r="G84" s="29">
        <v>228677</v>
      </c>
      <c r="H84" s="29">
        <v>183315</v>
      </c>
      <c r="I84" s="29">
        <v>511566</v>
      </c>
      <c r="J84" s="29">
        <v>132241</v>
      </c>
      <c r="K84" s="29">
        <v>5395199</v>
      </c>
      <c r="L84" s="29">
        <v>129395</v>
      </c>
      <c r="M84" s="29">
        <v>5656835</v>
      </c>
      <c r="N84" s="29">
        <v>81155</v>
      </c>
      <c r="O84" s="29">
        <v>446029</v>
      </c>
      <c r="P84" s="29">
        <v>263312</v>
      </c>
      <c r="Q84" s="29">
        <v>790496</v>
      </c>
      <c r="R84" s="29"/>
      <c r="S84" s="29"/>
      <c r="T84" s="29"/>
      <c r="U84" s="29"/>
      <c r="V84" s="29">
        <v>6958897</v>
      </c>
      <c r="W84" s="29">
        <v>190840</v>
      </c>
      <c r="X84" s="29"/>
      <c r="Y84" s="28"/>
      <c r="Z84" s="30">
        <v>1074329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160280800</v>
      </c>
      <c r="C5" s="18">
        <v>0</v>
      </c>
      <c r="D5" s="58">
        <v>194789430</v>
      </c>
      <c r="E5" s="59">
        <v>194789000</v>
      </c>
      <c r="F5" s="59">
        <v>0</v>
      </c>
      <c r="G5" s="59">
        <v>127638989</v>
      </c>
      <c r="H5" s="59">
        <v>15231439</v>
      </c>
      <c r="I5" s="59">
        <v>142870428</v>
      </c>
      <c r="J5" s="59">
        <v>15761941</v>
      </c>
      <c r="K5" s="59">
        <v>16126000</v>
      </c>
      <c r="L5" s="59">
        <v>16126000</v>
      </c>
      <c r="M5" s="59">
        <v>48013941</v>
      </c>
      <c r="N5" s="59">
        <v>17370283</v>
      </c>
      <c r="O5" s="59">
        <v>16075000</v>
      </c>
      <c r="P5" s="59">
        <v>0</v>
      </c>
      <c r="Q5" s="59">
        <v>33445283</v>
      </c>
      <c r="R5" s="59">
        <v>0</v>
      </c>
      <c r="S5" s="59">
        <v>0</v>
      </c>
      <c r="T5" s="59">
        <v>0</v>
      </c>
      <c r="U5" s="59">
        <v>0</v>
      </c>
      <c r="V5" s="59">
        <v>224329652</v>
      </c>
      <c r="W5" s="59">
        <v>167200000</v>
      </c>
      <c r="X5" s="59">
        <v>57129652</v>
      </c>
      <c r="Y5" s="60">
        <v>34.17</v>
      </c>
      <c r="Z5" s="61">
        <v>194789000</v>
      </c>
    </row>
    <row r="6" spans="1:26" ht="13.5">
      <c r="A6" s="57" t="s">
        <v>32</v>
      </c>
      <c r="B6" s="18">
        <v>39388439</v>
      </c>
      <c r="C6" s="18">
        <v>0</v>
      </c>
      <c r="D6" s="58">
        <v>62667280</v>
      </c>
      <c r="E6" s="59">
        <v>73917661</v>
      </c>
      <c r="F6" s="59">
        <v>11310</v>
      </c>
      <c r="G6" s="59">
        <v>1756874</v>
      </c>
      <c r="H6" s="59">
        <v>2328406</v>
      </c>
      <c r="I6" s="59">
        <v>4096590</v>
      </c>
      <c r="J6" s="59">
        <v>1953994</v>
      </c>
      <c r="K6" s="59">
        <v>1554000</v>
      </c>
      <c r="L6" s="59">
        <v>1365052</v>
      </c>
      <c r="M6" s="59">
        <v>4873046</v>
      </c>
      <c r="N6" s="59">
        <v>1391803</v>
      </c>
      <c r="O6" s="59">
        <v>1635904</v>
      </c>
      <c r="P6" s="59">
        <v>969851</v>
      </c>
      <c r="Q6" s="59">
        <v>3997558</v>
      </c>
      <c r="R6" s="59">
        <v>0</v>
      </c>
      <c r="S6" s="59">
        <v>0</v>
      </c>
      <c r="T6" s="59">
        <v>0</v>
      </c>
      <c r="U6" s="59">
        <v>0</v>
      </c>
      <c r="V6" s="59">
        <v>12967194</v>
      </c>
      <c r="W6" s="59">
        <v>8687000</v>
      </c>
      <c r="X6" s="59">
        <v>4280194</v>
      </c>
      <c r="Y6" s="60">
        <v>49.27</v>
      </c>
      <c r="Z6" s="61">
        <v>73917661</v>
      </c>
    </row>
    <row r="7" spans="1:26" ht="13.5">
      <c r="A7" s="57" t="s">
        <v>33</v>
      </c>
      <c r="B7" s="18">
        <v>13355531</v>
      </c>
      <c r="C7" s="18">
        <v>0</v>
      </c>
      <c r="D7" s="58">
        <v>15010000</v>
      </c>
      <c r="E7" s="59">
        <v>15010000</v>
      </c>
      <c r="F7" s="59">
        <v>955016</v>
      </c>
      <c r="G7" s="59">
        <v>823967</v>
      </c>
      <c r="H7" s="59">
        <v>0</v>
      </c>
      <c r="I7" s="59">
        <v>1778983</v>
      </c>
      <c r="J7" s="59">
        <v>959272</v>
      </c>
      <c r="K7" s="59">
        <v>782104</v>
      </c>
      <c r="L7" s="59">
        <v>0</v>
      </c>
      <c r="M7" s="59">
        <v>1741376</v>
      </c>
      <c r="N7" s="59">
        <v>1364706</v>
      </c>
      <c r="O7" s="59">
        <v>1006413</v>
      </c>
      <c r="P7" s="59">
        <v>849116</v>
      </c>
      <c r="Q7" s="59">
        <v>3220235</v>
      </c>
      <c r="R7" s="59">
        <v>0</v>
      </c>
      <c r="S7" s="59">
        <v>0</v>
      </c>
      <c r="T7" s="59">
        <v>0</v>
      </c>
      <c r="U7" s="59">
        <v>0</v>
      </c>
      <c r="V7" s="59">
        <v>6740594</v>
      </c>
      <c r="W7" s="59">
        <v>11463000</v>
      </c>
      <c r="X7" s="59">
        <v>-4722406</v>
      </c>
      <c r="Y7" s="60">
        <v>-41.2</v>
      </c>
      <c r="Z7" s="61">
        <v>15010000</v>
      </c>
    </row>
    <row r="8" spans="1:26" ht="13.5">
      <c r="A8" s="57" t="s">
        <v>34</v>
      </c>
      <c r="B8" s="18">
        <v>655388928</v>
      </c>
      <c r="C8" s="18">
        <v>0</v>
      </c>
      <c r="D8" s="58">
        <v>696592680</v>
      </c>
      <c r="E8" s="59">
        <v>696593000</v>
      </c>
      <c r="F8" s="59">
        <v>269708000</v>
      </c>
      <c r="G8" s="59">
        <v>2755000</v>
      </c>
      <c r="H8" s="59">
        <v>0</v>
      </c>
      <c r="I8" s="59">
        <v>272463000</v>
      </c>
      <c r="J8" s="59">
        <v>0</v>
      </c>
      <c r="K8" s="59">
        <v>4209000</v>
      </c>
      <c r="L8" s="59">
        <v>214051000</v>
      </c>
      <c r="M8" s="59">
        <v>218260000</v>
      </c>
      <c r="N8" s="59">
        <v>0</v>
      </c>
      <c r="O8" s="59">
        <v>2807000</v>
      </c>
      <c r="P8" s="59">
        <v>170908000</v>
      </c>
      <c r="Q8" s="59">
        <v>173715000</v>
      </c>
      <c r="R8" s="59">
        <v>0</v>
      </c>
      <c r="S8" s="59">
        <v>0</v>
      </c>
      <c r="T8" s="59">
        <v>0</v>
      </c>
      <c r="U8" s="59">
        <v>0</v>
      </c>
      <c r="V8" s="59">
        <v>664438000</v>
      </c>
      <c r="W8" s="59">
        <v>652888000</v>
      </c>
      <c r="X8" s="59">
        <v>11550000</v>
      </c>
      <c r="Y8" s="60">
        <v>1.77</v>
      </c>
      <c r="Z8" s="61">
        <v>696593000</v>
      </c>
    </row>
    <row r="9" spans="1:26" ht="13.5">
      <c r="A9" s="57" t="s">
        <v>35</v>
      </c>
      <c r="B9" s="18">
        <v>157372819</v>
      </c>
      <c r="C9" s="18">
        <v>0</v>
      </c>
      <c r="D9" s="58">
        <v>90286806</v>
      </c>
      <c r="E9" s="59">
        <v>148790028</v>
      </c>
      <c r="F9" s="59">
        <v>2928338</v>
      </c>
      <c r="G9" s="59">
        <v>12544385</v>
      </c>
      <c r="H9" s="59">
        <v>1478128</v>
      </c>
      <c r="I9" s="59">
        <v>16950851</v>
      </c>
      <c r="J9" s="59">
        <v>168099</v>
      </c>
      <c r="K9" s="59">
        <v>103000</v>
      </c>
      <c r="L9" s="59">
        <v>1481168</v>
      </c>
      <c r="M9" s="59">
        <v>1752267</v>
      </c>
      <c r="N9" s="59">
        <v>159189</v>
      </c>
      <c r="O9" s="59">
        <v>153385</v>
      </c>
      <c r="P9" s="59">
        <v>867708</v>
      </c>
      <c r="Q9" s="59">
        <v>1180282</v>
      </c>
      <c r="R9" s="59">
        <v>0</v>
      </c>
      <c r="S9" s="59">
        <v>0</v>
      </c>
      <c r="T9" s="59">
        <v>0</v>
      </c>
      <c r="U9" s="59">
        <v>0</v>
      </c>
      <c r="V9" s="59">
        <v>19883400</v>
      </c>
      <c r="W9" s="59">
        <v>13998000</v>
      </c>
      <c r="X9" s="59">
        <v>5885400</v>
      </c>
      <c r="Y9" s="60">
        <v>42.04</v>
      </c>
      <c r="Z9" s="61">
        <v>148790028</v>
      </c>
    </row>
    <row r="10" spans="1:26" ht="25.5">
      <c r="A10" s="62" t="s">
        <v>95</v>
      </c>
      <c r="B10" s="63">
        <f>SUM(B5:B9)</f>
        <v>1025786517</v>
      </c>
      <c r="C10" s="63">
        <f>SUM(C5:C9)</f>
        <v>0</v>
      </c>
      <c r="D10" s="64">
        <f aca="true" t="shared" si="0" ref="D10:Z10">SUM(D5:D9)</f>
        <v>1059346196</v>
      </c>
      <c r="E10" s="65">
        <f t="shared" si="0"/>
        <v>1129099689</v>
      </c>
      <c r="F10" s="65">
        <f t="shared" si="0"/>
        <v>273602664</v>
      </c>
      <c r="G10" s="65">
        <f t="shared" si="0"/>
        <v>145519215</v>
      </c>
      <c r="H10" s="65">
        <f t="shared" si="0"/>
        <v>19037973</v>
      </c>
      <c r="I10" s="65">
        <f t="shared" si="0"/>
        <v>438159852</v>
      </c>
      <c r="J10" s="65">
        <f t="shared" si="0"/>
        <v>18843306</v>
      </c>
      <c r="K10" s="65">
        <f t="shared" si="0"/>
        <v>22774104</v>
      </c>
      <c r="L10" s="65">
        <f t="shared" si="0"/>
        <v>233023220</v>
      </c>
      <c r="M10" s="65">
        <f t="shared" si="0"/>
        <v>274640630</v>
      </c>
      <c r="N10" s="65">
        <f t="shared" si="0"/>
        <v>20285981</v>
      </c>
      <c r="O10" s="65">
        <f t="shared" si="0"/>
        <v>21677702</v>
      </c>
      <c r="P10" s="65">
        <f t="shared" si="0"/>
        <v>173594675</v>
      </c>
      <c r="Q10" s="65">
        <f t="shared" si="0"/>
        <v>215558358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928358840</v>
      </c>
      <c r="W10" s="65">
        <f t="shared" si="0"/>
        <v>854236000</v>
      </c>
      <c r="X10" s="65">
        <f t="shared" si="0"/>
        <v>74122840</v>
      </c>
      <c r="Y10" s="66">
        <f>+IF(W10&lt;&gt;0,(X10/W10)*100,0)</f>
        <v>8.677091576566664</v>
      </c>
      <c r="Z10" s="67">
        <f t="shared" si="0"/>
        <v>1129099689</v>
      </c>
    </row>
    <row r="11" spans="1:26" ht="13.5">
      <c r="A11" s="57" t="s">
        <v>36</v>
      </c>
      <c r="B11" s="18">
        <v>365421050</v>
      </c>
      <c r="C11" s="18">
        <v>0</v>
      </c>
      <c r="D11" s="58">
        <v>381527222</v>
      </c>
      <c r="E11" s="59">
        <v>471206000</v>
      </c>
      <c r="F11" s="59">
        <v>27923000</v>
      </c>
      <c r="G11" s="59">
        <v>29725000</v>
      </c>
      <c r="H11" s="59">
        <v>0</v>
      </c>
      <c r="I11" s="59">
        <v>57648000</v>
      </c>
      <c r="J11" s="59">
        <v>30536000</v>
      </c>
      <c r="K11" s="59">
        <v>31298001</v>
      </c>
      <c r="L11" s="59">
        <v>51463000</v>
      </c>
      <c r="M11" s="59">
        <v>113297001</v>
      </c>
      <c r="N11" s="59">
        <v>28268000</v>
      </c>
      <c r="O11" s="59">
        <v>31359000</v>
      </c>
      <c r="P11" s="59">
        <v>30940000</v>
      </c>
      <c r="Q11" s="59">
        <v>90567000</v>
      </c>
      <c r="R11" s="59">
        <v>0</v>
      </c>
      <c r="S11" s="59">
        <v>0</v>
      </c>
      <c r="T11" s="59">
        <v>0</v>
      </c>
      <c r="U11" s="59">
        <v>0</v>
      </c>
      <c r="V11" s="59">
        <v>261512001</v>
      </c>
      <c r="W11" s="59">
        <v>253219000</v>
      </c>
      <c r="X11" s="59">
        <v>8293001</v>
      </c>
      <c r="Y11" s="60">
        <v>3.28</v>
      </c>
      <c r="Z11" s="61">
        <v>471206000</v>
      </c>
    </row>
    <row r="12" spans="1:26" ht="13.5">
      <c r="A12" s="57" t="s">
        <v>37</v>
      </c>
      <c r="B12" s="18">
        <v>25003753</v>
      </c>
      <c r="C12" s="18">
        <v>0</v>
      </c>
      <c r="D12" s="58">
        <v>32638931</v>
      </c>
      <c r="E12" s="59">
        <v>27680000</v>
      </c>
      <c r="F12" s="59">
        <v>2170286</v>
      </c>
      <c r="G12" s="59">
        <v>0</v>
      </c>
      <c r="H12" s="59">
        <v>0</v>
      </c>
      <c r="I12" s="59">
        <v>2170286</v>
      </c>
      <c r="J12" s="59">
        <v>2021000</v>
      </c>
      <c r="K12" s="59">
        <v>2048035</v>
      </c>
      <c r="L12" s="59">
        <v>0</v>
      </c>
      <c r="M12" s="59">
        <v>4069035</v>
      </c>
      <c r="N12" s="59">
        <v>6342000</v>
      </c>
      <c r="O12" s="59">
        <v>2186000</v>
      </c>
      <c r="P12" s="59">
        <v>2713000</v>
      </c>
      <c r="Q12" s="59">
        <v>11241000</v>
      </c>
      <c r="R12" s="59">
        <v>0</v>
      </c>
      <c r="S12" s="59">
        <v>0</v>
      </c>
      <c r="T12" s="59">
        <v>0</v>
      </c>
      <c r="U12" s="59">
        <v>0</v>
      </c>
      <c r="V12" s="59">
        <v>17480321</v>
      </c>
      <c r="W12" s="59">
        <v>23877000</v>
      </c>
      <c r="X12" s="59">
        <v>-6396679</v>
      </c>
      <c r="Y12" s="60">
        <v>-26.79</v>
      </c>
      <c r="Z12" s="61">
        <v>27680000</v>
      </c>
    </row>
    <row r="13" spans="1:26" ht="13.5">
      <c r="A13" s="57" t="s">
        <v>96</v>
      </c>
      <c r="B13" s="18">
        <v>83131938</v>
      </c>
      <c r="C13" s="18">
        <v>0</v>
      </c>
      <c r="D13" s="58">
        <v>72000000</v>
      </c>
      <c r="E13" s="59">
        <v>79080000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34500000</v>
      </c>
      <c r="X13" s="59">
        <v>-34500000</v>
      </c>
      <c r="Y13" s="60">
        <v>-100</v>
      </c>
      <c r="Z13" s="61">
        <v>79080000</v>
      </c>
    </row>
    <row r="14" spans="1:26" ht="13.5">
      <c r="A14" s="57" t="s">
        <v>38</v>
      </c>
      <c r="B14" s="18">
        <v>0</v>
      </c>
      <c r="C14" s="18">
        <v>0</v>
      </c>
      <c r="D14" s="58">
        <v>342000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462000</v>
      </c>
      <c r="X14" s="59">
        <v>-462000</v>
      </c>
      <c r="Y14" s="60">
        <v>-100</v>
      </c>
      <c r="Z14" s="61">
        <v>0</v>
      </c>
    </row>
    <row r="15" spans="1:26" ht="13.5">
      <c r="A15" s="57" t="s">
        <v>39</v>
      </c>
      <c r="B15" s="18">
        <v>238217741</v>
      </c>
      <c r="C15" s="18">
        <v>0</v>
      </c>
      <c r="D15" s="58">
        <v>258509561</v>
      </c>
      <c r="E15" s="59">
        <v>265979000</v>
      </c>
      <c r="F15" s="59">
        <v>1439971</v>
      </c>
      <c r="G15" s="59">
        <v>29754579</v>
      </c>
      <c r="H15" s="59">
        <v>0</v>
      </c>
      <c r="I15" s="59">
        <v>31194550</v>
      </c>
      <c r="J15" s="59">
        <v>22657428</v>
      </c>
      <c r="K15" s="59">
        <v>18603249</v>
      </c>
      <c r="L15" s="59">
        <v>19684474</v>
      </c>
      <c r="M15" s="59">
        <v>60945151</v>
      </c>
      <c r="N15" s="59">
        <v>20987667</v>
      </c>
      <c r="O15" s="59">
        <v>19999438</v>
      </c>
      <c r="P15" s="59">
        <v>20359641</v>
      </c>
      <c r="Q15" s="59">
        <v>61346746</v>
      </c>
      <c r="R15" s="59">
        <v>0</v>
      </c>
      <c r="S15" s="59">
        <v>0</v>
      </c>
      <c r="T15" s="59">
        <v>0</v>
      </c>
      <c r="U15" s="59">
        <v>0</v>
      </c>
      <c r="V15" s="59">
        <v>153486447</v>
      </c>
      <c r="W15" s="59">
        <v>139500000</v>
      </c>
      <c r="X15" s="59">
        <v>13986447</v>
      </c>
      <c r="Y15" s="60">
        <v>10.03</v>
      </c>
      <c r="Z15" s="61">
        <v>265979000</v>
      </c>
    </row>
    <row r="16" spans="1:26" ht="13.5">
      <c r="A16" s="68" t="s">
        <v>40</v>
      </c>
      <c r="B16" s="18">
        <v>16600812</v>
      </c>
      <c r="C16" s="18">
        <v>0</v>
      </c>
      <c r="D16" s="58">
        <v>11667923</v>
      </c>
      <c r="E16" s="59">
        <v>10564596</v>
      </c>
      <c r="F16" s="59">
        <v>0</v>
      </c>
      <c r="G16" s="59">
        <v>3214498</v>
      </c>
      <c r="H16" s="59">
        <v>0</v>
      </c>
      <c r="I16" s="59">
        <v>3214498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840096</v>
      </c>
      <c r="Q16" s="59">
        <v>840096</v>
      </c>
      <c r="R16" s="59">
        <v>0</v>
      </c>
      <c r="S16" s="59">
        <v>0</v>
      </c>
      <c r="T16" s="59">
        <v>0</v>
      </c>
      <c r="U16" s="59">
        <v>0</v>
      </c>
      <c r="V16" s="59">
        <v>4054594</v>
      </c>
      <c r="W16" s="59">
        <v>8384000</v>
      </c>
      <c r="X16" s="59">
        <v>-4329406</v>
      </c>
      <c r="Y16" s="60">
        <v>-51.64</v>
      </c>
      <c r="Z16" s="61">
        <v>10564596</v>
      </c>
    </row>
    <row r="17" spans="1:26" ht="13.5">
      <c r="A17" s="57" t="s">
        <v>41</v>
      </c>
      <c r="B17" s="18">
        <v>233548019</v>
      </c>
      <c r="C17" s="18">
        <v>0</v>
      </c>
      <c r="D17" s="58">
        <v>256846694</v>
      </c>
      <c r="E17" s="59">
        <v>246386403</v>
      </c>
      <c r="F17" s="59">
        <v>4772002</v>
      </c>
      <c r="G17" s="59">
        <v>8002170</v>
      </c>
      <c r="H17" s="59">
        <v>1667247</v>
      </c>
      <c r="I17" s="59">
        <v>14441419</v>
      </c>
      <c r="J17" s="59">
        <v>1351299</v>
      </c>
      <c r="K17" s="59">
        <v>2330456</v>
      </c>
      <c r="L17" s="59">
        <v>17239979</v>
      </c>
      <c r="M17" s="59">
        <v>20921734</v>
      </c>
      <c r="N17" s="59">
        <v>8425995</v>
      </c>
      <c r="O17" s="59">
        <v>4937561</v>
      </c>
      <c r="P17" s="59">
        <v>4261656</v>
      </c>
      <c r="Q17" s="59">
        <v>17625212</v>
      </c>
      <c r="R17" s="59">
        <v>0</v>
      </c>
      <c r="S17" s="59">
        <v>0</v>
      </c>
      <c r="T17" s="59">
        <v>0</v>
      </c>
      <c r="U17" s="59">
        <v>0</v>
      </c>
      <c r="V17" s="59">
        <v>52988365</v>
      </c>
      <c r="W17" s="59">
        <v>141551000</v>
      </c>
      <c r="X17" s="59">
        <v>-88562635</v>
      </c>
      <c r="Y17" s="60">
        <v>-62.57</v>
      </c>
      <c r="Z17" s="61">
        <v>246386403</v>
      </c>
    </row>
    <row r="18" spans="1:26" ht="13.5">
      <c r="A18" s="69" t="s">
        <v>42</v>
      </c>
      <c r="B18" s="70">
        <f>SUM(B11:B17)</f>
        <v>961923313</v>
      </c>
      <c r="C18" s="70">
        <f>SUM(C11:C17)</f>
        <v>0</v>
      </c>
      <c r="D18" s="71">
        <f aca="true" t="shared" si="1" ref="D18:Z18">SUM(D11:D17)</f>
        <v>1013532331</v>
      </c>
      <c r="E18" s="72">
        <f t="shared" si="1"/>
        <v>1100895999</v>
      </c>
      <c r="F18" s="72">
        <f t="shared" si="1"/>
        <v>36305259</v>
      </c>
      <c r="G18" s="72">
        <f t="shared" si="1"/>
        <v>70696247</v>
      </c>
      <c r="H18" s="72">
        <f t="shared" si="1"/>
        <v>1667247</v>
      </c>
      <c r="I18" s="72">
        <f t="shared" si="1"/>
        <v>108668753</v>
      </c>
      <c r="J18" s="72">
        <f t="shared" si="1"/>
        <v>56565727</v>
      </c>
      <c r="K18" s="72">
        <f t="shared" si="1"/>
        <v>54279741</v>
      </c>
      <c r="L18" s="72">
        <f t="shared" si="1"/>
        <v>88387453</v>
      </c>
      <c r="M18" s="72">
        <f t="shared" si="1"/>
        <v>199232921</v>
      </c>
      <c r="N18" s="72">
        <f t="shared" si="1"/>
        <v>64023662</v>
      </c>
      <c r="O18" s="72">
        <f t="shared" si="1"/>
        <v>58481999</v>
      </c>
      <c r="P18" s="72">
        <f t="shared" si="1"/>
        <v>59114393</v>
      </c>
      <c r="Q18" s="72">
        <f t="shared" si="1"/>
        <v>181620054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489521728</v>
      </c>
      <c r="W18" s="72">
        <f t="shared" si="1"/>
        <v>601493000</v>
      </c>
      <c r="X18" s="72">
        <f t="shared" si="1"/>
        <v>-111971272</v>
      </c>
      <c r="Y18" s="66">
        <f>+IF(W18&lt;&gt;0,(X18/W18)*100,0)</f>
        <v>-18.615556955775048</v>
      </c>
      <c r="Z18" s="73">
        <f t="shared" si="1"/>
        <v>1100895999</v>
      </c>
    </row>
    <row r="19" spans="1:26" ht="13.5">
      <c r="A19" s="69" t="s">
        <v>43</v>
      </c>
      <c r="B19" s="74">
        <f>+B10-B18</f>
        <v>63863204</v>
      </c>
      <c r="C19" s="74">
        <f>+C10-C18</f>
        <v>0</v>
      </c>
      <c r="D19" s="75">
        <f aca="true" t="shared" si="2" ref="D19:Z19">+D10-D18</f>
        <v>45813865</v>
      </c>
      <c r="E19" s="76">
        <f t="shared" si="2"/>
        <v>28203690</v>
      </c>
      <c r="F19" s="76">
        <f t="shared" si="2"/>
        <v>237297405</v>
      </c>
      <c r="G19" s="76">
        <f t="shared" si="2"/>
        <v>74822968</v>
      </c>
      <c r="H19" s="76">
        <f t="shared" si="2"/>
        <v>17370726</v>
      </c>
      <c r="I19" s="76">
        <f t="shared" si="2"/>
        <v>329491099</v>
      </c>
      <c r="J19" s="76">
        <f t="shared" si="2"/>
        <v>-37722421</v>
      </c>
      <c r="K19" s="76">
        <f t="shared" si="2"/>
        <v>-31505637</v>
      </c>
      <c r="L19" s="76">
        <f t="shared" si="2"/>
        <v>144635767</v>
      </c>
      <c r="M19" s="76">
        <f t="shared" si="2"/>
        <v>75407709</v>
      </c>
      <c r="N19" s="76">
        <f t="shared" si="2"/>
        <v>-43737681</v>
      </c>
      <c r="O19" s="76">
        <f t="shared" si="2"/>
        <v>-36804297</v>
      </c>
      <c r="P19" s="76">
        <f t="shared" si="2"/>
        <v>114480282</v>
      </c>
      <c r="Q19" s="76">
        <f t="shared" si="2"/>
        <v>33938304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438837112</v>
      </c>
      <c r="W19" s="76">
        <f>IF(E10=E18,0,W10-W18)</f>
        <v>252743000</v>
      </c>
      <c r="X19" s="76">
        <f t="shared" si="2"/>
        <v>186094112</v>
      </c>
      <c r="Y19" s="77">
        <f>+IF(W19&lt;&gt;0,(X19/W19)*100,0)</f>
        <v>73.62977886627918</v>
      </c>
      <c r="Z19" s="78">
        <f t="shared" si="2"/>
        <v>28203690</v>
      </c>
    </row>
    <row r="20" spans="1:26" ht="13.5">
      <c r="A20" s="57" t="s">
        <v>44</v>
      </c>
      <c r="B20" s="18">
        <v>666368566</v>
      </c>
      <c r="C20" s="18">
        <v>0</v>
      </c>
      <c r="D20" s="58">
        <v>507080000</v>
      </c>
      <c r="E20" s="59">
        <v>512080000</v>
      </c>
      <c r="F20" s="59">
        <v>100002000</v>
      </c>
      <c r="G20" s="59">
        <v>0</v>
      </c>
      <c r="H20" s="59">
        <v>0</v>
      </c>
      <c r="I20" s="59">
        <v>100002000</v>
      </c>
      <c r="J20" s="59">
        <v>5000000</v>
      </c>
      <c r="K20" s="59">
        <v>0</v>
      </c>
      <c r="L20" s="59">
        <v>161320000</v>
      </c>
      <c r="M20" s="59">
        <v>166320000</v>
      </c>
      <c r="N20" s="59">
        <v>33000000</v>
      </c>
      <c r="O20" s="59">
        <v>0</v>
      </c>
      <c r="P20" s="59">
        <v>152062000</v>
      </c>
      <c r="Q20" s="59">
        <v>185062000</v>
      </c>
      <c r="R20" s="59">
        <v>0</v>
      </c>
      <c r="S20" s="59">
        <v>0</v>
      </c>
      <c r="T20" s="59">
        <v>0</v>
      </c>
      <c r="U20" s="59">
        <v>0</v>
      </c>
      <c r="V20" s="59">
        <v>451384000</v>
      </c>
      <c r="W20" s="59">
        <v>507080000</v>
      </c>
      <c r="X20" s="59">
        <v>-55696000</v>
      </c>
      <c r="Y20" s="60">
        <v>-10.98</v>
      </c>
      <c r="Z20" s="61">
        <v>512080000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730231770</v>
      </c>
      <c r="C22" s="85">
        <f>SUM(C19:C21)</f>
        <v>0</v>
      </c>
      <c r="D22" s="86">
        <f aca="true" t="shared" si="3" ref="D22:Z22">SUM(D19:D21)</f>
        <v>552893865</v>
      </c>
      <c r="E22" s="87">
        <f t="shared" si="3"/>
        <v>540283690</v>
      </c>
      <c r="F22" s="87">
        <f t="shared" si="3"/>
        <v>337299405</v>
      </c>
      <c r="G22" s="87">
        <f t="shared" si="3"/>
        <v>74822968</v>
      </c>
      <c r="H22" s="87">
        <f t="shared" si="3"/>
        <v>17370726</v>
      </c>
      <c r="I22" s="87">
        <f t="shared" si="3"/>
        <v>429493099</v>
      </c>
      <c r="J22" s="87">
        <f t="shared" si="3"/>
        <v>-32722421</v>
      </c>
      <c r="K22" s="87">
        <f t="shared" si="3"/>
        <v>-31505637</v>
      </c>
      <c r="L22" s="87">
        <f t="shared" si="3"/>
        <v>305955767</v>
      </c>
      <c r="M22" s="87">
        <f t="shared" si="3"/>
        <v>241727709</v>
      </c>
      <c r="N22" s="87">
        <f t="shared" si="3"/>
        <v>-10737681</v>
      </c>
      <c r="O22" s="87">
        <f t="shared" si="3"/>
        <v>-36804297</v>
      </c>
      <c r="P22" s="87">
        <f t="shared" si="3"/>
        <v>266542282</v>
      </c>
      <c r="Q22" s="87">
        <f t="shared" si="3"/>
        <v>219000304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890221112</v>
      </c>
      <c r="W22" s="87">
        <f t="shared" si="3"/>
        <v>759823000</v>
      </c>
      <c r="X22" s="87">
        <f t="shared" si="3"/>
        <v>130398112</v>
      </c>
      <c r="Y22" s="88">
        <f>+IF(W22&lt;&gt;0,(X22/W22)*100,0)</f>
        <v>17.16164317215983</v>
      </c>
      <c r="Z22" s="89">
        <f t="shared" si="3"/>
        <v>540283690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730231770</v>
      </c>
      <c r="C24" s="74">
        <f>SUM(C22:C23)</f>
        <v>0</v>
      </c>
      <c r="D24" s="75">
        <f aca="true" t="shared" si="4" ref="D24:Z24">SUM(D22:D23)</f>
        <v>552893865</v>
      </c>
      <c r="E24" s="76">
        <f t="shared" si="4"/>
        <v>540283690</v>
      </c>
      <c r="F24" s="76">
        <f t="shared" si="4"/>
        <v>337299405</v>
      </c>
      <c r="G24" s="76">
        <f t="shared" si="4"/>
        <v>74822968</v>
      </c>
      <c r="H24" s="76">
        <f t="shared" si="4"/>
        <v>17370726</v>
      </c>
      <c r="I24" s="76">
        <f t="shared" si="4"/>
        <v>429493099</v>
      </c>
      <c r="J24" s="76">
        <f t="shared" si="4"/>
        <v>-32722421</v>
      </c>
      <c r="K24" s="76">
        <f t="shared" si="4"/>
        <v>-31505637</v>
      </c>
      <c r="L24" s="76">
        <f t="shared" si="4"/>
        <v>305955767</v>
      </c>
      <c r="M24" s="76">
        <f t="shared" si="4"/>
        <v>241727709</v>
      </c>
      <c r="N24" s="76">
        <f t="shared" si="4"/>
        <v>-10737681</v>
      </c>
      <c r="O24" s="76">
        <f t="shared" si="4"/>
        <v>-36804297</v>
      </c>
      <c r="P24" s="76">
        <f t="shared" si="4"/>
        <v>266542282</v>
      </c>
      <c r="Q24" s="76">
        <f t="shared" si="4"/>
        <v>219000304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890221112</v>
      </c>
      <c r="W24" s="76">
        <f t="shared" si="4"/>
        <v>759823000</v>
      </c>
      <c r="X24" s="76">
        <f t="shared" si="4"/>
        <v>130398112</v>
      </c>
      <c r="Y24" s="77">
        <f>+IF(W24&lt;&gt;0,(X24/W24)*100,0)</f>
        <v>17.16164317215983</v>
      </c>
      <c r="Z24" s="78">
        <f t="shared" si="4"/>
        <v>540283690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613827802</v>
      </c>
      <c r="C27" s="21">
        <v>0</v>
      </c>
      <c r="D27" s="98">
        <v>553040515</v>
      </c>
      <c r="E27" s="99">
        <v>540283743</v>
      </c>
      <c r="F27" s="99">
        <v>84085140</v>
      </c>
      <c r="G27" s="99">
        <v>84085140</v>
      </c>
      <c r="H27" s="99">
        <v>13651347</v>
      </c>
      <c r="I27" s="99">
        <v>181821627</v>
      </c>
      <c r="J27" s="99">
        <v>24864973</v>
      </c>
      <c r="K27" s="99">
        <v>11170834</v>
      </c>
      <c r="L27" s="99">
        <v>47636360</v>
      </c>
      <c r="M27" s="99">
        <v>83672167</v>
      </c>
      <c r="N27" s="99">
        <v>62085785</v>
      </c>
      <c r="O27" s="99">
        <v>50930187</v>
      </c>
      <c r="P27" s="99">
        <v>73189886</v>
      </c>
      <c r="Q27" s="99">
        <v>186205858</v>
      </c>
      <c r="R27" s="99">
        <v>0</v>
      </c>
      <c r="S27" s="99">
        <v>0</v>
      </c>
      <c r="T27" s="99">
        <v>0</v>
      </c>
      <c r="U27" s="99">
        <v>0</v>
      </c>
      <c r="V27" s="99">
        <v>451699652</v>
      </c>
      <c r="W27" s="99">
        <v>405212807</v>
      </c>
      <c r="X27" s="99">
        <v>46486845</v>
      </c>
      <c r="Y27" s="100">
        <v>11.47</v>
      </c>
      <c r="Z27" s="101">
        <v>540283743</v>
      </c>
    </row>
    <row r="28" spans="1:26" ht="13.5">
      <c r="A28" s="102" t="s">
        <v>44</v>
      </c>
      <c r="B28" s="18">
        <v>613827802</v>
      </c>
      <c r="C28" s="18">
        <v>0</v>
      </c>
      <c r="D28" s="58">
        <v>553040515</v>
      </c>
      <c r="E28" s="59">
        <v>540283743</v>
      </c>
      <c r="F28" s="59">
        <v>84085140</v>
      </c>
      <c r="G28" s="59">
        <v>84085140</v>
      </c>
      <c r="H28" s="59">
        <v>13651347</v>
      </c>
      <c r="I28" s="59">
        <v>181821627</v>
      </c>
      <c r="J28" s="59">
        <v>24864973</v>
      </c>
      <c r="K28" s="59">
        <v>11170834</v>
      </c>
      <c r="L28" s="59">
        <v>47636360</v>
      </c>
      <c r="M28" s="59">
        <v>83672167</v>
      </c>
      <c r="N28" s="59">
        <v>62085785</v>
      </c>
      <c r="O28" s="59">
        <v>50930187</v>
      </c>
      <c r="P28" s="59">
        <v>73189886</v>
      </c>
      <c r="Q28" s="59">
        <v>186205858</v>
      </c>
      <c r="R28" s="59">
        <v>0</v>
      </c>
      <c r="S28" s="59">
        <v>0</v>
      </c>
      <c r="T28" s="59">
        <v>0</v>
      </c>
      <c r="U28" s="59">
        <v>0</v>
      </c>
      <c r="V28" s="59">
        <v>451699652</v>
      </c>
      <c r="W28" s="59">
        <v>405212807</v>
      </c>
      <c r="X28" s="59">
        <v>46486845</v>
      </c>
      <c r="Y28" s="60">
        <v>11.47</v>
      </c>
      <c r="Z28" s="61">
        <v>540283743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613827802</v>
      </c>
      <c r="C32" s="21">
        <f>SUM(C28:C31)</f>
        <v>0</v>
      </c>
      <c r="D32" s="98">
        <f aca="true" t="shared" si="5" ref="D32:Z32">SUM(D28:D31)</f>
        <v>553040515</v>
      </c>
      <c r="E32" s="99">
        <f t="shared" si="5"/>
        <v>540283743</v>
      </c>
      <c r="F32" s="99">
        <f t="shared" si="5"/>
        <v>84085140</v>
      </c>
      <c r="G32" s="99">
        <f t="shared" si="5"/>
        <v>84085140</v>
      </c>
      <c r="H32" s="99">
        <f t="shared" si="5"/>
        <v>13651347</v>
      </c>
      <c r="I32" s="99">
        <f t="shared" si="5"/>
        <v>181821627</v>
      </c>
      <c r="J32" s="99">
        <f t="shared" si="5"/>
        <v>24864973</v>
      </c>
      <c r="K32" s="99">
        <f t="shared" si="5"/>
        <v>11170834</v>
      </c>
      <c r="L32" s="99">
        <f t="shared" si="5"/>
        <v>47636360</v>
      </c>
      <c r="M32" s="99">
        <f t="shared" si="5"/>
        <v>83672167</v>
      </c>
      <c r="N32" s="99">
        <f t="shared" si="5"/>
        <v>62085785</v>
      </c>
      <c r="O32" s="99">
        <f t="shared" si="5"/>
        <v>50930187</v>
      </c>
      <c r="P32" s="99">
        <f t="shared" si="5"/>
        <v>73189886</v>
      </c>
      <c r="Q32" s="99">
        <f t="shared" si="5"/>
        <v>186205858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451699652</v>
      </c>
      <c r="W32" s="99">
        <f t="shared" si="5"/>
        <v>405212807</v>
      </c>
      <c r="X32" s="99">
        <f t="shared" si="5"/>
        <v>46486845</v>
      </c>
      <c r="Y32" s="100">
        <f>+IF(W32&lt;&gt;0,(X32/W32)*100,0)</f>
        <v>11.472205270155738</v>
      </c>
      <c r="Z32" s="101">
        <f t="shared" si="5"/>
        <v>540283743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952107522</v>
      </c>
      <c r="C35" s="18">
        <v>0</v>
      </c>
      <c r="D35" s="58">
        <v>1524925000</v>
      </c>
      <c r="E35" s="59">
        <v>2360779000</v>
      </c>
      <c r="F35" s="59">
        <v>412181087</v>
      </c>
      <c r="G35" s="59">
        <v>369999561</v>
      </c>
      <c r="H35" s="59">
        <v>294798853</v>
      </c>
      <c r="I35" s="59">
        <v>294798853</v>
      </c>
      <c r="J35" s="59">
        <v>209840071</v>
      </c>
      <c r="K35" s="59">
        <v>144756112</v>
      </c>
      <c r="L35" s="59">
        <v>459532075</v>
      </c>
      <c r="M35" s="59">
        <v>459532075</v>
      </c>
      <c r="N35" s="59">
        <v>372001105</v>
      </c>
      <c r="O35" s="59">
        <v>140444146</v>
      </c>
      <c r="P35" s="59">
        <v>140444146</v>
      </c>
      <c r="Q35" s="59">
        <v>140444146</v>
      </c>
      <c r="R35" s="59">
        <v>0</v>
      </c>
      <c r="S35" s="59">
        <v>0</v>
      </c>
      <c r="T35" s="59">
        <v>0</v>
      </c>
      <c r="U35" s="59">
        <v>0</v>
      </c>
      <c r="V35" s="59">
        <v>140444146</v>
      </c>
      <c r="W35" s="59">
        <v>1770584250</v>
      </c>
      <c r="X35" s="59">
        <v>-1630140104</v>
      </c>
      <c r="Y35" s="60">
        <v>-92.07</v>
      </c>
      <c r="Z35" s="61">
        <v>2360779000</v>
      </c>
    </row>
    <row r="36" spans="1:26" ht="13.5">
      <c r="A36" s="57" t="s">
        <v>53</v>
      </c>
      <c r="B36" s="18">
        <v>3055752044</v>
      </c>
      <c r="C36" s="18">
        <v>0</v>
      </c>
      <c r="D36" s="58">
        <v>3155541000</v>
      </c>
      <c r="E36" s="59">
        <v>3752600720</v>
      </c>
      <c r="F36" s="59">
        <v>1936521</v>
      </c>
      <c r="G36" s="59">
        <v>3071122</v>
      </c>
      <c r="H36" s="59">
        <v>3071122</v>
      </c>
      <c r="I36" s="59">
        <v>3071122</v>
      </c>
      <c r="J36" s="59">
        <v>24063622</v>
      </c>
      <c r="K36" s="59">
        <v>27638534</v>
      </c>
      <c r="L36" s="59">
        <v>43363703</v>
      </c>
      <c r="M36" s="59">
        <v>43363703</v>
      </c>
      <c r="N36" s="59">
        <v>57343198</v>
      </c>
      <c r="O36" s="59">
        <v>153378834</v>
      </c>
      <c r="P36" s="59">
        <v>153378834</v>
      </c>
      <c r="Q36" s="59">
        <v>153378834</v>
      </c>
      <c r="R36" s="59">
        <v>0</v>
      </c>
      <c r="S36" s="59">
        <v>0</v>
      </c>
      <c r="T36" s="59">
        <v>0</v>
      </c>
      <c r="U36" s="59">
        <v>0</v>
      </c>
      <c r="V36" s="59">
        <v>153378834</v>
      </c>
      <c r="W36" s="59">
        <v>2814450540</v>
      </c>
      <c r="X36" s="59">
        <v>-2661071706</v>
      </c>
      <c r="Y36" s="60">
        <v>-94.55</v>
      </c>
      <c r="Z36" s="61">
        <v>3752600720</v>
      </c>
    </row>
    <row r="37" spans="1:26" ht="13.5">
      <c r="A37" s="57" t="s">
        <v>54</v>
      </c>
      <c r="B37" s="18">
        <v>606844337</v>
      </c>
      <c r="C37" s="18">
        <v>0</v>
      </c>
      <c r="D37" s="58">
        <v>441614000</v>
      </c>
      <c r="E37" s="59">
        <v>2424041240</v>
      </c>
      <c r="F37" s="59">
        <v>108259403</v>
      </c>
      <c r="G37" s="59">
        <v>48033482</v>
      </c>
      <c r="H37" s="59">
        <v>-44401810</v>
      </c>
      <c r="I37" s="59">
        <v>-44401810</v>
      </c>
      <c r="J37" s="59">
        <v>-118935670</v>
      </c>
      <c r="K37" s="59">
        <v>-189471517</v>
      </c>
      <c r="L37" s="59">
        <v>-87130706</v>
      </c>
      <c r="M37" s="59">
        <v>-87130706</v>
      </c>
      <c r="N37" s="59">
        <v>-166738149</v>
      </c>
      <c r="O37" s="59">
        <v>-295029918</v>
      </c>
      <c r="P37" s="59">
        <v>-295029918</v>
      </c>
      <c r="Q37" s="59">
        <v>-295029918</v>
      </c>
      <c r="R37" s="59">
        <v>0</v>
      </c>
      <c r="S37" s="59">
        <v>0</v>
      </c>
      <c r="T37" s="59">
        <v>0</v>
      </c>
      <c r="U37" s="59">
        <v>0</v>
      </c>
      <c r="V37" s="59">
        <v>-295029918</v>
      </c>
      <c r="W37" s="59">
        <v>1818030930</v>
      </c>
      <c r="X37" s="59">
        <v>-2113060848</v>
      </c>
      <c r="Y37" s="60">
        <v>-116.23</v>
      </c>
      <c r="Z37" s="61">
        <v>2424041240</v>
      </c>
    </row>
    <row r="38" spans="1:26" ht="13.5">
      <c r="A38" s="57" t="s">
        <v>55</v>
      </c>
      <c r="B38" s="18">
        <v>45114761</v>
      </c>
      <c r="C38" s="18">
        <v>0</v>
      </c>
      <c r="D38" s="58">
        <v>138443000</v>
      </c>
      <c r="E38" s="59">
        <v>138069240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103551930</v>
      </c>
      <c r="X38" s="59">
        <v>-103551930</v>
      </c>
      <c r="Y38" s="60">
        <v>-100</v>
      </c>
      <c r="Z38" s="61">
        <v>138069240</v>
      </c>
    </row>
    <row r="39" spans="1:26" ht="13.5">
      <c r="A39" s="57" t="s">
        <v>56</v>
      </c>
      <c r="B39" s="18">
        <v>3355900468</v>
      </c>
      <c r="C39" s="18">
        <v>0</v>
      </c>
      <c r="D39" s="58">
        <v>4100409000</v>
      </c>
      <c r="E39" s="59">
        <v>3551269240</v>
      </c>
      <c r="F39" s="59">
        <v>305858205</v>
      </c>
      <c r="G39" s="59">
        <v>325037201</v>
      </c>
      <c r="H39" s="59">
        <v>342271785</v>
      </c>
      <c r="I39" s="59">
        <v>342271785</v>
      </c>
      <c r="J39" s="59">
        <v>352839363</v>
      </c>
      <c r="K39" s="59">
        <v>361866163</v>
      </c>
      <c r="L39" s="59">
        <v>590026484</v>
      </c>
      <c r="M39" s="59">
        <v>590026484</v>
      </c>
      <c r="N39" s="59">
        <v>596082452</v>
      </c>
      <c r="O39" s="59">
        <v>588852898</v>
      </c>
      <c r="P39" s="59">
        <v>588852898</v>
      </c>
      <c r="Q39" s="59">
        <v>588852898</v>
      </c>
      <c r="R39" s="59">
        <v>0</v>
      </c>
      <c r="S39" s="59">
        <v>0</v>
      </c>
      <c r="T39" s="59">
        <v>0</v>
      </c>
      <c r="U39" s="59">
        <v>0</v>
      </c>
      <c r="V39" s="59">
        <v>588852898</v>
      </c>
      <c r="W39" s="59">
        <v>2663451930</v>
      </c>
      <c r="X39" s="59">
        <v>-2074599032</v>
      </c>
      <c r="Y39" s="60">
        <v>-77.89</v>
      </c>
      <c r="Z39" s="61">
        <v>3551269240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576151228</v>
      </c>
      <c r="C42" s="18">
        <v>0</v>
      </c>
      <c r="D42" s="58">
        <v>507020954</v>
      </c>
      <c r="E42" s="59">
        <v>278358497</v>
      </c>
      <c r="F42" s="59">
        <v>286501066</v>
      </c>
      <c r="G42" s="59">
        <v>-37113033</v>
      </c>
      <c r="H42" s="59">
        <v>-57935399</v>
      </c>
      <c r="I42" s="59">
        <v>191452634</v>
      </c>
      <c r="J42" s="59">
        <v>-49399276</v>
      </c>
      <c r="K42" s="59">
        <v>-49007567</v>
      </c>
      <c r="L42" s="59">
        <v>300328976</v>
      </c>
      <c r="M42" s="59">
        <v>201922133</v>
      </c>
      <c r="N42" s="59">
        <v>-28094022</v>
      </c>
      <c r="O42" s="59">
        <v>-52479152</v>
      </c>
      <c r="P42" s="59">
        <v>269446835</v>
      </c>
      <c r="Q42" s="59">
        <v>188873661</v>
      </c>
      <c r="R42" s="59">
        <v>0</v>
      </c>
      <c r="S42" s="59">
        <v>0</v>
      </c>
      <c r="T42" s="59">
        <v>0</v>
      </c>
      <c r="U42" s="59">
        <v>0</v>
      </c>
      <c r="V42" s="59">
        <v>582248428</v>
      </c>
      <c r="W42" s="59">
        <v>-13611598</v>
      </c>
      <c r="X42" s="59">
        <v>595860026</v>
      </c>
      <c r="Y42" s="60">
        <v>-4377.59</v>
      </c>
      <c r="Z42" s="61">
        <v>278358497</v>
      </c>
    </row>
    <row r="43" spans="1:26" ht="13.5">
      <c r="A43" s="57" t="s">
        <v>59</v>
      </c>
      <c r="B43" s="18">
        <v>-613394528</v>
      </c>
      <c r="C43" s="18">
        <v>0</v>
      </c>
      <c r="D43" s="58">
        <v>-552290515</v>
      </c>
      <c r="E43" s="59">
        <v>-553789743</v>
      </c>
      <c r="F43" s="59">
        <v>0</v>
      </c>
      <c r="G43" s="59">
        <v>-54359390</v>
      </c>
      <c r="H43" s="59">
        <v>-13651347</v>
      </c>
      <c r="I43" s="59">
        <v>-68010737</v>
      </c>
      <c r="J43" s="59">
        <v>-28428123</v>
      </c>
      <c r="K43" s="59">
        <v>-11170834</v>
      </c>
      <c r="L43" s="59">
        <v>-47636360</v>
      </c>
      <c r="M43" s="59">
        <v>-87235317</v>
      </c>
      <c r="N43" s="59">
        <v>-62085785</v>
      </c>
      <c r="O43" s="59">
        <v>-50930188</v>
      </c>
      <c r="P43" s="59">
        <v>-73189886</v>
      </c>
      <c r="Q43" s="59">
        <v>-186205859</v>
      </c>
      <c r="R43" s="59">
        <v>0</v>
      </c>
      <c r="S43" s="59">
        <v>0</v>
      </c>
      <c r="T43" s="59">
        <v>0</v>
      </c>
      <c r="U43" s="59">
        <v>0</v>
      </c>
      <c r="V43" s="59">
        <v>-341451913</v>
      </c>
      <c r="W43" s="59">
        <v>-420906783</v>
      </c>
      <c r="X43" s="59">
        <v>79454870</v>
      </c>
      <c r="Y43" s="60">
        <v>-18.88</v>
      </c>
      <c r="Z43" s="61">
        <v>-553789743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98339417</v>
      </c>
      <c r="C45" s="21">
        <v>0</v>
      </c>
      <c r="D45" s="98">
        <v>80493439</v>
      </c>
      <c r="E45" s="99">
        <v>-139944618</v>
      </c>
      <c r="F45" s="99">
        <v>429230190</v>
      </c>
      <c r="G45" s="99">
        <v>337757767</v>
      </c>
      <c r="H45" s="99">
        <v>266171021</v>
      </c>
      <c r="I45" s="99">
        <v>266171021</v>
      </c>
      <c r="J45" s="99">
        <v>188343622</v>
      </c>
      <c r="K45" s="99">
        <v>128165221</v>
      </c>
      <c r="L45" s="99">
        <v>380857837</v>
      </c>
      <c r="M45" s="99">
        <v>380857837</v>
      </c>
      <c r="N45" s="99">
        <v>290678030</v>
      </c>
      <c r="O45" s="99">
        <v>187268690</v>
      </c>
      <c r="P45" s="99">
        <v>383525639</v>
      </c>
      <c r="Q45" s="99">
        <v>383525639</v>
      </c>
      <c r="R45" s="99">
        <v>0</v>
      </c>
      <c r="S45" s="99">
        <v>0</v>
      </c>
      <c r="T45" s="99">
        <v>0</v>
      </c>
      <c r="U45" s="99">
        <v>0</v>
      </c>
      <c r="V45" s="99">
        <v>383525639</v>
      </c>
      <c r="W45" s="99">
        <v>-299031753</v>
      </c>
      <c r="X45" s="99">
        <v>682557392</v>
      </c>
      <c r="Y45" s="100">
        <v>-228.26</v>
      </c>
      <c r="Z45" s="101">
        <v>-139944618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-1421654</v>
      </c>
      <c r="C49" s="51">
        <v>0</v>
      </c>
      <c r="D49" s="128">
        <v>37063134</v>
      </c>
      <c r="E49" s="53">
        <v>19760720</v>
      </c>
      <c r="F49" s="53">
        <v>0</v>
      </c>
      <c r="G49" s="53">
        <v>0</v>
      </c>
      <c r="H49" s="53">
        <v>0</v>
      </c>
      <c r="I49" s="53">
        <v>-35498</v>
      </c>
      <c r="J49" s="53">
        <v>0</v>
      </c>
      <c r="K49" s="53">
        <v>0</v>
      </c>
      <c r="L49" s="53">
        <v>0</v>
      </c>
      <c r="M49" s="53">
        <v>18906180</v>
      </c>
      <c r="N49" s="53">
        <v>0</v>
      </c>
      <c r="O49" s="53">
        <v>0</v>
      </c>
      <c r="P49" s="53">
        <v>0</v>
      </c>
      <c r="Q49" s="53">
        <v>18726128</v>
      </c>
      <c r="R49" s="53">
        <v>0</v>
      </c>
      <c r="S49" s="53">
        <v>0</v>
      </c>
      <c r="T49" s="53">
        <v>0</v>
      </c>
      <c r="U49" s="53">
        <v>0</v>
      </c>
      <c r="V49" s="53">
        <v>105546916</v>
      </c>
      <c r="W49" s="53">
        <v>1140928487</v>
      </c>
      <c r="X49" s="53">
        <v>1339474413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-24967776</v>
      </c>
      <c r="C51" s="51">
        <v>0</v>
      </c>
      <c r="D51" s="128">
        <v>-8592174</v>
      </c>
      <c r="E51" s="53">
        <v>-6400966</v>
      </c>
      <c r="F51" s="53">
        <v>0</v>
      </c>
      <c r="G51" s="53">
        <v>0</v>
      </c>
      <c r="H51" s="53">
        <v>0</v>
      </c>
      <c r="I51" s="53">
        <v>-35721588</v>
      </c>
      <c r="J51" s="53">
        <v>0</v>
      </c>
      <c r="K51" s="53">
        <v>0</v>
      </c>
      <c r="L51" s="53">
        <v>0</v>
      </c>
      <c r="M51" s="53">
        <v>-38482412</v>
      </c>
      <c r="N51" s="53">
        <v>0</v>
      </c>
      <c r="O51" s="53">
        <v>0</v>
      </c>
      <c r="P51" s="53">
        <v>0</v>
      </c>
      <c r="Q51" s="53">
        <v>-11070329</v>
      </c>
      <c r="R51" s="53">
        <v>0</v>
      </c>
      <c r="S51" s="53">
        <v>0</v>
      </c>
      <c r="T51" s="53">
        <v>0</v>
      </c>
      <c r="U51" s="53">
        <v>0</v>
      </c>
      <c r="V51" s="53">
        <v>-180397785</v>
      </c>
      <c r="W51" s="53">
        <v>0</v>
      </c>
      <c r="X51" s="53">
        <v>-305633030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19.05201702632536</v>
      </c>
      <c r="C58" s="5">
        <f>IF(C67=0,0,+(C76/C67)*100)</f>
        <v>0</v>
      </c>
      <c r="D58" s="6">
        <f aca="true" t="shared" si="6" ref="D58:Z58">IF(D67=0,0,+(D76/D67)*100)</f>
        <v>18.127463801305467</v>
      </c>
      <c r="E58" s="7">
        <f t="shared" si="6"/>
        <v>21.999996984473427</v>
      </c>
      <c r="F58" s="7">
        <f t="shared" si="6"/>
        <v>3651.3881520778073</v>
      </c>
      <c r="G58" s="7">
        <f t="shared" si="6"/>
        <v>9.670362590264212</v>
      </c>
      <c r="H58" s="7">
        <f t="shared" si="6"/>
        <v>9.888236458809294</v>
      </c>
      <c r="I58" s="7">
        <f t="shared" si="6"/>
        <v>9.960050604725394</v>
      </c>
      <c r="J58" s="7">
        <f t="shared" si="6"/>
        <v>5.865228112430984</v>
      </c>
      <c r="K58" s="7">
        <f t="shared" si="6"/>
        <v>1.007183257918552</v>
      </c>
      <c r="L58" s="7">
        <f t="shared" si="6"/>
        <v>6.146279352336735</v>
      </c>
      <c r="M58" s="7">
        <f t="shared" si="6"/>
        <v>4.378076075930324</v>
      </c>
      <c r="N58" s="7">
        <f t="shared" si="6"/>
        <v>7.053277551334111</v>
      </c>
      <c r="O58" s="7">
        <f t="shared" si="6"/>
        <v>11.078463301478005</v>
      </c>
      <c r="P58" s="7">
        <f t="shared" si="6"/>
        <v>483.90598143426155</v>
      </c>
      <c r="Q58" s="7">
        <f t="shared" si="6"/>
        <v>21.308759663829996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10.453600072860711</v>
      </c>
      <c r="W58" s="7">
        <f t="shared" si="6"/>
        <v>29.79632661879502</v>
      </c>
      <c r="X58" s="7">
        <f t="shared" si="6"/>
        <v>0</v>
      </c>
      <c r="Y58" s="7">
        <f t="shared" si="6"/>
        <v>0</v>
      </c>
      <c r="Z58" s="8">
        <f t="shared" si="6"/>
        <v>21.999996984473427</v>
      </c>
    </row>
    <row r="59" spans="1:26" ht="13.5">
      <c r="A59" s="36" t="s">
        <v>31</v>
      </c>
      <c r="B59" s="9">
        <f aca="true" t="shared" si="7" ref="B59:Z66">IF(B68=0,0,+(B77/B68)*100)</f>
        <v>21.849005620136662</v>
      </c>
      <c r="C59" s="9">
        <f t="shared" si="7"/>
        <v>0</v>
      </c>
      <c r="D59" s="2">
        <f t="shared" si="7"/>
        <v>22.000000205349952</v>
      </c>
      <c r="E59" s="10">
        <f t="shared" si="7"/>
        <v>22.00004877072114</v>
      </c>
      <c r="F59" s="10">
        <f t="shared" si="7"/>
        <v>0</v>
      </c>
      <c r="G59" s="10">
        <f t="shared" si="7"/>
        <v>4.059670983448482</v>
      </c>
      <c r="H59" s="10">
        <f t="shared" si="7"/>
        <v>5.07842364729951</v>
      </c>
      <c r="I59" s="10">
        <f t="shared" si="7"/>
        <v>4.4564785653193395</v>
      </c>
      <c r="J59" s="10">
        <f t="shared" si="7"/>
        <v>4.524049417517804</v>
      </c>
      <c r="K59" s="10">
        <f t="shared" si="7"/>
        <v>0.815968001984373</v>
      </c>
      <c r="L59" s="10">
        <f t="shared" si="7"/>
        <v>3.9041671834304847</v>
      </c>
      <c r="M59" s="10">
        <f t="shared" si="7"/>
        <v>3.0704561410611975</v>
      </c>
      <c r="N59" s="10">
        <f t="shared" si="7"/>
        <v>4.845873840973114</v>
      </c>
      <c r="O59" s="10">
        <f t="shared" si="7"/>
        <v>11.013642301710732</v>
      </c>
      <c r="P59" s="10">
        <f t="shared" si="7"/>
        <v>0</v>
      </c>
      <c r="Q59" s="10">
        <f t="shared" si="7"/>
        <v>17.42840985977006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6.093807875206796</v>
      </c>
      <c r="W59" s="10">
        <f t="shared" si="7"/>
        <v>20.29665071770335</v>
      </c>
      <c r="X59" s="10">
        <f t="shared" si="7"/>
        <v>0</v>
      </c>
      <c r="Y59" s="10">
        <f t="shared" si="7"/>
        <v>0</v>
      </c>
      <c r="Z59" s="11">
        <f t="shared" si="7"/>
        <v>22.00004877072114</v>
      </c>
    </row>
    <row r="60" spans="1:26" ht="13.5">
      <c r="A60" s="37" t="s">
        <v>32</v>
      </c>
      <c r="B60" s="12">
        <f t="shared" si="7"/>
        <v>59.9955509788037</v>
      </c>
      <c r="C60" s="12">
        <f t="shared" si="7"/>
        <v>0</v>
      </c>
      <c r="D60" s="3">
        <f t="shared" si="7"/>
        <v>22.000000638291624</v>
      </c>
      <c r="E60" s="13">
        <f t="shared" si="7"/>
        <v>21.99985602899421</v>
      </c>
      <c r="F60" s="13">
        <f t="shared" si="7"/>
        <v>10.804597701149426</v>
      </c>
      <c r="G60" s="13">
        <f t="shared" si="7"/>
        <v>0.11657068179049836</v>
      </c>
      <c r="H60" s="13">
        <f t="shared" si="7"/>
        <v>46.589598205811185</v>
      </c>
      <c r="I60" s="13">
        <f t="shared" si="7"/>
        <v>26.560261095203575</v>
      </c>
      <c r="J60" s="13">
        <f t="shared" si="7"/>
        <v>16.68387927496195</v>
      </c>
      <c r="K60" s="13">
        <f t="shared" si="7"/>
        <v>2.991441441441441</v>
      </c>
      <c r="L60" s="13">
        <f t="shared" si="7"/>
        <v>38.54966697239372</v>
      </c>
      <c r="M60" s="13">
        <f t="shared" si="7"/>
        <v>18.442510085067944</v>
      </c>
      <c r="N60" s="13">
        <f t="shared" si="7"/>
        <v>34.60259821253439</v>
      </c>
      <c r="O60" s="13">
        <f t="shared" si="7"/>
        <v>11.715418508665545</v>
      </c>
      <c r="P60" s="13">
        <f t="shared" si="7"/>
        <v>87.6193353412019</v>
      </c>
      <c r="Q60" s="13">
        <f t="shared" si="7"/>
        <v>38.09900944526633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27.06681954476813</v>
      </c>
      <c r="W60" s="13">
        <f t="shared" si="7"/>
        <v>115.74069298952459</v>
      </c>
      <c r="X60" s="13">
        <f t="shared" si="7"/>
        <v>0</v>
      </c>
      <c r="Y60" s="13">
        <f t="shared" si="7"/>
        <v>0</v>
      </c>
      <c r="Z60" s="14">
        <f t="shared" si="7"/>
        <v>21.99985602899421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1.3025562928787595</v>
      </c>
      <c r="C62" s="12">
        <f t="shared" si="7"/>
        <v>0</v>
      </c>
      <c r="D62" s="3">
        <f t="shared" si="7"/>
        <v>26.978098623537566</v>
      </c>
      <c r="E62" s="13">
        <f t="shared" si="7"/>
        <v>22.000007679968533</v>
      </c>
      <c r="F62" s="13">
        <f t="shared" si="7"/>
        <v>5.874356733663463</v>
      </c>
      <c r="G62" s="13">
        <f t="shared" si="7"/>
        <v>0.039843494752611744</v>
      </c>
      <c r="H62" s="13">
        <f t="shared" si="7"/>
        <v>162.08662902692345</v>
      </c>
      <c r="I62" s="13">
        <f t="shared" si="7"/>
        <v>41.22393979843316</v>
      </c>
      <c r="J62" s="13">
        <f t="shared" si="7"/>
        <v>26.27292082069762</v>
      </c>
      <c r="K62" s="13">
        <f t="shared" si="7"/>
        <v>5.994251336898396</v>
      </c>
      <c r="L62" s="13">
        <f t="shared" si="7"/>
        <v>86.52717590028203</v>
      </c>
      <c r="M62" s="13">
        <f t="shared" si="7"/>
        <v>33.69724983045778</v>
      </c>
      <c r="N62" s="13">
        <f t="shared" si="7"/>
        <v>54.17352770037489</v>
      </c>
      <c r="O62" s="13">
        <f t="shared" si="7"/>
        <v>19.95252586291119</v>
      </c>
      <c r="P62" s="13">
        <f t="shared" si="7"/>
        <v>394.9913294797688</v>
      </c>
      <c r="Q62" s="13">
        <f t="shared" si="7"/>
        <v>73.43491243116083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46.349001205028515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22.000007679968533</v>
      </c>
    </row>
    <row r="63" spans="1:26" ht="13.5">
      <c r="A63" s="38" t="s">
        <v>105</v>
      </c>
      <c r="B63" s="12">
        <f t="shared" si="7"/>
        <v>14.61339805778421</v>
      </c>
      <c r="C63" s="12">
        <f t="shared" si="7"/>
        <v>0</v>
      </c>
      <c r="D63" s="3">
        <f t="shared" si="7"/>
        <v>0</v>
      </c>
      <c r="E63" s="13">
        <f t="shared" si="7"/>
        <v>21.998375292740047</v>
      </c>
      <c r="F63" s="13">
        <f t="shared" si="7"/>
        <v>7.121661721068249</v>
      </c>
      <c r="G63" s="13">
        <f t="shared" si="7"/>
        <v>0</v>
      </c>
      <c r="H63" s="13">
        <f t="shared" si="7"/>
        <v>13.030489115416499</v>
      </c>
      <c r="I63" s="13">
        <f t="shared" si="7"/>
        <v>13.241771528094496</v>
      </c>
      <c r="J63" s="13">
        <f t="shared" si="7"/>
        <v>10.122221373462684</v>
      </c>
      <c r="K63" s="13">
        <f t="shared" si="7"/>
        <v>0.6496062992125984</v>
      </c>
      <c r="L63" s="13">
        <f t="shared" si="7"/>
        <v>17.752333559873907</v>
      </c>
      <c r="M63" s="13">
        <f t="shared" si="7"/>
        <v>9.582626417213842</v>
      </c>
      <c r="N63" s="13">
        <f t="shared" si="7"/>
        <v>3.0561262515329926</v>
      </c>
      <c r="O63" s="13">
        <f t="shared" si="7"/>
        <v>1.984088007071997</v>
      </c>
      <c r="P63" s="13">
        <f t="shared" si="7"/>
        <v>0</v>
      </c>
      <c r="Q63" s="13">
        <f t="shared" si="7"/>
        <v>1.680171482501933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6.995276136094899</v>
      </c>
      <c r="W63" s="13">
        <f t="shared" si="7"/>
        <v>22.40218380345769</v>
      </c>
      <c r="X63" s="13">
        <f t="shared" si="7"/>
        <v>0</v>
      </c>
      <c r="Y63" s="13">
        <f t="shared" si="7"/>
        <v>0</v>
      </c>
      <c r="Z63" s="14">
        <f t="shared" si="7"/>
        <v>21.998375292740047</v>
      </c>
    </row>
    <row r="64" spans="1:26" ht="13.5">
      <c r="A64" s="38" t="s">
        <v>106</v>
      </c>
      <c r="B64" s="12">
        <f t="shared" si="7"/>
        <v>0.9987867931284425</v>
      </c>
      <c r="C64" s="12">
        <f t="shared" si="7"/>
        <v>0</v>
      </c>
      <c r="D64" s="3">
        <f t="shared" si="7"/>
        <v>0</v>
      </c>
      <c r="E64" s="13">
        <f t="shared" si="7"/>
        <v>22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28.319282836057408</v>
      </c>
      <c r="O64" s="13">
        <f t="shared" si="7"/>
        <v>3.8349001260193814</v>
      </c>
      <c r="P64" s="13">
        <f t="shared" si="7"/>
        <v>30.644513917273326</v>
      </c>
      <c r="Q64" s="13">
        <f t="shared" si="7"/>
        <v>20.878375876800867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12.476358209334682</v>
      </c>
      <c r="W64" s="13">
        <f t="shared" si="7"/>
        <v>19.254063079777364</v>
      </c>
      <c r="X64" s="13">
        <f t="shared" si="7"/>
        <v>0</v>
      </c>
      <c r="Y64" s="13">
        <f t="shared" si="7"/>
        <v>0</v>
      </c>
      <c r="Z64" s="14">
        <f t="shared" si="7"/>
        <v>22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0.003497384456053223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0.1448202665577957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22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86.80557828954393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81.98433479142368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22</v>
      </c>
    </row>
    <row r="67" spans="1:26" ht="13.5" hidden="1">
      <c r="A67" s="40" t="s">
        <v>109</v>
      </c>
      <c r="B67" s="23">
        <v>307847048</v>
      </c>
      <c r="C67" s="23"/>
      <c r="D67" s="24">
        <v>312456710</v>
      </c>
      <c r="E67" s="25">
        <v>378706661</v>
      </c>
      <c r="F67" s="25">
        <v>11310</v>
      </c>
      <c r="G67" s="25">
        <v>137509787</v>
      </c>
      <c r="H67" s="25">
        <v>18793159</v>
      </c>
      <c r="I67" s="25">
        <v>156314256</v>
      </c>
      <c r="J67" s="25">
        <v>17715935</v>
      </c>
      <c r="K67" s="25">
        <v>17680000</v>
      </c>
      <c r="L67" s="25">
        <v>18805019</v>
      </c>
      <c r="M67" s="25">
        <v>54200954</v>
      </c>
      <c r="N67" s="25">
        <v>18762086</v>
      </c>
      <c r="O67" s="25">
        <v>17710904</v>
      </c>
      <c r="P67" s="25">
        <v>969851</v>
      </c>
      <c r="Q67" s="25">
        <v>37442841</v>
      </c>
      <c r="R67" s="25"/>
      <c r="S67" s="25"/>
      <c r="T67" s="25"/>
      <c r="U67" s="25"/>
      <c r="V67" s="25">
        <v>247958051</v>
      </c>
      <c r="W67" s="25">
        <v>175887000</v>
      </c>
      <c r="X67" s="25"/>
      <c r="Y67" s="24"/>
      <c r="Z67" s="26">
        <v>378706661</v>
      </c>
    </row>
    <row r="68" spans="1:26" ht="13.5" hidden="1">
      <c r="A68" s="36" t="s">
        <v>31</v>
      </c>
      <c r="B68" s="18">
        <v>160280800</v>
      </c>
      <c r="C68" s="18"/>
      <c r="D68" s="19">
        <v>194789430</v>
      </c>
      <c r="E68" s="20">
        <v>194789000</v>
      </c>
      <c r="F68" s="20"/>
      <c r="G68" s="20">
        <v>127638989</v>
      </c>
      <c r="H68" s="20">
        <v>15231439</v>
      </c>
      <c r="I68" s="20">
        <v>142870428</v>
      </c>
      <c r="J68" s="20">
        <v>15761941</v>
      </c>
      <c r="K68" s="20">
        <v>16126000</v>
      </c>
      <c r="L68" s="20">
        <v>16126000</v>
      </c>
      <c r="M68" s="20">
        <v>48013941</v>
      </c>
      <c r="N68" s="20">
        <v>17370283</v>
      </c>
      <c r="O68" s="20">
        <v>16075000</v>
      </c>
      <c r="P68" s="20"/>
      <c r="Q68" s="20">
        <v>33445283</v>
      </c>
      <c r="R68" s="20"/>
      <c r="S68" s="20"/>
      <c r="T68" s="20"/>
      <c r="U68" s="20"/>
      <c r="V68" s="20">
        <v>224329652</v>
      </c>
      <c r="W68" s="20">
        <v>167200000</v>
      </c>
      <c r="X68" s="20"/>
      <c r="Y68" s="19"/>
      <c r="Z68" s="22">
        <v>194789000</v>
      </c>
    </row>
    <row r="69" spans="1:26" ht="13.5" hidden="1">
      <c r="A69" s="37" t="s">
        <v>32</v>
      </c>
      <c r="B69" s="18">
        <v>39388439</v>
      </c>
      <c r="C69" s="18"/>
      <c r="D69" s="19">
        <v>62667280</v>
      </c>
      <c r="E69" s="20">
        <v>73917661</v>
      </c>
      <c r="F69" s="20">
        <v>11310</v>
      </c>
      <c r="G69" s="20">
        <v>1756874</v>
      </c>
      <c r="H69" s="20">
        <v>2328406</v>
      </c>
      <c r="I69" s="20">
        <v>4096590</v>
      </c>
      <c r="J69" s="20">
        <v>1953994</v>
      </c>
      <c r="K69" s="20">
        <v>1554000</v>
      </c>
      <c r="L69" s="20">
        <v>1365052</v>
      </c>
      <c r="M69" s="20">
        <v>4873046</v>
      </c>
      <c r="N69" s="20">
        <v>1391803</v>
      </c>
      <c r="O69" s="20">
        <v>1635904</v>
      </c>
      <c r="P69" s="20">
        <v>969851</v>
      </c>
      <c r="Q69" s="20">
        <v>3997558</v>
      </c>
      <c r="R69" s="20"/>
      <c r="S69" s="20"/>
      <c r="T69" s="20"/>
      <c r="U69" s="20"/>
      <c r="V69" s="20">
        <v>12967194</v>
      </c>
      <c r="W69" s="20">
        <v>8687000</v>
      </c>
      <c r="X69" s="20"/>
      <c r="Y69" s="19"/>
      <c r="Z69" s="22">
        <v>73917661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>
        <v>31304981</v>
      </c>
      <c r="C71" s="18"/>
      <c r="D71" s="19">
        <v>51103683</v>
      </c>
      <c r="E71" s="20">
        <v>59635661</v>
      </c>
      <c r="F71" s="20">
        <v>10299</v>
      </c>
      <c r="G71" s="20">
        <v>1756874</v>
      </c>
      <c r="H71" s="20">
        <v>601669</v>
      </c>
      <c r="I71" s="20">
        <v>2368842</v>
      </c>
      <c r="J71" s="20">
        <v>1139957</v>
      </c>
      <c r="K71" s="20">
        <v>748000</v>
      </c>
      <c r="L71" s="20">
        <v>552438</v>
      </c>
      <c r="M71" s="20">
        <v>2440395</v>
      </c>
      <c r="N71" s="20">
        <v>586039</v>
      </c>
      <c r="O71" s="20">
        <v>829083</v>
      </c>
      <c r="P71" s="20">
        <v>173000</v>
      </c>
      <c r="Q71" s="20">
        <v>1588122</v>
      </c>
      <c r="R71" s="20"/>
      <c r="S71" s="20"/>
      <c r="T71" s="20"/>
      <c r="U71" s="20"/>
      <c r="V71" s="20">
        <v>6397359</v>
      </c>
      <c r="W71" s="20"/>
      <c r="X71" s="20"/>
      <c r="Y71" s="19"/>
      <c r="Z71" s="22">
        <v>59635661</v>
      </c>
    </row>
    <row r="72" spans="1:26" ht="13.5" hidden="1">
      <c r="A72" s="38" t="s">
        <v>105</v>
      </c>
      <c r="B72" s="18">
        <v>2902973</v>
      </c>
      <c r="C72" s="18"/>
      <c r="D72" s="19">
        <v>4113597</v>
      </c>
      <c r="E72" s="20">
        <v>6832000</v>
      </c>
      <c r="F72" s="20">
        <v>1011</v>
      </c>
      <c r="G72" s="20"/>
      <c r="H72" s="20">
        <v>325690</v>
      </c>
      <c r="I72" s="20">
        <v>326701</v>
      </c>
      <c r="J72" s="20">
        <v>261820</v>
      </c>
      <c r="K72" s="20">
        <v>254000</v>
      </c>
      <c r="L72" s="20">
        <v>260439</v>
      </c>
      <c r="M72" s="20">
        <v>776259</v>
      </c>
      <c r="N72" s="20">
        <v>253589</v>
      </c>
      <c r="O72" s="20">
        <v>254525</v>
      </c>
      <c r="P72" s="20">
        <v>253713</v>
      </c>
      <c r="Q72" s="20">
        <v>761827</v>
      </c>
      <c r="R72" s="20"/>
      <c r="S72" s="20"/>
      <c r="T72" s="20"/>
      <c r="U72" s="20"/>
      <c r="V72" s="20">
        <v>1864787</v>
      </c>
      <c r="W72" s="20">
        <v>3297000</v>
      </c>
      <c r="X72" s="20"/>
      <c r="Y72" s="19"/>
      <c r="Z72" s="22">
        <v>6832000</v>
      </c>
    </row>
    <row r="73" spans="1:26" ht="13.5" hidden="1">
      <c r="A73" s="38" t="s">
        <v>106</v>
      </c>
      <c r="B73" s="18">
        <v>5180485</v>
      </c>
      <c r="C73" s="18"/>
      <c r="D73" s="19">
        <v>7450000</v>
      </c>
      <c r="E73" s="20">
        <v>7450000</v>
      </c>
      <c r="F73" s="20"/>
      <c r="G73" s="20"/>
      <c r="H73" s="20"/>
      <c r="I73" s="20"/>
      <c r="J73" s="20">
        <v>552217</v>
      </c>
      <c r="K73" s="20">
        <v>552000</v>
      </c>
      <c r="L73" s="20">
        <v>552175</v>
      </c>
      <c r="M73" s="20">
        <v>1656392</v>
      </c>
      <c r="N73" s="20">
        <v>552175</v>
      </c>
      <c r="O73" s="20">
        <v>552296</v>
      </c>
      <c r="P73" s="20">
        <v>543138</v>
      </c>
      <c r="Q73" s="20">
        <v>1647609</v>
      </c>
      <c r="R73" s="20"/>
      <c r="S73" s="20"/>
      <c r="T73" s="20"/>
      <c r="U73" s="20"/>
      <c r="V73" s="20">
        <v>3304001</v>
      </c>
      <c r="W73" s="20">
        <v>5390000</v>
      </c>
      <c r="X73" s="20"/>
      <c r="Y73" s="19"/>
      <c r="Z73" s="22">
        <v>7450000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>
        <v>1401047</v>
      </c>
      <c r="I74" s="20">
        <v>1401047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1401047</v>
      </c>
      <c r="W74" s="20"/>
      <c r="X74" s="20"/>
      <c r="Y74" s="19"/>
      <c r="Z74" s="22"/>
    </row>
    <row r="75" spans="1:26" ht="13.5" hidden="1">
      <c r="A75" s="39" t="s">
        <v>108</v>
      </c>
      <c r="B75" s="27">
        <v>108177809</v>
      </c>
      <c r="C75" s="27"/>
      <c r="D75" s="28">
        <v>55000000</v>
      </c>
      <c r="E75" s="29">
        <v>110000000</v>
      </c>
      <c r="F75" s="29"/>
      <c r="G75" s="29">
        <v>8113924</v>
      </c>
      <c r="H75" s="29">
        <v>1233314</v>
      </c>
      <c r="I75" s="29">
        <v>9347238</v>
      </c>
      <c r="J75" s="29"/>
      <c r="K75" s="29"/>
      <c r="L75" s="29">
        <v>1313967</v>
      </c>
      <c r="M75" s="29">
        <v>1313967</v>
      </c>
      <c r="N75" s="29"/>
      <c r="O75" s="29"/>
      <c r="P75" s="29"/>
      <c r="Q75" s="29"/>
      <c r="R75" s="29"/>
      <c r="S75" s="29"/>
      <c r="T75" s="29"/>
      <c r="U75" s="29"/>
      <c r="V75" s="29">
        <v>10661205</v>
      </c>
      <c r="W75" s="29"/>
      <c r="X75" s="29"/>
      <c r="Y75" s="28"/>
      <c r="Z75" s="30">
        <v>110000000</v>
      </c>
    </row>
    <row r="76" spans="1:26" ht="13.5" hidden="1">
      <c r="A76" s="41" t="s">
        <v>110</v>
      </c>
      <c r="B76" s="31">
        <v>58651072</v>
      </c>
      <c r="C76" s="31"/>
      <c r="D76" s="32">
        <v>56640477</v>
      </c>
      <c r="E76" s="33">
        <v>83315454</v>
      </c>
      <c r="F76" s="33">
        <v>412972</v>
      </c>
      <c r="G76" s="33">
        <v>13297695</v>
      </c>
      <c r="H76" s="33">
        <v>1858312</v>
      </c>
      <c r="I76" s="33">
        <v>15568979</v>
      </c>
      <c r="J76" s="33">
        <v>1039080</v>
      </c>
      <c r="K76" s="33">
        <v>178070</v>
      </c>
      <c r="L76" s="33">
        <v>1155809</v>
      </c>
      <c r="M76" s="33">
        <v>2372959</v>
      </c>
      <c r="N76" s="33">
        <v>1323342</v>
      </c>
      <c r="O76" s="33">
        <v>1962096</v>
      </c>
      <c r="P76" s="33">
        <v>4693167</v>
      </c>
      <c r="Q76" s="33">
        <v>7978605</v>
      </c>
      <c r="R76" s="33"/>
      <c r="S76" s="33"/>
      <c r="T76" s="33"/>
      <c r="U76" s="33"/>
      <c r="V76" s="33">
        <v>25920543</v>
      </c>
      <c r="W76" s="33">
        <v>52407865</v>
      </c>
      <c r="X76" s="33"/>
      <c r="Y76" s="32"/>
      <c r="Z76" s="34">
        <v>83315454</v>
      </c>
    </row>
    <row r="77" spans="1:26" ht="13.5" hidden="1">
      <c r="A77" s="36" t="s">
        <v>31</v>
      </c>
      <c r="B77" s="18">
        <v>35019761</v>
      </c>
      <c r="C77" s="18"/>
      <c r="D77" s="19">
        <v>42853675</v>
      </c>
      <c r="E77" s="20">
        <v>42853675</v>
      </c>
      <c r="F77" s="20">
        <v>411750</v>
      </c>
      <c r="G77" s="20">
        <v>5181723</v>
      </c>
      <c r="H77" s="20">
        <v>773517</v>
      </c>
      <c r="I77" s="20">
        <v>6366990</v>
      </c>
      <c r="J77" s="20">
        <v>713078</v>
      </c>
      <c r="K77" s="20">
        <v>131583</v>
      </c>
      <c r="L77" s="20">
        <v>629586</v>
      </c>
      <c r="M77" s="20">
        <v>1474247</v>
      </c>
      <c r="N77" s="20">
        <v>841742</v>
      </c>
      <c r="O77" s="20">
        <v>1770443</v>
      </c>
      <c r="P77" s="20">
        <v>3216796</v>
      </c>
      <c r="Q77" s="20">
        <v>5828981</v>
      </c>
      <c r="R77" s="20"/>
      <c r="S77" s="20"/>
      <c r="T77" s="20"/>
      <c r="U77" s="20"/>
      <c r="V77" s="20">
        <v>13670218</v>
      </c>
      <c r="W77" s="20">
        <v>33936000</v>
      </c>
      <c r="X77" s="20"/>
      <c r="Y77" s="19"/>
      <c r="Z77" s="22">
        <v>42853675</v>
      </c>
    </row>
    <row r="78" spans="1:26" ht="13.5" hidden="1">
      <c r="A78" s="37" t="s">
        <v>32</v>
      </c>
      <c r="B78" s="18">
        <v>23631311</v>
      </c>
      <c r="C78" s="18"/>
      <c r="D78" s="19">
        <v>13786802</v>
      </c>
      <c r="E78" s="20">
        <v>16261779</v>
      </c>
      <c r="F78" s="20">
        <v>1222</v>
      </c>
      <c r="G78" s="20">
        <v>2048</v>
      </c>
      <c r="H78" s="20">
        <v>1084795</v>
      </c>
      <c r="I78" s="20">
        <v>1088065</v>
      </c>
      <c r="J78" s="20">
        <v>326002</v>
      </c>
      <c r="K78" s="20">
        <v>46487</v>
      </c>
      <c r="L78" s="20">
        <v>526223</v>
      </c>
      <c r="M78" s="20">
        <v>898712</v>
      </c>
      <c r="N78" s="20">
        <v>481600</v>
      </c>
      <c r="O78" s="20">
        <v>191653</v>
      </c>
      <c r="P78" s="20">
        <v>849777</v>
      </c>
      <c r="Q78" s="20">
        <v>1523030</v>
      </c>
      <c r="R78" s="20"/>
      <c r="S78" s="20"/>
      <c r="T78" s="20"/>
      <c r="U78" s="20"/>
      <c r="V78" s="20">
        <v>3509807</v>
      </c>
      <c r="W78" s="20">
        <v>10054394</v>
      </c>
      <c r="X78" s="20"/>
      <c r="Y78" s="19"/>
      <c r="Z78" s="22">
        <v>16261779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>
        <v>407765</v>
      </c>
      <c r="C80" s="18"/>
      <c r="D80" s="19">
        <v>13786802</v>
      </c>
      <c r="E80" s="20">
        <v>13119850</v>
      </c>
      <c r="F80" s="20">
        <v>605</v>
      </c>
      <c r="G80" s="20">
        <v>700</v>
      </c>
      <c r="H80" s="20">
        <v>975225</v>
      </c>
      <c r="I80" s="20">
        <v>976530</v>
      </c>
      <c r="J80" s="20">
        <v>299500</v>
      </c>
      <c r="K80" s="20">
        <v>44837</v>
      </c>
      <c r="L80" s="20">
        <v>478009</v>
      </c>
      <c r="M80" s="20">
        <v>822346</v>
      </c>
      <c r="N80" s="20">
        <v>317478</v>
      </c>
      <c r="O80" s="20">
        <v>165423</v>
      </c>
      <c r="P80" s="20">
        <v>683335</v>
      </c>
      <c r="Q80" s="20">
        <v>1166236</v>
      </c>
      <c r="R80" s="20"/>
      <c r="S80" s="20"/>
      <c r="T80" s="20"/>
      <c r="U80" s="20"/>
      <c r="V80" s="20">
        <v>2965112</v>
      </c>
      <c r="W80" s="20">
        <v>8278000</v>
      </c>
      <c r="X80" s="20"/>
      <c r="Y80" s="19"/>
      <c r="Z80" s="22">
        <v>13119850</v>
      </c>
    </row>
    <row r="81" spans="1:26" ht="13.5" hidden="1">
      <c r="A81" s="38" t="s">
        <v>105</v>
      </c>
      <c r="B81" s="18">
        <v>424223</v>
      </c>
      <c r="C81" s="18"/>
      <c r="D81" s="19"/>
      <c r="E81" s="20">
        <v>1502929</v>
      </c>
      <c r="F81" s="20">
        <v>72</v>
      </c>
      <c r="G81" s="20">
        <v>750</v>
      </c>
      <c r="H81" s="20">
        <v>42439</v>
      </c>
      <c r="I81" s="20">
        <v>43261</v>
      </c>
      <c r="J81" s="20">
        <v>26502</v>
      </c>
      <c r="K81" s="20">
        <v>1650</v>
      </c>
      <c r="L81" s="20">
        <v>46234</v>
      </c>
      <c r="M81" s="20">
        <v>74386</v>
      </c>
      <c r="N81" s="20">
        <v>7750</v>
      </c>
      <c r="O81" s="20">
        <v>5050</v>
      </c>
      <c r="P81" s="20"/>
      <c r="Q81" s="20">
        <v>12800</v>
      </c>
      <c r="R81" s="20"/>
      <c r="S81" s="20"/>
      <c r="T81" s="20"/>
      <c r="U81" s="20"/>
      <c r="V81" s="20">
        <v>130447</v>
      </c>
      <c r="W81" s="20">
        <v>738600</v>
      </c>
      <c r="X81" s="20"/>
      <c r="Y81" s="19"/>
      <c r="Z81" s="22">
        <v>1502929</v>
      </c>
    </row>
    <row r="82" spans="1:26" ht="13.5" hidden="1">
      <c r="A82" s="38" t="s">
        <v>106</v>
      </c>
      <c r="B82" s="18">
        <v>51742</v>
      </c>
      <c r="C82" s="18"/>
      <c r="D82" s="19"/>
      <c r="E82" s="20">
        <v>1639000</v>
      </c>
      <c r="F82" s="20">
        <v>545</v>
      </c>
      <c r="G82" s="20">
        <v>549</v>
      </c>
      <c r="H82" s="20">
        <v>67131</v>
      </c>
      <c r="I82" s="20">
        <v>68225</v>
      </c>
      <c r="J82" s="20"/>
      <c r="K82" s="20"/>
      <c r="L82" s="20"/>
      <c r="M82" s="20"/>
      <c r="N82" s="20">
        <v>156372</v>
      </c>
      <c r="O82" s="20">
        <v>21180</v>
      </c>
      <c r="P82" s="20">
        <v>166442</v>
      </c>
      <c r="Q82" s="20">
        <v>343994</v>
      </c>
      <c r="R82" s="20"/>
      <c r="S82" s="20"/>
      <c r="T82" s="20"/>
      <c r="U82" s="20"/>
      <c r="V82" s="20">
        <v>412219</v>
      </c>
      <c r="W82" s="20">
        <v>1037794</v>
      </c>
      <c r="X82" s="20"/>
      <c r="Y82" s="19"/>
      <c r="Z82" s="22">
        <v>1639000</v>
      </c>
    </row>
    <row r="83" spans="1:26" ht="13.5" hidden="1">
      <c r="A83" s="38" t="s">
        <v>107</v>
      </c>
      <c r="B83" s="18">
        <v>22747581</v>
      </c>
      <c r="C83" s="18"/>
      <c r="D83" s="19"/>
      <c r="E83" s="20"/>
      <c r="F83" s="20"/>
      <c r="G83" s="20">
        <v>49</v>
      </c>
      <c r="H83" s="20"/>
      <c r="I83" s="20">
        <v>49</v>
      </c>
      <c r="J83" s="20"/>
      <c r="K83" s="20"/>
      <c r="L83" s="20">
        <v>1980</v>
      </c>
      <c r="M83" s="20">
        <v>1980</v>
      </c>
      <c r="N83" s="20"/>
      <c r="O83" s="20"/>
      <c r="P83" s="20"/>
      <c r="Q83" s="20"/>
      <c r="R83" s="20"/>
      <c r="S83" s="20"/>
      <c r="T83" s="20"/>
      <c r="U83" s="20"/>
      <c r="V83" s="20">
        <v>2029</v>
      </c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>
        <v>24200000</v>
      </c>
      <c r="F84" s="29"/>
      <c r="G84" s="29">
        <v>8113924</v>
      </c>
      <c r="H84" s="29"/>
      <c r="I84" s="29">
        <v>8113924</v>
      </c>
      <c r="J84" s="29"/>
      <c r="K84" s="29"/>
      <c r="L84" s="29"/>
      <c r="M84" s="29"/>
      <c r="N84" s="29"/>
      <c r="O84" s="29"/>
      <c r="P84" s="29">
        <v>626594</v>
      </c>
      <c r="Q84" s="29">
        <v>626594</v>
      </c>
      <c r="R84" s="29"/>
      <c r="S84" s="29"/>
      <c r="T84" s="29"/>
      <c r="U84" s="29"/>
      <c r="V84" s="29">
        <v>8740518</v>
      </c>
      <c r="W84" s="29">
        <v>8417471</v>
      </c>
      <c r="X84" s="29"/>
      <c r="Y84" s="28"/>
      <c r="Z84" s="30">
        <v>24200000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80134532</v>
      </c>
      <c r="C5" s="18">
        <v>0</v>
      </c>
      <c r="D5" s="58">
        <v>84730977</v>
      </c>
      <c r="E5" s="59">
        <v>84730977</v>
      </c>
      <c r="F5" s="59">
        <v>58454</v>
      </c>
      <c r="G5" s="59">
        <v>-12715818</v>
      </c>
      <c r="H5" s="59">
        <v>15636056</v>
      </c>
      <c r="I5" s="59">
        <v>2978692</v>
      </c>
      <c r="J5" s="59">
        <v>6678914</v>
      </c>
      <c r="K5" s="59">
        <v>4650200</v>
      </c>
      <c r="L5" s="59">
        <v>1247891</v>
      </c>
      <c r="M5" s="59">
        <v>12577005</v>
      </c>
      <c r="N5" s="59">
        <v>-12715818</v>
      </c>
      <c r="O5" s="59">
        <v>1169335</v>
      </c>
      <c r="P5" s="59">
        <v>1217526</v>
      </c>
      <c r="Q5" s="59">
        <v>-10328957</v>
      </c>
      <c r="R5" s="59">
        <v>0</v>
      </c>
      <c r="S5" s="59">
        <v>0</v>
      </c>
      <c r="T5" s="59">
        <v>0</v>
      </c>
      <c r="U5" s="59">
        <v>0</v>
      </c>
      <c r="V5" s="59">
        <v>5226740</v>
      </c>
      <c r="W5" s="59">
        <v>63548235</v>
      </c>
      <c r="X5" s="59">
        <v>-58321495</v>
      </c>
      <c r="Y5" s="60">
        <v>-91.78</v>
      </c>
      <c r="Z5" s="61">
        <v>84730977</v>
      </c>
    </row>
    <row r="6" spans="1:26" ht="13.5">
      <c r="A6" s="57" t="s">
        <v>32</v>
      </c>
      <c r="B6" s="18">
        <v>37640818</v>
      </c>
      <c r="C6" s="18">
        <v>0</v>
      </c>
      <c r="D6" s="58">
        <v>51912846</v>
      </c>
      <c r="E6" s="59">
        <v>51912846</v>
      </c>
      <c r="F6" s="59">
        <v>1337780</v>
      </c>
      <c r="G6" s="59">
        <v>4135309</v>
      </c>
      <c r="H6" s="59">
        <v>4239016</v>
      </c>
      <c r="I6" s="59">
        <v>9712105</v>
      </c>
      <c r="J6" s="59">
        <v>2452543</v>
      </c>
      <c r="K6" s="59">
        <v>6920666</v>
      </c>
      <c r="L6" s="59">
        <v>3946480</v>
      </c>
      <c r="M6" s="59">
        <v>13319689</v>
      </c>
      <c r="N6" s="59">
        <v>4135309</v>
      </c>
      <c r="O6" s="59">
        <v>5368503</v>
      </c>
      <c r="P6" s="59">
        <v>1877433</v>
      </c>
      <c r="Q6" s="59">
        <v>11381245</v>
      </c>
      <c r="R6" s="59">
        <v>0</v>
      </c>
      <c r="S6" s="59">
        <v>0</v>
      </c>
      <c r="T6" s="59">
        <v>0</v>
      </c>
      <c r="U6" s="59">
        <v>0</v>
      </c>
      <c r="V6" s="59">
        <v>34413039</v>
      </c>
      <c r="W6" s="59">
        <v>38934639</v>
      </c>
      <c r="X6" s="59">
        <v>-4521600</v>
      </c>
      <c r="Y6" s="60">
        <v>-11.61</v>
      </c>
      <c r="Z6" s="61">
        <v>51912846</v>
      </c>
    </row>
    <row r="7" spans="1:26" ht="13.5">
      <c r="A7" s="57" t="s">
        <v>33</v>
      </c>
      <c r="B7" s="18">
        <v>14808099</v>
      </c>
      <c r="C7" s="18">
        <v>0</v>
      </c>
      <c r="D7" s="58">
        <v>2635604</v>
      </c>
      <c r="E7" s="59">
        <v>2635604</v>
      </c>
      <c r="F7" s="59">
        <v>0</v>
      </c>
      <c r="G7" s="59">
        <v>0</v>
      </c>
      <c r="H7" s="59">
        <v>858231</v>
      </c>
      <c r="I7" s="59">
        <v>858231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858231</v>
      </c>
      <c r="W7" s="59">
        <v>1976706</v>
      </c>
      <c r="X7" s="59">
        <v>-1118475</v>
      </c>
      <c r="Y7" s="60">
        <v>-56.58</v>
      </c>
      <c r="Z7" s="61">
        <v>2635604</v>
      </c>
    </row>
    <row r="8" spans="1:26" ht="13.5">
      <c r="A8" s="57" t="s">
        <v>34</v>
      </c>
      <c r="B8" s="18">
        <v>0</v>
      </c>
      <c r="C8" s="18">
        <v>0</v>
      </c>
      <c r="D8" s="58">
        <v>262208800</v>
      </c>
      <c r="E8" s="59">
        <v>262208800</v>
      </c>
      <c r="F8" s="59">
        <v>-26318</v>
      </c>
      <c r="G8" s="59">
        <v>2105013</v>
      </c>
      <c r="H8" s="59">
        <v>247528</v>
      </c>
      <c r="I8" s="59">
        <v>2326223</v>
      </c>
      <c r="J8" s="59">
        <v>31000000</v>
      </c>
      <c r="K8" s="59">
        <v>37218</v>
      </c>
      <c r="L8" s="59">
        <v>84747000</v>
      </c>
      <c r="M8" s="59">
        <v>115784218</v>
      </c>
      <c r="N8" s="59">
        <v>35013</v>
      </c>
      <c r="O8" s="59">
        <v>0</v>
      </c>
      <c r="P8" s="59">
        <v>0</v>
      </c>
      <c r="Q8" s="59">
        <v>35013</v>
      </c>
      <c r="R8" s="59">
        <v>0</v>
      </c>
      <c r="S8" s="59">
        <v>0</v>
      </c>
      <c r="T8" s="59">
        <v>0</v>
      </c>
      <c r="U8" s="59">
        <v>0</v>
      </c>
      <c r="V8" s="59">
        <v>118145454</v>
      </c>
      <c r="W8" s="59">
        <v>262208800</v>
      </c>
      <c r="X8" s="59">
        <v>-144063346</v>
      </c>
      <c r="Y8" s="60">
        <v>-54.94</v>
      </c>
      <c r="Z8" s="61">
        <v>262208800</v>
      </c>
    </row>
    <row r="9" spans="1:26" ht="13.5">
      <c r="A9" s="57" t="s">
        <v>35</v>
      </c>
      <c r="B9" s="18">
        <v>45181020</v>
      </c>
      <c r="C9" s="18">
        <v>0</v>
      </c>
      <c r="D9" s="58">
        <v>23546778</v>
      </c>
      <c r="E9" s="59">
        <v>23546778</v>
      </c>
      <c r="F9" s="59">
        <v>718577</v>
      </c>
      <c r="G9" s="59">
        <v>9280315</v>
      </c>
      <c r="H9" s="59">
        <v>1930100</v>
      </c>
      <c r="I9" s="59">
        <v>11928992</v>
      </c>
      <c r="J9" s="59">
        <v>1663265</v>
      </c>
      <c r="K9" s="59">
        <v>3393211</v>
      </c>
      <c r="L9" s="59">
        <v>3201299</v>
      </c>
      <c r="M9" s="59">
        <v>8257775</v>
      </c>
      <c r="N9" s="59">
        <v>9280315</v>
      </c>
      <c r="O9" s="59">
        <v>3862517</v>
      </c>
      <c r="P9" s="59">
        <v>73905011</v>
      </c>
      <c r="Q9" s="59">
        <v>87047843</v>
      </c>
      <c r="R9" s="59">
        <v>0</v>
      </c>
      <c r="S9" s="59">
        <v>0</v>
      </c>
      <c r="T9" s="59">
        <v>0</v>
      </c>
      <c r="U9" s="59">
        <v>0</v>
      </c>
      <c r="V9" s="59">
        <v>107234610</v>
      </c>
      <c r="W9" s="59">
        <v>17660079</v>
      </c>
      <c r="X9" s="59">
        <v>89574531</v>
      </c>
      <c r="Y9" s="60">
        <v>507.21</v>
      </c>
      <c r="Z9" s="61">
        <v>23546778</v>
      </c>
    </row>
    <row r="10" spans="1:26" ht="25.5">
      <c r="A10" s="62" t="s">
        <v>95</v>
      </c>
      <c r="B10" s="63">
        <f>SUM(B5:B9)</f>
        <v>177764469</v>
      </c>
      <c r="C10" s="63">
        <f>SUM(C5:C9)</f>
        <v>0</v>
      </c>
      <c r="D10" s="64">
        <f aca="true" t="shared" si="0" ref="D10:Z10">SUM(D5:D9)</f>
        <v>425035005</v>
      </c>
      <c r="E10" s="65">
        <f t="shared" si="0"/>
        <v>425035005</v>
      </c>
      <c r="F10" s="65">
        <f t="shared" si="0"/>
        <v>2088493</v>
      </c>
      <c r="G10" s="65">
        <f t="shared" si="0"/>
        <v>2804819</v>
      </c>
      <c r="H10" s="65">
        <f t="shared" si="0"/>
        <v>22910931</v>
      </c>
      <c r="I10" s="65">
        <f t="shared" si="0"/>
        <v>27804243</v>
      </c>
      <c r="J10" s="65">
        <f t="shared" si="0"/>
        <v>41794722</v>
      </c>
      <c r="K10" s="65">
        <f t="shared" si="0"/>
        <v>15001295</v>
      </c>
      <c r="L10" s="65">
        <f t="shared" si="0"/>
        <v>93142670</v>
      </c>
      <c r="M10" s="65">
        <f t="shared" si="0"/>
        <v>149938687</v>
      </c>
      <c r="N10" s="65">
        <f t="shared" si="0"/>
        <v>734819</v>
      </c>
      <c r="O10" s="65">
        <f t="shared" si="0"/>
        <v>10400355</v>
      </c>
      <c r="P10" s="65">
        <f t="shared" si="0"/>
        <v>76999970</v>
      </c>
      <c r="Q10" s="65">
        <f t="shared" si="0"/>
        <v>88135144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265878074</v>
      </c>
      <c r="W10" s="65">
        <f t="shared" si="0"/>
        <v>384328459</v>
      </c>
      <c r="X10" s="65">
        <f t="shared" si="0"/>
        <v>-118450385</v>
      </c>
      <c r="Y10" s="66">
        <f>+IF(W10&lt;&gt;0,(X10/W10)*100,0)</f>
        <v>-30.820092092113327</v>
      </c>
      <c r="Z10" s="67">
        <f t="shared" si="0"/>
        <v>425035005</v>
      </c>
    </row>
    <row r="11" spans="1:26" ht="13.5">
      <c r="A11" s="57" t="s">
        <v>36</v>
      </c>
      <c r="B11" s="18">
        <v>140016367</v>
      </c>
      <c r="C11" s="18">
        <v>0</v>
      </c>
      <c r="D11" s="58">
        <v>145345007</v>
      </c>
      <c r="E11" s="59">
        <v>145345007</v>
      </c>
      <c r="F11" s="59">
        <v>11772159</v>
      </c>
      <c r="G11" s="59">
        <v>11647328</v>
      </c>
      <c r="H11" s="59">
        <v>11401193</v>
      </c>
      <c r="I11" s="59">
        <v>34820680</v>
      </c>
      <c r="J11" s="59">
        <v>9360729</v>
      </c>
      <c r="K11" s="59">
        <v>12234269</v>
      </c>
      <c r="L11" s="59">
        <v>14713182</v>
      </c>
      <c r="M11" s="59">
        <v>36308180</v>
      </c>
      <c r="N11" s="59">
        <v>11647328</v>
      </c>
      <c r="O11" s="59">
        <v>12446429</v>
      </c>
      <c r="P11" s="59">
        <v>13349154</v>
      </c>
      <c r="Q11" s="59">
        <v>37442911</v>
      </c>
      <c r="R11" s="59">
        <v>0</v>
      </c>
      <c r="S11" s="59">
        <v>0</v>
      </c>
      <c r="T11" s="59">
        <v>0</v>
      </c>
      <c r="U11" s="59">
        <v>0</v>
      </c>
      <c r="V11" s="59">
        <v>108571771</v>
      </c>
      <c r="W11" s="59">
        <v>109008756</v>
      </c>
      <c r="X11" s="59">
        <v>-436985</v>
      </c>
      <c r="Y11" s="60">
        <v>-0.4</v>
      </c>
      <c r="Z11" s="61">
        <v>145345007</v>
      </c>
    </row>
    <row r="12" spans="1:26" ht="13.5">
      <c r="A12" s="57" t="s">
        <v>37</v>
      </c>
      <c r="B12" s="18">
        <v>15345055</v>
      </c>
      <c r="C12" s="18">
        <v>0</v>
      </c>
      <c r="D12" s="58">
        <v>17256932</v>
      </c>
      <c r="E12" s="59">
        <v>17256932</v>
      </c>
      <c r="F12" s="59">
        <v>1243868</v>
      </c>
      <c r="G12" s="59">
        <v>1295379</v>
      </c>
      <c r="H12" s="59">
        <v>1274417</v>
      </c>
      <c r="I12" s="59">
        <v>3813664</v>
      </c>
      <c r="J12" s="59">
        <v>1075142</v>
      </c>
      <c r="K12" s="59">
        <v>1351950</v>
      </c>
      <c r="L12" s="59">
        <v>0</v>
      </c>
      <c r="M12" s="59">
        <v>2427092</v>
      </c>
      <c r="N12" s="59">
        <v>1295379</v>
      </c>
      <c r="O12" s="59">
        <v>1351956</v>
      </c>
      <c r="P12" s="59">
        <v>2662498</v>
      </c>
      <c r="Q12" s="59">
        <v>5309833</v>
      </c>
      <c r="R12" s="59">
        <v>0</v>
      </c>
      <c r="S12" s="59">
        <v>0</v>
      </c>
      <c r="T12" s="59">
        <v>0</v>
      </c>
      <c r="U12" s="59">
        <v>0</v>
      </c>
      <c r="V12" s="59">
        <v>11550589</v>
      </c>
      <c r="W12" s="59">
        <v>12942702</v>
      </c>
      <c r="X12" s="59">
        <v>-1392113</v>
      </c>
      <c r="Y12" s="60">
        <v>-10.76</v>
      </c>
      <c r="Z12" s="61">
        <v>17256932</v>
      </c>
    </row>
    <row r="13" spans="1:26" ht="13.5">
      <c r="A13" s="57" t="s">
        <v>96</v>
      </c>
      <c r="B13" s="18">
        <v>101963757</v>
      </c>
      <c r="C13" s="18">
        <v>0</v>
      </c>
      <c r="D13" s="58">
        <v>39145775</v>
      </c>
      <c r="E13" s="59">
        <v>39145775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29359332</v>
      </c>
      <c r="X13" s="59">
        <v>-29359332</v>
      </c>
      <c r="Y13" s="60">
        <v>-100</v>
      </c>
      <c r="Z13" s="61">
        <v>39145775</v>
      </c>
    </row>
    <row r="14" spans="1:26" ht="13.5">
      <c r="A14" s="57" t="s">
        <v>38</v>
      </c>
      <c r="B14" s="18">
        <v>0</v>
      </c>
      <c r="C14" s="18">
        <v>0</v>
      </c>
      <c r="D14" s="58">
        <v>1086999</v>
      </c>
      <c r="E14" s="59">
        <v>1086999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815247</v>
      </c>
      <c r="X14" s="59">
        <v>-815247</v>
      </c>
      <c r="Y14" s="60">
        <v>-100</v>
      </c>
      <c r="Z14" s="61">
        <v>1086999</v>
      </c>
    </row>
    <row r="15" spans="1:26" ht="13.5">
      <c r="A15" s="57" t="s">
        <v>39</v>
      </c>
      <c r="B15" s="18">
        <v>93528594</v>
      </c>
      <c r="C15" s="18">
        <v>0</v>
      </c>
      <c r="D15" s="58">
        <v>73295485</v>
      </c>
      <c r="E15" s="59">
        <v>73295485</v>
      </c>
      <c r="F15" s="59">
        <v>488067</v>
      </c>
      <c r="G15" s="59">
        <v>2965596</v>
      </c>
      <c r="H15" s="59">
        <v>1720285</v>
      </c>
      <c r="I15" s="59">
        <v>5173948</v>
      </c>
      <c r="J15" s="59">
        <v>1356555</v>
      </c>
      <c r="K15" s="59">
        <v>603558</v>
      </c>
      <c r="L15" s="59">
        <v>0</v>
      </c>
      <c r="M15" s="59">
        <v>1960113</v>
      </c>
      <c r="N15" s="59">
        <v>2965596</v>
      </c>
      <c r="O15" s="59">
        <v>2066534</v>
      </c>
      <c r="P15" s="59">
        <v>16159399</v>
      </c>
      <c r="Q15" s="59">
        <v>21191529</v>
      </c>
      <c r="R15" s="59">
        <v>0</v>
      </c>
      <c r="S15" s="59">
        <v>0</v>
      </c>
      <c r="T15" s="59">
        <v>0</v>
      </c>
      <c r="U15" s="59">
        <v>0</v>
      </c>
      <c r="V15" s="59">
        <v>28325590</v>
      </c>
      <c r="W15" s="59">
        <v>54983749</v>
      </c>
      <c r="X15" s="59">
        <v>-26658159</v>
      </c>
      <c r="Y15" s="60">
        <v>-48.48</v>
      </c>
      <c r="Z15" s="61">
        <v>73295485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35047</v>
      </c>
      <c r="M16" s="59">
        <v>35047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35047</v>
      </c>
      <c r="W16" s="59"/>
      <c r="X16" s="59">
        <v>35047</v>
      </c>
      <c r="Y16" s="60">
        <v>0</v>
      </c>
      <c r="Z16" s="61">
        <v>0</v>
      </c>
    </row>
    <row r="17" spans="1:26" ht="13.5">
      <c r="A17" s="57" t="s">
        <v>41</v>
      </c>
      <c r="B17" s="18">
        <v>93127164</v>
      </c>
      <c r="C17" s="18">
        <v>0</v>
      </c>
      <c r="D17" s="58">
        <v>129918159</v>
      </c>
      <c r="E17" s="59">
        <v>129918159</v>
      </c>
      <c r="F17" s="59">
        <v>3379751</v>
      </c>
      <c r="G17" s="59">
        <v>8160690</v>
      </c>
      <c r="H17" s="59">
        <v>3284265</v>
      </c>
      <c r="I17" s="59">
        <v>14824706</v>
      </c>
      <c r="J17" s="59">
        <v>5187251</v>
      </c>
      <c r="K17" s="59">
        <v>3683966</v>
      </c>
      <c r="L17" s="59">
        <v>775042</v>
      </c>
      <c r="M17" s="59">
        <v>9646259</v>
      </c>
      <c r="N17" s="59">
        <v>8160690</v>
      </c>
      <c r="O17" s="59">
        <v>8344452</v>
      </c>
      <c r="P17" s="59">
        <v>5843471</v>
      </c>
      <c r="Q17" s="59">
        <v>22348613</v>
      </c>
      <c r="R17" s="59">
        <v>0</v>
      </c>
      <c r="S17" s="59">
        <v>0</v>
      </c>
      <c r="T17" s="59">
        <v>0</v>
      </c>
      <c r="U17" s="59">
        <v>0</v>
      </c>
      <c r="V17" s="59">
        <v>46819578</v>
      </c>
      <c r="W17" s="59">
        <v>84765482</v>
      </c>
      <c r="X17" s="59">
        <v>-37945904</v>
      </c>
      <c r="Y17" s="60">
        <v>-44.77</v>
      </c>
      <c r="Z17" s="61">
        <v>129918159</v>
      </c>
    </row>
    <row r="18" spans="1:26" ht="13.5">
      <c r="A18" s="69" t="s">
        <v>42</v>
      </c>
      <c r="B18" s="70">
        <f>SUM(B11:B17)</f>
        <v>443980937</v>
      </c>
      <c r="C18" s="70">
        <f>SUM(C11:C17)</f>
        <v>0</v>
      </c>
      <c r="D18" s="71">
        <f aca="true" t="shared" si="1" ref="D18:Z18">SUM(D11:D17)</f>
        <v>406048357</v>
      </c>
      <c r="E18" s="72">
        <f t="shared" si="1"/>
        <v>406048357</v>
      </c>
      <c r="F18" s="72">
        <f t="shared" si="1"/>
        <v>16883845</v>
      </c>
      <c r="G18" s="72">
        <f t="shared" si="1"/>
        <v>24068993</v>
      </c>
      <c r="H18" s="72">
        <f t="shared" si="1"/>
        <v>17680160</v>
      </c>
      <c r="I18" s="72">
        <f t="shared" si="1"/>
        <v>58632998</v>
      </c>
      <c r="J18" s="72">
        <f t="shared" si="1"/>
        <v>16979677</v>
      </c>
      <c r="K18" s="72">
        <f t="shared" si="1"/>
        <v>17873743</v>
      </c>
      <c r="L18" s="72">
        <f t="shared" si="1"/>
        <v>15523271</v>
      </c>
      <c r="M18" s="72">
        <f t="shared" si="1"/>
        <v>50376691</v>
      </c>
      <c r="N18" s="72">
        <f t="shared" si="1"/>
        <v>24068993</v>
      </c>
      <c r="O18" s="72">
        <f t="shared" si="1"/>
        <v>24209371</v>
      </c>
      <c r="P18" s="72">
        <f t="shared" si="1"/>
        <v>38014522</v>
      </c>
      <c r="Q18" s="72">
        <f t="shared" si="1"/>
        <v>86292886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195302575</v>
      </c>
      <c r="W18" s="72">
        <f t="shared" si="1"/>
        <v>291875268</v>
      </c>
      <c r="X18" s="72">
        <f t="shared" si="1"/>
        <v>-96572693</v>
      </c>
      <c r="Y18" s="66">
        <f>+IF(W18&lt;&gt;0,(X18/W18)*100,0)</f>
        <v>-33.08697364519422</v>
      </c>
      <c r="Z18" s="73">
        <f t="shared" si="1"/>
        <v>406048357</v>
      </c>
    </row>
    <row r="19" spans="1:26" ht="13.5">
      <c r="A19" s="69" t="s">
        <v>43</v>
      </c>
      <c r="B19" s="74">
        <f>+B10-B18</f>
        <v>-266216468</v>
      </c>
      <c r="C19" s="74">
        <f>+C10-C18</f>
        <v>0</v>
      </c>
      <c r="D19" s="75">
        <f aca="true" t="shared" si="2" ref="D19:Z19">+D10-D18</f>
        <v>18986648</v>
      </c>
      <c r="E19" s="76">
        <f t="shared" si="2"/>
        <v>18986648</v>
      </c>
      <c r="F19" s="76">
        <f t="shared" si="2"/>
        <v>-14795352</v>
      </c>
      <c r="G19" s="76">
        <f t="shared" si="2"/>
        <v>-21264174</v>
      </c>
      <c r="H19" s="76">
        <f t="shared" si="2"/>
        <v>5230771</v>
      </c>
      <c r="I19" s="76">
        <f t="shared" si="2"/>
        <v>-30828755</v>
      </c>
      <c r="J19" s="76">
        <f t="shared" si="2"/>
        <v>24815045</v>
      </c>
      <c r="K19" s="76">
        <f t="shared" si="2"/>
        <v>-2872448</v>
      </c>
      <c r="L19" s="76">
        <f t="shared" si="2"/>
        <v>77619399</v>
      </c>
      <c r="M19" s="76">
        <f t="shared" si="2"/>
        <v>99561996</v>
      </c>
      <c r="N19" s="76">
        <f t="shared" si="2"/>
        <v>-23334174</v>
      </c>
      <c r="O19" s="76">
        <f t="shared" si="2"/>
        <v>-13809016</v>
      </c>
      <c r="P19" s="76">
        <f t="shared" si="2"/>
        <v>38985448</v>
      </c>
      <c r="Q19" s="76">
        <f t="shared" si="2"/>
        <v>1842258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70575499</v>
      </c>
      <c r="W19" s="76">
        <f>IF(E10=E18,0,W10-W18)</f>
        <v>92453191</v>
      </c>
      <c r="X19" s="76">
        <f t="shared" si="2"/>
        <v>-21877692</v>
      </c>
      <c r="Y19" s="77">
        <f>+IF(W19&lt;&gt;0,(X19/W19)*100,0)</f>
        <v>-23.66353369025413</v>
      </c>
      <c r="Z19" s="78">
        <f t="shared" si="2"/>
        <v>18986648</v>
      </c>
    </row>
    <row r="20" spans="1:26" ht="13.5">
      <c r="A20" s="57" t="s">
        <v>44</v>
      </c>
      <c r="B20" s="18">
        <v>354764813</v>
      </c>
      <c r="C20" s="18">
        <v>0</v>
      </c>
      <c r="D20" s="58">
        <v>0</v>
      </c>
      <c r="E20" s="59">
        <v>0</v>
      </c>
      <c r="F20" s="59">
        <v>0</v>
      </c>
      <c r="G20" s="59">
        <v>37219000</v>
      </c>
      <c r="H20" s="59">
        <v>0</v>
      </c>
      <c r="I20" s="59">
        <v>37219000</v>
      </c>
      <c r="J20" s="59">
        <v>0</v>
      </c>
      <c r="K20" s="59">
        <v>970</v>
      </c>
      <c r="L20" s="59">
        <v>0</v>
      </c>
      <c r="M20" s="59">
        <v>970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37219970</v>
      </c>
      <c r="W20" s="59"/>
      <c r="X20" s="59">
        <v>37219970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88548345</v>
      </c>
      <c r="C22" s="85">
        <f>SUM(C19:C21)</f>
        <v>0</v>
      </c>
      <c r="D22" s="86">
        <f aca="true" t="shared" si="3" ref="D22:Z22">SUM(D19:D21)</f>
        <v>18986648</v>
      </c>
      <c r="E22" s="87">
        <f t="shared" si="3"/>
        <v>18986648</v>
      </c>
      <c r="F22" s="87">
        <f t="shared" si="3"/>
        <v>-14795352</v>
      </c>
      <c r="G22" s="87">
        <f t="shared" si="3"/>
        <v>15954826</v>
      </c>
      <c r="H22" s="87">
        <f t="shared" si="3"/>
        <v>5230771</v>
      </c>
      <c r="I22" s="87">
        <f t="shared" si="3"/>
        <v>6390245</v>
      </c>
      <c r="J22" s="87">
        <f t="shared" si="3"/>
        <v>24815045</v>
      </c>
      <c r="K22" s="87">
        <f t="shared" si="3"/>
        <v>-2871478</v>
      </c>
      <c r="L22" s="87">
        <f t="shared" si="3"/>
        <v>77619399</v>
      </c>
      <c r="M22" s="87">
        <f t="shared" si="3"/>
        <v>99562966</v>
      </c>
      <c r="N22" s="87">
        <f t="shared" si="3"/>
        <v>-23334174</v>
      </c>
      <c r="O22" s="87">
        <f t="shared" si="3"/>
        <v>-13809016</v>
      </c>
      <c r="P22" s="87">
        <f t="shared" si="3"/>
        <v>38985448</v>
      </c>
      <c r="Q22" s="87">
        <f t="shared" si="3"/>
        <v>1842258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107795469</v>
      </c>
      <c r="W22" s="87">
        <f t="shared" si="3"/>
        <v>92453191</v>
      </c>
      <c r="X22" s="87">
        <f t="shared" si="3"/>
        <v>15342278</v>
      </c>
      <c r="Y22" s="88">
        <f>+IF(W22&lt;&gt;0,(X22/W22)*100,0)</f>
        <v>16.594644094004284</v>
      </c>
      <c r="Z22" s="89">
        <f t="shared" si="3"/>
        <v>18986648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88548345</v>
      </c>
      <c r="C24" s="74">
        <f>SUM(C22:C23)</f>
        <v>0</v>
      </c>
      <c r="D24" s="75">
        <f aca="true" t="shared" si="4" ref="D24:Z24">SUM(D22:D23)</f>
        <v>18986648</v>
      </c>
      <c r="E24" s="76">
        <f t="shared" si="4"/>
        <v>18986648</v>
      </c>
      <c r="F24" s="76">
        <f t="shared" si="4"/>
        <v>-14795352</v>
      </c>
      <c r="G24" s="76">
        <f t="shared" si="4"/>
        <v>15954826</v>
      </c>
      <c r="H24" s="76">
        <f t="shared" si="4"/>
        <v>5230771</v>
      </c>
      <c r="I24" s="76">
        <f t="shared" si="4"/>
        <v>6390245</v>
      </c>
      <c r="J24" s="76">
        <f t="shared" si="4"/>
        <v>24815045</v>
      </c>
      <c r="K24" s="76">
        <f t="shared" si="4"/>
        <v>-2871478</v>
      </c>
      <c r="L24" s="76">
        <f t="shared" si="4"/>
        <v>77619399</v>
      </c>
      <c r="M24" s="76">
        <f t="shared" si="4"/>
        <v>99562966</v>
      </c>
      <c r="N24" s="76">
        <f t="shared" si="4"/>
        <v>-23334174</v>
      </c>
      <c r="O24" s="76">
        <f t="shared" si="4"/>
        <v>-13809016</v>
      </c>
      <c r="P24" s="76">
        <f t="shared" si="4"/>
        <v>38985448</v>
      </c>
      <c r="Q24" s="76">
        <f t="shared" si="4"/>
        <v>1842258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107795469</v>
      </c>
      <c r="W24" s="76">
        <f t="shared" si="4"/>
        <v>92453191</v>
      </c>
      <c r="X24" s="76">
        <f t="shared" si="4"/>
        <v>15342278</v>
      </c>
      <c r="Y24" s="77">
        <f>+IF(W24&lt;&gt;0,(X24/W24)*100,0)</f>
        <v>16.594644094004284</v>
      </c>
      <c r="Z24" s="78">
        <f t="shared" si="4"/>
        <v>18986648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119020000</v>
      </c>
      <c r="C27" s="21">
        <v>0</v>
      </c>
      <c r="D27" s="98">
        <v>133185000</v>
      </c>
      <c r="E27" s="99">
        <v>133185000</v>
      </c>
      <c r="F27" s="99">
        <v>49242110</v>
      </c>
      <c r="G27" s="99">
        <v>2887954</v>
      </c>
      <c r="H27" s="99">
        <v>8778398</v>
      </c>
      <c r="I27" s="99">
        <v>60908462</v>
      </c>
      <c r="J27" s="99">
        <v>1570664</v>
      </c>
      <c r="K27" s="99">
        <v>8692180</v>
      </c>
      <c r="L27" s="99">
        <v>23590833</v>
      </c>
      <c r="M27" s="99">
        <v>33853677</v>
      </c>
      <c r="N27" s="99">
        <v>4616445</v>
      </c>
      <c r="O27" s="99">
        <v>8998401</v>
      </c>
      <c r="P27" s="99">
        <v>21651903</v>
      </c>
      <c r="Q27" s="99">
        <v>35266749</v>
      </c>
      <c r="R27" s="99">
        <v>0</v>
      </c>
      <c r="S27" s="99">
        <v>0</v>
      </c>
      <c r="T27" s="99">
        <v>0</v>
      </c>
      <c r="U27" s="99">
        <v>0</v>
      </c>
      <c r="V27" s="99">
        <v>130028888</v>
      </c>
      <c r="W27" s="99">
        <v>99888750</v>
      </c>
      <c r="X27" s="99">
        <v>30140138</v>
      </c>
      <c r="Y27" s="100">
        <v>30.17</v>
      </c>
      <c r="Z27" s="101">
        <v>133185000</v>
      </c>
    </row>
    <row r="28" spans="1:26" ht="13.5">
      <c r="A28" s="102" t="s">
        <v>44</v>
      </c>
      <c r="B28" s="18">
        <v>119020000</v>
      </c>
      <c r="C28" s="18">
        <v>0</v>
      </c>
      <c r="D28" s="58">
        <v>126185000</v>
      </c>
      <c r="E28" s="59">
        <v>126185000</v>
      </c>
      <c r="F28" s="59">
        <v>49242110</v>
      </c>
      <c r="G28" s="59">
        <v>2887954</v>
      </c>
      <c r="H28" s="59">
        <v>8778398</v>
      </c>
      <c r="I28" s="59">
        <v>60908462</v>
      </c>
      <c r="J28" s="59">
        <v>1570664</v>
      </c>
      <c r="K28" s="59">
        <v>8692180</v>
      </c>
      <c r="L28" s="59">
        <v>23590833</v>
      </c>
      <c r="M28" s="59">
        <v>33853677</v>
      </c>
      <c r="N28" s="59">
        <v>4616445</v>
      </c>
      <c r="O28" s="59">
        <v>8998401</v>
      </c>
      <c r="P28" s="59">
        <v>21651903</v>
      </c>
      <c r="Q28" s="59">
        <v>35266749</v>
      </c>
      <c r="R28" s="59">
        <v>0</v>
      </c>
      <c r="S28" s="59">
        <v>0</v>
      </c>
      <c r="T28" s="59">
        <v>0</v>
      </c>
      <c r="U28" s="59">
        <v>0</v>
      </c>
      <c r="V28" s="59">
        <v>130028888</v>
      </c>
      <c r="W28" s="59">
        <v>94638750</v>
      </c>
      <c r="X28" s="59">
        <v>35390138</v>
      </c>
      <c r="Y28" s="60">
        <v>37.39</v>
      </c>
      <c r="Z28" s="61">
        <v>126185000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7000000</v>
      </c>
      <c r="E31" s="59">
        <v>7000000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5250000</v>
      </c>
      <c r="X31" s="59">
        <v>-5250000</v>
      </c>
      <c r="Y31" s="60">
        <v>-100</v>
      </c>
      <c r="Z31" s="61">
        <v>7000000</v>
      </c>
    </row>
    <row r="32" spans="1:26" ht="13.5">
      <c r="A32" s="69" t="s">
        <v>50</v>
      </c>
      <c r="B32" s="21">
        <f>SUM(B28:B31)</f>
        <v>119020000</v>
      </c>
      <c r="C32" s="21">
        <f>SUM(C28:C31)</f>
        <v>0</v>
      </c>
      <c r="D32" s="98">
        <f aca="true" t="shared" si="5" ref="D32:Z32">SUM(D28:D31)</f>
        <v>133185000</v>
      </c>
      <c r="E32" s="99">
        <f t="shared" si="5"/>
        <v>133185000</v>
      </c>
      <c r="F32" s="99">
        <f t="shared" si="5"/>
        <v>49242110</v>
      </c>
      <c r="G32" s="99">
        <f t="shared" si="5"/>
        <v>2887954</v>
      </c>
      <c r="H32" s="99">
        <f t="shared" si="5"/>
        <v>8778398</v>
      </c>
      <c r="I32" s="99">
        <f t="shared" si="5"/>
        <v>60908462</v>
      </c>
      <c r="J32" s="99">
        <f t="shared" si="5"/>
        <v>1570664</v>
      </c>
      <c r="K32" s="99">
        <f t="shared" si="5"/>
        <v>8692180</v>
      </c>
      <c r="L32" s="99">
        <f t="shared" si="5"/>
        <v>23590833</v>
      </c>
      <c r="M32" s="99">
        <f t="shared" si="5"/>
        <v>33853677</v>
      </c>
      <c r="N32" s="99">
        <f t="shared" si="5"/>
        <v>4616445</v>
      </c>
      <c r="O32" s="99">
        <f t="shared" si="5"/>
        <v>8998401</v>
      </c>
      <c r="P32" s="99">
        <f t="shared" si="5"/>
        <v>21651903</v>
      </c>
      <c r="Q32" s="99">
        <f t="shared" si="5"/>
        <v>35266749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130028888</v>
      </c>
      <c r="W32" s="99">
        <f t="shared" si="5"/>
        <v>99888750</v>
      </c>
      <c r="X32" s="99">
        <f t="shared" si="5"/>
        <v>30140138</v>
      </c>
      <c r="Y32" s="100">
        <f>+IF(W32&lt;&gt;0,(X32/W32)*100,0)</f>
        <v>30.17370624820113</v>
      </c>
      <c r="Z32" s="101">
        <f t="shared" si="5"/>
        <v>133185000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206663805</v>
      </c>
      <c r="C35" s="18">
        <v>0</v>
      </c>
      <c r="D35" s="58">
        <v>136290665</v>
      </c>
      <c r="E35" s="59">
        <v>136290665</v>
      </c>
      <c r="F35" s="59">
        <v>309699514</v>
      </c>
      <c r="G35" s="59">
        <v>156751898</v>
      </c>
      <c r="H35" s="59">
        <v>134779487</v>
      </c>
      <c r="I35" s="59">
        <v>134779487</v>
      </c>
      <c r="J35" s="59">
        <v>143897918</v>
      </c>
      <c r="K35" s="59">
        <v>871936031</v>
      </c>
      <c r="L35" s="59">
        <v>435210710</v>
      </c>
      <c r="M35" s="59">
        <v>435210710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102217999</v>
      </c>
      <c r="X35" s="59">
        <v>-102217999</v>
      </c>
      <c r="Y35" s="60">
        <v>-100</v>
      </c>
      <c r="Z35" s="61">
        <v>136290665</v>
      </c>
    </row>
    <row r="36" spans="1:26" ht="13.5">
      <c r="A36" s="57" t="s">
        <v>53</v>
      </c>
      <c r="B36" s="18">
        <v>1156929597</v>
      </c>
      <c r="C36" s="18">
        <v>0</v>
      </c>
      <c r="D36" s="58">
        <v>1064457939</v>
      </c>
      <c r="E36" s="59">
        <v>1064457939</v>
      </c>
      <c r="F36" s="59">
        <v>615341</v>
      </c>
      <c r="G36" s="59">
        <v>307670</v>
      </c>
      <c r="H36" s="59">
        <v>307670</v>
      </c>
      <c r="I36" s="59">
        <v>307670</v>
      </c>
      <c r="J36" s="59">
        <v>307670</v>
      </c>
      <c r="K36" s="59">
        <v>874625</v>
      </c>
      <c r="L36" s="59">
        <v>437312</v>
      </c>
      <c r="M36" s="59">
        <v>437312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798343454</v>
      </c>
      <c r="X36" s="59">
        <v>-798343454</v>
      </c>
      <c r="Y36" s="60">
        <v>-100</v>
      </c>
      <c r="Z36" s="61">
        <v>1064457939</v>
      </c>
    </row>
    <row r="37" spans="1:26" ht="13.5">
      <c r="A37" s="57" t="s">
        <v>54</v>
      </c>
      <c r="B37" s="18">
        <v>249519054</v>
      </c>
      <c r="C37" s="18">
        <v>0</v>
      </c>
      <c r="D37" s="58">
        <v>68912243</v>
      </c>
      <c r="E37" s="59">
        <v>68912243</v>
      </c>
      <c r="F37" s="59">
        <v>28413247</v>
      </c>
      <c r="G37" s="59">
        <v>37249683</v>
      </c>
      <c r="H37" s="59">
        <v>37249683</v>
      </c>
      <c r="I37" s="59">
        <v>37249683</v>
      </c>
      <c r="J37" s="59">
        <v>37249683</v>
      </c>
      <c r="K37" s="59">
        <v>-597832700</v>
      </c>
      <c r="L37" s="59">
        <v>-298916350</v>
      </c>
      <c r="M37" s="59">
        <v>-298916350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51684182</v>
      </c>
      <c r="X37" s="59">
        <v>-51684182</v>
      </c>
      <c r="Y37" s="60">
        <v>-100</v>
      </c>
      <c r="Z37" s="61">
        <v>68912243</v>
      </c>
    </row>
    <row r="38" spans="1:26" ht="13.5">
      <c r="A38" s="57" t="s">
        <v>55</v>
      </c>
      <c r="B38" s="18">
        <v>46114897</v>
      </c>
      <c r="C38" s="18">
        <v>0</v>
      </c>
      <c r="D38" s="58">
        <v>32735901</v>
      </c>
      <c r="E38" s="59">
        <v>32735901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24551926</v>
      </c>
      <c r="X38" s="59">
        <v>-24551926</v>
      </c>
      <c r="Y38" s="60">
        <v>-100</v>
      </c>
      <c r="Z38" s="61">
        <v>32735901</v>
      </c>
    </row>
    <row r="39" spans="1:26" ht="13.5">
      <c r="A39" s="57" t="s">
        <v>56</v>
      </c>
      <c r="B39" s="18">
        <v>1067959451</v>
      </c>
      <c r="C39" s="18">
        <v>0</v>
      </c>
      <c r="D39" s="58">
        <v>1099100460</v>
      </c>
      <c r="E39" s="59">
        <v>1099100460</v>
      </c>
      <c r="F39" s="59">
        <v>281901608</v>
      </c>
      <c r="G39" s="59">
        <v>119809885</v>
      </c>
      <c r="H39" s="59">
        <v>97837474</v>
      </c>
      <c r="I39" s="59">
        <v>97837474</v>
      </c>
      <c r="J39" s="59">
        <v>106955905</v>
      </c>
      <c r="K39" s="59">
        <v>1470643356</v>
      </c>
      <c r="L39" s="59">
        <v>734564372</v>
      </c>
      <c r="M39" s="59">
        <v>734564372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824325345</v>
      </c>
      <c r="X39" s="59">
        <v>-824325345</v>
      </c>
      <c r="Y39" s="60">
        <v>-100</v>
      </c>
      <c r="Z39" s="61">
        <v>1099100460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72066653</v>
      </c>
      <c r="C42" s="18">
        <v>0</v>
      </c>
      <c r="D42" s="58">
        <v>184019535</v>
      </c>
      <c r="E42" s="59">
        <v>184019535</v>
      </c>
      <c r="F42" s="59">
        <v>91300170</v>
      </c>
      <c r="G42" s="59">
        <v>-32320838</v>
      </c>
      <c r="H42" s="59">
        <v>-12726971</v>
      </c>
      <c r="I42" s="59">
        <v>46252361</v>
      </c>
      <c r="J42" s="59">
        <v>10689095</v>
      </c>
      <c r="K42" s="59">
        <v>-17615731</v>
      </c>
      <c r="L42" s="59">
        <v>82983949</v>
      </c>
      <c r="M42" s="59">
        <v>76057313</v>
      </c>
      <c r="N42" s="59">
        <v>-24373146</v>
      </c>
      <c r="O42" s="59">
        <v>-7607187</v>
      </c>
      <c r="P42" s="59">
        <v>57933881</v>
      </c>
      <c r="Q42" s="59">
        <v>25953548</v>
      </c>
      <c r="R42" s="59">
        <v>0</v>
      </c>
      <c r="S42" s="59">
        <v>0</v>
      </c>
      <c r="T42" s="59">
        <v>0</v>
      </c>
      <c r="U42" s="59">
        <v>0</v>
      </c>
      <c r="V42" s="59">
        <v>148263222</v>
      </c>
      <c r="W42" s="59">
        <v>238324631</v>
      </c>
      <c r="X42" s="59">
        <v>-90061409</v>
      </c>
      <c r="Y42" s="60">
        <v>-37.79</v>
      </c>
      <c r="Z42" s="61">
        <v>184019535</v>
      </c>
    </row>
    <row r="43" spans="1:26" ht="13.5">
      <c r="A43" s="57" t="s">
        <v>59</v>
      </c>
      <c r="B43" s="18">
        <v>-70502216</v>
      </c>
      <c r="C43" s="18">
        <v>0</v>
      </c>
      <c r="D43" s="58">
        <v>-117574226</v>
      </c>
      <c r="E43" s="59">
        <v>-117574226</v>
      </c>
      <c r="F43" s="59">
        <v>-10323110</v>
      </c>
      <c r="G43" s="59">
        <v>-2898218</v>
      </c>
      <c r="H43" s="59">
        <v>-8778399</v>
      </c>
      <c r="I43" s="59">
        <v>-21999727</v>
      </c>
      <c r="J43" s="59">
        <v>-1570664</v>
      </c>
      <c r="K43" s="59">
        <v>-8691180</v>
      </c>
      <c r="L43" s="59">
        <v>-23590833</v>
      </c>
      <c r="M43" s="59">
        <v>-33852677</v>
      </c>
      <c r="N43" s="59">
        <v>-4616445</v>
      </c>
      <c r="O43" s="59">
        <v>-8998401</v>
      </c>
      <c r="P43" s="59">
        <v>-19345122</v>
      </c>
      <c r="Q43" s="59">
        <v>-32959968</v>
      </c>
      <c r="R43" s="59">
        <v>0</v>
      </c>
      <c r="S43" s="59">
        <v>0</v>
      </c>
      <c r="T43" s="59">
        <v>0</v>
      </c>
      <c r="U43" s="59">
        <v>0</v>
      </c>
      <c r="V43" s="59">
        <v>-88812372</v>
      </c>
      <c r="W43" s="59">
        <v>-88027925</v>
      </c>
      <c r="X43" s="59">
        <v>-784447</v>
      </c>
      <c r="Y43" s="60">
        <v>0.89</v>
      </c>
      <c r="Z43" s="61">
        <v>-117574226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1962721</v>
      </c>
      <c r="C45" s="21">
        <v>0</v>
      </c>
      <c r="D45" s="98">
        <v>67645310</v>
      </c>
      <c r="E45" s="99">
        <v>67645310</v>
      </c>
      <c r="F45" s="99">
        <v>82938164</v>
      </c>
      <c r="G45" s="99">
        <v>47719108</v>
      </c>
      <c r="H45" s="99">
        <v>26213738</v>
      </c>
      <c r="I45" s="99">
        <v>26213738</v>
      </c>
      <c r="J45" s="99">
        <v>35332169</v>
      </c>
      <c r="K45" s="99">
        <v>9025258</v>
      </c>
      <c r="L45" s="99">
        <v>68418374</v>
      </c>
      <c r="M45" s="99">
        <v>68418374</v>
      </c>
      <c r="N45" s="99">
        <v>39428783</v>
      </c>
      <c r="O45" s="99">
        <v>22823195</v>
      </c>
      <c r="P45" s="99">
        <v>61411954</v>
      </c>
      <c r="Q45" s="99">
        <v>61411954</v>
      </c>
      <c r="R45" s="99">
        <v>0</v>
      </c>
      <c r="S45" s="99">
        <v>0</v>
      </c>
      <c r="T45" s="99">
        <v>0</v>
      </c>
      <c r="U45" s="99">
        <v>0</v>
      </c>
      <c r="V45" s="99">
        <v>61411954</v>
      </c>
      <c r="W45" s="99">
        <v>151496707</v>
      </c>
      <c r="X45" s="99">
        <v>-90084753</v>
      </c>
      <c r="Y45" s="100">
        <v>-59.46</v>
      </c>
      <c r="Z45" s="101">
        <v>67645310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13153900</v>
      </c>
      <c r="C49" s="51">
        <v>0</v>
      </c>
      <c r="D49" s="128">
        <v>11481236</v>
      </c>
      <c r="E49" s="53">
        <v>11657881</v>
      </c>
      <c r="F49" s="53">
        <v>0</v>
      </c>
      <c r="G49" s="53">
        <v>0</v>
      </c>
      <c r="H49" s="53">
        <v>0</v>
      </c>
      <c r="I49" s="53">
        <v>10280473</v>
      </c>
      <c r="J49" s="53">
        <v>0</v>
      </c>
      <c r="K49" s="53">
        <v>0</v>
      </c>
      <c r="L49" s="53">
        <v>0</v>
      </c>
      <c r="M49" s="53">
        <v>10243252</v>
      </c>
      <c r="N49" s="53">
        <v>0</v>
      </c>
      <c r="O49" s="53">
        <v>0</v>
      </c>
      <c r="P49" s="53">
        <v>0</v>
      </c>
      <c r="Q49" s="53">
        <v>10061663</v>
      </c>
      <c r="R49" s="53">
        <v>0</v>
      </c>
      <c r="S49" s="53">
        <v>0</v>
      </c>
      <c r="T49" s="53">
        <v>0</v>
      </c>
      <c r="U49" s="53">
        <v>0</v>
      </c>
      <c r="V49" s="53">
        <v>70255795</v>
      </c>
      <c r="W49" s="53">
        <v>364873092</v>
      </c>
      <c r="X49" s="53">
        <v>502007292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17150632</v>
      </c>
      <c r="C51" s="51">
        <v>0</v>
      </c>
      <c r="D51" s="128">
        <v>2680119</v>
      </c>
      <c r="E51" s="53">
        <v>10481302</v>
      </c>
      <c r="F51" s="53">
        <v>0</v>
      </c>
      <c r="G51" s="53">
        <v>0</v>
      </c>
      <c r="H51" s="53">
        <v>0</v>
      </c>
      <c r="I51" s="53">
        <v>9683546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39995599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62.482766465743985</v>
      </c>
      <c r="E58" s="7">
        <f t="shared" si="6"/>
        <v>62.482766465743985</v>
      </c>
      <c r="F58" s="7">
        <f t="shared" si="6"/>
        <v>231.8218865892107</v>
      </c>
      <c r="G58" s="7">
        <f t="shared" si="6"/>
        <v>-564.6030153373034</v>
      </c>
      <c r="H58" s="7">
        <f t="shared" si="6"/>
        <v>63.19592090355343</v>
      </c>
      <c r="I58" s="7">
        <f t="shared" si="6"/>
        <v>100.44311070149405</v>
      </c>
      <c r="J58" s="7">
        <f t="shared" si="6"/>
        <v>56.16350548064172</v>
      </c>
      <c r="K58" s="7">
        <f t="shared" si="6"/>
        <v>42.60571062368035</v>
      </c>
      <c r="L58" s="7">
        <f t="shared" si="6"/>
        <v>33.44814733332932</v>
      </c>
      <c r="M58" s="7">
        <f t="shared" si="6"/>
        <v>44.82307959021961</v>
      </c>
      <c r="N58" s="7">
        <f t="shared" si="6"/>
        <v>-419.098982291083</v>
      </c>
      <c r="O58" s="7">
        <f t="shared" si="6"/>
        <v>155.8040432794677</v>
      </c>
      <c r="P58" s="7">
        <f t="shared" si="6"/>
        <v>82.29876471909836</v>
      </c>
      <c r="Q58" s="7">
        <f t="shared" si="6"/>
        <v>163.30120817147687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86.87229606039982</v>
      </c>
      <c r="W58" s="7">
        <f t="shared" si="6"/>
        <v>65.30090862044518</v>
      </c>
      <c r="X58" s="7">
        <f t="shared" si="6"/>
        <v>0</v>
      </c>
      <c r="Y58" s="7">
        <f t="shared" si="6"/>
        <v>0</v>
      </c>
      <c r="Z58" s="8">
        <f t="shared" si="6"/>
        <v>62.482766465743985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64.99999994098971</v>
      </c>
      <c r="E59" s="10">
        <f t="shared" si="7"/>
        <v>64.99999994098971</v>
      </c>
      <c r="F59" s="10">
        <f t="shared" si="7"/>
        <v>2472.766619906251</v>
      </c>
      <c r="G59" s="10">
        <f t="shared" si="7"/>
        <v>-23.646186191088926</v>
      </c>
      <c r="H59" s="10">
        <f t="shared" si="7"/>
        <v>47.92613943055717</v>
      </c>
      <c r="I59" s="10">
        <f t="shared" si="7"/>
        <v>401.04834605256264</v>
      </c>
      <c r="J59" s="10">
        <f t="shared" si="7"/>
        <v>45.11706543908186</v>
      </c>
      <c r="K59" s="10">
        <f t="shared" si="7"/>
        <v>12.87908046965722</v>
      </c>
      <c r="L59" s="10">
        <f t="shared" si="7"/>
        <v>61.006530217783435</v>
      </c>
      <c r="M59" s="10">
        <f t="shared" si="7"/>
        <v>34.77400223662151</v>
      </c>
      <c r="N59" s="10">
        <f t="shared" si="7"/>
        <v>-5.079673207024511</v>
      </c>
      <c r="O59" s="10">
        <f t="shared" si="7"/>
        <v>997.4314460783265</v>
      </c>
      <c r="P59" s="10">
        <f t="shared" si="7"/>
        <v>53.57495445682474</v>
      </c>
      <c r="Q59" s="10">
        <f t="shared" si="7"/>
        <v>-125.48726846282736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560.2162916081535</v>
      </c>
      <c r="W59" s="10">
        <f t="shared" si="7"/>
        <v>69.7438725088116</v>
      </c>
      <c r="X59" s="10">
        <f t="shared" si="7"/>
        <v>0</v>
      </c>
      <c r="Y59" s="10">
        <f t="shared" si="7"/>
        <v>0</v>
      </c>
      <c r="Z59" s="11">
        <f t="shared" si="7"/>
        <v>64.99999994098971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65.00000404524152</v>
      </c>
      <c r="E60" s="13">
        <f t="shared" si="7"/>
        <v>65.00000404524152</v>
      </c>
      <c r="F60" s="13">
        <f t="shared" si="7"/>
        <v>133.9043041456742</v>
      </c>
      <c r="G60" s="13">
        <f t="shared" si="7"/>
        <v>53.020898801032764</v>
      </c>
      <c r="H60" s="13">
        <f t="shared" si="7"/>
        <v>141.76620234507254</v>
      </c>
      <c r="I60" s="13">
        <f t="shared" si="7"/>
        <v>102.8964884543567</v>
      </c>
      <c r="J60" s="13">
        <f t="shared" si="7"/>
        <v>119.6759037456224</v>
      </c>
      <c r="K60" s="13">
        <f t="shared" si="7"/>
        <v>41.74553431707295</v>
      </c>
      <c r="L60" s="13">
        <f t="shared" si="7"/>
        <v>46.85613508747035</v>
      </c>
      <c r="M60" s="13">
        <f t="shared" si="7"/>
        <v>57.60900273272146</v>
      </c>
      <c r="N60" s="13">
        <f t="shared" si="7"/>
        <v>77.70947709107107</v>
      </c>
      <c r="O60" s="13">
        <f t="shared" si="7"/>
        <v>48.733473744915486</v>
      </c>
      <c r="P60" s="13">
        <f t="shared" si="7"/>
        <v>144.81507462583218</v>
      </c>
      <c r="Q60" s="13">
        <f t="shared" si="7"/>
        <v>75.11121147115276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76.17852640099585</v>
      </c>
      <c r="W60" s="13">
        <f t="shared" si="7"/>
        <v>65.50553865415318</v>
      </c>
      <c r="X60" s="13">
        <f t="shared" si="7"/>
        <v>0</v>
      </c>
      <c r="Y60" s="13">
        <f t="shared" si="7"/>
        <v>0</v>
      </c>
      <c r="Z60" s="14">
        <f t="shared" si="7"/>
        <v>65.00000404524152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64.99999577583898</v>
      </c>
      <c r="E61" s="13">
        <f t="shared" si="7"/>
        <v>64.99999577583898</v>
      </c>
      <c r="F61" s="13">
        <f t="shared" si="7"/>
        <v>99.38705974856977</v>
      </c>
      <c r="G61" s="13">
        <f t="shared" si="7"/>
        <v>19.335309736459948</v>
      </c>
      <c r="H61" s="13">
        <f t="shared" si="7"/>
        <v>31.154087917330596</v>
      </c>
      <c r="I61" s="13">
        <f t="shared" si="7"/>
        <v>32.017480299518475</v>
      </c>
      <c r="J61" s="13">
        <f t="shared" si="7"/>
        <v>154.71108060001217</v>
      </c>
      <c r="K61" s="13">
        <f t="shared" si="7"/>
        <v>62.02196405240298</v>
      </c>
      <c r="L61" s="13">
        <f t="shared" si="7"/>
        <v>26.825697733218494</v>
      </c>
      <c r="M61" s="13">
        <f t="shared" si="7"/>
        <v>62.95148576895937</v>
      </c>
      <c r="N61" s="13">
        <f t="shared" si="7"/>
        <v>47.67885624894746</v>
      </c>
      <c r="O61" s="13">
        <f t="shared" si="7"/>
        <v>28.08345564613271</v>
      </c>
      <c r="P61" s="13">
        <f t="shared" si="7"/>
        <v>293.19580353570996</v>
      </c>
      <c r="Q61" s="13">
        <f t="shared" si="7"/>
        <v>52.58335738773467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49.92254632189573</v>
      </c>
      <c r="W61" s="13">
        <f t="shared" si="7"/>
        <v>65.92382448404454</v>
      </c>
      <c r="X61" s="13">
        <f t="shared" si="7"/>
        <v>0</v>
      </c>
      <c r="Y61" s="13">
        <f t="shared" si="7"/>
        <v>0</v>
      </c>
      <c r="Z61" s="14">
        <f t="shared" si="7"/>
        <v>64.99999577583898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65.00005871664844</v>
      </c>
      <c r="E62" s="13">
        <f t="shared" si="7"/>
        <v>65.00005871664844</v>
      </c>
      <c r="F62" s="13">
        <f t="shared" si="7"/>
        <v>35.34751586305882</v>
      </c>
      <c r="G62" s="13">
        <f t="shared" si="7"/>
        <v>254.4536411268889</v>
      </c>
      <c r="H62" s="13">
        <f t="shared" si="7"/>
        <v>72.73041484970317</v>
      </c>
      <c r="I62" s="13">
        <f t="shared" si="7"/>
        <v>64.1634171359134</v>
      </c>
      <c r="J62" s="13">
        <f t="shared" si="7"/>
        <v>44.921630580362915</v>
      </c>
      <c r="K62" s="13">
        <f t="shared" si="7"/>
        <v>40.4631014334092</v>
      </c>
      <c r="L62" s="13">
        <f t="shared" si="7"/>
        <v>85.84207962446304</v>
      </c>
      <c r="M62" s="13">
        <f t="shared" si="7"/>
        <v>50.06474992499801</v>
      </c>
      <c r="N62" s="13">
        <f t="shared" si="7"/>
        <v>280.255578577395</v>
      </c>
      <c r="O62" s="13">
        <f t="shared" si="7"/>
        <v>157.43307256785724</v>
      </c>
      <c r="P62" s="13">
        <f t="shared" si="7"/>
        <v>61.114065290706</v>
      </c>
      <c r="Q62" s="13">
        <f t="shared" si="7"/>
        <v>116.53090846428643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76.55855402780928</v>
      </c>
      <c r="W62" s="13">
        <f t="shared" si="7"/>
        <v>65.00003239537912</v>
      </c>
      <c r="X62" s="13">
        <f t="shared" si="7"/>
        <v>0</v>
      </c>
      <c r="Y62" s="13">
        <f t="shared" si="7"/>
        <v>0</v>
      </c>
      <c r="Z62" s="14">
        <f t="shared" si="7"/>
        <v>65.00005871664844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65.00001034867611</v>
      </c>
      <c r="E63" s="13">
        <f t="shared" si="7"/>
        <v>65.00001034867611</v>
      </c>
      <c r="F63" s="13">
        <f t="shared" si="7"/>
        <v>4818.922651933702</v>
      </c>
      <c r="G63" s="13">
        <f t="shared" si="7"/>
        <v>61.4713460216399</v>
      </c>
      <c r="H63" s="13">
        <f t="shared" si="7"/>
        <v>110.54226656320898</v>
      </c>
      <c r="I63" s="13">
        <f t="shared" si="7"/>
        <v>115.01860197932771</v>
      </c>
      <c r="J63" s="13">
        <f t="shared" si="7"/>
        <v>54.18375053018887</v>
      </c>
      <c r="K63" s="13">
        <f t="shared" si="7"/>
        <v>70.20742479508748</v>
      </c>
      <c r="L63" s="13">
        <f t="shared" si="7"/>
        <v>43.583546550088734</v>
      </c>
      <c r="M63" s="13">
        <f t="shared" si="7"/>
        <v>55.55770759730516</v>
      </c>
      <c r="N63" s="13">
        <f t="shared" si="7"/>
        <v>50.698930391859335</v>
      </c>
      <c r="O63" s="13">
        <f t="shared" si="7"/>
        <v>57.99211877331408</v>
      </c>
      <c r="P63" s="13">
        <f t="shared" si="7"/>
        <v>129.38889965461033</v>
      </c>
      <c r="Q63" s="13">
        <f t="shared" si="7"/>
        <v>67.63291342054775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76.94513359112473</v>
      </c>
      <c r="W63" s="13">
        <f t="shared" si="7"/>
        <v>64.99997078022639</v>
      </c>
      <c r="X63" s="13">
        <f t="shared" si="7"/>
        <v>0</v>
      </c>
      <c r="Y63" s="13">
        <f t="shared" si="7"/>
        <v>0</v>
      </c>
      <c r="Z63" s="14">
        <f t="shared" si="7"/>
        <v>65.00001034867611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64.99997589678547</v>
      </c>
      <c r="E64" s="13">
        <f t="shared" si="7"/>
        <v>64.99997589678547</v>
      </c>
      <c r="F64" s="13">
        <f t="shared" si="7"/>
        <v>10331.397260273972</v>
      </c>
      <c r="G64" s="13">
        <f t="shared" si="7"/>
        <v>74.25472301119297</v>
      </c>
      <c r="H64" s="13">
        <f t="shared" si="7"/>
        <v>62.382967829452205</v>
      </c>
      <c r="I64" s="13">
        <f t="shared" si="7"/>
        <v>83.68605408927989</v>
      </c>
      <c r="J64" s="13">
        <f t="shared" si="7"/>
        <v>52.61069806769406</v>
      </c>
      <c r="K64" s="13">
        <f t="shared" si="7"/>
        <v>9.243897439245934</v>
      </c>
      <c r="L64" s="13">
        <f t="shared" si="7"/>
        <v>0</v>
      </c>
      <c r="M64" s="13">
        <f t="shared" si="7"/>
        <v>32.016179920807794</v>
      </c>
      <c r="N64" s="13">
        <f t="shared" si="7"/>
        <v>88.3261164536846</v>
      </c>
      <c r="O64" s="13">
        <f t="shared" si="7"/>
        <v>40.105912365045285</v>
      </c>
      <c r="P64" s="13">
        <f t="shared" si="7"/>
        <v>66.0944910344416</v>
      </c>
      <c r="Q64" s="13">
        <f t="shared" si="7"/>
        <v>65.09476807722498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50.585783041831725</v>
      </c>
      <c r="W64" s="13">
        <f t="shared" si="7"/>
        <v>64.99999238845663</v>
      </c>
      <c r="X64" s="13">
        <f t="shared" si="7"/>
        <v>0</v>
      </c>
      <c r="Y64" s="13">
        <f t="shared" si="7"/>
        <v>0</v>
      </c>
      <c r="Z64" s="14">
        <f t="shared" si="7"/>
        <v>64.99997589678547</v>
      </c>
    </row>
    <row r="65" spans="1:26" ht="13.5">
      <c r="A65" s="38" t="s">
        <v>107</v>
      </c>
      <c r="B65" s="12">
        <f t="shared" si="7"/>
        <v>-1.2691355432286302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1070773.789173789</v>
      </c>
      <c r="I65" s="13">
        <f t="shared" si="7"/>
        <v>1343316.2393162393</v>
      </c>
      <c r="J65" s="13">
        <f t="shared" si="7"/>
        <v>1183284</v>
      </c>
      <c r="K65" s="13">
        <f t="shared" si="7"/>
        <v>0</v>
      </c>
      <c r="L65" s="13">
        <f t="shared" si="7"/>
        <v>21.236950726006068</v>
      </c>
      <c r="M65" s="13">
        <f t="shared" si="7"/>
        <v>168.2288694426347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1162.5401908479582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40.00000522908695</v>
      </c>
      <c r="E66" s="16">
        <f t="shared" si="7"/>
        <v>40.00000522908695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98.92388784623286</v>
      </c>
      <c r="L66" s="16">
        <f t="shared" si="7"/>
        <v>0</v>
      </c>
      <c r="M66" s="16">
        <f t="shared" si="7"/>
        <v>38.19925576815875</v>
      </c>
      <c r="N66" s="16">
        <f t="shared" si="7"/>
        <v>0</v>
      </c>
      <c r="O66" s="16">
        <f t="shared" si="7"/>
        <v>0</v>
      </c>
      <c r="P66" s="16">
        <f t="shared" si="7"/>
        <v>51.529035086474536</v>
      </c>
      <c r="Q66" s="16">
        <f t="shared" si="7"/>
        <v>10.643427160483162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13.61049481020135</v>
      </c>
      <c r="W66" s="16">
        <f t="shared" si="7"/>
        <v>40</v>
      </c>
      <c r="X66" s="16">
        <f t="shared" si="7"/>
        <v>0</v>
      </c>
      <c r="Y66" s="16">
        <f t="shared" si="7"/>
        <v>0</v>
      </c>
      <c r="Z66" s="17">
        <f t="shared" si="7"/>
        <v>40.00000522908695</v>
      </c>
    </row>
    <row r="67" spans="1:26" ht="13.5" hidden="1">
      <c r="A67" s="40" t="s">
        <v>109</v>
      </c>
      <c r="B67" s="23">
        <v>119746107</v>
      </c>
      <c r="C67" s="23"/>
      <c r="D67" s="24">
        <v>151942861</v>
      </c>
      <c r="E67" s="25">
        <v>151942861</v>
      </c>
      <c r="F67" s="25">
        <v>1396234</v>
      </c>
      <c r="G67" s="25">
        <v>-920892</v>
      </c>
      <c r="H67" s="25">
        <v>21367281</v>
      </c>
      <c r="I67" s="25">
        <v>21842623</v>
      </c>
      <c r="J67" s="25">
        <v>10591278</v>
      </c>
      <c r="K67" s="25">
        <v>14131101</v>
      </c>
      <c r="L67" s="25">
        <v>7804507</v>
      </c>
      <c r="M67" s="25">
        <v>32526886</v>
      </c>
      <c r="N67" s="25">
        <v>-920892</v>
      </c>
      <c r="O67" s="25">
        <v>9165085</v>
      </c>
      <c r="P67" s="25">
        <v>5772857</v>
      </c>
      <c r="Q67" s="25">
        <v>14017050</v>
      </c>
      <c r="R67" s="25"/>
      <c r="S67" s="25"/>
      <c r="T67" s="25"/>
      <c r="U67" s="25"/>
      <c r="V67" s="25">
        <v>68386559</v>
      </c>
      <c r="W67" s="25">
        <v>113957154</v>
      </c>
      <c r="X67" s="25"/>
      <c r="Y67" s="24"/>
      <c r="Z67" s="26">
        <v>151942861</v>
      </c>
    </row>
    <row r="68" spans="1:26" ht="13.5" hidden="1">
      <c r="A68" s="36" t="s">
        <v>31</v>
      </c>
      <c r="B68" s="18">
        <v>80134532</v>
      </c>
      <c r="C68" s="18"/>
      <c r="D68" s="19">
        <v>84730977</v>
      </c>
      <c r="E68" s="20">
        <v>84730977</v>
      </c>
      <c r="F68" s="20">
        <v>58454</v>
      </c>
      <c r="G68" s="20">
        <v>-12715818</v>
      </c>
      <c r="H68" s="20">
        <v>15636056</v>
      </c>
      <c r="I68" s="20">
        <v>2978692</v>
      </c>
      <c r="J68" s="20">
        <v>6678914</v>
      </c>
      <c r="K68" s="20">
        <v>4650200</v>
      </c>
      <c r="L68" s="20">
        <v>1247891</v>
      </c>
      <c r="M68" s="20">
        <v>12577005</v>
      </c>
      <c r="N68" s="20">
        <v>-12715818</v>
      </c>
      <c r="O68" s="20">
        <v>1169335</v>
      </c>
      <c r="P68" s="20">
        <v>1217526</v>
      </c>
      <c r="Q68" s="20">
        <v>-10328957</v>
      </c>
      <c r="R68" s="20"/>
      <c r="S68" s="20"/>
      <c r="T68" s="20"/>
      <c r="U68" s="20"/>
      <c r="V68" s="20">
        <v>5226740</v>
      </c>
      <c r="W68" s="20">
        <v>63548235</v>
      </c>
      <c r="X68" s="20"/>
      <c r="Y68" s="19"/>
      <c r="Z68" s="22">
        <v>84730977</v>
      </c>
    </row>
    <row r="69" spans="1:26" ht="13.5" hidden="1">
      <c r="A69" s="37" t="s">
        <v>32</v>
      </c>
      <c r="B69" s="18">
        <v>37640818</v>
      </c>
      <c r="C69" s="18"/>
      <c r="D69" s="19">
        <v>51912846</v>
      </c>
      <c r="E69" s="20">
        <v>51912846</v>
      </c>
      <c r="F69" s="20">
        <v>1337780</v>
      </c>
      <c r="G69" s="20">
        <v>4135309</v>
      </c>
      <c r="H69" s="20">
        <v>4239016</v>
      </c>
      <c r="I69" s="20">
        <v>9712105</v>
      </c>
      <c r="J69" s="20">
        <v>2452543</v>
      </c>
      <c r="K69" s="20">
        <v>6920666</v>
      </c>
      <c r="L69" s="20">
        <v>3946480</v>
      </c>
      <c r="M69" s="20">
        <v>13319689</v>
      </c>
      <c r="N69" s="20">
        <v>4135309</v>
      </c>
      <c r="O69" s="20">
        <v>5368503</v>
      </c>
      <c r="P69" s="20">
        <v>1877433</v>
      </c>
      <c r="Q69" s="20">
        <v>11381245</v>
      </c>
      <c r="R69" s="20"/>
      <c r="S69" s="20"/>
      <c r="T69" s="20"/>
      <c r="U69" s="20"/>
      <c r="V69" s="20">
        <v>34413039</v>
      </c>
      <c r="W69" s="20">
        <v>38934639</v>
      </c>
      <c r="X69" s="20"/>
      <c r="Y69" s="19"/>
      <c r="Z69" s="22">
        <v>51912846</v>
      </c>
    </row>
    <row r="70" spans="1:26" ht="13.5" hidden="1">
      <c r="A70" s="38" t="s">
        <v>103</v>
      </c>
      <c r="B70" s="18"/>
      <c r="C70" s="18"/>
      <c r="D70" s="19">
        <v>28408008</v>
      </c>
      <c r="E70" s="20">
        <v>28408008</v>
      </c>
      <c r="F70" s="20">
        <v>553235</v>
      </c>
      <c r="G70" s="20">
        <v>2773051</v>
      </c>
      <c r="H70" s="20">
        <v>2435629</v>
      </c>
      <c r="I70" s="20">
        <v>5761915</v>
      </c>
      <c r="J70" s="20">
        <v>1051712</v>
      </c>
      <c r="K70" s="20">
        <v>2831900</v>
      </c>
      <c r="L70" s="20">
        <v>2598486</v>
      </c>
      <c r="M70" s="20">
        <v>6482098</v>
      </c>
      <c r="N70" s="20">
        <v>2773051</v>
      </c>
      <c r="O70" s="20">
        <v>3814673</v>
      </c>
      <c r="P70" s="20">
        <v>444946</v>
      </c>
      <c r="Q70" s="20">
        <v>7032670</v>
      </c>
      <c r="R70" s="20"/>
      <c r="S70" s="20"/>
      <c r="T70" s="20"/>
      <c r="U70" s="20"/>
      <c r="V70" s="20">
        <v>19276683</v>
      </c>
      <c r="W70" s="20">
        <v>21306006</v>
      </c>
      <c r="X70" s="20"/>
      <c r="Y70" s="19"/>
      <c r="Z70" s="22">
        <v>28408008</v>
      </c>
    </row>
    <row r="71" spans="1:26" ht="13.5" hidden="1">
      <c r="A71" s="38" t="s">
        <v>104</v>
      </c>
      <c r="B71" s="18"/>
      <c r="C71" s="18"/>
      <c r="D71" s="19">
        <v>7408461</v>
      </c>
      <c r="E71" s="20">
        <v>7408461</v>
      </c>
      <c r="F71" s="20">
        <v>774756</v>
      </c>
      <c r="G71" s="20">
        <v>92183</v>
      </c>
      <c r="H71" s="20">
        <v>558395</v>
      </c>
      <c r="I71" s="20">
        <v>1425334</v>
      </c>
      <c r="J71" s="20">
        <v>386758</v>
      </c>
      <c r="K71" s="20">
        <v>381817</v>
      </c>
      <c r="L71" s="20">
        <v>158067</v>
      </c>
      <c r="M71" s="20">
        <v>926642</v>
      </c>
      <c r="N71" s="20">
        <v>92183</v>
      </c>
      <c r="O71" s="20">
        <v>397931</v>
      </c>
      <c r="P71" s="20">
        <v>566053</v>
      </c>
      <c r="Q71" s="20">
        <v>1056167</v>
      </c>
      <c r="R71" s="20"/>
      <c r="S71" s="20"/>
      <c r="T71" s="20"/>
      <c r="U71" s="20"/>
      <c r="V71" s="20">
        <v>3408143</v>
      </c>
      <c r="W71" s="20">
        <v>5556348</v>
      </c>
      <c r="X71" s="20"/>
      <c r="Y71" s="19"/>
      <c r="Z71" s="22">
        <v>7408461</v>
      </c>
    </row>
    <row r="72" spans="1:26" ht="13.5" hidden="1">
      <c r="A72" s="38" t="s">
        <v>105</v>
      </c>
      <c r="B72" s="18"/>
      <c r="C72" s="18"/>
      <c r="D72" s="19">
        <v>8213611</v>
      </c>
      <c r="E72" s="20">
        <v>8213611</v>
      </c>
      <c r="F72" s="20">
        <v>7964</v>
      </c>
      <c r="G72" s="20">
        <v>645844</v>
      </c>
      <c r="H72" s="20">
        <v>643097</v>
      </c>
      <c r="I72" s="20">
        <v>1296905</v>
      </c>
      <c r="J72" s="20">
        <v>579982</v>
      </c>
      <c r="K72" s="20">
        <v>521442</v>
      </c>
      <c r="L72" s="20">
        <v>571406</v>
      </c>
      <c r="M72" s="20">
        <v>1672830</v>
      </c>
      <c r="N72" s="20">
        <v>645844</v>
      </c>
      <c r="O72" s="20">
        <v>551437</v>
      </c>
      <c r="P72" s="20">
        <v>263181</v>
      </c>
      <c r="Q72" s="20">
        <v>1460462</v>
      </c>
      <c r="R72" s="20"/>
      <c r="S72" s="20"/>
      <c r="T72" s="20"/>
      <c r="U72" s="20"/>
      <c r="V72" s="20">
        <v>4430197</v>
      </c>
      <c r="W72" s="20">
        <v>6160212</v>
      </c>
      <c r="X72" s="20"/>
      <c r="Y72" s="19"/>
      <c r="Z72" s="22">
        <v>8213611</v>
      </c>
    </row>
    <row r="73" spans="1:26" ht="13.5" hidden="1">
      <c r="A73" s="38" t="s">
        <v>106</v>
      </c>
      <c r="B73" s="18"/>
      <c r="C73" s="18"/>
      <c r="D73" s="19">
        <v>7882766</v>
      </c>
      <c r="E73" s="20">
        <v>7882766</v>
      </c>
      <c r="F73" s="20">
        <v>1825</v>
      </c>
      <c r="G73" s="20">
        <v>624231</v>
      </c>
      <c r="H73" s="20">
        <v>601544</v>
      </c>
      <c r="I73" s="20">
        <v>1227600</v>
      </c>
      <c r="J73" s="20">
        <v>434041</v>
      </c>
      <c r="K73" s="20">
        <v>3185507</v>
      </c>
      <c r="L73" s="20"/>
      <c r="M73" s="20">
        <v>3619548</v>
      </c>
      <c r="N73" s="20">
        <v>624231</v>
      </c>
      <c r="O73" s="20">
        <v>604462</v>
      </c>
      <c r="P73" s="20">
        <v>603253</v>
      </c>
      <c r="Q73" s="20">
        <v>1831946</v>
      </c>
      <c r="R73" s="20"/>
      <c r="S73" s="20"/>
      <c r="T73" s="20"/>
      <c r="U73" s="20"/>
      <c r="V73" s="20">
        <v>6679094</v>
      </c>
      <c r="W73" s="20">
        <v>5912073</v>
      </c>
      <c r="X73" s="20"/>
      <c r="Y73" s="19"/>
      <c r="Z73" s="22">
        <v>7882766</v>
      </c>
    </row>
    <row r="74" spans="1:26" ht="13.5" hidden="1">
      <c r="A74" s="38" t="s">
        <v>107</v>
      </c>
      <c r="B74" s="18">
        <v>37640818</v>
      </c>
      <c r="C74" s="18"/>
      <c r="D74" s="19"/>
      <c r="E74" s="20"/>
      <c r="F74" s="20"/>
      <c r="G74" s="20"/>
      <c r="H74" s="20">
        <v>351</v>
      </c>
      <c r="I74" s="20">
        <v>351</v>
      </c>
      <c r="J74" s="20">
        <v>50</v>
      </c>
      <c r="K74" s="20"/>
      <c r="L74" s="20">
        <v>618521</v>
      </c>
      <c r="M74" s="20">
        <v>618571</v>
      </c>
      <c r="N74" s="20"/>
      <c r="O74" s="20"/>
      <c r="P74" s="20"/>
      <c r="Q74" s="20"/>
      <c r="R74" s="20"/>
      <c r="S74" s="20"/>
      <c r="T74" s="20"/>
      <c r="U74" s="20"/>
      <c r="V74" s="20">
        <v>618922</v>
      </c>
      <c r="W74" s="20"/>
      <c r="X74" s="20"/>
      <c r="Y74" s="19"/>
      <c r="Z74" s="22"/>
    </row>
    <row r="75" spans="1:26" ht="13.5" hidden="1">
      <c r="A75" s="39" t="s">
        <v>108</v>
      </c>
      <c r="B75" s="27">
        <v>1970757</v>
      </c>
      <c r="C75" s="27"/>
      <c r="D75" s="28">
        <v>15299038</v>
      </c>
      <c r="E75" s="29">
        <v>15299038</v>
      </c>
      <c r="F75" s="29"/>
      <c r="G75" s="29">
        <v>7659617</v>
      </c>
      <c r="H75" s="29">
        <v>1492209</v>
      </c>
      <c r="I75" s="29">
        <v>9151826</v>
      </c>
      <c r="J75" s="29">
        <v>1459821</v>
      </c>
      <c r="K75" s="29">
        <v>2560235</v>
      </c>
      <c r="L75" s="29">
        <v>2610136</v>
      </c>
      <c r="M75" s="29">
        <v>6630192</v>
      </c>
      <c r="N75" s="29">
        <v>7659617</v>
      </c>
      <c r="O75" s="29">
        <v>2627247</v>
      </c>
      <c r="P75" s="29">
        <v>2677898</v>
      </c>
      <c r="Q75" s="29">
        <v>12964762</v>
      </c>
      <c r="R75" s="29"/>
      <c r="S75" s="29"/>
      <c r="T75" s="29"/>
      <c r="U75" s="29"/>
      <c r="V75" s="29">
        <v>28746780</v>
      </c>
      <c r="W75" s="29">
        <v>11474280</v>
      </c>
      <c r="X75" s="29"/>
      <c r="Y75" s="28"/>
      <c r="Z75" s="30">
        <v>15299038</v>
      </c>
    </row>
    <row r="76" spans="1:26" ht="13.5" hidden="1">
      <c r="A76" s="41" t="s">
        <v>110</v>
      </c>
      <c r="B76" s="31">
        <v>119746107</v>
      </c>
      <c r="C76" s="31"/>
      <c r="D76" s="32">
        <v>94938103</v>
      </c>
      <c r="E76" s="33">
        <v>94938103</v>
      </c>
      <c r="F76" s="33">
        <v>3236776</v>
      </c>
      <c r="G76" s="33">
        <v>5199384</v>
      </c>
      <c r="H76" s="33">
        <v>13503250</v>
      </c>
      <c r="I76" s="33">
        <v>21939410</v>
      </c>
      <c r="J76" s="33">
        <v>5948433</v>
      </c>
      <c r="K76" s="33">
        <v>6020656</v>
      </c>
      <c r="L76" s="33">
        <v>2610463</v>
      </c>
      <c r="M76" s="33">
        <v>14579552</v>
      </c>
      <c r="N76" s="33">
        <v>3859449</v>
      </c>
      <c r="O76" s="33">
        <v>14279573</v>
      </c>
      <c r="P76" s="33">
        <v>4750990</v>
      </c>
      <c r="Q76" s="33">
        <v>22890012</v>
      </c>
      <c r="R76" s="33"/>
      <c r="S76" s="33"/>
      <c r="T76" s="33"/>
      <c r="U76" s="33"/>
      <c r="V76" s="33">
        <v>59408974</v>
      </c>
      <c r="W76" s="33">
        <v>74415057</v>
      </c>
      <c r="X76" s="33"/>
      <c r="Y76" s="32"/>
      <c r="Z76" s="34">
        <v>94938103</v>
      </c>
    </row>
    <row r="77" spans="1:26" ht="13.5" hidden="1">
      <c r="A77" s="36" t="s">
        <v>31</v>
      </c>
      <c r="B77" s="18">
        <v>80134532</v>
      </c>
      <c r="C77" s="18"/>
      <c r="D77" s="19">
        <v>55075135</v>
      </c>
      <c r="E77" s="20">
        <v>55075135</v>
      </c>
      <c r="F77" s="20">
        <v>1445431</v>
      </c>
      <c r="G77" s="20">
        <v>3006806</v>
      </c>
      <c r="H77" s="20">
        <v>7493758</v>
      </c>
      <c r="I77" s="20">
        <v>11945995</v>
      </c>
      <c r="J77" s="20">
        <v>3013330</v>
      </c>
      <c r="K77" s="20">
        <v>598903</v>
      </c>
      <c r="L77" s="20">
        <v>761295</v>
      </c>
      <c r="M77" s="20">
        <v>4373528</v>
      </c>
      <c r="N77" s="20">
        <v>645922</v>
      </c>
      <c r="O77" s="20">
        <v>11663315</v>
      </c>
      <c r="P77" s="20">
        <v>652289</v>
      </c>
      <c r="Q77" s="20">
        <v>12961526</v>
      </c>
      <c r="R77" s="20"/>
      <c r="S77" s="20"/>
      <c r="T77" s="20"/>
      <c r="U77" s="20"/>
      <c r="V77" s="20">
        <v>29281049</v>
      </c>
      <c r="W77" s="20">
        <v>44321000</v>
      </c>
      <c r="X77" s="20"/>
      <c r="Y77" s="19"/>
      <c r="Z77" s="22">
        <v>55075135</v>
      </c>
    </row>
    <row r="78" spans="1:26" ht="13.5" hidden="1">
      <c r="A78" s="37" t="s">
        <v>32</v>
      </c>
      <c r="B78" s="18">
        <v>37640818</v>
      </c>
      <c r="C78" s="18"/>
      <c r="D78" s="19">
        <v>33743352</v>
      </c>
      <c r="E78" s="20">
        <v>33743352</v>
      </c>
      <c r="F78" s="20">
        <v>1791345</v>
      </c>
      <c r="G78" s="20">
        <v>2192578</v>
      </c>
      <c r="H78" s="20">
        <v>6009492</v>
      </c>
      <c r="I78" s="20">
        <v>9993415</v>
      </c>
      <c r="J78" s="20">
        <v>2935103</v>
      </c>
      <c r="K78" s="20">
        <v>2889069</v>
      </c>
      <c r="L78" s="20">
        <v>1849168</v>
      </c>
      <c r="M78" s="20">
        <v>7673340</v>
      </c>
      <c r="N78" s="20">
        <v>3213527</v>
      </c>
      <c r="O78" s="20">
        <v>2616258</v>
      </c>
      <c r="P78" s="20">
        <v>2718806</v>
      </c>
      <c r="Q78" s="20">
        <v>8548591</v>
      </c>
      <c r="R78" s="20"/>
      <c r="S78" s="20"/>
      <c r="T78" s="20"/>
      <c r="U78" s="20"/>
      <c r="V78" s="20">
        <v>26215346</v>
      </c>
      <c r="W78" s="20">
        <v>25504345</v>
      </c>
      <c r="X78" s="20"/>
      <c r="Y78" s="19"/>
      <c r="Z78" s="22">
        <v>33743352</v>
      </c>
    </row>
    <row r="79" spans="1:26" ht="13.5" hidden="1">
      <c r="A79" s="38" t="s">
        <v>103</v>
      </c>
      <c r="B79" s="18">
        <v>18657368</v>
      </c>
      <c r="C79" s="18"/>
      <c r="D79" s="19">
        <v>18465204</v>
      </c>
      <c r="E79" s="20">
        <v>18465204</v>
      </c>
      <c r="F79" s="20">
        <v>549844</v>
      </c>
      <c r="G79" s="20">
        <v>536178</v>
      </c>
      <c r="H79" s="20">
        <v>758798</v>
      </c>
      <c r="I79" s="20">
        <v>1844820</v>
      </c>
      <c r="J79" s="20">
        <v>1627115</v>
      </c>
      <c r="K79" s="20">
        <v>1756400</v>
      </c>
      <c r="L79" s="20">
        <v>697062</v>
      </c>
      <c r="M79" s="20">
        <v>4080577</v>
      </c>
      <c r="N79" s="20">
        <v>1322159</v>
      </c>
      <c r="O79" s="20">
        <v>1071292</v>
      </c>
      <c r="P79" s="20">
        <v>1304563</v>
      </c>
      <c r="Q79" s="20">
        <v>3698014</v>
      </c>
      <c r="R79" s="20"/>
      <c r="S79" s="20"/>
      <c r="T79" s="20"/>
      <c r="U79" s="20"/>
      <c r="V79" s="20">
        <v>9623411</v>
      </c>
      <c r="W79" s="20">
        <v>14045734</v>
      </c>
      <c r="X79" s="20"/>
      <c r="Y79" s="19"/>
      <c r="Z79" s="22">
        <v>18465204</v>
      </c>
    </row>
    <row r="80" spans="1:26" ht="13.5" hidden="1">
      <c r="A80" s="38" t="s">
        <v>104</v>
      </c>
      <c r="B80" s="18">
        <v>4468794</v>
      </c>
      <c r="C80" s="18"/>
      <c r="D80" s="19">
        <v>4815504</v>
      </c>
      <c r="E80" s="20">
        <v>4815504</v>
      </c>
      <c r="F80" s="20">
        <v>273857</v>
      </c>
      <c r="G80" s="20">
        <v>234563</v>
      </c>
      <c r="H80" s="20">
        <v>406123</v>
      </c>
      <c r="I80" s="20">
        <v>914543</v>
      </c>
      <c r="J80" s="20">
        <v>173738</v>
      </c>
      <c r="K80" s="20">
        <v>154495</v>
      </c>
      <c r="L80" s="20">
        <v>135688</v>
      </c>
      <c r="M80" s="20">
        <v>463921</v>
      </c>
      <c r="N80" s="20">
        <v>258348</v>
      </c>
      <c r="O80" s="20">
        <v>626475</v>
      </c>
      <c r="P80" s="20">
        <v>345938</v>
      </c>
      <c r="Q80" s="20">
        <v>1230761</v>
      </c>
      <c r="R80" s="20"/>
      <c r="S80" s="20"/>
      <c r="T80" s="20"/>
      <c r="U80" s="20"/>
      <c r="V80" s="20">
        <v>2609225</v>
      </c>
      <c r="W80" s="20">
        <v>3611628</v>
      </c>
      <c r="X80" s="20"/>
      <c r="Y80" s="19"/>
      <c r="Z80" s="22">
        <v>4815504</v>
      </c>
    </row>
    <row r="81" spans="1:26" ht="13.5" hidden="1">
      <c r="A81" s="38" t="s">
        <v>105</v>
      </c>
      <c r="B81" s="18">
        <v>7525056</v>
      </c>
      <c r="C81" s="18"/>
      <c r="D81" s="19">
        <v>5338848</v>
      </c>
      <c r="E81" s="20">
        <v>5338848</v>
      </c>
      <c r="F81" s="20">
        <v>383779</v>
      </c>
      <c r="G81" s="20">
        <v>397009</v>
      </c>
      <c r="H81" s="20">
        <v>710894</v>
      </c>
      <c r="I81" s="20">
        <v>1491682</v>
      </c>
      <c r="J81" s="20">
        <v>314256</v>
      </c>
      <c r="K81" s="20">
        <v>366091</v>
      </c>
      <c r="L81" s="20">
        <v>249039</v>
      </c>
      <c r="M81" s="20">
        <v>929386</v>
      </c>
      <c r="N81" s="20">
        <v>327436</v>
      </c>
      <c r="O81" s="20">
        <v>319790</v>
      </c>
      <c r="P81" s="20">
        <v>340527</v>
      </c>
      <c r="Q81" s="20">
        <v>987753</v>
      </c>
      <c r="R81" s="20"/>
      <c r="S81" s="20"/>
      <c r="T81" s="20"/>
      <c r="U81" s="20"/>
      <c r="V81" s="20">
        <v>3408821</v>
      </c>
      <c r="W81" s="20">
        <v>4004136</v>
      </c>
      <c r="X81" s="20"/>
      <c r="Y81" s="19"/>
      <c r="Z81" s="22">
        <v>5338848</v>
      </c>
    </row>
    <row r="82" spans="1:26" ht="13.5" hidden="1">
      <c r="A82" s="38" t="s">
        <v>106</v>
      </c>
      <c r="B82" s="18">
        <v>7467313</v>
      </c>
      <c r="C82" s="18"/>
      <c r="D82" s="19">
        <v>5123796</v>
      </c>
      <c r="E82" s="20">
        <v>5123796</v>
      </c>
      <c r="F82" s="20">
        <v>188548</v>
      </c>
      <c r="G82" s="20">
        <v>463521</v>
      </c>
      <c r="H82" s="20">
        <v>375261</v>
      </c>
      <c r="I82" s="20">
        <v>1027330</v>
      </c>
      <c r="J82" s="20">
        <v>228352</v>
      </c>
      <c r="K82" s="20">
        <v>294465</v>
      </c>
      <c r="L82" s="20">
        <v>636024</v>
      </c>
      <c r="M82" s="20">
        <v>1158841</v>
      </c>
      <c r="N82" s="20">
        <v>551359</v>
      </c>
      <c r="O82" s="20">
        <v>242425</v>
      </c>
      <c r="P82" s="20">
        <v>398717</v>
      </c>
      <c r="Q82" s="20">
        <v>1192501</v>
      </c>
      <c r="R82" s="20"/>
      <c r="S82" s="20"/>
      <c r="T82" s="20"/>
      <c r="U82" s="20"/>
      <c r="V82" s="20">
        <v>3378672</v>
      </c>
      <c r="W82" s="20">
        <v>3842847</v>
      </c>
      <c r="X82" s="20"/>
      <c r="Y82" s="19"/>
      <c r="Z82" s="22">
        <v>5123796</v>
      </c>
    </row>
    <row r="83" spans="1:26" ht="13.5" hidden="1">
      <c r="A83" s="38" t="s">
        <v>107</v>
      </c>
      <c r="B83" s="18">
        <v>-477713</v>
      </c>
      <c r="C83" s="18"/>
      <c r="D83" s="19"/>
      <c r="E83" s="20"/>
      <c r="F83" s="20">
        <v>395317</v>
      </c>
      <c r="G83" s="20">
        <v>561307</v>
      </c>
      <c r="H83" s="20">
        <v>3758416</v>
      </c>
      <c r="I83" s="20">
        <v>4715040</v>
      </c>
      <c r="J83" s="20">
        <v>591642</v>
      </c>
      <c r="K83" s="20">
        <v>317618</v>
      </c>
      <c r="L83" s="20">
        <v>131355</v>
      </c>
      <c r="M83" s="20">
        <v>1040615</v>
      </c>
      <c r="N83" s="20">
        <v>754225</v>
      </c>
      <c r="O83" s="20">
        <v>356276</v>
      </c>
      <c r="P83" s="20">
        <v>329061</v>
      </c>
      <c r="Q83" s="20">
        <v>1439562</v>
      </c>
      <c r="R83" s="20"/>
      <c r="S83" s="20"/>
      <c r="T83" s="20"/>
      <c r="U83" s="20"/>
      <c r="V83" s="20">
        <v>7195217</v>
      </c>
      <c r="W83" s="20"/>
      <c r="X83" s="20"/>
      <c r="Y83" s="19"/>
      <c r="Z83" s="22"/>
    </row>
    <row r="84" spans="1:26" ht="13.5" hidden="1">
      <c r="A84" s="39" t="s">
        <v>108</v>
      </c>
      <c r="B84" s="27">
        <v>1970757</v>
      </c>
      <c r="C84" s="27"/>
      <c r="D84" s="28">
        <v>6119616</v>
      </c>
      <c r="E84" s="29">
        <v>6119616</v>
      </c>
      <c r="F84" s="29"/>
      <c r="G84" s="29"/>
      <c r="H84" s="29"/>
      <c r="I84" s="29"/>
      <c r="J84" s="29"/>
      <c r="K84" s="29">
        <v>2532684</v>
      </c>
      <c r="L84" s="29"/>
      <c r="M84" s="29">
        <v>2532684</v>
      </c>
      <c r="N84" s="29"/>
      <c r="O84" s="29"/>
      <c r="P84" s="29">
        <v>1379895</v>
      </c>
      <c r="Q84" s="29">
        <v>1379895</v>
      </c>
      <c r="R84" s="29"/>
      <c r="S84" s="29"/>
      <c r="T84" s="29"/>
      <c r="U84" s="29"/>
      <c r="V84" s="29">
        <v>3912579</v>
      </c>
      <c r="W84" s="29">
        <v>4589712</v>
      </c>
      <c r="X84" s="29"/>
      <c r="Y84" s="28"/>
      <c r="Z84" s="30">
        <v>6119616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370132721</v>
      </c>
      <c r="C5" s="18">
        <v>0</v>
      </c>
      <c r="D5" s="58">
        <v>513666671</v>
      </c>
      <c r="E5" s="59">
        <v>513666671</v>
      </c>
      <c r="F5" s="59">
        <v>37993885</v>
      </c>
      <c r="G5" s="59">
        <v>38422756</v>
      </c>
      <c r="H5" s="59">
        <v>38078462</v>
      </c>
      <c r="I5" s="59">
        <v>114495103</v>
      </c>
      <c r="J5" s="59">
        <v>39352622</v>
      </c>
      <c r="K5" s="59">
        <v>37046883</v>
      </c>
      <c r="L5" s="59">
        <v>40129465</v>
      </c>
      <c r="M5" s="59">
        <v>116528970</v>
      </c>
      <c r="N5" s="59">
        <v>40416656</v>
      </c>
      <c r="O5" s="59">
        <v>42875928</v>
      </c>
      <c r="P5" s="59">
        <v>39733396</v>
      </c>
      <c r="Q5" s="59">
        <v>123025980</v>
      </c>
      <c r="R5" s="59">
        <v>0</v>
      </c>
      <c r="S5" s="59">
        <v>0</v>
      </c>
      <c r="T5" s="59">
        <v>0</v>
      </c>
      <c r="U5" s="59">
        <v>0</v>
      </c>
      <c r="V5" s="59">
        <v>354050053</v>
      </c>
      <c r="W5" s="59">
        <v>367158998</v>
      </c>
      <c r="X5" s="59">
        <v>-13108945</v>
      </c>
      <c r="Y5" s="60">
        <v>-3.57</v>
      </c>
      <c r="Z5" s="61">
        <v>513666671</v>
      </c>
    </row>
    <row r="6" spans="1:26" ht="13.5">
      <c r="A6" s="57" t="s">
        <v>32</v>
      </c>
      <c r="B6" s="18">
        <v>963947243</v>
      </c>
      <c r="C6" s="18">
        <v>0</v>
      </c>
      <c r="D6" s="58">
        <v>1178526398</v>
      </c>
      <c r="E6" s="59">
        <v>1177526401</v>
      </c>
      <c r="F6" s="59">
        <v>94164374</v>
      </c>
      <c r="G6" s="59">
        <v>96679071</v>
      </c>
      <c r="H6" s="59">
        <v>99196853</v>
      </c>
      <c r="I6" s="59">
        <v>290040298</v>
      </c>
      <c r="J6" s="59">
        <v>89391316</v>
      </c>
      <c r="K6" s="59">
        <v>89647847</v>
      </c>
      <c r="L6" s="59">
        <v>89234960</v>
      </c>
      <c r="M6" s="59">
        <v>268274123</v>
      </c>
      <c r="N6" s="59">
        <v>88189078</v>
      </c>
      <c r="O6" s="59">
        <v>87026022</v>
      </c>
      <c r="P6" s="59">
        <v>94231298</v>
      </c>
      <c r="Q6" s="59">
        <v>269446398</v>
      </c>
      <c r="R6" s="59">
        <v>0</v>
      </c>
      <c r="S6" s="59">
        <v>0</v>
      </c>
      <c r="T6" s="59">
        <v>0</v>
      </c>
      <c r="U6" s="59">
        <v>0</v>
      </c>
      <c r="V6" s="59">
        <v>827760819</v>
      </c>
      <c r="W6" s="59">
        <v>715734626</v>
      </c>
      <c r="X6" s="59">
        <v>112026193</v>
      </c>
      <c r="Y6" s="60">
        <v>15.65</v>
      </c>
      <c r="Z6" s="61">
        <v>1177526401</v>
      </c>
    </row>
    <row r="7" spans="1:26" ht="13.5">
      <c r="A7" s="57" t="s">
        <v>33</v>
      </c>
      <c r="B7" s="18">
        <v>2637910</v>
      </c>
      <c r="C7" s="18">
        <v>0</v>
      </c>
      <c r="D7" s="58">
        <v>8945532</v>
      </c>
      <c r="E7" s="59">
        <v>7945532</v>
      </c>
      <c r="F7" s="59">
        <v>114564</v>
      </c>
      <c r="G7" s="59">
        <v>112848</v>
      </c>
      <c r="H7" s="59">
        <v>110403</v>
      </c>
      <c r="I7" s="59">
        <v>337815</v>
      </c>
      <c r="J7" s="59">
        <v>115872</v>
      </c>
      <c r="K7" s="59">
        <v>19154</v>
      </c>
      <c r="L7" s="59">
        <v>209622</v>
      </c>
      <c r="M7" s="59">
        <v>344648</v>
      </c>
      <c r="N7" s="59">
        <v>650324</v>
      </c>
      <c r="O7" s="59">
        <v>726923</v>
      </c>
      <c r="P7" s="59">
        <v>367842</v>
      </c>
      <c r="Q7" s="59">
        <v>1745089</v>
      </c>
      <c r="R7" s="59">
        <v>0</v>
      </c>
      <c r="S7" s="59">
        <v>0</v>
      </c>
      <c r="T7" s="59">
        <v>0</v>
      </c>
      <c r="U7" s="59">
        <v>0</v>
      </c>
      <c r="V7" s="59">
        <v>2427552</v>
      </c>
      <c r="W7" s="59">
        <v>6589209</v>
      </c>
      <c r="X7" s="59">
        <v>-4161657</v>
      </c>
      <c r="Y7" s="60">
        <v>-63.16</v>
      </c>
      <c r="Z7" s="61">
        <v>7945532</v>
      </c>
    </row>
    <row r="8" spans="1:26" ht="13.5">
      <c r="A8" s="57" t="s">
        <v>34</v>
      </c>
      <c r="B8" s="18">
        <v>509119084</v>
      </c>
      <c r="C8" s="18">
        <v>0</v>
      </c>
      <c r="D8" s="58">
        <v>695667605</v>
      </c>
      <c r="E8" s="59">
        <v>695667605</v>
      </c>
      <c r="F8" s="59">
        <v>253872370</v>
      </c>
      <c r="G8" s="59">
        <v>52268</v>
      </c>
      <c r="H8" s="59">
        <v>0</v>
      </c>
      <c r="I8" s="59">
        <v>253924638</v>
      </c>
      <c r="J8" s="59">
        <v>44299764</v>
      </c>
      <c r="K8" s="59">
        <v>16767363</v>
      </c>
      <c r="L8" s="59">
        <v>174555310</v>
      </c>
      <c r="M8" s="59">
        <v>235622437</v>
      </c>
      <c r="N8" s="59">
        <v>97126245</v>
      </c>
      <c r="O8" s="59">
        <v>-117669105</v>
      </c>
      <c r="P8" s="59">
        <v>171859245</v>
      </c>
      <c r="Q8" s="59">
        <v>151316385</v>
      </c>
      <c r="R8" s="59">
        <v>0</v>
      </c>
      <c r="S8" s="59">
        <v>0</v>
      </c>
      <c r="T8" s="59">
        <v>0</v>
      </c>
      <c r="U8" s="59">
        <v>0</v>
      </c>
      <c r="V8" s="59">
        <v>640863460</v>
      </c>
      <c r="W8" s="59">
        <v>614294201</v>
      </c>
      <c r="X8" s="59">
        <v>26569259</v>
      </c>
      <c r="Y8" s="60">
        <v>4.33</v>
      </c>
      <c r="Z8" s="61">
        <v>695667605</v>
      </c>
    </row>
    <row r="9" spans="1:26" ht="13.5">
      <c r="A9" s="57" t="s">
        <v>35</v>
      </c>
      <c r="B9" s="18">
        <v>112222460</v>
      </c>
      <c r="C9" s="18">
        <v>0</v>
      </c>
      <c r="D9" s="58">
        <v>337270909</v>
      </c>
      <c r="E9" s="59">
        <v>310930270</v>
      </c>
      <c r="F9" s="59">
        <v>18458258</v>
      </c>
      <c r="G9" s="59">
        <v>20161232</v>
      </c>
      <c r="H9" s="59">
        <v>16735089</v>
      </c>
      <c r="I9" s="59">
        <v>55354579</v>
      </c>
      <c r="J9" s="59">
        <v>29222250</v>
      </c>
      <c r="K9" s="59">
        <v>20179359</v>
      </c>
      <c r="L9" s="59">
        <v>17800719</v>
      </c>
      <c r="M9" s="59">
        <v>67202328</v>
      </c>
      <c r="N9" s="59">
        <v>15275803</v>
      </c>
      <c r="O9" s="59">
        <v>25386444</v>
      </c>
      <c r="P9" s="59">
        <v>19926690</v>
      </c>
      <c r="Q9" s="59">
        <v>60588937</v>
      </c>
      <c r="R9" s="59">
        <v>0</v>
      </c>
      <c r="S9" s="59">
        <v>0</v>
      </c>
      <c r="T9" s="59">
        <v>0</v>
      </c>
      <c r="U9" s="59">
        <v>0</v>
      </c>
      <c r="V9" s="59">
        <v>183145844</v>
      </c>
      <c r="W9" s="59">
        <v>245655746</v>
      </c>
      <c r="X9" s="59">
        <v>-62509902</v>
      </c>
      <c r="Y9" s="60">
        <v>-25.45</v>
      </c>
      <c r="Z9" s="61">
        <v>310930270</v>
      </c>
    </row>
    <row r="10" spans="1:26" ht="25.5">
      <c r="A10" s="62" t="s">
        <v>95</v>
      </c>
      <c r="B10" s="63">
        <f>SUM(B5:B9)</f>
        <v>1958059418</v>
      </c>
      <c r="C10" s="63">
        <f>SUM(C5:C9)</f>
        <v>0</v>
      </c>
      <c r="D10" s="64">
        <f aca="true" t="shared" si="0" ref="D10:Z10">SUM(D5:D9)</f>
        <v>2734077115</v>
      </c>
      <c r="E10" s="65">
        <f t="shared" si="0"/>
        <v>2705736479</v>
      </c>
      <c r="F10" s="65">
        <f t="shared" si="0"/>
        <v>404603451</v>
      </c>
      <c r="G10" s="65">
        <f t="shared" si="0"/>
        <v>155428175</v>
      </c>
      <c r="H10" s="65">
        <f t="shared" si="0"/>
        <v>154120807</v>
      </c>
      <c r="I10" s="65">
        <f t="shared" si="0"/>
        <v>714152433</v>
      </c>
      <c r="J10" s="65">
        <f t="shared" si="0"/>
        <v>202381824</v>
      </c>
      <c r="K10" s="65">
        <f t="shared" si="0"/>
        <v>163660606</v>
      </c>
      <c r="L10" s="65">
        <f t="shared" si="0"/>
        <v>321930076</v>
      </c>
      <c r="M10" s="65">
        <f t="shared" si="0"/>
        <v>687972506</v>
      </c>
      <c r="N10" s="65">
        <f t="shared" si="0"/>
        <v>241658106</v>
      </c>
      <c r="O10" s="65">
        <f t="shared" si="0"/>
        <v>38346212</v>
      </c>
      <c r="P10" s="65">
        <f t="shared" si="0"/>
        <v>326118471</v>
      </c>
      <c r="Q10" s="65">
        <f t="shared" si="0"/>
        <v>606122789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2008247728</v>
      </c>
      <c r="W10" s="65">
        <f t="shared" si="0"/>
        <v>1949432780</v>
      </c>
      <c r="X10" s="65">
        <f t="shared" si="0"/>
        <v>58814948</v>
      </c>
      <c r="Y10" s="66">
        <f>+IF(W10&lt;&gt;0,(X10/W10)*100,0)</f>
        <v>3.017028779007194</v>
      </c>
      <c r="Z10" s="67">
        <f t="shared" si="0"/>
        <v>2705736479</v>
      </c>
    </row>
    <row r="11" spans="1:26" ht="13.5">
      <c r="A11" s="57" t="s">
        <v>36</v>
      </c>
      <c r="B11" s="18">
        <v>579630606</v>
      </c>
      <c r="C11" s="18">
        <v>0</v>
      </c>
      <c r="D11" s="58">
        <v>731160602</v>
      </c>
      <c r="E11" s="59">
        <v>758203949</v>
      </c>
      <c r="F11" s="59">
        <v>60608527</v>
      </c>
      <c r="G11" s="59">
        <v>61875879</v>
      </c>
      <c r="H11" s="59">
        <v>59232413</v>
      </c>
      <c r="I11" s="59">
        <v>181716819</v>
      </c>
      <c r="J11" s="59">
        <v>55791409</v>
      </c>
      <c r="K11" s="59">
        <v>54477444</v>
      </c>
      <c r="L11" s="59">
        <v>77072391</v>
      </c>
      <c r="M11" s="59">
        <v>187341244</v>
      </c>
      <c r="N11" s="59">
        <v>64220490</v>
      </c>
      <c r="O11" s="59">
        <v>60151925</v>
      </c>
      <c r="P11" s="59">
        <v>90770267</v>
      </c>
      <c r="Q11" s="59">
        <v>215142682</v>
      </c>
      <c r="R11" s="59">
        <v>0</v>
      </c>
      <c r="S11" s="59">
        <v>0</v>
      </c>
      <c r="T11" s="59">
        <v>0</v>
      </c>
      <c r="U11" s="59">
        <v>0</v>
      </c>
      <c r="V11" s="59">
        <v>584200745</v>
      </c>
      <c r="W11" s="59">
        <v>557394133</v>
      </c>
      <c r="X11" s="59">
        <v>26806612</v>
      </c>
      <c r="Y11" s="60">
        <v>4.81</v>
      </c>
      <c r="Z11" s="61">
        <v>758203949</v>
      </c>
    </row>
    <row r="12" spans="1:26" ht="13.5">
      <c r="A12" s="57" t="s">
        <v>37</v>
      </c>
      <c r="B12" s="18">
        <v>30680101</v>
      </c>
      <c r="C12" s="18">
        <v>0</v>
      </c>
      <c r="D12" s="58">
        <v>39597755</v>
      </c>
      <c r="E12" s="59">
        <v>39597755</v>
      </c>
      <c r="F12" s="59">
        <v>1849</v>
      </c>
      <c r="G12" s="59">
        <v>1613</v>
      </c>
      <c r="H12" s="59">
        <v>2914187</v>
      </c>
      <c r="I12" s="59">
        <v>2917649</v>
      </c>
      <c r="J12" s="59">
        <v>8686028</v>
      </c>
      <c r="K12" s="59">
        <v>2902622</v>
      </c>
      <c r="L12" s="59">
        <v>2920949</v>
      </c>
      <c r="M12" s="59">
        <v>14509599</v>
      </c>
      <c r="N12" s="59">
        <v>4938551</v>
      </c>
      <c r="O12" s="59">
        <v>3173509</v>
      </c>
      <c r="P12" s="59">
        <v>1206953</v>
      </c>
      <c r="Q12" s="59">
        <v>9319013</v>
      </c>
      <c r="R12" s="59">
        <v>0</v>
      </c>
      <c r="S12" s="59">
        <v>0</v>
      </c>
      <c r="T12" s="59">
        <v>0</v>
      </c>
      <c r="U12" s="59">
        <v>0</v>
      </c>
      <c r="V12" s="59">
        <v>26746261</v>
      </c>
      <c r="W12" s="59">
        <v>29698317</v>
      </c>
      <c r="X12" s="59">
        <v>-2952056</v>
      </c>
      <c r="Y12" s="60">
        <v>-9.94</v>
      </c>
      <c r="Z12" s="61">
        <v>39597755</v>
      </c>
    </row>
    <row r="13" spans="1:26" ht="13.5">
      <c r="A13" s="57" t="s">
        <v>96</v>
      </c>
      <c r="B13" s="18">
        <v>480860754</v>
      </c>
      <c r="C13" s="18">
        <v>0</v>
      </c>
      <c r="D13" s="58">
        <v>260361138</v>
      </c>
      <c r="E13" s="59">
        <v>514816093</v>
      </c>
      <c r="F13" s="59">
        <v>893</v>
      </c>
      <c r="G13" s="59">
        <v>4261</v>
      </c>
      <c r="H13" s="59">
        <v>4101</v>
      </c>
      <c r="I13" s="59">
        <v>9255</v>
      </c>
      <c r="J13" s="59">
        <v>482</v>
      </c>
      <c r="K13" s="59">
        <v>0</v>
      </c>
      <c r="L13" s="59">
        <v>165420</v>
      </c>
      <c r="M13" s="59">
        <v>165902</v>
      </c>
      <c r="N13" s="59">
        <v>2582</v>
      </c>
      <c r="O13" s="59">
        <v>4156</v>
      </c>
      <c r="P13" s="59">
        <v>3018</v>
      </c>
      <c r="Q13" s="59">
        <v>9756</v>
      </c>
      <c r="R13" s="59">
        <v>0</v>
      </c>
      <c r="S13" s="59">
        <v>0</v>
      </c>
      <c r="T13" s="59">
        <v>0</v>
      </c>
      <c r="U13" s="59">
        <v>0</v>
      </c>
      <c r="V13" s="59">
        <v>184913</v>
      </c>
      <c r="W13" s="59">
        <v>195270849</v>
      </c>
      <c r="X13" s="59">
        <v>-195085936</v>
      </c>
      <c r="Y13" s="60">
        <v>-99.91</v>
      </c>
      <c r="Z13" s="61">
        <v>514816093</v>
      </c>
    </row>
    <row r="14" spans="1:26" ht="13.5">
      <c r="A14" s="57" t="s">
        <v>38</v>
      </c>
      <c r="B14" s="18">
        <v>48663685</v>
      </c>
      <c r="C14" s="18">
        <v>0</v>
      </c>
      <c r="D14" s="58">
        <v>25770315</v>
      </c>
      <c r="E14" s="59">
        <v>19800537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32529</v>
      </c>
      <c r="M14" s="59">
        <v>32529</v>
      </c>
      <c r="N14" s="59">
        <v>8459657</v>
      </c>
      <c r="O14" s="59">
        <v>6608</v>
      </c>
      <c r="P14" s="59">
        <v>0</v>
      </c>
      <c r="Q14" s="59">
        <v>8466265</v>
      </c>
      <c r="R14" s="59">
        <v>0</v>
      </c>
      <c r="S14" s="59">
        <v>0</v>
      </c>
      <c r="T14" s="59">
        <v>0</v>
      </c>
      <c r="U14" s="59">
        <v>0</v>
      </c>
      <c r="V14" s="59">
        <v>8498794</v>
      </c>
      <c r="W14" s="59">
        <v>12885158</v>
      </c>
      <c r="X14" s="59">
        <v>-4386364</v>
      </c>
      <c r="Y14" s="60">
        <v>-34.04</v>
      </c>
      <c r="Z14" s="61">
        <v>19800537</v>
      </c>
    </row>
    <row r="15" spans="1:26" ht="13.5">
      <c r="A15" s="57" t="s">
        <v>39</v>
      </c>
      <c r="B15" s="18">
        <v>657739983</v>
      </c>
      <c r="C15" s="18">
        <v>0</v>
      </c>
      <c r="D15" s="58">
        <v>695778892</v>
      </c>
      <c r="E15" s="59">
        <v>737978218</v>
      </c>
      <c r="F15" s="59">
        <v>69756994</v>
      </c>
      <c r="G15" s="59">
        <v>42181300</v>
      </c>
      <c r="H15" s="59">
        <v>15815023</v>
      </c>
      <c r="I15" s="59">
        <v>127753317</v>
      </c>
      <c r="J15" s="59">
        <v>56879678</v>
      </c>
      <c r="K15" s="59">
        <v>69030588</v>
      </c>
      <c r="L15" s="59">
        <v>70119721</v>
      </c>
      <c r="M15" s="59">
        <v>196029987</v>
      </c>
      <c r="N15" s="59">
        <v>24666761</v>
      </c>
      <c r="O15" s="59">
        <v>37175570</v>
      </c>
      <c r="P15" s="59">
        <v>110532648</v>
      </c>
      <c r="Q15" s="59">
        <v>172374979</v>
      </c>
      <c r="R15" s="59">
        <v>0</v>
      </c>
      <c r="S15" s="59">
        <v>0</v>
      </c>
      <c r="T15" s="59">
        <v>0</v>
      </c>
      <c r="U15" s="59">
        <v>0</v>
      </c>
      <c r="V15" s="59">
        <v>496158283</v>
      </c>
      <c r="W15" s="59">
        <v>518319282</v>
      </c>
      <c r="X15" s="59">
        <v>-22160999</v>
      </c>
      <c r="Y15" s="60">
        <v>-4.28</v>
      </c>
      <c r="Z15" s="61">
        <v>737978218</v>
      </c>
    </row>
    <row r="16" spans="1:26" ht="13.5">
      <c r="A16" s="68" t="s">
        <v>40</v>
      </c>
      <c r="B16" s="18">
        <v>41741228</v>
      </c>
      <c r="C16" s="18">
        <v>0</v>
      </c>
      <c r="D16" s="58">
        <v>37196340</v>
      </c>
      <c r="E16" s="59">
        <v>42210391</v>
      </c>
      <c r="F16" s="59">
        <v>554470</v>
      </c>
      <c r="G16" s="59">
        <v>2128807</v>
      </c>
      <c r="H16" s="59">
        <v>567387</v>
      </c>
      <c r="I16" s="59">
        <v>3250664</v>
      </c>
      <c r="J16" s="59">
        <v>1035560</v>
      </c>
      <c r="K16" s="59">
        <v>4940890</v>
      </c>
      <c r="L16" s="59">
        <v>296178</v>
      </c>
      <c r="M16" s="59">
        <v>6272628</v>
      </c>
      <c r="N16" s="59">
        <v>2176938</v>
      </c>
      <c r="O16" s="59">
        <v>268078</v>
      </c>
      <c r="P16" s="59">
        <v>71340</v>
      </c>
      <c r="Q16" s="59">
        <v>2516356</v>
      </c>
      <c r="R16" s="59">
        <v>0</v>
      </c>
      <c r="S16" s="59">
        <v>0</v>
      </c>
      <c r="T16" s="59">
        <v>0</v>
      </c>
      <c r="U16" s="59">
        <v>0</v>
      </c>
      <c r="V16" s="59">
        <v>12039648</v>
      </c>
      <c r="W16" s="59">
        <v>24166022</v>
      </c>
      <c r="X16" s="59">
        <v>-12126374</v>
      </c>
      <c r="Y16" s="60">
        <v>-50.18</v>
      </c>
      <c r="Z16" s="61">
        <v>42210391</v>
      </c>
    </row>
    <row r="17" spans="1:26" ht="13.5">
      <c r="A17" s="57" t="s">
        <v>41</v>
      </c>
      <c r="B17" s="18">
        <v>861634225</v>
      </c>
      <c r="C17" s="18">
        <v>0</v>
      </c>
      <c r="D17" s="58">
        <v>892993248</v>
      </c>
      <c r="E17" s="59">
        <v>852015196</v>
      </c>
      <c r="F17" s="59">
        <v>2143557</v>
      </c>
      <c r="G17" s="59">
        <v>35772941</v>
      </c>
      <c r="H17" s="59">
        <v>50118651</v>
      </c>
      <c r="I17" s="59">
        <v>88035149</v>
      </c>
      <c r="J17" s="59">
        <v>48790699</v>
      </c>
      <c r="K17" s="59">
        <v>53019045</v>
      </c>
      <c r="L17" s="59">
        <v>78514865</v>
      </c>
      <c r="M17" s="59">
        <v>180324609</v>
      </c>
      <c r="N17" s="59">
        <v>62424230</v>
      </c>
      <c r="O17" s="59">
        <v>72130001</v>
      </c>
      <c r="P17" s="59">
        <v>71521836</v>
      </c>
      <c r="Q17" s="59">
        <v>206076067</v>
      </c>
      <c r="R17" s="59">
        <v>0</v>
      </c>
      <c r="S17" s="59">
        <v>0</v>
      </c>
      <c r="T17" s="59">
        <v>0</v>
      </c>
      <c r="U17" s="59">
        <v>0</v>
      </c>
      <c r="V17" s="59">
        <v>474435825</v>
      </c>
      <c r="W17" s="59">
        <v>645228540</v>
      </c>
      <c r="X17" s="59">
        <v>-170792715</v>
      </c>
      <c r="Y17" s="60">
        <v>-26.47</v>
      </c>
      <c r="Z17" s="61">
        <v>852015196</v>
      </c>
    </row>
    <row r="18" spans="1:26" ht="13.5">
      <c r="A18" s="69" t="s">
        <v>42</v>
      </c>
      <c r="B18" s="70">
        <f>SUM(B11:B17)</f>
        <v>2700950582</v>
      </c>
      <c r="C18" s="70">
        <f>SUM(C11:C17)</f>
        <v>0</v>
      </c>
      <c r="D18" s="71">
        <f aca="true" t="shared" si="1" ref="D18:Z18">SUM(D11:D17)</f>
        <v>2682858290</v>
      </c>
      <c r="E18" s="72">
        <f t="shared" si="1"/>
        <v>2964622139</v>
      </c>
      <c r="F18" s="72">
        <f t="shared" si="1"/>
        <v>133066290</v>
      </c>
      <c r="G18" s="72">
        <f t="shared" si="1"/>
        <v>141964801</v>
      </c>
      <c r="H18" s="72">
        <f t="shared" si="1"/>
        <v>128651762</v>
      </c>
      <c r="I18" s="72">
        <f t="shared" si="1"/>
        <v>403682853</v>
      </c>
      <c r="J18" s="72">
        <f t="shared" si="1"/>
        <v>171183856</v>
      </c>
      <c r="K18" s="72">
        <f t="shared" si="1"/>
        <v>184370589</v>
      </c>
      <c r="L18" s="72">
        <f t="shared" si="1"/>
        <v>229122053</v>
      </c>
      <c r="M18" s="72">
        <f t="shared" si="1"/>
        <v>584676498</v>
      </c>
      <c r="N18" s="72">
        <f t="shared" si="1"/>
        <v>166889209</v>
      </c>
      <c r="O18" s="72">
        <f t="shared" si="1"/>
        <v>172909847</v>
      </c>
      <c r="P18" s="72">
        <f t="shared" si="1"/>
        <v>274106062</v>
      </c>
      <c r="Q18" s="72">
        <f t="shared" si="1"/>
        <v>613905118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1602264469</v>
      </c>
      <c r="W18" s="72">
        <f t="shared" si="1"/>
        <v>1982962301</v>
      </c>
      <c r="X18" s="72">
        <f t="shared" si="1"/>
        <v>-380697832</v>
      </c>
      <c r="Y18" s="66">
        <f>+IF(W18&lt;&gt;0,(X18/W18)*100,0)</f>
        <v>-19.198440222893577</v>
      </c>
      <c r="Z18" s="73">
        <f t="shared" si="1"/>
        <v>2964622139</v>
      </c>
    </row>
    <row r="19" spans="1:26" ht="13.5">
      <c r="A19" s="69" t="s">
        <v>43</v>
      </c>
      <c r="B19" s="74">
        <f>+B10-B18</f>
        <v>-742891164</v>
      </c>
      <c r="C19" s="74">
        <f>+C10-C18</f>
        <v>0</v>
      </c>
      <c r="D19" s="75">
        <f aca="true" t="shared" si="2" ref="D19:Z19">+D10-D18</f>
        <v>51218825</v>
      </c>
      <c r="E19" s="76">
        <f t="shared" si="2"/>
        <v>-258885660</v>
      </c>
      <c r="F19" s="76">
        <f t="shared" si="2"/>
        <v>271537161</v>
      </c>
      <c r="G19" s="76">
        <f t="shared" si="2"/>
        <v>13463374</v>
      </c>
      <c r="H19" s="76">
        <f t="shared" si="2"/>
        <v>25469045</v>
      </c>
      <c r="I19" s="76">
        <f t="shared" si="2"/>
        <v>310469580</v>
      </c>
      <c r="J19" s="76">
        <f t="shared" si="2"/>
        <v>31197968</v>
      </c>
      <c r="K19" s="76">
        <f t="shared" si="2"/>
        <v>-20709983</v>
      </c>
      <c r="L19" s="76">
        <f t="shared" si="2"/>
        <v>92808023</v>
      </c>
      <c r="M19" s="76">
        <f t="shared" si="2"/>
        <v>103296008</v>
      </c>
      <c r="N19" s="76">
        <f t="shared" si="2"/>
        <v>74768897</v>
      </c>
      <c r="O19" s="76">
        <f t="shared" si="2"/>
        <v>-134563635</v>
      </c>
      <c r="P19" s="76">
        <f t="shared" si="2"/>
        <v>52012409</v>
      </c>
      <c r="Q19" s="76">
        <f t="shared" si="2"/>
        <v>-7782329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405983259</v>
      </c>
      <c r="W19" s="76">
        <f>IF(E10=E18,0,W10-W18)</f>
        <v>-33529521</v>
      </c>
      <c r="X19" s="76">
        <f t="shared" si="2"/>
        <v>439512780</v>
      </c>
      <c r="Y19" s="77">
        <f>+IF(W19&lt;&gt;0,(X19/W19)*100,0)</f>
        <v>-1310.8233189492926</v>
      </c>
      <c r="Z19" s="78">
        <f t="shared" si="2"/>
        <v>-258885660</v>
      </c>
    </row>
    <row r="20" spans="1:26" ht="13.5">
      <c r="A20" s="57" t="s">
        <v>44</v>
      </c>
      <c r="B20" s="18">
        <v>629230211</v>
      </c>
      <c r="C20" s="18">
        <v>0</v>
      </c>
      <c r="D20" s="58">
        <v>597302395</v>
      </c>
      <c r="E20" s="59">
        <v>584710395</v>
      </c>
      <c r="F20" s="59">
        <v>550616</v>
      </c>
      <c r="G20" s="59">
        <v>512256</v>
      </c>
      <c r="H20" s="59">
        <v>482915</v>
      </c>
      <c r="I20" s="59">
        <v>1545787</v>
      </c>
      <c r="J20" s="59">
        <v>29875427</v>
      </c>
      <c r="K20" s="59">
        <v>13480923</v>
      </c>
      <c r="L20" s="59">
        <v>9599623</v>
      </c>
      <c r="M20" s="59">
        <v>52955973</v>
      </c>
      <c r="N20" s="59">
        <v>12012235</v>
      </c>
      <c r="O20" s="59">
        <v>169689420</v>
      </c>
      <c r="P20" s="59">
        <v>35911793</v>
      </c>
      <c r="Q20" s="59">
        <v>217613448</v>
      </c>
      <c r="R20" s="59">
        <v>0</v>
      </c>
      <c r="S20" s="59">
        <v>0</v>
      </c>
      <c r="T20" s="59">
        <v>0</v>
      </c>
      <c r="U20" s="59">
        <v>0</v>
      </c>
      <c r="V20" s="59">
        <v>272115208</v>
      </c>
      <c r="W20" s="59">
        <v>386746971</v>
      </c>
      <c r="X20" s="59">
        <v>-114631763</v>
      </c>
      <c r="Y20" s="60">
        <v>-29.64</v>
      </c>
      <c r="Z20" s="61">
        <v>584710395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-113660953</v>
      </c>
      <c r="C22" s="85">
        <f>SUM(C19:C21)</f>
        <v>0</v>
      </c>
      <c r="D22" s="86">
        <f aca="true" t="shared" si="3" ref="D22:Z22">SUM(D19:D21)</f>
        <v>648521220</v>
      </c>
      <c r="E22" s="87">
        <f t="shared" si="3"/>
        <v>325824735</v>
      </c>
      <c r="F22" s="87">
        <f t="shared" si="3"/>
        <v>272087777</v>
      </c>
      <c r="G22" s="87">
        <f t="shared" si="3"/>
        <v>13975630</v>
      </c>
      <c r="H22" s="87">
        <f t="shared" si="3"/>
        <v>25951960</v>
      </c>
      <c r="I22" s="87">
        <f t="shared" si="3"/>
        <v>312015367</v>
      </c>
      <c r="J22" s="87">
        <f t="shared" si="3"/>
        <v>61073395</v>
      </c>
      <c r="K22" s="87">
        <f t="shared" si="3"/>
        <v>-7229060</v>
      </c>
      <c r="L22" s="87">
        <f t="shared" si="3"/>
        <v>102407646</v>
      </c>
      <c r="M22" s="87">
        <f t="shared" si="3"/>
        <v>156251981</v>
      </c>
      <c r="N22" s="87">
        <f t="shared" si="3"/>
        <v>86781132</v>
      </c>
      <c r="O22" s="87">
        <f t="shared" si="3"/>
        <v>35125785</v>
      </c>
      <c r="P22" s="87">
        <f t="shared" si="3"/>
        <v>87924202</v>
      </c>
      <c r="Q22" s="87">
        <f t="shared" si="3"/>
        <v>209831119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678098467</v>
      </c>
      <c r="W22" s="87">
        <f t="shared" si="3"/>
        <v>353217450</v>
      </c>
      <c r="X22" s="87">
        <f t="shared" si="3"/>
        <v>324881017</v>
      </c>
      <c r="Y22" s="88">
        <f>+IF(W22&lt;&gt;0,(X22/W22)*100,0)</f>
        <v>91.9776236989424</v>
      </c>
      <c r="Z22" s="89">
        <f t="shared" si="3"/>
        <v>325824735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-113660953</v>
      </c>
      <c r="C24" s="74">
        <f>SUM(C22:C23)</f>
        <v>0</v>
      </c>
      <c r="D24" s="75">
        <f aca="true" t="shared" si="4" ref="D24:Z24">SUM(D22:D23)</f>
        <v>648521220</v>
      </c>
      <c r="E24" s="76">
        <f t="shared" si="4"/>
        <v>325824735</v>
      </c>
      <c r="F24" s="76">
        <f t="shared" si="4"/>
        <v>272087777</v>
      </c>
      <c r="G24" s="76">
        <f t="shared" si="4"/>
        <v>13975630</v>
      </c>
      <c r="H24" s="76">
        <f t="shared" si="4"/>
        <v>25951960</v>
      </c>
      <c r="I24" s="76">
        <f t="shared" si="4"/>
        <v>312015367</v>
      </c>
      <c r="J24" s="76">
        <f t="shared" si="4"/>
        <v>61073395</v>
      </c>
      <c r="K24" s="76">
        <f t="shared" si="4"/>
        <v>-7229060</v>
      </c>
      <c r="L24" s="76">
        <f t="shared" si="4"/>
        <v>102407646</v>
      </c>
      <c r="M24" s="76">
        <f t="shared" si="4"/>
        <v>156251981</v>
      </c>
      <c r="N24" s="76">
        <f t="shared" si="4"/>
        <v>86781132</v>
      </c>
      <c r="O24" s="76">
        <f t="shared" si="4"/>
        <v>35125785</v>
      </c>
      <c r="P24" s="76">
        <f t="shared" si="4"/>
        <v>87924202</v>
      </c>
      <c r="Q24" s="76">
        <f t="shared" si="4"/>
        <v>209831119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678098467</v>
      </c>
      <c r="W24" s="76">
        <f t="shared" si="4"/>
        <v>353217450</v>
      </c>
      <c r="X24" s="76">
        <f t="shared" si="4"/>
        <v>324881017</v>
      </c>
      <c r="Y24" s="77">
        <f>+IF(W24&lt;&gt;0,(X24/W24)*100,0)</f>
        <v>91.9776236989424</v>
      </c>
      <c r="Z24" s="78">
        <f t="shared" si="4"/>
        <v>325824735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609585496</v>
      </c>
      <c r="C27" s="21">
        <v>0</v>
      </c>
      <c r="D27" s="98">
        <v>607133896</v>
      </c>
      <c r="E27" s="99">
        <v>612978591</v>
      </c>
      <c r="F27" s="99">
        <v>0</v>
      </c>
      <c r="G27" s="99">
        <v>2996559</v>
      </c>
      <c r="H27" s="99">
        <v>10096564</v>
      </c>
      <c r="I27" s="99">
        <v>13093123</v>
      </c>
      <c r="J27" s="99">
        <v>46138082</v>
      </c>
      <c r="K27" s="99">
        <v>24143846</v>
      </c>
      <c r="L27" s="99">
        <v>98237835</v>
      </c>
      <c r="M27" s="99">
        <v>168519763</v>
      </c>
      <c r="N27" s="99">
        <v>33334709</v>
      </c>
      <c r="O27" s="99">
        <v>31961221</v>
      </c>
      <c r="P27" s="99">
        <v>42508555</v>
      </c>
      <c r="Q27" s="99">
        <v>107804485</v>
      </c>
      <c r="R27" s="99">
        <v>0</v>
      </c>
      <c r="S27" s="99">
        <v>0</v>
      </c>
      <c r="T27" s="99">
        <v>0</v>
      </c>
      <c r="U27" s="99">
        <v>0</v>
      </c>
      <c r="V27" s="99">
        <v>289417371</v>
      </c>
      <c r="W27" s="99">
        <v>459733943</v>
      </c>
      <c r="X27" s="99">
        <v>-170316572</v>
      </c>
      <c r="Y27" s="100">
        <v>-37.05</v>
      </c>
      <c r="Z27" s="101">
        <v>612978591</v>
      </c>
    </row>
    <row r="28" spans="1:26" ht="13.5">
      <c r="A28" s="102" t="s">
        <v>44</v>
      </c>
      <c r="B28" s="18">
        <v>509262454</v>
      </c>
      <c r="C28" s="18">
        <v>0</v>
      </c>
      <c r="D28" s="58">
        <v>515928992</v>
      </c>
      <c r="E28" s="59">
        <v>505099872</v>
      </c>
      <c r="F28" s="59">
        <v>0</v>
      </c>
      <c r="G28" s="59">
        <v>2996558</v>
      </c>
      <c r="H28" s="59">
        <v>8449044</v>
      </c>
      <c r="I28" s="59">
        <v>11445602</v>
      </c>
      <c r="J28" s="59">
        <v>45845883</v>
      </c>
      <c r="K28" s="59">
        <v>22497518</v>
      </c>
      <c r="L28" s="59">
        <v>95765388</v>
      </c>
      <c r="M28" s="59">
        <v>164108789</v>
      </c>
      <c r="N28" s="59">
        <v>29133436</v>
      </c>
      <c r="O28" s="59">
        <v>30699413</v>
      </c>
      <c r="P28" s="59">
        <v>34739114</v>
      </c>
      <c r="Q28" s="59">
        <v>94571963</v>
      </c>
      <c r="R28" s="59">
        <v>0</v>
      </c>
      <c r="S28" s="59">
        <v>0</v>
      </c>
      <c r="T28" s="59">
        <v>0</v>
      </c>
      <c r="U28" s="59">
        <v>0</v>
      </c>
      <c r="V28" s="59">
        <v>270126354</v>
      </c>
      <c r="W28" s="59">
        <v>378824904</v>
      </c>
      <c r="X28" s="59">
        <v>-108698550</v>
      </c>
      <c r="Y28" s="60">
        <v>-28.69</v>
      </c>
      <c r="Z28" s="61">
        <v>505099872</v>
      </c>
    </row>
    <row r="29" spans="1:26" ht="13.5">
      <c r="A29" s="57" t="s">
        <v>100</v>
      </c>
      <c r="B29" s="18">
        <v>2293840</v>
      </c>
      <c r="C29" s="18">
        <v>0</v>
      </c>
      <c r="D29" s="58">
        <v>8759149</v>
      </c>
      <c r="E29" s="59">
        <v>7354108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5515581</v>
      </c>
      <c r="X29" s="59">
        <v>-5515581</v>
      </c>
      <c r="Y29" s="60">
        <v>-100</v>
      </c>
      <c r="Z29" s="61">
        <v>7354108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98029204</v>
      </c>
      <c r="C31" s="18">
        <v>0</v>
      </c>
      <c r="D31" s="58">
        <v>82445755</v>
      </c>
      <c r="E31" s="59">
        <v>100524611</v>
      </c>
      <c r="F31" s="59">
        <v>0</v>
      </c>
      <c r="G31" s="59">
        <v>0</v>
      </c>
      <c r="H31" s="59">
        <v>1647520</v>
      </c>
      <c r="I31" s="59">
        <v>1647520</v>
      </c>
      <c r="J31" s="59">
        <v>292199</v>
      </c>
      <c r="K31" s="59">
        <v>1646328</v>
      </c>
      <c r="L31" s="59">
        <v>2472447</v>
      </c>
      <c r="M31" s="59">
        <v>4410974</v>
      </c>
      <c r="N31" s="59">
        <v>4201273</v>
      </c>
      <c r="O31" s="59">
        <v>1261808</v>
      </c>
      <c r="P31" s="59">
        <v>7769441</v>
      </c>
      <c r="Q31" s="59">
        <v>13232522</v>
      </c>
      <c r="R31" s="59">
        <v>0</v>
      </c>
      <c r="S31" s="59">
        <v>0</v>
      </c>
      <c r="T31" s="59">
        <v>0</v>
      </c>
      <c r="U31" s="59">
        <v>0</v>
      </c>
      <c r="V31" s="59">
        <v>19291016</v>
      </c>
      <c r="W31" s="59">
        <v>75393458</v>
      </c>
      <c r="X31" s="59">
        <v>-56102442</v>
      </c>
      <c r="Y31" s="60">
        <v>-74.41</v>
      </c>
      <c r="Z31" s="61">
        <v>100524611</v>
      </c>
    </row>
    <row r="32" spans="1:26" ht="13.5">
      <c r="A32" s="69" t="s">
        <v>50</v>
      </c>
      <c r="B32" s="21">
        <f>SUM(B28:B31)</f>
        <v>609585498</v>
      </c>
      <c r="C32" s="21">
        <f>SUM(C28:C31)</f>
        <v>0</v>
      </c>
      <c r="D32" s="98">
        <f aca="true" t="shared" si="5" ref="D32:Z32">SUM(D28:D31)</f>
        <v>607133896</v>
      </c>
      <c r="E32" s="99">
        <f t="shared" si="5"/>
        <v>612978591</v>
      </c>
      <c r="F32" s="99">
        <f t="shared" si="5"/>
        <v>0</v>
      </c>
      <c r="G32" s="99">
        <f t="shared" si="5"/>
        <v>2996558</v>
      </c>
      <c r="H32" s="99">
        <f t="shared" si="5"/>
        <v>10096564</v>
      </c>
      <c r="I32" s="99">
        <f t="shared" si="5"/>
        <v>13093122</v>
      </c>
      <c r="J32" s="99">
        <f t="shared" si="5"/>
        <v>46138082</v>
      </c>
      <c r="K32" s="99">
        <f t="shared" si="5"/>
        <v>24143846</v>
      </c>
      <c r="L32" s="99">
        <f t="shared" si="5"/>
        <v>98237835</v>
      </c>
      <c r="M32" s="99">
        <f t="shared" si="5"/>
        <v>168519763</v>
      </c>
      <c r="N32" s="99">
        <f t="shared" si="5"/>
        <v>33334709</v>
      </c>
      <c r="O32" s="99">
        <f t="shared" si="5"/>
        <v>31961221</v>
      </c>
      <c r="P32" s="99">
        <f t="shared" si="5"/>
        <v>42508555</v>
      </c>
      <c r="Q32" s="99">
        <f t="shared" si="5"/>
        <v>107804485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289417370</v>
      </c>
      <c r="W32" s="99">
        <f t="shared" si="5"/>
        <v>459733943</v>
      </c>
      <c r="X32" s="99">
        <f t="shared" si="5"/>
        <v>-170316573</v>
      </c>
      <c r="Y32" s="100">
        <f>+IF(W32&lt;&gt;0,(X32/W32)*100,0)</f>
        <v>-37.04676924409734</v>
      </c>
      <c r="Z32" s="101">
        <f t="shared" si="5"/>
        <v>612978591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500685430</v>
      </c>
      <c r="C35" s="18">
        <v>0</v>
      </c>
      <c r="D35" s="58">
        <v>650363300</v>
      </c>
      <c r="E35" s="59">
        <v>600867285</v>
      </c>
      <c r="F35" s="59">
        <v>501880485</v>
      </c>
      <c r="G35" s="59">
        <v>501880485</v>
      </c>
      <c r="H35" s="59">
        <v>501880485</v>
      </c>
      <c r="I35" s="59">
        <v>501880485</v>
      </c>
      <c r="J35" s="59">
        <v>501880485</v>
      </c>
      <c r="K35" s="59">
        <v>501880485</v>
      </c>
      <c r="L35" s="59">
        <v>500685430</v>
      </c>
      <c r="M35" s="59">
        <v>500685430</v>
      </c>
      <c r="N35" s="59">
        <v>0</v>
      </c>
      <c r="O35" s="59">
        <v>500685430</v>
      </c>
      <c r="P35" s="59">
        <v>500685430</v>
      </c>
      <c r="Q35" s="59">
        <v>500685430</v>
      </c>
      <c r="R35" s="59">
        <v>0</v>
      </c>
      <c r="S35" s="59">
        <v>0</v>
      </c>
      <c r="T35" s="59">
        <v>0</v>
      </c>
      <c r="U35" s="59">
        <v>0</v>
      </c>
      <c r="V35" s="59">
        <v>500685430</v>
      </c>
      <c r="W35" s="59">
        <v>450650464</v>
      </c>
      <c r="X35" s="59">
        <v>50034966</v>
      </c>
      <c r="Y35" s="60">
        <v>11.1</v>
      </c>
      <c r="Z35" s="61">
        <v>600867285</v>
      </c>
    </row>
    <row r="36" spans="1:26" ht="13.5">
      <c r="A36" s="57" t="s">
        <v>53</v>
      </c>
      <c r="B36" s="18">
        <v>7551406000</v>
      </c>
      <c r="C36" s="18">
        <v>0</v>
      </c>
      <c r="D36" s="58">
        <v>7815438925</v>
      </c>
      <c r="E36" s="59">
        <v>8013433790</v>
      </c>
      <c r="F36" s="59">
        <v>8019662644</v>
      </c>
      <c r="G36" s="59">
        <v>8019662644</v>
      </c>
      <c r="H36" s="59">
        <v>8019662644</v>
      </c>
      <c r="I36" s="59">
        <v>8019662644</v>
      </c>
      <c r="J36" s="59">
        <v>8019662644</v>
      </c>
      <c r="K36" s="59">
        <v>8019662644</v>
      </c>
      <c r="L36" s="59">
        <v>7551406000</v>
      </c>
      <c r="M36" s="59">
        <v>7551406000</v>
      </c>
      <c r="N36" s="59">
        <v>0</v>
      </c>
      <c r="O36" s="59">
        <v>7551406000</v>
      </c>
      <c r="P36" s="59">
        <v>7551406000</v>
      </c>
      <c r="Q36" s="59">
        <v>7551406000</v>
      </c>
      <c r="R36" s="59">
        <v>0</v>
      </c>
      <c r="S36" s="59">
        <v>0</v>
      </c>
      <c r="T36" s="59">
        <v>0</v>
      </c>
      <c r="U36" s="59">
        <v>0</v>
      </c>
      <c r="V36" s="59">
        <v>7551406000</v>
      </c>
      <c r="W36" s="59">
        <v>6010075343</v>
      </c>
      <c r="X36" s="59">
        <v>1541330657</v>
      </c>
      <c r="Y36" s="60">
        <v>25.65</v>
      </c>
      <c r="Z36" s="61">
        <v>8013433790</v>
      </c>
    </row>
    <row r="37" spans="1:26" ht="13.5">
      <c r="A37" s="57" t="s">
        <v>54</v>
      </c>
      <c r="B37" s="18">
        <v>1495459443</v>
      </c>
      <c r="C37" s="18">
        <v>0</v>
      </c>
      <c r="D37" s="58">
        <v>525647764</v>
      </c>
      <c r="E37" s="59">
        <v>641346713</v>
      </c>
      <c r="F37" s="59">
        <v>1504646455</v>
      </c>
      <c r="G37" s="59">
        <v>1504646455</v>
      </c>
      <c r="H37" s="59">
        <v>1504646455</v>
      </c>
      <c r="I37" s="59">
        <v>1504646455</v>
      </c>
      <c r="J37" s="59">
        <v>1504646455</v>
      </c>
      <c r="K37" s="59">
        <v>1504646455</v>
      </c>
      <c r="L37" s="59">
        <v>1495459443</v>
      </c>
      <c r="M37" s="59">
        <v>1495459443</v>
      </c>
      <c r="N37" s="59">
        <v>0</v>
      </c>
      <c r="O37" s="59">
        <v>1495459443</v>
      </c>
      <c r="P37" s="59">
        <v>1495459443</v>
      </c>
      <c r="Q37" s="59">
        <v>1495459443</v>
      </c>
      <c r="R37" s="59">
        <v>0</v>
      </c>
      <c r="S37" s="59">
        <v>0</v>
      </c>
      <c r="T37" s="59">
        <v>0</v>
      </c>
      <c r="U37" s="59">
        <v>0</v>
      </c>
      <c r="V37" s="59">
        <v>1495459443</v>
      </c>
      <c r="W37" s="59">
        <v>481010035</v>
      </c>
      <c r="X37" s="59">
        <v>1014449408</v>
      </c>
      <c r="Y37" s="60">
        <v>210.9</v>
      </c>
      <c r="Z37" s="61">
        <v>641346713</v>
      </c>
    </row>
    <row r="38" spans="1:26" ht="13.5">
      <c r="A38" s="57" t="s">
        <v>55</v>
      </c>
      <c r="B38" s="18">
        <v>597475994</v>
      </c>
      <c r="C38" s="18">
        <v>0</v>
      </c>
      <c r="D38" s="58">
        <v>561477487</v>
      </c>
      <c r="E38" s="59">
        <v>561477487</v>
      </c>
      <c r="F38" s="59">
        <v>597475994</v>
      </c>
      <c r="G38" s="59">
        <v>597475994</v>
      </c>
      <c r="H38" s="59">
        <v>597475994</v>
      </c>
      <c r="I38" s="59">
        <v>597475994</v>
      </c>
      <c r="J38" s="59">
        <v>597475994</v>
      </c>
      <c r="K38" s="59">
        <v>597475994</v>
      </c>
      <c r="L38" s="59">
        <v>597475994</v>
      </c>
      <c r="M38" s="59">
        <v>597475994</v>
      </c>
      <c r="N38" s="59">
        <v>0</v>
      </c>
      <c r="O38" s="59">
        <v>597475994</v>
      </c>
      <c r="P38" s="59">
        <v>597475994</v>
      </c>
      <c r="Q38" s="59">
        <v>597475994</v>
      </c>
      <c r="R38" s="59">
        <v>0</v>
      </c>
      <c r="S38" s="59">
        <v>0</v>
      </c>
      <c r="T38" s="59">
        <v>0</v>
      </c>
      <c r="U38" s="59">
        <v>0</v>
      </c>
      <c r="V38" s="59">
        <v>597475994</v>
      </c>
      <c r="W38" s="59">
        <v>421108115</v>
      </c>
      <c r="X38" s="59">
        <v>176367879</v>
      </c>
      <c r="Y38" s="60">
        <v>41.88</v>
      </c>
      <c r="Z38" s="61">
        <v>561477487</v>
      </c>
    </row>
    <row r="39" spans="1:26" ht="13.5">
      <c r="A39" s="57" t="s">
        <v>56</v>
      </c>
      <c r="B39" s="18">
        <v>5959155993</v>
      </c>
      <c r="C39" s="18">
        <v>0</v>
      </c>
      <c r="D39" s="58">
        <v>7378676975</v>
      </c>
      <c r="E39" s="59">
        <v>7411476877</v>
      </c>
      <c r="F39" s="59">
        <v>6419420680</v>
      </c>
      <c r="G39" s="59">
        <v>6419420680</v>
      </c>
      <c r="H39" s="59">
        <v>6419420680</v>
      </c>
      <c r="I39" s="59">
        <v>6419420680</v>
      </c>
      <c r="J39" s="59">
        <v>6419420680</v>
      </c>
      <c r="K39" s="59">
        <v>6419420680</v>
      </c>
      <c r="L39" s="59">
        <v>5959155993</v>
      </c>
      <c r="M39" s="59">
        <v>5959155993</v>
      </c>
      <c r="N39" s="59">
        <v>0</v>
      </c>
      <c r="O39" s="59">
        <v>5959155993</v>
      </c>
      <c r="P39" s="59">
        <v>5959155993</v>
      </c>
      <c r="Q39" s="59">
        <v>5959155993</v>
      </c>
      <c r="R39" s="59">
        <v>0</v>
      </c>
      <c r="S39" s="59">
        <v>0</v>
      </c>
      <c r="T39" s="59">
        <v>0</v>
      </c>
      <c r="U39" s="59">
        <v>0</v>
      </c>
      <c r="V39" s="59">
        <v>5959155993</v>
      </c>
      <c r="W39" s="59">
        <v>5558607658</v>
      </c>
      <c r="X39" s="59">
        <v>400548335</v>
      </c>
      <c r="Y39" s="60">
        <v>7.21</v>
      </c>
      <c r="Z39" s="61">
        <v>7411476877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610732200</v>
      </c>
      <c r="C42" s="18">
        <v>0</v>
      </c>
      <c r="D42" s="58">
        <v>370222612</v>
      </c>
      <c r="E42" s="59">
        <v>752898760</v>
      </c>
      <c r="F42" s="59">
        <v>128843853</v>
      </c>
      <c r="G42" s="59">
        <v>77328738</v>
      </c>
      <c r="H42" s="59">
        <v>-27310716</v>
      </c>
      <c r="I42" s="59">
        <v>178861875</v>
      </c>
      <c r="J42" s="59">
        <v>90558707</v>
      </c>
      <c r="K42" s="59">
        <v>-41585087</v>
      </c>
      <c r="L42" s="59">
        <v>56121239</v>
      </c>
      <c r="M42" s="59">
        <v>105094859</v>
      </c>
      <c r="N42" s="59">
        <v>-43491899</v>
      </c>
      <c r="O42" s="59">
        <v>-11372548</v>
      </c>
      <c r="P42" s="59">
        <v>23961224</v>
      </c>
      <c r="Q42" s="59">
        <v>-30903223</v>
      </c>
      <c r="R42" s="59">
        <v>0</v>
      </c>
      <c r="S42" s="59">
        <v>0</v>
      </c>
      <c r="T42" s="59">
        <v>0</v>
      </c>
      <c r="U42" s="59">
        <v>0</v>
      </c>
      <c r="V42" s="59">
        <v>253053511</v>
      </c>
      <c r="W42" s="59">
        <v>1132980770</v>
      </c>
      <c r="X42" s="59">
        <v>-879927259</v>
      </c>
      <c r="Y42" s="60">
        <v>-77.66</v>
      </c>
      <c r="Z42" s="61">
        <v>752898760</v>
      </c>
    </row>
    <row r="43" spans="1:26" ht="13.5">
      <c r="A43" s="57" t="s">
        <v>59</v>
      </c>
      <c r="B43" s="18">
        <v>-608512762</v>
      </c>
      <c r="C43" s="18">
        <v>0</v>
      </c>
      <c r="D43" s="58">
        <v>-267241560</v>
      </c>
      <c r="E43" s="59">
        <v>-608926373</v>
      </c>
      <c r="F43" s="59">
        <v>0</v>
      </c>
      <c r="G43" s="59">
        <v>0</v>
      </c>
      <c r="H43" s="59">
        <v>0</v>
      </c>
      <c r="I43" s="59">
        <v>0</v>
      </c>
      <c r="J43" s="59">
        <v>-40850399</v>
      </c>
      <c r="K43" s="59">
        <v>-22613651</v>
      </c>
      <c r="L43" s="59">
        <v>-18811996</v>
      </c>
      <c r="M43" s="59">
        <v>-82276046</v>
      </c>
      <c r="N43" s="59">
        <v>-31442994</v>
      </c>
      <c r="O43" s="59">
        <v>-32672137</v>
      </c>
      <c r="P43" s="59">
        <v>-42522700</v>
      </c>
      <c r="Q43" s="59">
        <v>-106637831</v>
      </c>
      <c r="R43" s="59">
        <v>0</v>
      </c>
      <c r="S43" s="59">
        <v>0</v>
      </c>
      <c r="T43" s="59">
        <v>0</v>
      </c>
      <c r="U43" s="59">
        <v>0</v>
      </c>
      <c r="V43" s="59">
        <v>-188913877</v>
      </c>
      <c r="W43" s="59">
        <v>-154545079</v>
      </c>
      <c r="X43" s="59">
        <v>-34368798</v>
      </c>
      <c r="Y43" s="60">
        <v>22.24</v>
      </c>
      <c r="Z43" s="61">
        <v>-608926373</v>
      </c>
    </row>
    <row r="44" spans="1:26" ht="13.5">
      <c r="A44" s="57" t="s">
        <v>60</v>
      </c>
      <c r="B44" s="18">
        <v>-4710731</v>
      </c>
      <c r="C44" s="18">
        <v>0</v>
      </c>
      <c r="D44" s="58">
        <v>-20410488</v>
      </c>
      <c r="E44" s="59">
        <v>-20410487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-7493341</v>
      </c>
      <c r="M44" s="59">
        <v>-7493341</v>
      </c>
      <c r="N44" s="59">
        <v>-1177327</v>
      </c>
      <c r="O44" s="59">
        <v>0</v>
      </c>
      <c r="P44" s="59">
        <v>-5005977</v>
      </c>
      <c r="Q44" s="59">
        <v>-6183304</v>
      </c>
      <c r="R44" s="59">
        <v>0</v>
      </c>
      <c r="S44" s="59">
        <v>0</v>
      </c>
      <c r="T44" s="59">
        <v>0</v>
      </c>
      <c r="U44" s="59">
        <v>0</v>
      </c>
      <c r="V44" s="59">
        <v>-13676645</v>
      </c>
      <c r="W44" s="59">
        <v>-12595963</v>
      </c>
      <c r="X44" s="59">
        <v>-1080682</v>
      </c>
      <c r="Y44" s="60">
        <v>8.58</v>
      </c>
      <c r="Z44" s="61">
        <v>-20410487</v>
      </c>
    </row>
    <row r="45" spans="1:26" ht="13.5">
      <c r="A45" s="69" t="s">
        <v>61</v>
      </c>
      <c r="B45" s="21">
        <v>23864280</v>
      </c>
      <c r="C45" s="21">
        <v>0</v>
      </c>
      <c r="D45" s="98">
        <v>209867035</v>
      </c>
      <c r="E45" s="99">
        <v>147426178</v>
      </c>
      <c r="F45" s="99">
        <v>152708133</v>
      </c>
      <c r="G45" s="99">
        <v>230036871</v>
      </c>
      <c r="H45" s="99">
        <v>202726155</v>
      </c>
      <c r="I45" s="99">
        <v>202726155</v>
      </c>
      <c r="J45" s="99">
        <v>252434463</v>
      </c>
      <c r="K45" s="99">
        <v>188235725</v>
      </c>
      <c r="L45" s="99">
        <v>218051627</v>
      </c>
      <c r="M45" s="99">
        <v>218051627</v>
      </c>
      <c r="N45" s="99">
        <v>141939407</v>
      </c>
      <c r="O45" s="99">
        <v>97894722</v>
      </c>
      <c r="P45" s="99">
        <v>74327269</v>
      </c>
      <c r="Q45" s="99">
        <v>74327269</v>
      </c>
      <c r="R45" s="99">
        <v>0</v>
      </c>
      <c r="S45" s="99">
        <v>0</v>
      </c>
      <c r="T45" s="99">
        <v>0</v>
      </c>
      <c r="U45" s="99">
        <v>0</v>
      </c>
      <c r="V45" s="99">
        <v>74327269</v>
      </c>
      <c r="W45" s="99">
        <v>989704006</v>
      </c>
      <c r="X45" s="99">
        <v>-915376737</v>
      </c>
      <c r="Y45" s="100">
        <v>-92.49</v>
      </c>
      <c r="Z45" s="101">
        <v>147426178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101196379</v>
      </c>
      <c r="C49" s="51">
        <v>0</v>
      </c>
      <c r="D49" s="128">
        <v>449209</v>
      </c>
      <c r="E49" s="53">
        <v>36609233</v>
      </c>
      <c r="F49" s="53">
        <v>0</v>
      </c>
      <c r="G49" s="53">
        <v>0</v>
      </c>
      <c r="H49" s="53">
        <v>0</v>
      </c>
      <c r="I49" s="53">
        <v>27564388</v>
      </c>
      <c r="J49" s="53">
        <v>0</v>
      </c>
      <c r="K49" s="53">
        <v>0</v>
      </c>
      <c r="L49" s="53">
        <v>0</v>
      </c>
      <c r="M49" s="53">
        <v>25435668</v>
      </c>
      <c r="N49" s="53">
        <v>0</v>
      </c>
      <c r="O49" s="53">
        <v>0</v>
      </c>
      <c r="P49" s="53">
        <v>0</v>
      </c>
      <c r="Q49" s="53">
        <v>23198450</v>
      </c>
      <c r="R49" s="53">
        <v>0</v>
      </c>
      <c r="S49" s="53">
        <v>0</v>
      </c>
      <c r="T49" s="53">
        <v>0</v>
      </c>
      <c r="U49" s="53">
        <v>0</v>
      </c>
      <c r="V49" s="53">
        <v>115393810</v>
      </c>
      <c r="W49" s="53">
        <v>290830918</v>
      </c>
      <c r="X49" s="53">
        <v>620678055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48640992</v>
      </c>
      <c r="C51" s="51">
        <v>0</v>
      </c>
      <c r="D51" s="128">
        <v>62667999</v>
      </c>
      <c r="E51" s="53">
        <v>13940297</v>
      </c>
      <c r="F51" s="53">
        <v>0</v>
      </c>
      <c r="G51" s="53">
        <v>0</v>
      </c>
      <c r="H51" s="53">
        <v>0</v>
      </c>
      <c r="I51" s="53">
        <v>16457161</v>
      </c>
      <c r="J51" s="53">
        <v>0</v>
      </c>
      <c r="K51" s="53">
        <v>0</v>
      </c>
      <c r="L51" s="53">
        <v>0</v>
      </c>
      <c r="M51" s="53">
        <v>7258683</v>
      </c>
      <c r="N51" s="53">
        <v>0</v>
      </c>
      <c r="O51" s="53">
        <v>0</v>
      </c>
      <c r="P51" s="53">
        <v>0</v>
      </c>
      <c r="Q51" s="53">
        <v>18190533</v>
      </c>
      <c r="R51" s="53">
        <v>0</v>
      </c>
      <c r="S51" s="53">
        <v>0</v>
      </c>
      <c r="T51" s="53">
        <v>0</v>
      </c>
      <c r="U51" s="53">
        <v>0</v>
      </c>
      <c r="V51" s="53">
        <v>12381281</v>
      </c>
      <c r="W51" s="53">
        <v>181768292</v>
      </c>
      <c r="X51" s="53">
        <v>361305238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92.67366624165592</v>
      </c>
      <c r="C58" s="5">
        <f>IF(C67=0,0,+(C76/C67)*100)</f>
        <v>0</v>
      </c>
      <c r="D58" s="6">
        <f aca="true" t="shared" si="6" ref="D58:Z58">IF(D67=0,0,+(D76/D67)*100)</f>
        <v>97.46440671319114</v>
      </c>
      <c r="E58" s="7">
        <f t="shared" si="6"/>
        <v>97.50776840780448</v>
      </c>
      <c r="F58" s="7">
        <f t="shared" si="6"/>
        <v>74.97871898797618</v>
      </c>
      <c r="G58" s="7">
        <f t="shared" si="6"/>
        <v>81.10513204243327</v>
      </c>
      <c r="H58" s="7">
        <f t="shared" si="6"/>
        <v>84.42945472787035</v>
      </c>
      <c r="I58" s="7">
        <f t="shared" si="6"/>
        <v>80.23420493357534</v>
      </c>
      <c r="J58" s="7">
        <f t="shared" si="6"/>
        <v>115.26095108824835</v>
      </c>
      <c r="K58" s="7">
        <f t="shared" si="6"/>
        <v>81.27986158248478</v>
      </c>
      <c r="L58" s="7">
        <f t="shared" si="6"/>
        <v>81.84065938409273</v>
      </c>
      <c r="M58" s="7">
        <f t="shared" si="6"/>
        <v>92.81799884943136</v>
      </c>
      <c r="N58" s="7">
        <f t="shared" si="6"/>
        <v>78.36202060144197</v>
      </c>
      <c r="O58" s="7">
        <f t="shared" si="6"/>
        <v>76.92631845174435</v>
      </c>
      <c r="P58" s="7">
        <f t="shared" si="6"/>
        <v>94.05889182409213</v>
      </c>
      <c r="Q58" s="7">
        <f t="shared" si="6"/>
        <v>83.24720881882617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85.33430902193115</v>
      </c>
      <c r="W58" s="7">
        <f t="shared" si="6"/>
        <v>98.8331935781364</v>
      </c>
      <c r="X58" s="7">
        <f t="shared" si="6"/>
        <v>0</v>
      </c>
      <c r="Y58" s="7">
        <f t="shared" si="6"/>
        <v>0</v>
      </c>
      <c r="Z58" s="8">
        <f t="shared" si="6"/>
        <v>97.50776840780448</v>
      </c>
    </row>
    <row r="59" spans="1:26" ht="13.5">
      <c r="A59" s="36" t="s">
        <v>31</v>
      </c>
      <c r="B59" s="9">
        <f aca="true" t="shared" si="7" ref="B59:Z66">IF(B68=0,0,+(B77/B68)*100)</f>
        <v>101.26684152304384</v>
      </c>
      <c r="C59" s="9">
        <f t="shared" si="7"/>
        <v>0</v>
      </c>
      <c r="D59" s="2">
        <f t="shared" si="7"/>
        <v>95.99999996885138</v>
      </c>
      <c r="E59" s="10">
        <f t="shared" si="7"/>
        <v>95.00000030175211</v>
      </c>
      <c r="F59" s="10">
        <f t="shared" si="7"/>
        <v>86.4594289317873</v>
      </c>
      <c r="G59" s="10">
        <f t="shared" si="7"/>
        <v>89.91229572391944</v>
      </c>
      <c r="H59" s="10">
        <f t="shared" si="7"/>
        <v>95.29980753949569</v>
      </c>
      <c r="I59" s="10">
        <f t="shared" si="7"/>
        <v>90.55826518624119</v>
      </c>
      <c r="J59" s="10">
        <f t="shared" si="7"/>
        <v>183.8355014819597</v>
      </c>
      <c r="K59" s="10">
        <f t="shared" si="7"/>
        <v>102.52359422518758</v>
      </c>
      <c r="L59" s="10">
        <f t="shared" si="7"/>
        <v>87.12262423633108</v>
      </c>
      <c r="M59" s="10">
        <f t="shared" si="7"/>
        <v>124.67949300504415</v>
      </c>
      <c r="N59" s="10">
        <f t="shared" si="7"/>
        <v>88.16371398959875</v>
      </c>
      <c r="O59" s="10">
        <f t="shared" si="7"/>
        <v>79.47490022839855</v>
      </c>
      <c r="P59" s="10">
        <f t="shared" si="7"/>
        <v>133.55921049386262</v>
      </c>
      <c r="Q59" s="10">
        <f t="shared" si="7"/>
        <v>99.79683640804976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104.99886692574509</v>
      </c>
      <c r="W59" s="10">
        <f t="shared" si="7"/>
        <v>94.27456602874813</v>
      </c>
      <c r="X59" s="10">
        <f t="shared" si="7"/>
        <v>0</v>
      </c>
      <c r="Y59" s="10">
        <f t="shared" si="7"/>
        <v>0</v>
      </c>
      <c r="Z59" s="11">
        <f t="shared" si="7"/>
        <v>95.00000030175211</v>
      </c>
    </row>
    <row r="60" spans="1:26" ht="13.5">
      <c r="A60" s="37" t="s">
        <v>32</v>
      </c>
      <c r="B60" s="12">
        <f t="shared" si="7"/>
        <v>89.07285240298157</v>
      </c>
      <c r="C60" s="12">
        <f t="shared" si="7"/>
        <v>0</v>
      </c>
      <c r="D60" s="3">
        <f t="shared" si="7"/>
        <v>98.4914544951924</v>
      </c>
      <c r="E60" s="13">
        <f t="shared" si="7"/>
        <v>99.38908121347507</v>
      </c>
      <c r="F60" s="13">
        <f t="shared" si="7"/>
        <v>72.71163401988952</v>
      </c>
      <c r="G60" s="13">
        <f t="shared" si="7"/>
        <v>80.16699395053143</v>
      </c>
      <c r="H60" s="13">
        <f t="shared" si="7"/>
        <v>83.08460551666896</v>
      </c>
      <c r="I60" s="13">
        <f t="shared" si="7"/>
        <v>78.74439364974035</v>
      </c>
      <c r="J60" s="13">
        <f t="shared" si="7"/>
        <v>88.99649939150689</v>
      </c>
      <c r="K60" s="13">
        <f t="shared" si="7"/>
        <v>75.46807008092453</v>
      </c>
      <c r="L60" s="13">
        <f t="shared" si="7"/>
        <v>82.64319499891074</v>
      </c>
      <c r="M60" s="13">
        <f t="shared" si="7"/>
        <v>82.3624960652653</v>
      </c>
      <c r="N60" s="13">
        <f t="shared" si="7"/>
        <v>77.18521674532077</v>
      </c>
      <c r="O60" s="13">
        <f t="shared" si="7"/>
        <v>78.73846054919068</v>
      </c>
      <c r="P60" s="13">
        <f t="shared" si="7"/>
        <v>81.20135626275678</v>
      </c>
      <c r="Q60" s="13">
        <f t="shared" si="7"/>
        <v>79.09141654215026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80.02996708642233</v>
      </c>
      <c r="W60" s="13">
        <f t="shared" si="7"/>
        <v>102.85226231321106</v>
      </c>
      <c r="X60" s="13">
        <f t="shared" si="7"/>
        <v>0</v>
      </c>
      <c r="Y60" s="13">
        <f t="shared" si="7"/>
        <v>0</v>
      </c>
      <c r="Z60" s="14">
        <f t="shared" si="7"/>
        <v>99.38908121347507</v>
      </c>
    </row>
    <row r="61" spans="1:26" ht="13.5">
      <c r="A61" s="38" t="s">
        <v>103</v>
      </c>
      <c r="B61" s="12">
        <f t="shared" si="7"/>
        <v>85.9460042074192</v>
      </c>
      <c r="C61" s="12">
        <f t="shared" si="7"/>
        <v>0</v>
      </c>
      <c r="D61" s="3">
        <f t="shared" si="7"/>
        <v>99.11990839734689</v>
      </c>
      <c r="E61" s="13">
        <f t="shared" si="7"/>
        <v>100.00484844070607</v>
      </c>
      <c r="F61" s="13">
        <f t="shared" si="7"/>
        <v>63.212273660467886</v>
      </c>
      <c r="G61" s="13">
        <f t="shared" si="7"/>
        <v>85.9663818450113</v>
      </c>
      <c r="H61" s="13">
        <f t="shared" si="7"/>
        <v>100.56238826809458</v>
      </c>
      <c r="I61" s="13">
        <f t="shared" si="7"/>
        <v>82.04683424991471</v>
      </c>
      <c r="J61" s="13">
        <f t="shared" si="7"/>
        <v>95.28104002968641</v>
      </c>
      <c r="K61" s="13">
        <f t="shared" si="7"/>
        <v>78.94734664820041</v>
      </c>
      <c r="L61" s="13">
        <f t="shared" si="7"/>
        <v>83.9619055751481</v>
      </c>
      <c r="M61" s="13">
        <f t="shared" si="7"/>
        <v>86.11515843613535</v>
      </c>
      <c r="N61" s="13">
        <f t="shared" si="7"/>
        <v>80.20940600669778</v>
      </c>
      <c r="O61" s="13">
        <f t="shared" si="7"/>
        <v>82.64783275424635</v>
      </c>
      <c r="P61" s="13">
        <f t="shared" si="7"/>
        <v>82.72922161332026</v>
      </c>
      <c r="Q61" s="13">
        <f t="shared" si="7"/>
        <v>81.88669605497003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83.30208515301294</v>
      </c>
      <c r="W61" s="13">
        <f t="shared" si="7"/>
        <v>107.78721070626428</v>
      </c>
      <c r="X61" s="13">
        <f t="shared" si="7"/>
        <v>0</v>
      </c>
      <c r="Y61" s="13">
        <f t="shared" si="7"/>
        <v>0</v>
      </c>
      <c r="Z61" s="14">
        <f t="shared" si="7"/>
        <v>100.00484844070607</v>
      </c>
    </row>
    <row r="62" spans="1:26" ht="13.5">
      <c r="A62" s="38" t="s">
        <v>104</v>
      </c>
      <c r="B62" s="12">
        <f t="shared" si="7"/>
        <v>105.80307788855015</v>
      </c>
      <c r="C62" s="12">
        <f t="shared" si="7"/>
        <v>0</v>
      </c>
      <c r="D62" s="3">
        <f t="shared" si="7"/>
        <v>95.9999986778542</v>
      </c>
      <c r="E62" s="13">
        <f t="shared" si="7"/>
        <v>97.95430613268748</v>
      </c>
      <c r="F62" s="13">
        <f t="shared" si="7"/>
        <v>185.1620745140672</v>
      </c>
      <c r="G62" s="13">
        <f t="shared" si="7"/>
        <v>45.868933688239814</v>
      </c>
      <c r="H62" s="13">
        <f t="shared" si="7"/>
        <v>42.21917775545909</v>
      </c>
      <c r="I62" s="13">
        <f t="shared" si="7"/>
        <v>67.96678315719738</v>
      </c>
      <c r="J62" s="13">
        <f t="shared" si="7"/>
        <v>54.97466141870905</v>
      </c>
      <c r="K62" s="13">
        <f t="shared" si="7"/>
        <v>46.026536979690306</v>
      </c>
      <c r="L62" s="13">
        <f t="shared" si="7"/>
        <v>92.29530137630522</v>
      </c>
      <c r="M62" s="13">
        <f t="shared" si="7"/>
        <v>64.1410047279659</v>
      </c>
      <c r="N62" s="13">
        <f t="shared" si="7"/>
        <v>65.15021660966761</v>
      </c>
      <c r="O62" s="13">
        <f t="shared" si="7"/>
        <v>53.99121552029962</v>
      </c>
      <c r="P62" s="13">
        <f t="shared" si="7"/>
        <v>76.40377679808418</v>
      </c>
      <c r="Q62" s="13">
        <f t="shared" si="7"/>
        <v>65.61781100097936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65.92450556465548</v>
      </c>
      <c r="W62" s="13">
        <f t="shared" si="7"/>
        <v>81.68632678925903</v>
      </c>
      <c r="X62" s="13">
        <f t="shared" si="7"/>
        <v>0</v>
      </c>
      <c r="Y62" s="13">
        <f t="shared" si="7"/>
        <v>0</v>
      </c>
      <c r="Z62" s="14">
        <f t="shared" si="7"/>
        <v>97.95430613268748</v>
      </c>
    </row>
    <row r="63" spans="1:26" ht="13.5">
      <c r="A63" s="38" t="s">
        <v>105</v>
      </c>
      <c r="B63" s="12">
        <f t="shared" si="7"/>
        <v>99.93141847460905</v>
      </c>
      <c r="C63" s="12">
        <f t="shared" si="7"/>
        <v>0</v>
      </c>
      <c r="D63" s="3">
        <f t="shared" si="7"/>
        <v>96.00000960081533</v>
      </c>
      <c r="E63" s="13">
        <f t="shared" si="7"/>
        <v>97.00000533013812</v>
      </c>
      <c r="F63" s="13">
        <f t="shared" si="7"/>
        <v>101.04827125923133</v>
      </c>
      <c r="G63" s="13">
        <f t="shared" si="7"/>
        <v>55.979543255677974</v>
      </c>
      <c r="H63" s="13">
        <f t="shared" si="7"/>
        <v>40.460121077456876</v>
      </c>
      <c r="I63" s="13">
        <f t="shared" si="7"/>
        <v>58.409515274573046</v>
      </c>
      <c r="J63" s="13">
        <f t="shared" si="7"/>
        <v>58.45654470591939</v>
      </c>
      <c r="K63" s="13">
        <f t="shared" si="7"/>
        <v>56.58293644528221</v>
      </c>
      <c r="L63" s="13">
        <f t="shared" si="7"/>
        <v>70.70201142144184</v>
      </c>
      <c r="M63" s="13">
        <f t="shared" si="7"/>
        <v>61.827020830700555</v>
      </c>
      <c r="N63" s="13">
        <f t="shared" si="7"/>
        <v>62.172316861372565</v>
      </c>
      <c r="O63" s="13">
        <f t="shared" si="7"/>
        <v>69.52889943613822</v>
      </c>
      <c r="P63" s="13">
        <f t="shared" si="7"/>
        <v>65.08854928051711</v>
      </c>
      <c r="Q63" s="13">
        <f t="shared" si="7"/>
        <v>65.32360699176552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61.8312961436827</v>
      </c>
      <c r="W63" s="13">
        <f t="shared" si="7"/>
        <v>69.34362524070784</v>
      </c>
      <c r="X63" s="13">
        <f t="shared" si="7"/>
        <v>0</v>
      </c>
      <c r="Y63" s="13">
        <f t="shared" si="7"/>
        <v>0</v>
      </c>
      <c r="Z63" s="14">
        <f t="shared" si="7"/>
        <v>97.00000533013812</v>
      </c>
    </row>
    <row r="64" spans="1:26" ht="13.5">
      <c r="A64" s="38" t="s">
        <v>106</v>
      </c>
      <c r="B64" s="12">
        <f t="shared" si="7"/>
        <v>100</v>
      </c>
      <c r="C64" s="12">
        <f t="shared" si="7"/>
        <v>0</v>
      </c>
      <c r="D64" s="3">
        <f t="shared" si="7"/>
        <v>96.00000057656844</v>
      </c>
      <c r="E64" s="13">
        <f t="shared" si="7"/>
        <v>96.0000015184965</v>
      </c>
      <c r="F64" s="13">
        <f t="shared" si="7"/>
        <v>158.81939072797223</v>
      </c>
      <c r="G64" s="13">
        <f t="shared" si="7"/>
        <v>65.5717962279629</v>
      </c>
      <c r="H64" s="13">
        <f t="shared" si="7"/>
        <v>40.327200612448586</v>
      </c>
      <c r="I64" s="13">
        <f t="shared" si="7"/>
        <v>64.50480840557724</v>
      </c>
      <c r="J64" s="13">
        <f t="shared" si="7"/>
        <v>74.49459049094295</v>
      </c>
      <c r="K64" s="13">
        <f t="shared" si="7"/>
        <v>82.55562520154483</v>
      </c>
      <c r="L64" s="13">
        <f t="shared" si="7"/>
        <v>66.05293556820506</v>
      </c>
      <c r="M64" s="13">
        <f t="shared" si="7"/>
        <v>74.37529717683037</v>
      </c>
      <c r="N64" s="13">
        <f t="shared" si="7"/>
        <v>68.51108178847348</v>
      </c>
      <c r="O64" s="13">
        <f t="shared" si="7"/>
        <v>66.54226637548484</v>
      </c>
      <c r="P64" s="13">
        <f t="shared" si="7"/>
        <v>71.27756844496767</v>
      </c>
      <c r="Q64" s="13">
        <f t="shared" si="7"/>
        <v>68.7741784224065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69.23528448124581</v>
      </c>
      <c r="W64" s="13">
        <f t="shared" si="7"/>
        <v>93.18720854425435</v>
      </c>
      <c r="X64" s="13">
        <f t="shared" si="7"/>
        <v>0</v>
      </c>
      <c r="Y64" s="13">
        <f t="shared" si="7"/>
        <v>0</v>
      </c>
      <c r="Z64" s="14">
        <f t="shared" si="7"/>
        <v>96.0000015184965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104.01549927067654</v>
      </c>
      <c r="C66" s="15">
        <f t="shared" si="7"/>
        <v>0</v>
      </c>
      <c r="D66" s="4">
        <f t="shared" si="7"/>
        <v>79.9999916143849</v>
      </c>
      <c r="E66" s="16">
        <f t="shared" si="7"/>
        <v>65.79489717330398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29.339714458937944</v>
      </c>
      <c r="X66" s="16">
        <f t="shared" si="7"/>
        <v>0</v>
      </c>
      <c r="Y66" s="16">
        <f t="shared" si="7"/>
        <v>0</v>
      </c>
      <c r="Z66" s="17">
        <f t="shared" si="7"/>
        <v>65.79489717330398</v>
      </c>
    </row>
    <row r="67" spans="1:26" ht="13.5" hidden="1">
      <c r="A67" s="40" t="s">
        <v>109</v>
      </c>
      <c r="B67" s="23">
        <v>1359682459</v>
      </c>
      <c r="C67" s="23"/>
      <c r="D67" s="24">
        <v>1718428473</v>
      </c>
      <c r="E67" s="25">
        <v>1720428476</v>
      </c>
      <c r="F67" s="25">
        <v>135128677</v>
      </c>
      <c r="G67" s="25">
        <v>138155853</v>
      </c>
      <c r="H67" s="25">
        <v>140597870</v>
      </c>
      <c r="I67" s="25">
        <v>413882400</v>
      </c>
      <c r="J67" s="25">
        <v>131787245</v>
      </c>
      <c r="K67" s="25">
        <v>129967367</v>
      </c>
      <c r="L67" s="25">
        <v>132829410</v>
      </c>
      <c r="M67" s="25">
        <v>394584022</v>
      </c>
      <c r="N67" s="25">
        <v>132336756</v>
      </c>
      <c r="O67" s="25">
        <v>133372496</v>
      </c>
      <c r="P67" s="25">
        <v>137769752</v>
      </c>
      <c r="Q67" s="25">
        <v>403479004</v>
      </c>
      <c r="R67" s="25"/>
      <c r="S67" s="25"/>
      <c r="T67" s="25"/>
      <c r="U67" s="25"/>
      <c r="V67" s="25">
        <v>1211945426</v>
      </c>
      <c r="W67" s="25">
        <v>1100202378</v>
      </c>
      <c r="X67" s="25"/>
      <c r="Y67" s="24"/>
      <c r="Z67" s="26">
        <v>1720428476</v>
      </c>
    </row>
    <row r="68" spans="1:26" ht="13.5" hidden="1">
      <c r="A68" s="36" t="s">
        <v>31</v>
      </c>
      <c r="B68" s="18">
        <v>370132721</v>
      </c>
      <c r="C68" s="18"/>
      <c r="D68" s="19">
        <v>513666671</v>
      </c>
      <c r="E68" s="20">
        <v>513666671</v>
      </c>
      <c r="F68" s="20">
        <v>37993885</v>
      </c>
      <c r="G68" s="20">
        <v>38422756</v>
      </c>
      <c r="H68" s="20">
        <v>38078462</v>
      </c>
      <c r="I68" s="20">
        <v>114495103</v>
      </c>
      <c r="J68" s="20">
        <v>39352622</v>
      </c>
      <c r="K68" s="20">
        <v>37046883</v>
      </c>
      <c r="L68" s="20">
        <v>40129465</v>
      </c>
      <c r="M68" s="20">
        <v>116528970</v>
      </c>
      <c r="N68" s="20">
        <v>40416656</v>
      </c>
      <c r="O68" s="20">
        <v>42875928</v>
      </c>
      <c r="P68" s="20">
        <v>39733396</v>
      </c>
      <c r="Q68" s="20">
        <v>123025980</v>
      </c>
      <c r="R68" s="20"/>
      <c r="S68" s="20"/>
      <c r="T68" s="20"/>
      <c r="U68" s="20"/>
      <c r="V68" s="20">
        <v>354050053</v>
      </c>
      <c r="W68" s="20">
        <v>367158998</v>
      </c>
      <c r="X68" s="20"/>
      <c r="Y68" s="19"/>
      <c r="Z68" s="22">
        <v>513666671</v>
      </c>
    </row>
    <row r="69" spans="1:26" ht="13.5" hidden="1">
      <c r="A69" s="37" t="s">
        <v>32</v>
      </c>
      <c r="B69" s="18">
        <v>963947243</v>
      </c>
      <c r="C69" s="18"/>
      <c r="D69" s="19">
        <v>1178526398</v>
      </c>
      <c r="E69" s="20">
        <v>1177526401</v>
      </c>
      <c r="F69" s="20">
        <v>94164374</v>
      </c>
      <c r="G69" s="20">
        <v>96679071</v>
      </c>
      <c r="H69" s="20">
        <v>99196853</v>
      </c>
      <c r="I69" s="20">
        <v>290040298</v>
      </c>
      <c r="J69" s="20">
        <v>89391316</v>
      </c>
      <c r="K69" s="20">
        <v>89647847</v>
      </c>
      <c r="L69" s="20">
        <v>89234960</v>
      </c>
      <c r="M69" s="20">
        <v>268274123</v>
      </c>
      <c r="N69" s="20">
        <v>88189078</v>
      </c>
      <c r="O69" s="20">
        <v>87026022</v>
      </c>
      <c r="P69" s="20">
        <v>94231298</v>
      </c>
      <c r="Q69" s="20">
        <v>269446398</v>
      </c>
      <c r="R69" s="20"/>
      <c r="S69" s="20"/>
      <c r="T69" s="20"/>
      <c r="U69" s="20"/>
      <c r="V69" s="20">
        <v>827760819</v>
      </c>
      <c r="W69" s="20">
        <v>715734626</v>
      </c>
      <c r="X69" s="20"/>
      <c r="Y69" s="19"/>
      <c r="Z69" s="22">
        <v>1177526401</v>
      </c>
    </row>
    <row r="70" spans="1:26" ht="13.5" hidden="1">
      <c r="A70" s="38" t="s">
        <v>103</v>
      </c>
      <c r="B70" s="18">
        <v>781027002</v>
      </c>
      <c r="C70" s="18"/>
      <c r="D70" s="19">
        <v>941131693</v>
      </c>
      <c r="E70" s="20">
        <v>941086068</v>
      </c>
      <c r="F70" s="20">
        <v>85057722</v>
      </c>
      <c r="G70" s="20">
        <v>77973940</v>
      </c>
      <c r="H70" s="20">
        <v>70016930</v>
      </c>
      <c r="I70" s="20">
        <v>233048592</v>
      </c>
      <c r="J70" s="20">
        <v>71149046</v>
      </c>
      <c r="K70" s="20">
        <v>69860054</v>
      </c>
      <c r="L70" s="20">
        <v>70312231</v>
      </c>
      <c r="M70" s="20">
        <v>211321331</v>
      </c>
      <c r="N70" s="20">
        <v>69093338</v>
      </c>
      <c r="O70" s="20">
        <v>69092672</v>
      </c>
      <c r="P70" s="20">
        <v>75131964</v>
      </c>
      <c r="Q70" s="20">
        <v>213317974</v>
      </c>
      <c r="R70" s="20"/>
      <c r="S70" s="20"/>
      <c r="T70" s="20"/>
      <c r="U70" s="20"/>
      <c r="V70" s="20">
        <v>657687897</v>
      </c>
      <c r="W70" s="20">
        <v>561955566</v>
      </c>
      <c r="X70" s="20"/>
      <c r="Y70" s="19"/>
      <c r="Z70" s="22">
        <v>941086068</v>
      </c>
    </row>
    <row r="71" spans="1:26" ht="13.5" hidden="1">
      <c r="A71" s="38" t="s">
        <v>104</v>
      </c>
      <c r="B71" s="18">
        <v>76671847</v>
      </c>
      <c r="C71" s="18"/>
      <c r="D71" s="19">
        <v>96812318</v>
      </c>
      <c r="E71" s="20">
        <v>97857946</v>
      </c>
      <c r="F71" s="20">
        <v>4230369</v>
      </c>
      <c r="G71" s="20">
        <v>7975810</v>
      </c>
      <c r="H71" s="20">
        <v>12410128</v>
      </c>
      <c r="I71" s="20">
        <v>24616307</v>
      </c>
      <c r="J71" s="20">
        <v>7475162</v>
      </c>
      <c r="K71" s="20">
        <v>8660443</v>
      </c>
      <c r="L71" s="20">
        <v>8005855</v>
      </c>
      <c r="M71" s="20">
        <v>24141460</v>
      </c>
      <c r="N71" s="20">
        <v>8041654</v>
      </c>
      <c r="O71" s="20">
        <v>7286715</v>
      </c>
      <c r="P71" s="20">
        <v>8203245</v>
      </c>
      <c r="Q71" s="20">
        <v>23531614</v>
      </c>
      <c r="R71" s="20"/>
      <c r="S71" s="20"/>
      <c r="T71" s="20"/>
      <c r="U71" s="20"/>
      <c r="V71" s="20">
        <v>72289381</v>
      </c>
      <c r="W71" s="20">
        <v>65544437</v>
      </c>
      <c r="X71" s="20"/>
      <c r="Y71" s="19"/>
      <c r="Z71" s="22">
        <v>97857946</v>
      </c>
    </row>
    <row r="72" spans="1:26" ht="13.5" hidden="1">
      <c r="A72" s="38" t="s">
        <v>105</v>
      </c>
      <c r="B72" s="18">
        <v>22984324</v>
      </c>
      <c r="C72" s="18"/>
      <c r="D72" s="19">
        <v>29580821</v>
      </c>
      <c r="E72" s="20">
        <v>30580821</v>
      </c>
      <c r="F72" s="20">
        <v>1516306</v>
      </c>
      <c r="G72" s="20">
        <v>2298704</v>
      </c>
      <c r="H72" s="20">
        <v>3290786</v>
      </c>
      <c r="I72" s="20">
        <v>7105796</v>
      </c>
      <c r="J72" s="20">
        <v>2286856</v>
      </c>
      <c r="K72" s="20">
        <v>2577763</v>
      </c>
      <c r="L72" s="20">
        <v>2391642</v>
      </c>
      <c r="M72" s="20">
        <v>7256261</v>
      </c>
      <c r="N72" s="20">
        <v>2569174</v>
      </c>
      <c r="O72" s="20">
        <v>2056355</v>
      </c>
      <c r="P72" s="20">
        <v>2345643</v>
      </c>
      <c r="Q72" s="20">
        <v>6971172</v>
      </c>
      <c r="R72" s="20"/>
      <c r="S72" s="20"/>
      <c r="T72" s="20"/>
      <c r="U72" s="20"/>
      <c r="V72" s="20">
        <v>21333229</v>
      </c>
      <c r="W72" s="20">
        <v>22359056</v>
      </c>
      <c r="X72" s="20"/>
      <c r="Y72" s="19"/>
      <c r="Z72" s="22">
        <v>30580821</v>
      </c>
    </row>
    <row r="73" spans="1:26" ht="13.5" hidden="1">
      <c r="A73" s="38" t="s">
        <v>106</v>
      </c>
      <c r="B73" s="18">
        <v>83264070</v>
      </c>
      <c r="C73" s="18"/>
      <c r="D73" s="19">
        <v>111001566</v>
      </c>
      <c r="E73" s="20">
        <v>108001566</v>
      </c>
      <c r="F73" s="20">
        <v>3359977</v>
      </c>
      <c r="G73" s="20">
        <v>8430617</v>
      </c>
      <c r="H73" s="20">
        <v>13479009</v>
      </c>
      <c r="I73" s="20">
        <v>25269603</v>
      </c>
      <c r="J73" s="20">
        <v>8480252</v>
      </c>
      <c r="K73" s="20">
        <v>8549587</v>
      </c>
      <c r="L73" s="20">
        <v>8525232</v>
      </c>
      <c r="M73" s="20">
        <v>25555071</v>
      </c>
      <c r="N73" s="20">
        <v>8484912</v>
      </c>
      <c r="O73" s="20">
        <v>8590280</v>
      </c>
      <c r="P73" s="20">
        <v>8550446</v>
      </c>
      <c r="Q73" s="20">
        <v>25625638</v>
      </c>
      <c r="R73" s="20"/>
      <c r="S73" s="20"/>
      <c r="T73" s="20"/>
      <c r="U73" s="20"/>
      <c r="V73" s="20">
        <v>76450312</v>
      </c>
      <c r="W73" s="20">
        <v>65875567</v>
      </c>
      <c r="X73" s="20"/>
      <c r="Y73" s="19"/>
      <c r="Z73" s="22">
        <v>108001566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25602495</v>
      </c>
      <c r="C75" s="27"/>
      <c r="D75" s="28">
        <v>26235404</v>
      </c>
      <c r="E75" s="29">
        <v>29235404</v>
      </c>
      <c r="F75" s="29">
        <v>2970418</v>
      </c>
      <c r="G75" s="29">
        <v>3054026</v>
      </c>
      <c r="H75" s="29">
        <v>3322555</v>
      </c>
      <c r="I75" s="29">
        <v>9346999</v>
      </c>
      <c r="J75" s="29">
        <v>3043307</v>
      </c>
      <c r="K75" s="29">
        <v>3272637</v>
      </c>
      <c r="L75" s="29">
        <v>3464985</v>
      </c>
      <c r="M75" s="29">
        <v>9780929</v>
      </c>
      <c r="N75" s="29">
        <v>3731022</v>
      </c>
      <c r="O75" s="29">
        <v>3470546</v>
      </c>
      <c r="P75" s="29">
        <v>3805058</v>
      </c>
      <c r="Q75" s="29">
        <v>11006626</v>
      </c>
      <c r="R75" s="29"/>
      <c r="S75" s="29"/>
      <c r="T75" s="29"/>
      <c r="U75" s="29"/>
      <c r="V75" s="29">
        <v>30134554</v>
      </c>
      <c r="W75" s="29">
        <v>17308754</v>
      </c>
      <c r="X75" s="29"/>
      <c r="Y75" s="28"/>
      <c r="Z75" s="30">
        <v>29235404</v>
      </c>
    </row>
    <row r="76" spans="1:26" ht="13.5" hidden="1">
      <c r="A76" s="41" t="s">
        <v>110</v>
      </c>
      <c r="B76" s="31">
        <v>1260067584</v>
      </c>
      <c r="C76" s="31"/>
      <c r="D76" s="32">
        <v>1674856116</v>
      </c>
      <c r="E76" s="33">
        <v>1677551414</v>
      </c>
      <c r="F76" s="33">
        <v>101317751</v>
      </c>
      <c r="G76" s="33">
        <v>112051487</v>
      </c>
      <c r="H76" s="33">
        <v>118706015</v>
      </c>
      <c r="I76" s="33">
        <v>332075253</v>
      </c>
      <c r="J76" s="33">
        <v>151899232</v>
      </c>
      <c r="K76" s="33">
        <v>105637296</v>
      </c>
      <c r="L76" s="33">
        <v>108708465</v>
      </c>
      <c r="M76" s="33">
        <v>366244993</v>
      </c>
      <c r="N76" s="33">
        <v>103701756</v>
      </c>
      <c r="O76" s="33">
        <v>102598551</v>
      </c>
      <c r="P76" s="33">
        <v>129584702</v>
      </c>
      <c r="Q76" s="33">
        <v>335885009</v>
      </c>
      <c r="R76" s="33"/>
      <c r="S76" s="33"/>
      <c r="T76" s="33"/>
      <c r="U76" s="33"/>
      <c r="V76" s="33">
        <v>1034205255</v>
      </c>
      <c r="W76" s="33">
        <v>1087365146</v>
      </c>
      <c r="X76" s="33"/>
      <c r="Y76" s="32"/>
      <c r="Z76" s="34">
        <v>1677551414</v>
      </c>
    </row>
    <row r="77" spans="1:26" ht="13.5" hidden="1">
      <c r="A77" s="36" t="s">
        <v>31</v>
      </c>
      <c r="B77" s="18">
        <v>374821716</v>
      </c>
      <c r="C77" s="18"/>
      <c r="D77" s="19">
        <v>493120004</v>
      </c>
      <c r="E77" s="20">
        <v>487983339</v>
      </c>
      <c r="F77" s="20">
        <v>32849296</v>
      </c>
      <c r="G77" s="20">
        <v>34546782</v>
      </c>
      <c r="H77" s="20">
        <v>36288701</v>
      </c>
      <c r="I77" s="20">
        <v>103684779</v>
      </c>
      <c r="J77" s="20">
        <v>72344090</v>
      </c>
      <c r="K77" s="20">
        <v>37981796</v>
      </c>
      <c r="L77" s="20">
        <v>34961843</v>
      </c>
      <c r="M77" s="20">
        <v>145287729</v>
      </c>
      <c r="N77" s="20">
        <v>35632825</v>
      </c>
      <c r="O77" s="20">
        <v>34075601</v>
      </c>
      <c r="P77" s="20">
        <v>53067610</v>
      </c>
      <c r="Q77" s="20">
        <v>122776036</v>
      </c>
      <c r="R77" s="20"/>
      <c r="S77" s="20"/>
      <c r="T77" s="20"/>
      <c r="U77" s="20"/>
      <c r="V77" s="20">
        <v>371748544</v>
      </c>
      <c r="W77" s="20">
        <v>346137552</v>
      </c>
      <c r="X77" s="20"/>
      <c r="Y77" s="19"/>
      <c r="Z77" s="22">
        <v>487983339</v>
      </c>
    </row>
    <row r="78" spans="1:26" ht="13.5" hidden="1">
      <c r="A78" s="37" t="s">
        <v>32</v>
      </c>
      <c r="B78" s="18">
        <v>858615305</v>
      </c>
      <c r="C78" s="18"/>
      <c r="D78" s="19">
        <v>1160747791</v>
      </c>
      <c r="E78" s="20">
        <v>1170332671</v>
      </c>
      <c r="F78" s="20">
        <v>68468455</v>
      </c>
      <c r="G78" s="20">
        <v>77504705</v>
      </c>
      <c r="H78" s="20">
        <v>82417314</v>
      </c>
      <c r="I78" s="20">
        <v>228390474</v>
      </c>
      <c r="J78" s="20">
        <v>79555142</v>
      </c>
      <c r="K78" s="20">
        <v>67655500</v>
      </c>
      <c r="L78" s="20">
        <v>73746622</v>
      </c>
      <c r="M78" s="20">
        <v>220957264</v>
      </c>
      <c r="N78" s="20">
        <v>68068931</v>
      </c>
      <c r="O78" s="20">
        <v>68522950</v>
      </c>
      <c r="P78" s="20">
        <v>76517092</v>
      </c>
      <c r="Q78" s="20">
        <v>213108973</v>
      </c>
      <c r="R78" s="20"/>
      <c r="S78" s="20"/>
      <c r="T78" s="20"/>
      <c r="U78" s="20"/>
      <c r="V78" s="20">
        <v>662456711</v>
      </c>
      <c r="W78" s="20">
        <v>736149255</v>
      </c>
      <c r="X78" s="20"/>
      <c r="Y78" s="19"/>
      <c r="Z78" s="22">
        <v>1170332671</v>
      </c>
    </row>
    <row r="79" spans="1:26" ht="13.5" hidden="1">
      <c r="A79" s="38" t="s">
        <v>103</v>
      </c>
      <c r="B79" s="18">
        <v>671261500</v>
      </c>
      <c r="C79" s="18"/>
      <c r="D79" s="19">
        <v>932848872</v>
      </c>
      <c r="E79" s="20">
        <v>941131696</v>
      </c>
      <c r="F79" s="20">
        <v>53766920</v>
      </c>
      <c r="G79" s="20">
        <v>67031375</v>
      </c>
      <c r="H79" s="20">
        <v>70410697</v>
      </c>
      <c r="I79" s="20">
        <v>191208992</v>
      </c>
      <c r="J79" s="20">
        <v>67791551</v>
      </c>
      <c r="K79" s="20">
        <v>55152659</v>
      </c>
      <c r="L79" s="20">
        <v>59035489</v>
      </c>
      <c r="M79" s="20">
        <v>181979699</v>
      </c>
      <c r="N79" s="20">
        <v>55419356</v>
      </c>
      <c r="O79" s="20">
        <v>57103596</v>
      </c>
      <c r="P79" s="20">
        <v>62156089</v>
      </c>
      <c r="Q79" s="20">
        <v>174679041</v>
      </c>
      <c r="R79" s="20"/>
      <c r="S79" s="20"/>
      <c r="T79" s="20"/>
      <c r="U79" s="20"/>
      <c r="V79" s="20">
        <v>547867732</v>
      </c>
      <c r="W79" s="20">
        <v>605716230</v>
      </c>
      <c r="X79" s="20"/>
      <c r="Y79" s="19"/>
      <c r="Z79" s="22">
        <v>941131696</v>
      </c>
    </row>
    <row r="80" spans="1:26" ht="13.5" hidden="1">
      <c r="A80" s="38" t="s">
        <v>104</v>
      </c>
      <c r="B80" s="18">
        <v>81121174</v>
      </c>
      <c r="C80" s="18"/>
      <c r="D80" s="19">
        <v>92939824</v>
      </c>
      <c r="E80" s="20">
        <v>95856072</v>
      </c>
      <c r="F80" s="20">
        <v>7833039</v>
      </c>
      <c r="G80" s="20">
        <v>3658419</v>
      </c>
      <c r="H80" s="20">
        <v>5239454</v>
      </c>
      <c r="I80" s="20">
        <v>16730912</v>
      </c>
      <c r="J80" s="20">
        <v>4109445</v>
      </c>
      <c r="K80" s="20">
        <v>3986102</v>
      </c>
      <c r="L80" s="20">
        <v>7389028</v>
      </c>
      <c r="M80" s="20">
        <v>15484575</v>
      </c>
      <c r="N80" s="20">
        <v>5239155</v>
      </c>
      <c r="O80" s="20">
        <v>3934186</v>
      </c>
      <c r="P80" s="20">
        <v>6267589</v>
      </c>
      <c r="Q80" s="20">
        <v>15440930</v>
      </c>
      <c r="R80" s="20"/>
      <c r="S80" s="20"/>
      <c r="T80" s="20"/>
      <c r="U80" s="20"/>
      <c r="V80" s="20">
        <v>47656417</v>
      </c>
      <c r="W80" s="20">
        <v>53540843</v>
      </c>
      <c r="X80" s="20"/>
      <c r="Y80" s="19"/>
      <c r="Z80" s="22">
        <v>95856072</v>
      </c>
    </row>
    <row r="81" spans="1:26" ht="13.5" hidden="1">
      <c r="A81" s="38" t="s">
        <v>105</v>
      </c>
      <c r="B81" s="18">
        <v>22968561</v>
      </c>
      <c r="C81" s="18"/>
      <c r="D81" s="19">
        <v>28397591</v>
      </c>
      <c r="E81" s="20">
        <v>29663398</v>
      </c>
      <c r="F81" s="20">
        <v>1532201</v>
      </c>
      <c r="G81" s="20">
        <v>1286804</v>
      </c>
      <c r="H81" s="20">
        <v>1331456</v>
      </c>
      <c r="I81" s="20">
        <v>4150461</v>
      </c>
      <c r="J81" s="20">
        <v>1336817</v>
      </c>
      <c r="K81" s="20">
        <v>1458574</v>
      </c>
      <c r="L81" s="20">
        <v>1690939</v>
      </c>
      <c r="M81" s="20">
        <v>4486330</v>
      </c>
      <c r="N81" s="20">
        <v>1597315</v>
      </c>
      <c r="O81" s="20">
        <v>1429761</v>
      </c>
      <c r="P81" s="20">
        <v>1526745</v>
      </c>
      <c r="Q81" s="20">
        <v>4553821</v>
      </c>
      <c r="R81" s="20"/>
      <c r="S81" s="20"/>
      <c r="T81" s="20"/>
      <c r="U81" s="20"/>
      <c r="V81" s="20">
        <v>13190612</v>
      </c>
      <c r="W81" s="20">
        <v>15504580</v>
      </c>
      <c r="X81" s="20"/>
      <c r="Y81" s="19"/>
      <c r="Z81" s="22">
        <v>29663398</v>
      </c>
    </row>
    <row r="82" spans="1:26" ht="13.5" hidden="1">
      <c r="A82" s="38" t="s">
        <v>106</v>
      </c>
      <c r="B82" s="18">
        <v>83264070</v>
      </c>
      <c r="C82" s="18"/>
      <c r="D82" s="19">
        <v>106561504</v>
      </c>
      <c r="E82" s="20">
        <v>103681505</v>
      </c>
      <c r="F82" s="20">
        <v>5336295</v>
      </c>
      <c r="G82" s="20">
        <v>5528107</v>
      </c>
      <c r="H82" s="20">
        <v>5435707</v>
      </c>
      <c r="I82" s="20">
        <v>16300109</v>
      </c>
      <c r="J82" s="20">
        <v>6317329</v>
      </c>
      <c r="K82" s="20">
        <v>7058165</v>
      </c>
      <c r="L82" s="20">
        <v>5631166</v>
      </c>
      <c r="M82" s="20">
        <v>19006660</v>
      </c>
      <c r="N82" s="20">
        <v>5813105</v>
      </c>
      <c r="O82" s="20">
        <v>5716167</v>
      </c>
      <c r="P82" s="20">
        <v>6094550</v>
      </c>
      <c r="Q82" s="20">
        <v>17623822</v>
      </c>
      <c r="R82" s="20"/>
      <c r="S82" s="20"/>
      <c r="T82" s="20"/>
      <c r="U82" s="20"/>
      <c r="V82" s="20">
        <v>52930591</v>
      </c>
      <c r="W82" s="20">
        <v>61387602</v>
      </c>
      <c r="X82" s="20"/>
      <c r="Y82" s="19"/>
      <c r="Z82" s="22">
        <v>103681505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>
        <v>339240</v>
      </c>
      <c r="P83" s="20">
        <v>472119</v>
      </c>
      <c r="Q83" s="20">
        <v>811359</v>
      </c>
      <c r="R83" s="20"/>
      <c r="S83" s="20"/>
      <c r="T83" s="20"/>
      <c r="U83" s="20"/>
      <c r="V83" s="20">
        <v>811359</v>
      </c>
      <c r="W83" s="20"/>
      <c r="X83" s="20"/>
      <c r="Y83" s="19"/>
      <c r="Z83" s="22"/>
    </row>
    <row r="84" spans="1:26" ht="13.5" hidden="1">
      <c r="A84" s="39" t="s">
        <v>108</v>
      </c>
      <c r="B84" s="27">
        <v>26630563</v>
      </c>
      <c r="C84" s="27"/>
      <c r="D84" s="28">
        <v>20988321</v>
      </c>
      <c r="E84" s="29">
        <v>19235404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5078339</v>
      </c>
      <c r="X84" s="29"/>
      <c r="Y84" s="28"/>
      <c r="Z84" s="30">
        <v>19235404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8443966</v>
      </c>
      <c r="C7" s="18">
        <v>0</v>
      </c>
      <c r="D7" s="58">
        <v>8500000</v>
      </c>
      <c r="E7" s="59">
        <v>8500000</v>
      </c>
      <c r="F7" s="59">
        <v>280381</v>
      </c>
      <c r="G7" s="59">
        <v>410121</v>
      </c>
      <c r="H7" s="59">
        <v>550698</v>
      </c>
      <c r="I7" s="59">
        <v>1241200</v>
      </c>
      <c r="J7" s="59">
        <v>1543202</v>
      </c>
      <c r="K7" s="59">
        <v>279199</v>
      </c>
      <c r="L7" s="59">
        <v>1989038</v>
      </c>
      <c r="M7" s="59">
        <v>3811439</v>
      </c>
      <c r="N7" s="59">
        <v>471329</v>
      </c>
      <c r="O7" s="59">
        <v>256897</v>
      </c>
      <c r="P7" s="59">
        <v>-233827</v>
      </c>
      <c r="Q7" s="59">
        <v>494399</v>
      </c>
      <c r="R7" s="59">
        <v>0</v>
      </c>
      <c r="S7" s="59">
        <v>0</v>
      </c>
      <c r="T7" s="59">
        <v>0</v>
      </c>
      <c r="U7" s="59">
        <v>0</v>
      </c>
      <c r="V7" s="59">
        <v>5547038</v>
      </c>
      <c r="W7" s="59">
        <v>6374997</v>
      </c>
      <c r="X7" s="59">
        <v>-827959</v>
      </c>
      <c r="Y7" s="60">
        <v>-12.99</v>
      </c>
      <c r="Z7" s="61">
        <v>8500000</v>
      </c>
    </row>
    <row r="8" spans="1:26" ht="13.5">
      <c r="A8" s="57" t="s">
        <v>34</v>
      </c>
      <c r="B8" s="18">
        <v>227282239</v>
      </c>
      <c r="C8" s="18">
        <v>0</v>
      </c>
      <c r="D8" s="58">
        <v>237182000</v>
      </c>
      <c r="E8" s="59">
        <v>235545000</v>
      </c>
      <c r="F8" s="59">
        <v>97205000</v>
      </c>
      <c r="G8" s="59">
        <v>0</v>
      </c>
      <c r="H8" s="59">
        <v>0</v>
      </c>
      <c r="I8" s="59">
        <v>97205000</v>
      </c>
      <c r="J8" s="59">
        <v>50000</v>
      </c>
      <c r="K8" s="59">
        <v>1959000</v>
      </c>
      <c r="L8" s="59">
        <v>76563000</v>
      </c>
      <c r="M8" s="59">
        <v>78572000</v>
      </c>
      <c r="N8" s="59">
        <v>0</v>
      </c>
      <c r="O8" s="59">
        <v>1307000</v>
      </c>
      <c r="P8" s="59">
        <v>57422000</v>
      </c>
      <c r="Q8" s="59">
        <v>58729000</v>
      </c>
      <c r="R8" s="59">
        <v>0</v>
      </c>
      <c r="S8" s="59">
        <v>0</v>
      </c>
      <c r="T8" s="59">
        <v>0</v>
      </c>
      <c r="U8" s="59">
        <v>0</v>
      </c>
      <c r="V8" s="59">
        <v>234506000</v>
      </c>
      <c r="W8" s="59">
        <v>237182000</v>
      </c>
      <c r="X8" s="59">
        <v>-2676000</v>
      </c>
      <c r="Y8" s="60">
        <v>-1.13</v>
      </c>
      <c r="Z8" s="61">
        <v>235545000</v>
      </c>
    </row>
    <row r="9" spans="1:26" ht="13.5">
      <c r="A9" s="57" t="s">
        <v>35</v>
      </c>
      <c r="B9" s="18">
        <v>2055991</v>
      </c>
      <c r="C9" s="18">
        <v>0</v>
      </c>
      <c r="D9" s="58">
        <v>1335000</v>
      </c>
      <c r="E9" s="59">
        <v>1120000</v>
      </c>
      <c r="F9" s="59">
        <v>31075</v>
      </c>
      <c r="G9" s="59">
        <v>137274</v>
      </c>
      <c r="H9" s="59">
        <v>150470</v>
      </c>
      <c r="I9" s="59">
        <v>318819</v>
      </c>
      <c r="J9" s="59">
        <v>12039</v>
      </c>
      <c r="K9" s="59">
        <v>135000</v>
      </c>
      <c r="L9" s="59">
        <v>29728</v>
      </c>
      <c r="M9" s="59">
        <v>176767</v>
      </c>
      <c r="N9" s="59">
        <v>125465</v>
      </c>
      <c r="O9" s="59">
        <v>42096</v>
      </c>
      <c r="P9" s="59">
        <v>47321</v>
      </c>
      <c r="Q9" s="59">
        <v>214882</v>
      </c>
      <c r="R9" s="59">
        <v>0</v>
      </c>
      <c r="S9" s="59">
        <v>0</v>
      </c>
      <c r="T9" s="59">
        <v>0</v>
      </c>
      <c r="U9" s="59">
        <v>0</v>
      </c>
      <c r="V9" s="59">
        <v>710468</v>
      </c>
      <c r="W9" s="59">
        <v>394997</v>
      </c>
      <c r="X9" s="59">
        <v>315471</v>
      </c>
      <c r="Y9" s="60">
        <v>79.87</v>
      </c>
      <c r="Z9" s="61">
        <v>1120000</v>
      </c>
    </row>
    <row r="10" spans="1:26" ht="25.5">
      <c r="A10" s="62" t="s">
        <v>95</v>
      </c>
      <c r="B10" s="63">
        <f>SUM(B5:B9)</f>
        <v>237782196</v>
      </c>
      <c r="C10" s="63">
        <f>SUM(C5:C9)</f>
        <v>0</v>
      </c>
      <c r="D10" s="64">
        <f aca="true" t="shared" si="0" ref="D10:Z10">SUM(D5:D9)</f>
        <v>247017000</v>
      </c>
      <c r="E10" s="65">
        <f t="shared" si="0"/>
        <v>245165000</v>
      </c>
      <c r="F10" s="65">
        <f t="shared" si="0"/>
        <v>97516456</v>
      </c>
      <c r="G10" s="65">
        <f t="shared" si="0"/>
        <v>547395</v>
      </c>
      <c r="H10" s="65">
        <f t="shared" si="0"/>
        <v>701168</v>
      </c>
      <c r="I10" s="65">
        <f t="shared" si="0"/>
        <v>98765019</v>
      </c>
      <c r="J10" s="65">
        <f t="shared" si="0"/>
        <v>1605241</v>
      </c>
      <c r="K10" s="65">
        <f t="shared" si="0"/>
        <v>2373199</v>
      </c>
      <c r="L10" s="65">
        <f t="shared" si="0"/>
        <v>78581766</v>
      </c>
      <c r="M10" s="65">
        <f t="shared" si="0"/>
        <v>82560206</v>
      </c>
      <c r="N10" s="65">
        <f t="shared" si="0"/>
        <v>596794</v>
      </c>
      <c r="O10" s="65">
        <f t="shared" si="0"/>
        <v>1605993</v>
      </c>
      <c r="P10" s="65">
        <f t="shared" si="0"/>
        <v>57235494</v>
      </c>
      <c r="Q10" s="65">
        <f t="shared" si="0"/>
        <v>59438281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240763506</v>
      </c>
      <c r="W10" s="65">
        <f t="shared" si="0"/>
        <v>243951994</v>
      </c>
      <c r="X10" s="65">
        <f t="shared" si="0"/>
        <v>-3188488</v>
      </c>
      <c r="Y10" s="66">
        <f>+IF(W10&lt;&gt;0,(X10/W10)*100,0)</f>
        <v>-1.3070145268007114</v>
      </c>
      <c r="Z10" s="67">
        <f t="shared" si="0"/>
        <v>245165000</v>
      </c>
    </row>
    <row r="11" spans="1:26" ht="13.5">
      <c r="A11" s="57" t="s">
        <v>36</v>
      </c>
      <c r="B11" s="18">
        <v>105964146</v>
      </c>
      <c r="C11" s="18">
        <v>0</v>
      </c>
      <c r="D11" s="58">
        <v>115463000</v>
      </c>
      <c r="E11" s="59">
        <v>123817829</v>
      </c>
      <c r="F11" s="59">
        <v>1639999</v>
      </c>
      <c r="G11" s="59">
        <v>0</v>
      </c>
      <c r="H11" s="59">
        <v>26645159</v>
      </c>
      <c r="I11" s="59">
        <v>28285158</v>
      </c>
      <c r="J11" s="59">
        <v>9549377</v>
      </c>
      <c r="K11" s="59">
        <v>9253837</v>
      </c>
      <c r="L11" s="59">
        <v>9613907</v>
      </c>
      <c r="M11" s="59">
        <v>28417121</v>
      </c>
      <c r="N11" s="59">
        <v>9228201</v>
      </c>
      <c r="O11" s="59">
        <v>8328052</v>
      </c>
      <c r="P11" s="59">
        <v>9504595</v>
      </c>
      <c r="Q11" s="59">
        <v>27060848</v>
      </c>
      <c r="R11" s="59">
        <v>0</v>
      </c>
      <c r="S11" s="59">
        <v>0</v>
      </c>
      <c r="T11" s="59">
        <v>0</v>
      </c>
      <c r="U11" s="59">
        <v>0</v>
      </c>
      <c r="V11" s="59">
        <v>83763127</v>
      </c>
      <c r="W11" s="59">
        <v>84050460</v>
      </c>
      <c r="X11" s="59">
        <v>-287333</v>
      </c>
      <c r="Y11" s="60">
        <v>-0.34</v>
      </c>
      <c r="Z11" s="61">
        <v>123817829</v>
      </c>
    </row>
    <row r="12" spans="1:26" ht="13.5">
      <c r="A12" s="57" t="s">
        <v>37</v>
      </c>
      <c r="B12" s="18">
        <v>14314038</v>
      </c>
      <c r="C12" s="18">
        <v>0</v>
      </c>
      <c r="D12" s="58">
        <v>15250000</v>
      </c>
      <c r="E12" s="59">
        <v>15565606</v>
      </c>
      <c r="F12" s="59">
        <v>0</v>
      </c>
      <c r="G12" s="59">
        <v>0</v>
      </c>
      <c r="H12" s="59">
        <v>4262679</v>
      </c>
      <c r="I12" s="59">
        <v>4262679</v>
      </c>
      <c r="J12" s="59">
        <v>1326075</v>
      </c>
      <c r="K12" s="59">
        <v>1540328</v>
      </c>
      <c r="L12" s="59">
        <v>1523810</v>
      </c>
      <c r="M12" s="59">
        <v>4390213</v>
      </c>
      <c r="N12" s="59">
        <v>1695842</v>
      </c>
      <c r="O12" s="59">
        <v>1785027</v>
      </c>
      <c r="P12" s="59">
        <v>200079</v>
      </c>
      <c r="Q12" s="59">
        <v>3680948</v>
      </c>
      <c r="R12" s="59">
        <v>0</v>
      </c>
      <c r="S12" s="59">
        <v>0</v>
      </c>
      <c r="T12" s="59">
        <v>0</v>
      </c>
      <c r="U12" s="59">
        <v>0</v>
      </c>
      <c r="V12" s="59">
        <v>12333840</v>
      </c>
      <c r="W12" s="59">
        <v>11437614</v>
      </c>
      <c r="X12" s="59">
        <v>896226</v>
      </c>
      <c r="Y12" s="60">
        <v>7.84</v>
      </c>
      <c r="Z12" s="61">
        <v>15565606</v>
      </c>
    </row>
    <row r="13" spans="1:26" ht="13.5">
      <c r="A13" s="57" t="s">
        <v>96</v>
      </c>
      <c r="B13" s="18">
        <v>10184193</v>
      </c>
      <c r="C13" s="18">
        <v>0</v>
      </c>
      <c r="D13" s="58">
        <v>10595000</v>
      </c>
      <c r="E13" s="59">
        <v>12000000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12000000</v>
      </c>
    </row>
    <row r="14" spans="1:26" ht="13.5">
      <c r="A14" s="57" t="s">
        <v>38</v>
      </c>
      <c r="B14" s="18">
        <v>19416170</v>
      </c>
      <c r="C14" s="18">
        <v>0</v>
      </c>
      <c r="D14" s="58">
        <v>21396000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25</v>
      </c>
      <c r="L14" s="59">
        <v>10682739</v>
      </c>
      <c r="M14" s="59">
        <v>10682764</v>
      </c>
      <c r="N14" s="59">
        <v>3</v>
      </c>
      <c r="O14" s="59">
        <v>9</v>
      </c>
      <c r="P14" s="59">
        <v>3</v>
      </c>
      <c r="Q14" s="59">
        <v>15</v>
      </c>
      <c r="R14" s="59">
        <v>0</v>
      </c>
      <c r="S14" s="59">
        <v>0</v>
      </c>
      <c r="T14" s="59">
        <v>0</v>
      </c>
      <c r="U14" s="59">
        <v>0</v>
      </c>
      <c r="V14" s="59">
        <v>10682779</v>
      </c>
      <c r="W14" s="59">
        <v>10697952</v>
      </c>
      <c r="X14" s="59">
        <v>-15173</v>
      </c>
      <c r="Y14" s="60">
        <v>-0.14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407394</v>
      </c>
      <c r="G15" s="59">
        <v>2203660</v>
      </c>
      <c r="H15" s="59">
        <v>0</v>
      </c>
      <c r="I15" s="59">
        <v>2611054</v>
      </c>
      <c r="J15" s="59">
        <v>767568</v>
      </c>
      <c r="K15" s="59">
        <v>531763</v>
      </c>
      <c r="L15" s="59">
        <v>457346</v>
      </c>
      <c r="M15" s="59">
        <v>1756677</v>
      </c>
      <c r="N15" s="59">
        <v>489295</v>
      </c>
      <c r="O15" s="59">
        <v>0</v>
      </c>
      <c r="P15" s="59">
        <v>476850</v>
      </c>
      <c r="Q15" s="59">
        <v>966145</v>
      </c>
      <c r="R15" s="59">
        <v>0</v>
      </c>
      <c r="S15" s="59">
        <v>0</v>
      </c>
      <c r="T15" s="59">
        <v>0</v>
      </c>
      <c r="U15" s="59">
        <v>0</v>
      </c>
      <c r="V15" s="59">
        <v>5333876</v>
      </c>
      <c r="W15" s="59"/>
      <c r="X15" s="59">
        <v>5333876</v>
      </c>
      <c r="Y15" s="60">
        <v>0</v>
      </c>
      <c r="Z15" s="61">
        <v>0</v>
      </c>
    </row>
    <row r="16" spans="1:26" ht="13.5">
      <c r="A16" s="68" t="s">
        <v>40</v>
      </c>
      <c r="B16" s="18">
        <v>26801700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46914424</v>
      </c>
      <c r="C17" s="18">
        <v>0</v>
      </c>
      <c r="D17" s="58">
        <v>70758000</v>
      </c>
      <c r="E17" s="59">
        <v>86910405</v>
      </c>
      <c r="F17" s="59">
        <v>430064</v>
      </c>
      <c r="G17" s="59">
        <v>1740693</v>
      </c>
      <c r="H17" s="59">
        <v>3148101</v>
      </c>
      <c r="I17" s="59">
        <v>5318858</v>
      </c>
      <c r="J17" s="59">
        <v>3354980</v>
      </c>
      <c r="K17" s="59">
        <v>4123174</v>
      </c>
      <c r="L17" s="59">
        <v>8329178</v>
      </c>
      <c r="M17" s="59">
        <v>15807332</v>
      </c>
      <c r="N17" s="59">
        <v>4299403</v>
      </c>
      <c r="O17" s="59">
        <v>4363555</v>
      </c>
      <c r="P17" s="59">
        <v>6133296</v>
      </c>
      <c r="Q17" s="59">
        <v>14796254</v>
      </c>
      <c r="R17" s="59">
        <v>0</v>
      </c>
      <c r="S17" s="59">
        <v>0</v>
      </c>
      <c r="T17" s="59">
        <v>0</v>
      </c>
      <c r="U17" s="59">
        <v>0</v>
      </c>
      <c r="V17" s="59">
        <v>35922444</v>
      </c>
      <c r="W17" s="59">
        <v>49851747</v>
      </c>
      <c r="X17" s="59">
        <v>-13929303</v>
      </c>
      <c r="Y17" s="60">
        <v>-27.94</v>
      </c>
      <c r="Z17" s="61">
        <v>86910405</v>
      </c>
    </row>
    <row r="18" spans="1:26" ht="13.5">
      <c r="A18" s="69" t="s">
        <v>42</v>
      </c>
      <c r="B18" s="70">
        <f>SUM(B11:B17)</f>
        <v>223594671</v>
      </c>
      <c r="C18" s="70">
        <f>SUM(C11:C17)</f>
        <v>0</v>
      </c>
      <c r="D18" s="71">
        <f aca="true" t="shared" si="1" ref="D18:Z18">SUM(D11:D17)</f>
        <v>233462000</v>
      </c>
      <c r="E18" s="72">
        <f t="shared" si="1"/>
        <v>238293840</v>
      </c>
      <c r="F18" s="72">
        <f t="shared" si="1"/>
        <v>2477457</v>
      </c>
      <c r="G18" s="72">
        <f t="shared" si="1"/>
        <v>3944353</v>
      </c>
      <c r="H18" s="72">
        <f t="shared" si="1"/>
        <v>34055939</v>
      </c>
      <c r="I18" s="72">
        <f t="shared" si="1"/>
        <v>40477749</v>
      </c>
      <c r="J18" s="72">
        <f t="shared" si="1"/>
        <v>14998000</v>
      </c>
      <c r="K18" s="72">
        <f t="shared" si="1"/>
        <v>15449127</v>
      </c>
      <c r="L18" s="72">
        <f t="shared" si="1"/>
        <v>30606980</v>
      </c>
      <c r="M18" s="72">
        <f t="shared" si="1"/>
        <v>61054107</v>
      </c>
      <c r="N18" s="72">
        <f t="shared" si="1"/>
        <v>15712744</v>
      </c>
      <c r="O18" s="72">
        <f t="shared" si="1"/>
        <v>14476643</v>
      </c>
      <c r="P18" s="72">
        <f t="shared" si="1"/>
        <v>16314823</v>
      </c>
      <c r="Q18" s="72">
        <f t="shared" si="1"/>
        <v>46504210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148036066</v>
      </c>
      <c r="W18" s="72">
        <f t="shared" si="1"/>
        <v>156037773</v>
      </c>
      <c r="X18" s="72">
        <f t="shared" si="1"/>
        <v>-8001707</v>
      </c>
      <c r="Y18" s="66">
        <f>+IF(W18&lt;&gt;0,(X18/W18)*100,0)</f>
        <v>-5.128057678700657</v>
      </c>
      <c r="Z18" s="73">
        <f t="shared" si="1"/>
        <v>238293840</v>
      </c>
    </row>
    <row r="19" spans="1:26" ht="13.5">
      <c r="A19" s="69" t="s">
        <v>43</v>
      </c>
      <c r="B19" s="74">
        <f>+B10-B18</f>
        <v>14187525</v>
      </c>
      <c r="C19" s="74">
        <f>+C10-C18</f>
        <v>0</v>
      </c>
      <c r="D19" s="75">
        <f aca="true" t="shared" si="2" ref="D19:Z19">+D10-D18</f>
        <v>13555000</v>
      </c>
      <c r="E19" s="76">
        <f t="shared" si="2"/>
        <v>6871160</v>
      </c>
      <c r="F19" s="76">
        <f t="shared" si="2"/>
        <v>95038999</v>
      </c>
      <c r="G19" s="76">
        <f t="shared" si="2"/>
        <v>-3396958</v>
      </c>
      <c r="H19" s="76">
        <f t="shared" si="2"/>
        <v>-33354771</v>
      </c>
      <c r="I19" s="76">
        <f t="shared" si="2"/>
        <v>58287270</v>
      </c>
      <c r="J19" s="76">
        <f t="shared" si="2"/>
        <v>-13392759</v>
      </c>
      <c r="K19" s="76">
        <f t="shared" si="2"/>
        <v>-13075928</v>
      </c>
      <c r="L19" s="76">
        <f t="shared" si="2"/>
        <v>47974786</v>
      </c>
      <c r="M19" s="76">
        <f t="shared" si="2"/>
        <v>21506099</v>
      </c>
      <c r="N19" s="76">
        <f t="shared" si="2"/>
        <v>-15115950</v>
      </c>
      <c r="O19" s="76">
        <f t="shared" si="2"/>
        <v>-12870650</v>
      </c>
      <c r="P19" s="76">
        <f t="shared" si="2"/>
        <v>40920671</v>
      </c>
      <c r="Q19" s="76">
        <f t="shared" si="2"/>
        <v>12934071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92727440</v>
      </c>
      <c r="W19" s="76">
        <f>IF(E10=E18,0,W10-W18)</f>
        <v>87914221</v>
      </c>
      <c r="X19" s="76">
        <f t="shared" si="2"/>
        <v>4813219</v>
      </c>
      <c r="Y19" s="77">
        <f>+IF(W19&lt;&gt;0,(X19/W19)*100,0)</f>
        <v>5.474903770119285</v>
      </c>
      <c r="Z19" s="78">
        <f t="shared" si="2"/>
        <v>6871160</v>
      </c>
    </row>
    <row r="20" spans="1:26" ht="13.5">
      <c r="A20" s="57" t="s">
        <v>44</v>
      </c>
      <c r="B20" s="18">
        <v>0</v>
      </c>
      <c r="C20" s="18">
        <v>0</v>
      </c>
      <c r="D20" s="58">
        <v>2347000</v>
      </c>
      <c r="E20" s="59">
        <v>2347000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704000</v>
      </c>
      <c r="O20" s="59">
        <v>0</v>
      </c>
      <c r="P20" s="59">
        <v>0</v>
      </c>
      <c r="Q20" s="59">
        <v>704000</v>
      </c>
      <c r="R20" s="59">
        <v>0</v>
      </c>
      <c r="S20" s="59">
        <v>0</v>
      </c>
      <c r="T20" s="59">
        <v>0</v>
      </c>
      <c r="U20" s="59">
        <v>0</v>
      </c>
      <c r="V20" s="59">
        <v>704000</v>
      </c>
      <c r="W20" s="59">
        <v>2347000</v>
      </c>
      <c r="X20" s="59">
        <v>-1643000</v>
      </c>
      <c r="Y20" s="60">
        <v>-70</v>
      </c>
      <c r="Z20" s="61">
        <v>2347000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14187525</v>
      </c>
      <c r="C22" s="85">
        <f>SUM(C19:C21)</f>
        <v>0</v>
      </c>
      <c r="D22" s="86">
        <f aca="true" t="shared" si="3" ref="D22:Z22">SUM(D19:D21)</f>
        <v>15902000</v>
      </c>
      <c r="E22" s="87">
        <f t="shared" si="3"/>
        <v>9218160</v>
      </c>
      <c r="F22" s="87">
        <f t="shared" si="3"/>
        <v>95038999</v>
      </c>
      <c r="G22" s="87">
        <f t="shared" si="3"/>
        <v>-3396958</v>
      </c>
      <c r="H22" s="87">
        <f t="shared" si="3"/>
        <v>-33354771</v>
      </c>
      <c r="I22" s="87">
        <f t="shared" si="3"/>
        <v>58287270</v>
      </c>
      <c r="J22" s="87">
        <f t="shared" si="3"/>
        <v>-13392759</v>
      </c>
      <c r="K22" s="87">
        <f t="shared" si="3"/>
        <v>-13075928</v>
      </c>
      <c r="L22" s="87">
        <f t="shared" si="3"/>
        <v>47974786</v>
      </c>
      <c r="M22" s="87">
        <f t="shared" si="3"/>
        <v>21506099</v>
      </c>
      <c r="N22" s="87">
        <f t="shared" si="3"/>
        <v>-14411950</v>
      </c>
      <c r="O22" s="87">
        <f t="shared" si="3"/>
        <v>-12870650</v>
      </c>
      <c r="P22" s="87">
        <f t="shared" si="3"/>
        <v>40920671</v>
      </c>
      <c r="Q22" s="87">
        <f t="shared" si="3"/>
        <v>13638071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93431440</v>
      </c>
      <c r="W22" s="87">
        <f t="shared" si="3"/>
        <v>90261221</v>
      </c>
      <c r="X22" s="87">
        <f t="shared" si="3"/>
        <v>3170219</v>
      </c>
      <c r="Y22" s="88">
        <f>+IF(W22&lt;&gt;0,(X22/W22)*100,0)</f>
        <v>3.512271344080311</v>
      </c>
      <c r="Z22" s="89">
        <f t="shared" si="3"/>
        <v>9218160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14187525</v>
      </c>
      <c r="C24" s="74">
        <f>SUM(C22:C23)</f>
        <v>0</v>
      </c>
      <c r="D24" s="75">
        <f aca="true" t="shared" si="4" ref="D24:Z24">SUM(D22:D23)</f>
        <v>15902000</v>
      </c>
      <c r="E24" s="76">
        <f t="shared" si="4"/>
        <v>9218160</v>
      </c>
      <c r="F24" s="76">
        <f t="shared" si="4"/>
        <v>95038999</v>
      </c>
      <c r="G24" s="76">
        <f t="shared" si="4"/>
        <v>-3396958</v>
      </c>
      <c r="H24" s="76">
        <f t="shared" si="4"/>
        <v>-33354771</v>
      </c>
      <c r="I24" s="76">
        <f t="shared" si="4"/>
        <v>58287270</v>
      </c>
      <c r="J24" s="76">
        <f t="shared" si="4"/>
        <v>-13392759</v>
      </c>
      <c r="K24" s="76">
        <f t="shared" si="4"/>
        <v>-13075928</v>
      </c>
      <c r="L24" s="76">
        <f t="shared" si="4"/>
        <v>47974786</v>
      </c>
      <c r="M24" s="76">
        <f t="shared" si="4"/>
        <v>21506099</v>
      </c>
      <c r="N24" s="76">
        <f t="shared" si="4"/>
        <v>-14411950</v>
      </c>
      <c r="O24" s="76">
        <f t="shared" si="4"/>
        <v>-12870650</v>
      </c>
      <c r="P24" s="76">
        <f t="shared" si="4"/>
        <v>40920671</v>
      </c>
      <c r="Q24" s="76">
        <f t="shared" si="4"/>
        <v>13638071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93431440</v>
      </c>
      <c r="W24" s="76">
        <f t="shared" si="4"/>
        <v>90261221</v>
      </c>
      <c r="X24" s="76">
        <f t="shared" si="4"/>
        <v>3170219</v>
      </c>
      <c r="Y24" s="77">
        <f>+IF(W24&lt;&gt;0,(X24/W24)*100,0)</f>
        <v>3.512271344080311</v>
      </c>
      <c r="Z24" s="78">
        <f t="shared" si="4"/>
        <v>9218160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23038596</v>
      </c>
      <c r="C27" s="21">
        <v>0</v>
      </c>
      <c r="D27" s="98">
        <v>44547000</v>
      </c>
      <c r="E27" s="99">
        <v>39267000</v>
      </c>
      <c r="F27" s="99">
        <v>22850</v>
      </c>
      <c r="G27" s="99">
        <v>103189</v>
      </c>
      <c r="H27" s="99">
        <v>238912</v>
      </c>
      <c r="I27" s="99">
        <v>364951</v>
      </c>
      <c r="J27" s="99">
        <v>813062</v>
      </c>
      <c r="K27" s="99">
        <v>4291</v>
      </c>
      <c r="L27" s="99">
        <v>1709898</v>
      </c>
      <c r="M27" s="99">
        <v>2527251</v>
      </c>
      <c r="N27" s="99">
        <v>194054</v>
      </c>
      <c r="O27" s="99">
        <v>658771</v>
      </c>
      <c r="P27" s="99">
        <v>1475411</v>
      </c>
      <c r="Q27" s="99">
        <v>2328236</v>
      </c>
      <c r="R27" s="99">
        <v>0</v>
      </c>
      <c r="S27" s="99">
        <v>0</v>
      </c>
      <c r="T27" s="99">
        <v>0</v>
      </c>
      <c r="U27" s="99">
        <v>0</v>
      </c>
      <c r="V27" s="99">
        <v>5220438</v>
      </c>
      <c r="W27" s="99">
        <v>29450250</v>
      </c>
      <c r="X27" s="99">
        <v>-24229812</v>
      </c>
      <c r="Y27" s="100">
        <v>-82.27</v>
      </c>
      <c r="Z27" s="101">
        <v>39267000</v>
      </c>
    </row>
    <row r="28" spans="1:26" ht="13.5">
      <c r="A28" s="102" t="s">
        <v>44</v>
      </c>
      <c r="B28" s="18">
        <v>1595614</v>
      </c>
      <c r="C28" s="18">
        <v>0</v>
      </c>
      <c r="D28" s="58">
        <v>2347000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21442982</v>
      </c>
      <c r="C31" s="18">
        <v>0</v>
      </c>
      <c r="D31" s="58">
        <v>42200000</v>
      </c>
      <c r="E31" s="59">
        <v>39267000</v>
      </c>
      <c r="F31" s="59">
        <v>22850</v>
      </c>
      <c r="G31" s="59">
        <v>103189</v>
      </c>
      <c r="H31" s="59">
        <v>238912</v>
      </c>
      <c r="I31" s="59">
        <v>364951</v>
      </c>
      <c r="J31" s="59">
        <v>813062</v>
      </c>
      <c r="K31" s="59">
        <v>4291</v>
      </c>
      <c r="L31" s="59">
        <v>1709898</v>
      </c>
      <c r="M31" s="59">
        <v>2527251</v>
      </c>
      <c r="N31" s="59">
        <v>194054</v>
      </c>
      <c r="O31" s="59">
        <v>658771</v>
      </c>
      <c r="P31" s="59">
        <v>1475411</v>
      </c>
      <c r="Q31" s="59">
        <v>2328236</v>
      </c>
      <c r="R31" s="59">
        <v>0</v>
      </c>
      <c r="S31" s="59">
        <v>0</v>
      </c>
      <c r="T31" s="59">
        <v>0</v>
      </c>
      <c r="U31" s="59">
        <v>0</v>
      </c>
      <c r="V31" s="59">
        <v>5220438</v>
      </c>
      <c r="W31" s="59">
        <v>29450250</v>
      </c>
      <c r="X31" s="59">
        <v>-24229812</v>
      </c>
      <c r="Y31" s="60">
        <v>-82.27</v>
      </c>
      <c r="Z31" s="61">
        <v>39267000</v>
      </c>
    </row>
    <row r="32" spans="1:26" ht="13.5">
      <c r="A32" s="69" t="s">
        <v>50</v>
      </c>
      <c r="B32" s="21">
        <f>SUM(B28:B31)</f>
        <v>23038596</v>
      </c>
      <c r="C32" s="21">
        <f>SUM(C28:C31)</f>
        <v>0</v>
      </c>
      <c r="D32" s="98">
        <f aca="true" t="shared" si="5" ref="D32:Z32">SUM(D28:D31)</f>
        <v>44547000</v>
      </c>
      <c r="E32" s="99">
        <f t="shared" si="5"/>
        <v>39267000</v>
      </c>
      <c r="F32" s="99">
        <f t="shared" si="5"/>
        <v>22850</v>
      </c>
      <c r="G32" s="99">
        <f t="shared" si="5"/>
        <v>103189</v>
      </c>
      <c r="H32" s="99">
        <f t="shared" si="5"/>
        <v>238912</v>
      </c>
      <c r="I32" s="99">
        <f t="shared" si="5"/>
        <v>364951</v>
      </c>
      <c r="J32" s="99">
        <f t="shared" si="5"/>
        <v>813062</v>
      </c>
      <c r="K32" s="99">
        <f t="shared" si="5"/>
        <v>4291</v>
      </c>
      <c r="L32" s="99">
        <f t="shared" si="5"/>
        <v>1709898</v>
      </c>
      <c r="M32" s="99">
        <f t="shared" si="5"/>
        <v>2527251</v>
      </c>
      <c r="N32" s="99">
        <f t="shared" si="5"/>
        <v>194054</v>
      </c>
      <c r="O32" s="99">
        <f t="shared" si="5"/>
        <v>658771</v>
      </c>
      <c r="P32" s="99">
        <f t="shared" si="5"/>
        <v>1475411</v>
      </c>
      <c r="Q32" s="99">
        <f t="shared" si="5"/>
        <v>2328236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5220438</v>
      </c>
      <c r="W32" s="99">
        <f t="shared" si="5"/>
        <v>29450250</v>
      </c>
      <c r="X32" s="99">
        <f t="shared" si="5"/>
        <v>-24229812</v>
      </c>
      <c r="Y32" s="100">
        <f>+IF(W32&lt;&gt;0,(X32/W32)*100,0)</f>
        <v>-82.27370565614893</v>
      </c>
      <c r="Z32" s="101">
        <f t="shared" si="5"/>
        <v>39267000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85022522</v>
      </c>
      <c r="C35" s="18">
        <v>0</v>
      </c>
      <c r="D35" s="58">
        <v>67322000</v>
      </c>
      <c r="E35" s="59">
        <v>67322000</v>
      </c>
      <c r="F35" s="59">
        <v>-84811711</v>
      </c>
      <c r="G35" s="59">
        <v>-12424226</v>
      </c>
      <c r="H35" s="59">
        <v>-12502555</v>
      </c>
      <c r="I35" s="59">
        <v>-12502555</v>
      </c>
      <c r="J35" s="59">
        <v>-14371328</v>
      </c>
      <c r="K35" s="59">
        <v>-14225394</v>
      </c>
      <c r="L35" s="59">
        <v>-37771152</v>
      </c>
      <c r="M35" s="59">
        <v>-37771152</v>
      </c>
      <c r="N35" s="59">
        <v>-13075192</v>
      </c>
      <c r="O35" s="59">
        <v>-12737419</v>
      </c>
      <c r="P35" s="59">
        <v>124303236</v>
      </c>
      <c r="Q35" s="59">
        <v>124303236</v>
      </c>
      <c r="R35" s="59">
        <v>0</v>
      </c>
      <c r="S35" s="59">
        <v>0</v>
      </c>
      <c r="T35" s="59">
        <v>0</v>
      </c>
      <c r="U35" s="59">
        <v>0</v>
      </c>
      <c r="V35" s="59">
        <v>124303236</v>
      </c>
      <c r="W35" s="59">
        <v>50491500</v>
      </c>
      <c r="X35" s="59">
        <v>73811736</v>
      </c>
      <c r="Y35" s="60">
        <v>146.19</v>
      </c>
      <c r="Z35" s="61">
        <v>67322000</v>
      </c>
    </row>
    <row r="36" spans="1:26" ht="13.5">
      <c r="A36" s="57" t="s">
        <v>53</v>
      </c>
      <c r="B36" s="18">
        <v>223448522</v>
      </c>
      <c r="C36" s="18">
        <v>0</v>
      </c>
      <c r="D36" s="58">
        <v>209363000</v>
      </c>
      <c r="E36" s="59">
        <v>209363000</v>
      </c>
      <c r="F36" s="59">
        <v>9347</v>
      </c>
      <c r="G36" s="59">
        <v>103189</v>
      </c>
      <c r="H36" s="59">
        <v>103189</v>
      </c>
      <c r="I36" s="59">
        <v>103189</v>
      </c>
      <c r="J36" s="59">
        <v>1051357</v>
      </c>
      <c r="K36" s="59">
        <v>42033</v>
      </c>
      <c r="L36" s="59">
        <v>1709898</v>
      </c>
      <c r="M36" s="59">
        <v>1709898</v>
      </c>
      <c r="N36" s="59">
        <v>194054</v>
      </c>
      <c r="O36" s="59">
        <v>0</v>
      </c>
      <c r="P36" s="59">
        <v>223448519</v>
      </c>
      <c r="Q36" s="59">
        <v>223448519</v>
      </c>
      <c r="R36" s="59">
        <v>0</v>
      </c>
      <c r="S36" s="59">
        <v>0</v>
      </c>
      <c r="T36" s="59">
        <v>0</v>
      </c>
      <c r="U36" s="59">
        <v>0</v>
      </c>
      <c r="V36" s="59">
        <v>223448519</v>
      </c>
      <c r="W36" s="59">
        <v>157022250</v>
      </c>
      <c r="X36" s="59">
        <v>66426269</v>
      </c>
      <c r="Y36" s="60">
        <v>42.3</v>
      </c>
      <c r="Z36" s="61">
        <v>209363000</v>
      </c>
    </row>
    <row r="37" spans="1:26" ht="13.5">
      <c r="A37" s="57" t="s">
        <v>54</v>
      </c>
      <c r="B37" s="18">
        <v>42624795</v>
      </c>
      <c r="C37" s="18">
        <v>0</v>
      </c>
      <c r="D37" s="58">
        <v>40142000</v>
      </c>
      <c r="E37" s="59">
        <v>70637000</v>
      </c>
      <c r="F37" s="59">
        <v>11075078</v>
      </c>
      <c r="G37" s="59">
        <v>2435966</v>
      </c>
      <c r="H37" s="59">
        <v>-11827993</v>
      </c>
      <c r="I37" s="59">
        <v>-11827993</v>
      </c>
      <c r="J37" s="59">
        <v>-334001</v>
      </c>
      <c r="K37" s="59">
        <v>-107086</v>
      </c>
      <c r="L37" s="59">
        <v>6181454</v>
      </c>
      <c r="M37" s="59">
        <v>6181454</v>
      </c>
      <c r="N37" s="59">
        <v>1110596</v>
      </c>
      <c r="O37" s="59">
        <v>-819000</v>
      </c>
      <c r="P37" s="59">
        <v>71078570</v>
      </c>
      <c r="Q37" s="59">
        <v>71078570</v>
      </c>
      <c r="R37" s="59">
        <v>0</v>
      </c>
      <c r="S37" s="59">
        <v>0</v>
      </c>
      <c r="T37" s="59">
        <v>0</v>
      </c>
      <c r="U37" s="59">
        <v>0</v>
      </c>
      <c r="V37" s="59">
        <v>71078570</v>
      </c>
      <c r="W37" s="59">
        <v>52977750</v>
      </c>
      <c r="X37" s="59">
        <v>18100820</v>
      </c>
      <c r="Y37" s="60">
        <v>34.17</v>
      </c>
      <c r="Z37" s="61">
        <v>70637000</v>
      </c>
    </row>
    <row r="38" spans="1:26" ht="13.5">
      <c r="A38" s="57" t="s">
        <v>55</v>
      </c>
      <c r="B38" s="18">
        <v>165090298</v>
      </c>
      <c r="C38" s="18">
        <v>0</v>
      </c>
      <c r="D38" s="58">
        <v>164978000</v>
      </c>
      <c r="E38" s="59">
        <v>134483000</v>
      </c>
      <c r="F38" s="59">
        <v>0</v>
      </c>
      <c r="G38" s="59">
        <v>106647</v>
      </c>
      <c r="H38" s="59">
        <v>106647</v>
      </c>
      <c r="I38" s="59">
        <v>106647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136681298</v>
      </c>
      <c r="Q38" s="59">
        <v>136681298</v>
      </c>
      <c r="R38" s="59">
        <v>0</v>
      </c>
      <c r="S38" s="59">
        <v>0</v>
      </c>
      <c r="T38" s="59">
        <v>0</v>
      </c>
      <c r="U38" s="59">
        <v>0</v>
      </c>
      <c r="V38" s="59">
        <v>136681298</v>
      </c>
      <c r="W38" s="59">
        <v>100862250</v>
      </c>
      <c r="X38" s="59">
        <v>35819048</v>
      </c>
      <c r="Y38" s="60">
        <v>35.51</v>
      </c>
      <c r="Z38" s="61">
        <v>134483000</v>
      </c>
    </row>
    <row r="39" spans="1:26" ht="13.5">
      <c r="A39" s="57" t="s">
        <v>56</v>
      </c>
      <c r="B39" s="18">
        <v>100755951</v>
      </c>
      <c r="C39" s="18">
        <v>0</v>
      </c>
      <c r="D39" s="58">
        <v>71565000</v>
      </c>
      <c r="E39" s="59">
        <v>71565000</v>
      </c>
      <c r="F39" s="59">
        <v>-95877442</v>
      </c>
      <c r="G39" s="59">
        <v>-14863650</v>
      </c>
      <c r="H39" s="59">
        <v>-678020</v>
      </c>
      <c r="I39" s="59">
        <v>-678020</v>
      </c>
      <c r="J39" s="59">
        <v>-12985970</v>
      </c>
      <c r="K39" s="59">
        <v>-14076275</v>
      </c>
      <c r="L39" s="59">
        <v>-42242708</v>
      </c>
      <c r="M39" s="59">
        <v>-42242708</v>
      </c>
      <c r="N39" s="59">
        <v>-13991734</v>
      </c>
      <c r="O39" s="59">
        <v>-11918419</v>
      </c>
      <c r="P39" s="59">
        <v>139991887</v>
      </c>
      <c r="Q39" s="59">
        <v>139991887</v>
      </c>
      <c r="R39" s="59">
        <v>0</v>
      </c>
      <c r="S39" s="59">
        <v>0</v>
      </c>
      <c r="T39" s="59">
        <v>0</v>
      </c>
      <c r="U39" s="59">
        <v>0</v>
      </c>
      <c r="V39" s="59">
        <v>139991887</v>
      </c>
      <c r="W39" s="59">
        <v>53673750</v>
      </c>
      <c r="X39" s="59">
        <v>86318137</v>
      </c>
      <c r="Y39" s="60">
        <v>160.82</v>
      </c>
      <c r="Z39" s="61">
        <v>71565000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-53206450</v>
      </c>
      <c r="C42" s="18">
        <v>0</v>
      </c>
      <c r="D42" s="58">
        <v>21639996</v>
      </c>
      <c r="E42" s="59">
        <v>14209996</v>
      </c>
      <c r="F42" s="59">
        <v>84472393</v>
      </c>
      <c r="G42" s="59">
        <v>3278087</v>
      </c>
      <c r="H42" s="59">
        <v>-34255084</v>
      </c>
      <c r="I42" s="59">
        <v>53495396</v>
      </c>
      <c r="J42" s="59">
        <v>-13352595</v>
      </c>
      <c r="K42" s="59">
        <v>-13075948</v>
      </c>
      <c r="L42" s="59">
        <v>47975260</v>
      </c>
      <c r="M42" s="59">
        <v>21546717</v>
      </c>
      <c r="N42" s="59">
        <v>-15221641</v>
      </c>
      <c r="O42" s="59">
        <v>-12869635</v>
      </c>
      <c r="P42" s="59">
        <v>40920652</v>
      </c>
      <c r="Q42" s="59">
        <v>12829376</v>
      </c>
      <c r="R42" s="59">
        <v>0</v>
      </c>
      <c r="S42" s="59">
        <v>0</v>
      </c>
      <c r="T42" s="59">
        <v>0</v>
      </c>
      <c r="U42" s="59">
        <v>0</v>
      </c>
      <c r="V42" s="59">
        <v>87871489</v>
      </c>
      <c r="W42" s="59">
        <v>65336994</v>
      </c>
      <c r="X42" s="59">
        <v>22534495</v>
      </c>
      <c r="Y42" s="60">
        <v>34.49</v>
      </c>
      <c r="Z42" s="61">
        <v>14209996</v>
      </c>
    </row>
    <row r="43" spans="1:26" ht="13.5">
      <c r="A43" s="57" t="s">
        <v>59</v>
      </c>
      <c r="B43" s="18">
        <v>-1615485</v>
      </c>
      <c r="C43" s="18">
        <v>0</v>
      </c>
      <c r="D43" s="58">
        <v>-44547000</v>
      </c>
      <c r="E43" s="59">
        <v>-39267000</v>
      </c>
      <c r="F43" s="59">
        <v>0</v>
      </c>
      <c r="G43" s="59">
        <v>0</v>
      </c>
      <c r="H43" s="59">
        <v>-238912</v>
      </c>
      <c r="I43" s="59">
        <v>-238912</v>
      </c>
      <c r="J43" s="59">
        <v>-813062</v>
      </c>
      <c r="K43" s="59">
        <v>-1301160</v>
      </c>
      <c r="L43" s="59">
        <v>-1709898</v>
      </c>
      <c r="M43" s="59">
        <v>-3824120</v>
      </c>
      <c r="N43" s="59">
        <v>-194054</v>
      </c>
      <c r="O43" s="59">
        <v>-658771</v>
      </c>
      <c r="P43" s="59">
        <v>-1475000</v>
      </c>
      <c r="Q43" s="59">
        <v>-2327825</v>
      </c>
      <c r="R43" s="59">
        <v>0</v>
      </c>
      <c r="S43" s="59">
        <v>0</v>
      </c>
      <c r="T43" s="59">
        <v>0</v>
      </c>
      <c r="U43" s="59">
        <v>0</v>
      </c>
      <c r="V43" s="59">
        <v>-6390857</v>
      </c>
      <c r="W43" s="59">
        <v>-19633500</v>
      </c>
      <c r="X43" s="59">
        <v>13242643</v>
      </c>
      <c r="Y43" s="60">
        <v>-67.45</v>
      </c>
      <c r="Z43" s="61">
        <v>-39267000</v>
      </c>
    </row>
    <row r="44" spans="1:26" ht="13.5">
      <c r="A44" s="57" t="s">
        <v>60</v>
      </c>
      <c r="B44" s="18">
        <v>-5092429</v>
      </c>
      <c r="C44" s="18">
        <v>0</v>
      </c>
      <c r="D44" s="58">
        <v>-4992000</v>
      </c>
      <c r="E44" s="59">
        <v>-4992000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-4992000</v>
      </c>
      <c r="X44" s="59">
        <v>4992000</v>
      </c>
      <c r="Y44" s="60">
        <v>-100</v>
      </c>
      <c r="Z44" s="61">
        <v>-4992000</v>
      </c>
    </row>
    <row r="45" spans="1:26" ht="13.5">
      <c r="A45" s="69" t="s">
        <v>61</v>
      </c>
      <c r="B45" s="21">
        <v>8217482</v>
      </c>
      <c r="C45" s="21">
        <v>0</v>
      </c>
      <c r="D45" s="98">
        <v>14508996</v>
      </c>
      <c r="E45" s="99">
        <v>64881996</v>
      </c>
      <c r="F45" s="99">
        <v>84472393</v>
      </c>
      <c r="G45" s="99">
        <v>87750480</v>
      </c>
      <c r="H45" s="99">
        <v>53256484</v>
      </c>
      <c r="I45" s="99">
        <v>53256484</v>
      </c>
      <c r="J45" s="99">
        <v>39090827</v>
      </c>
      <c r="K45" s="99">
        <v>24713719</v>
      </c>
      <c r="L45" s="99">
        <v>70979081</v>
      </c>
      <c r="M45" s="99">
        <v>70979081</v>
      </c>
      <c r="N45" s="99">
        <v>55563386</v>
      </c>
      <c r="O45" s="99">
        <v>42034980</v>
      </c>
      <c r="P45" s="99">
        <v>81480632</v>
      </c>
      <c r="Q45" s="99">
        <v>81480632</v>
      </c>
      <c r="R45" s="99">
        <v>0</v>
      </c>
      <c r="S45" s="99">
        <v>0</v>
      </c>
      <c r="T45" s="99">
        <v>0</v>
      </c>
      <c r="U45" s="99">
        <v>0</v>
      </c>
      <c r="V45" s="99">
        <v>81480632</v>
      </c>
      <c r="W45" s="99">
        <v>135642494</v>
      </c>
      <c r="X45" s="99">
        <v>-54161862</v>
      </c>
      <c r="Y45" s="100">
        <v>-39.93</v>
      </c>
      <c r="Z45" s="101">
        <v>64881996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1062525</v>
      </c>
      <c r="C51" s="51">
        <v>0</v>
      </c>
      <c r="D51" s="128">
        <v>295612</v>
      </c>
      <c r="E51" s="53">
        <v>325782</v>
      </c>
      <c r="F51" s="53">
        <v>0</v>
      </c>
      <c r="G51" s="53">
        <v>0</v>
      </c>
      <c r="H51" s="53">
        <v>0</v>
      </c>
      <c r="I51" s="53">
        <v>762648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2446567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100</v>
      </c>
      <c r="Q58" s="7">
        <f t="shared" si="6"/>
        <v>55.84638489594508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23.697027629842047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55.84638489594508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23.697027629842047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/>
      <c r="C67" s="23"/>
      <c r="D67" s="24"/>
      <c r="E67" s="25"/>
      <c r="F67" s="25">
        <v>3753</v>
      </c>
      <c r="G67" s="25">
        <v>4379</v>
      </c>
      <c r="H67" s="25"/>
      <c r="I67" s="25">
        <v>8132</v>
      </c>
      <c r="J67" s="25">
        <v>4515</v>
      </c>
      <c r="K67" s="25"/>
      <c r="L67" s="25"/>
      <c r="M67" s="25">
        <v>4515</v>
      </c>
      <c r="N67" s="25">
        <v>4116</v>
      </c>
      <c r="O67" s="25"/>
      <c r="P67" s="25">
        <v>5206</v>
      </c>
      <c r="Q67" s="25">
        <v>9322</v>
      </c>
      <c r="R67" s="25"/>
      <c r="S67" s="25"/>
      <c r="T67" s="25"/>
      <c r="U67" s="25"/>
      <c r="V67" s="25">
        <v>21969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>
        <v>3753</v>
      </c>
      <c r="G75" s="29">
        <v>4379</v>
      </c>
      <c r="H75" s="29"/>
      <c r="I75" s="29">
        <v>8132</v>
      </c>
      <c r="J75" s="29">
        <v>4515</v>
      </c>
      <c r="K75" s="29"/>
      <c r="L75" s="29"/>
      <c r="M75" s="29">
        <v>4515</v>
      </c>
      <c r="N75" s="29">
        <v>4116</v>
      </c>
      <c r="O75" s="29"/>
      <c r="P75" s="29">
        <v>5206</v>
      </c>
      <c r="Q75" s="29">
        <v>9322</v>
      </c>
      <c r="R75" s="29"/>
      <c r="S75" s="29"/>
      <c r="T75" s="29"/>
      <c r="U75" s="29"/>
      <c r="V75" s="29">
        <v>21969</v>
      </c>
      <c r="W75" s="29"/>
      <c r="X75" s="29"/>
      <c r="Y75" s="28"/>
      <c r="Z75" s="30"/>
    </row>
    <row r="76" spans="1:26" ht="13.5" hidden="1">
      <c r="A76" s="41" t="s">
        <v>110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>
        <v>5206</v>
      </c>
      <c r="Q76" s="33">
        <v>5206</v>
      </c>
      <c r="R76" s="33"/>
      <c r="S76" s="33"/>
      <c r="T76" s="33"/>
      <c r="U76" s="33"/>
      <c r="V76" s="33">
        <v>5206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5206</v>
      </c>
      <c r="Q84" s="29">
        <v>5206</v>
      </c>
      <c r="R84" s="29"/>
      <c r="S84" s="29"/>
      <c r="T84" s="29"/>
      <c r="U84" s="29"/>
      <c r="V84" s="29">
        <v>5206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93592699</v>
      </c>
      <c r="C5" s="18">
        <v>0</v>
      </c>
      <c r="D5" s="58">
        <v>100342539</v>
      </c>
      <c r="E5" s="59">
        <v>103064658</v>
      </c>
      <c r="F5" s="59">
        <v>8598310</v>
      </c>
      <c r="G5" s="59">
        <v>8701960</v>
      </c>
      <c r="H5" s="59">
        <v>8605669</v>
      </c>
      <c r="I5" s="59">
        <v>25905939</v>
      </c>
      <c r="J5" s="59">
        <v>8399837</v>
      </c>
      <c r="K5" s="59">
        <v>8580906</v>
      </c>
      <c r="L5" s="59">
        <v>8584557</v>
      </c>
      <c r="M5" s="59">
        <v>25565300</v>
      </c>
      <c r="N5" s="59">
        <v>8582127</v>
      </c>
      <c r="O5" s="59">
        <v>8624817</v>
      </c>
      <c r="P5" s="59">
        <v>8626612</v>
      </c>
      <c r="Q5" s="59">
        <v>25833556</v>
      </c>
      <c r="R5" s="59">
        <v>0</v>
      </c>
      <c r="S5" s="59">
        <v>0</v>
      </c>
      <c r="T5" s="59">
        <v>0</v>
      </c>
      <c r="U5" s="59">
        <v>0</v>
      </c>
      <c r="V5" s="59">
        <v>77304795</v>
      </c>
      <c r="W5" s="59">
        <v>74103156</v>
      </c>
      <c r="X5" s="59">
        <v>3201639</v>
      </c>
      <c r="Y5" s="60">
        <v>4.32</v>
      </c>
      <c r="Z5" s="61">
        <v>103064658</v>
      </c>
    </row>
    <row r="6" spans="1:26" ht="13.5">
      <c r="A6" s="57" t="s">
        <v>32</v>
      </c>
      <c r="B6" s="18">
        <v>288692219</v>
      </c>
      <c r="C6" s="18">
        <v>0</v>
      </c>
      <c r="D6" s="58">
        <v>326230569</v>
      </c>
      <c r="E6" s="59">
        <v>310077480</v>
      </c>
      <c r="F6" s="59">
        <v>26127694</v>
      </c>
      <c r="G6" s="59">
        <v>26251675</v>
      </c>
      <c r="H6" s="59">
        <v>26900432</v>
      </c>
      <c r="I6" s="59">
        <v>79279801</v>
      </c>
      <c r="J6" s="59">
        <v>25813745</v>
      </c>
      <c r="K6" s="59">
        <v>24937869</v>
      </c>
      <c r="L6" s="59">
        <v>28778455</v>
      </c>
      <c r="M6" s="59">
        <v>79530069</v>
      </c>
      <c r="N6" s="59">
        <v>24168081</v>
      </c>
      <c r="O6" s="59">
        <v>24936835</v>
      </c>
      <c r="P6" s="59">
        <v>24609928</v>
      </c>
      <c r="Q6" s="59">
        <v>73714844</v>
      </c>
      <c r="R6" s="59">
        <v>0</v>
      </c>
      <c r="S6" s="59">
        <v>0</v>
      </c>
      <c r="T6" s="59">
        <v>0</v>
      </c>
      <c r="U6" s="59">
        <v>0</v>
      </c>
      <c r="V6" s="59">
        <v>232524714</v>
      </c>
      <c r="W6" s="59">
        <v>234277110</v>
      </c>
      <c r="X6" s="59">
        <v>-1752396</v>
      </c>
      <c r="Y6" s="60">
        <v>-0.75</v>
      </c>
      <c r="Z6" s="61">
        <v>310077480</v>
      </c>
    </row>
    <row r="7" spans="1:26" ht="13.5">
      <c r="A7" s="57" t="s">
        <v>33</v>
      </c>
      <c r="B7" s="18">
        <v>1287181</v>
      </c>
      <c r="C7" s="18">
        <v>0</v>
      </c>
      <c r="D7" s="58">
        <v>1170400</v>
      </c>
      <c r="E7" s="59">
        <v>1030000</v>
      </c>
      <c r="F7" s="59">
        <v>0</v>
      </c>
      <c r="G7" s="59">
        <v>34040</v>
      </c>
      <c r="H7" s="59">
        <v>0</v>
      </c>
      <c r="I7" s="59">
        <v>34040</v>
      </c>
      <c r="J7" s="59">
        <v>192575</v>
      </c>
      <c r="K7" s="59">
        <v>32014</v>
      </c>
      <c r="L7" s="59">
        <v>244825</v>
      </c>
      <c r="M7" s="59">
        <v>469414</v>
      </c>
      <c r="N7" s="59">
        <v>97315</v>
      </c>
      <c r="O7" s="59">
        <v>0</v>
      </c>
      <c r="P7" s="59">
        <v>0</v>
      </c>
      <c r="Q7" s="59">
        <v>97315</v>
      </c>
      <c r="R7" s="59">
        <v>0</v>
      </c>
      <c r="S7" s="59">
        <v>0</v>
      </c>
      <c r="T7" s="59">
        <v>0</v>
      </c>
      <c r="U7" s="59">
        <v>0</v>
      </c>
      <c r="V7" s="59">
        <v>600769</v>
      </c>
      <c r="W7" s="59">
        <v>877797</v>
      </c>
      <c r="X7" s="59">
        <v>-277028</v>
      </c>
      <c r="Y7" s="60">
        <v>-31.56</v>
      </c>
      <c r="Z7" s="61">
        <v>1030000</v>
      </c>
    </row>
    <row r="8" spans="1:26" ht="13.5">
      <c r="A8" s="57" t="s">
        <v>34</v>
      </c>
      <c r="B8" s="18">
        <v>124505107</v>
      </c>
      <c r="C8" s="18">
        <v>0</v>
      </c>
      <c r="D8" s="58">
        <v>141211762</v>
      </c>
      <c r="E8" s="59">
        <v>141261568</v>
      </c>
      <c r="F8" s="59">
        <v>58330511</v>
      </c>
      <c r="G8" s="59">
        <v>365000</v>
      </c>
      <c r="H8" s="59">
        <v>-1619</v>
      </c>
      <c r="I8" s="59">
        <v>58693892</v>
      </c>
      <c r="J8" s="59">
        <v>153</v>
      </c>
      <c r="K8" s="59">
        <v>4078862</v>
      </c>
      <c r="L8" s="59">
        <v>40849204</v>
      </c>
      <c r="M8" s="59">
        <v>44928219</v>
      </c>
      <c r="N8" s="59">
        <v>0</v>
      </c>
      <c r="O8" s="59">
        <v>0</v>
      </c>
      <c r="P8" s="59">
        <v>34172007</v>
      </c>
      <c r="Q8" s="59">
        <v>34172007</v>
      </c>
      <c r="R8" s="59">
        <v>0</v>
      </c>
      <c r="S8" s="59">
        <v>0</v>
      </c>
      <c r="T8" s="59">
        <v>0</v>
      </c>
      <c r="U8" s="59">
        <v>0</v>
      </c>
      <c r="V8" s="59">
        <v>137794118</v>
      </c>
      <c r="W8" s="59">
        <v>105908076</v>
      </c>
      <c r="X8" s="59">
        <v>31886042</v>
      </c>
      <c r="Y8" s="60">
        <v>30.11</v>
      </c>
      <c r="Z8" s="61">
        <v>141261568</v>
      </c>
    </row>
    <row r="9" spans="1:26" ht="13.5">
      <c r="A9" s="57" t="s">
        <v>35</v>
      </c>
      <c r="B9" s="18">
        <v>53981912</v>
      </c>
      <c r="C9" s="18">
        <v>0</v>
      </c>
      <c r="D9" s="58">
        <v>82782286</v>
      </c>
      <c r="E9" s="59">
        <v>60588528</v>
      </c>
      <c r="F9" s="59">
        <v>2775373</v>
      </c>
      <c r="G9" s="59">
        <v>3189228</v>
      </c>
      <c r="H9" s="59">
        <v>3351961</v>
      </c>
      <c r="I9" s="59">
        <v>9316562</v>
      </c>
      <c r="J9" s="59">
        <v>6132298</v>
      </c>
      <c r="K9" s="59">
        <v>2603868</v>
      </c>
      <c r="L9" s="59">
        <v>2194247</v>
      </c>
      <c r="M9" s="59">
        <v>10930413</v>
      </c>
      <c r="N9" s="59">
        <v>5742638</v>
      </c>
      <c r="O9" s="59">
        <v>2653253</v>
      </c>
      <c r="P9" s="59">
        <v>4493970</v>
      </c>
      <c r="Q9" s="59">
        <v>12889861</v>
      </c>
      <c r="R9" s="59">
        <v>0</v>
      </c>
      <c r="S9" s="59">
        <v>0</v>
      </c>
      <c r="T9" s="59">
        <v>0</v>
      </c>
      <c r="U9" s="59">
        <v>0</v>
      </c>
      <c r="V9" s="59">
        <v>33136836</v>
      </c>
      <c r="W9" s="59">
        <v>52883082</v>
      </c>
      <c r="X9" s="59">
        <v>-19746246</v>
      </c>
      <c r="Y9" s="60">
        <v>-37.34</v>
      </c>
      <c r="Z9" s="61">
        <v>60588528</v>
      </c>
    </row>
    <row r="10" spans="1:26" ht="25.5">
      <c r="A10" s="62" t="s">
        <v>95</v>
      </c>
      <c r="B10" s="63">
        <f>SUM(B5:B9)</f>
        <v>562059118</v>
      </c>
      <c r="C10" s="63">
        <f>SUM(C5:C9)</f>
        <v>0</v>
      </c>
      <c r="D10" s="64">
        <f aca="true" t="shared" si="0" ref="D10:Z10">SUM(D5:D9)</f>
        <v>651737556</v>
      </c>
      <c r="E10" s="65">
        <f t="shared" si="0"/>
        <v>616022234</v>
      </c>
      <c r="F10" s="65">
        <f t="shared" si="0"/>
        <v>95831888</v>
      </c>
      <c r="G10" s="65">
        <f t="shared" si="0"/>
        <v>38541903</v>
      </c>
      <c r="H10" s="65">
        <f t="shared" si="0"/>
        <v>38856443</v>
      </c>
      <c r="I10" s="65">
        <f t="shared" si="0"/>
        <v>173230234</v>
      </c>
      <c r="J10" s="65">
        <f t="shared" si="0"/>
        <v>40538608</v>
      </c>
      <c r="K10" s="65">
        <f t="shared" si="0"/>
        <v>40233519</v>
      </c>
      <c r="L10" s="65">
        <f t="shared" si="0"/>
        <v>80651288</v>
      </c>
      <c r="M10" s="65">
        <f t="shared" si="0"/>
        <v>161423415</v>
      </c>
      <c r="N10" s="65">
        <f t="shared" si="0"/>
        <v>38590161</v>
      </c>
      <c r="O10" s="65">
        <f t="shared" si="0"/>
        <v>36214905</v>
      </c>
      <c r="P10" s="65">
        <f t="shared" si="0"/>
        <v>71902517</v>
      </c>
      <c r="Q10" s="65">
        <f t="shared" si="0"/>
        <v>146707583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481361232</v>
      </c>
      <c r="W10" s="65">
        <f t="shared" si="0"/>
        <v>468049221</v>
      </c>
      <c r="X10" s="65">
        <f t="shared" si="0"/>
        <v>13312011</v>
      </c>
      <c r="Y10" s="66">
        <f>+IF(W10&lt;&gt;0,(X10/W10)*100,0)</f>
        <v>2.8441476671104216</v>
      </c>
      <c r="Z10" s="67">
        <f t="shared" si="0"/>
        <v>616022234</v>
      </c>
    </row>
    <row r="11" spans="1:26" ht="13.5">
      <c r="A11" s="57" t="s">
        <v>36</v>
      </c>
      <c r="B11" s="18">
        <v>155096537</v>
      </c>
      <c r="C11" s="18">
        <v>0</v>
      </c>
      <c r="D11" s="58">
        <v>185167975</v>
      </c>
      <c r="E11" s="59">
        <v>187720083</v>
      </c>
      <c r="F11" s="59">
        <v>14271281</v>
      </c>
      <c r="G11" s="59">
        <v>18143341</v>
      </c>
      <c r="H11" s="59">
        <v>15311524</v>
      </c>
      <c r="I11" s="59">
        <v>47726146</v>
      </c>
      <c r="J11" s="59">
        <v>14646100</v>
      </c>
      <c r="K11" s="59">
        <v>14350504</v>
      </c>
      <c r="L11" s="59">
        <v>15693193</v>
      </c>
      <c r="M11" s="59">
        <v>44689797</v>
      </c>
      <c r="N11" s="59">
        <v>15197179</v>
      </c>
      <c r="O11" s="59">
        <v>15429774</v>
      </c>
      <c r="P11" s="59">
        <v>14400514</v>
      </c>
      <c r="Q11" s="59">
        <v>45027467</v>
      </c>
      <c r="R11" s="59">
        <v>0</v>
      </c>
      <c r="S11" s="59">
        <v>0</v>
      </c>
      <c r="T11" s="59">
        <v>0</v>
      </c>
      <c r="U11" s="59">
        <v>0</v>
      </c>
      <c r="V11" s="59">
        <v>137443410</v>
      </c>
      <c r="W11" s="59">
        <v>138169485</v>
      </c>
      <c r="X11" s="59">
        <v>-726075</v>
      </c>
      <c r="Y11" s="60">
        <v>-0.53</v>
      </c>
      <c r="Z11" s="61">
        <v>187720083</v>
      </c>
    </row>
    <row r="12" spans="1:26" ht="13.5">
      <c r="A12" s="57" t="s">
        <v>37</v>
      </c>
      <c r="B12" s="18">
        <v>12998526</v>
      </c>
      <c r="C12" s="18">
        <v>0</v>
      </c>
      <c r="D12" s="58">
        <v>14400333</v>
      </c>
      <c r="E12" s="59">
        <v>14400333</v>
      </c>
      <c r="F12" s="59">
        <v>1120942</v>
      </c>
      <c r="G12" s="59">
        <v>1120942</v>
      </c>
      <c r="H12" s="59">
        <v>1120942</v>
      </c>
      <c r="I12" s="59">
        <v>3362826</v>
      </c>
      <c r="J12" s="59">
        <v>1120942</v>
      </c>
      <c r="K12" s="59">
        <v>1120942</v>
      </c>
      <c r="L12" s="59">
        <v>1120942</v>
      </c>
      <c r="M12" s="59">
        <v>3362826</v>
      </c>
      <c r="N12" s="59">
        <v>1120942</v>
      </c>
      <c r="O12" s="59">
        <v>1627539</v>
      </c>
      <c r="P12" s="59">
        <v>1131333</v>
      </c>
      <c r="Q12" s="59">
        <v>3879814</v>
      </c>
      <c r="R12" s="59">
        <v>0</v>
      </c>
      <c r="S12" s="59">
        <v>0</v>
      </c>
      <c r="T12" s="59">
        <v>0</v>
      </c>
      <c r="U12" s="59">
        <v>0</v>
      </c>
      <c r="V12" s="59">
        <v>10605466</v>
      </c>
      <c r="W12" s="59">
        <v>10800252</v>
      </c>
      <c r="X12" s="59">
        <v>-194786</v>
      </c>
      <c r="Y12" s="60">
        <v>-1.8</v>
      </c>
      <c r="Z12" s="61">
        <v>14400333</v>
      </c>
    </row>
    <row r="13" spans="1:26" ht="13.5">
      <c r="A13" s="57" t="s">
        <v>96</v>
      </c>
      <c r="B13" s="18">
        <v>82680461</v>
      </c>
      <c r="C13" s="18">
        <v>0</v>
      </c>
      <c r="D13" s="58">
        <v>87200000</v>
      </c>
      <c r="E13" s="59">
        <v>160999556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1550320</v>
      </c>
      <c r="L13" s="59">
        <v>74784312</v>
      </c>
      <c r="M13" s="59">
        <v>76334632</v>
      </c>
      <c r="N13" s="59">
        <v>168000</v>
      </c>
      <c r="O13" s="59">
        <v>0</v>
      </c>
      <c r="P13" s="59">
        <v>29600</v>
      </c>
      <c r="Q13" s="59">
        <v>197600</v>
      </c>
      <c r="R13" s="59">
        <v>0</v>
      </c>
      <c r="S13" s="59">
        <v>0</v>
      </c>
      <c r="T13" s="59">
        <v>0</v>
      </c>
      <c r="U13" s="59">
        <v>0</v>
      </c>
      <c r="V13" s="59">
        <v>76532232</v>
      </c>
      <c r="W13" s="59">
        <v>65400003</v>
      </c>
      <c r="X13" s="59">
        <v>11132229</v>
      </c>
      <c r="Y13" s="60">
        <v>17.02</v>
      </c>
      <c r="Z13" s="61">
        <v>160999556</v>
      </c>
    </row>
    <row r="14" spans="1:26" ht="13.5">
      <c r="A14" s="57" t="s">
        <v>38</v>
      </c>
      <c r="B14" s="18">
        <v>0</v>
      </c>
      <c r="C14" s="18">
        <v>0</v>
      </c>
      <c r="D14" s="58">
        <v>500000</v>
      </c>
      <c r="E14" s="59">
        <v>18000</v>
      </c>
      <c r="F14" s="59">
        <v>2326</v>
      </c>
      <c r="G14" s="59">
        <v>1877</v>
      </c>
      <c r="H14" s="59">
        <v>1625</v>
      </c>
      <c r="I14" s="59">
        <v>5828</v>
      </c>
      <c r="J14" s="59">
        <v>1350</v>
      </c>
      <c r="K14" s="59">
        <v>1189</v>
      </c>
      <c r="L14" s="59">
        <v>924</v>
      </c>
      <c r="M14" s="59">
        <v>3463</v>
      </c>
      <c r="N14" s="59">
        <v>719</v>
      </c>
      <c r="O14" s="59">
        <v>5054</v>
      </c>
      <c r="P14" s="59">
        <v>213</v>
      </c>
      <c r="Q14" s="59">
        <v>5986</v>
      </c>
      <c r="R14" s="59">
        <v>0</v>
      </c>
      <c r="S14" s="59">
        <v>0</v>
      </c>
      <c r="T14" s="59">
        <v>0</v>
      </c>
      <c r="U14" s="59">
        <v>0</v>
      </c>
      <c r="V14" s="59">
        <v>15277</v>
      </c>
      <c r="W14" s="59">
        <v>375003</v>
      </c>
      <c r="X14" s="59">
        <v>-359726</v>
      </c>
      <c r="Y14" s="60">
        <v>-95.93</v>
      </c>
      <c r="Z14" s="61">
        <v>18000</v>
      </c>
    </row>
    <row r="15" spans="1:26" ht="13.5">
      <c r="A15" s="57" t="s">
        <v>39</v>
      </c>
      <c r="B15" s="18">
        <v>311559532</v>
      </c>
      <c r="C15" s="18">
        <v>0</v>
      </c>
      <c r="D15" s="58">
        <v>247000000</v>
      </c>
      <c r="E15" s="59">
        <v>283677793</v>
      </c>
      <c r="F15" s="59">
        <v>276416</v>
      </c>
      <c r="G15" s="59">
        <v>13260451</v>
      </c>
      <c r="H15" s="59">
        <v>42615727</v>
      </c>
      <c r="I15" s="59">
        <v>56152594</v>
      </c>
      <c r="J15" s="59">
        <v>12680417</v>
      </c>
      <c r="K15" s="59">
        <v>19002251</v>
      </c>
      <c r="L15" s="59">
        <v>22336038</v>
      </c>
      <c r="M15" s="59">
        <v>54018706</v>
      </c>
      <c r="N15" s="59">
        <v>13600027</v>
      </c>
      <c r="O15" s="59">
        <v>25852957</v>
      </c>
      <c r="P15" s="59">
        <v>22169208</v>
      </c>
      <c r="Q15" s="59">
        <v>61622192</v>
      </c>
      <c r="R15" s="59">
        <v>0</v>
      </c>
      <c r="S15" s="59">
        <v>0</v>
      </c>
      <c r="T15" s="59">
        <v>0</v>
      </c>
      <c r="U15" s="59">
        <v>0</v>
      </c>
      <c r="V15" s="59">
        <v>171793492</v>
      </c>
      <c r="W15" s="59">
        <v>210912174</v>
      </c>
      <c r="X15" s="59">
        <v>-39118682</v>
      </c>
      <c r="Y15" s="60">
        <v>-18.55</v>
      </c>
      <c r="Z15" s="61">
        <v>283677793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196255</v>
      </c>
      <c r="G16" s="59">
        <v>0</v>
      </c>
      <c r="H16" s="59">
        <v>-200850</v>
      </c>
      <c r="I16" s="59">
        <v>-4595</v>
      </c>
      <c r="J16" s="59">
        <v>0</v>
      </c>
      <c r="K16" s="59">
        <v>0</v>
      </c>
      <c r="L16" s="59">
        <v>4596</v>
      </c>
      <c r="M16" s="59">
        <v>4596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</v>
      </c>
      <c r="W16" s="59">
        <v>2004939</v>
      </c>
      <c r="X16" s="59">
        <v>-2004938</v>
      </c>
      <c r="Y16" s="60">
        <v>-100</v>
      </c>
      <c r="Z16" s="61">
        <v>0</v>
      </c>
    </row>
    <row r="17" spans="1:26" ht="13.5">
      <c r="A17" s="57" t="s">
        <v>41</v>
      </c>
      <c r="B17" s="18">
        <v>331955304</v>
      </c>
      <c r="C17" s="18">
        <v>0</v>
      </c>
      <c r="D17" s="58">
        <v>257498582</v>
      </c>
      <c r="E17" s="59">
        <v>135507585</v>
      </c>
      <c r="F17" s="59">
        <v>5867595</v>
      </c>
      <c r="G17" s="59">
        <v>5816095</v>
      </c>
      <c r="H17" s="59">
        <v>10816396</v>
      </c>
      <c r="I17" s="59">
        <v>22500086</v>
      </c>
      <c r="J17" s="59">
        <v>10428682</v>
      </c>
      <c r="K17" s="59">
        <v>15656980</v>
      </c>
      <c r="L17" s="59">
        <v>3325438</v>
      </c>
      <c r="M17" s="59">
        <v>29411100</v>
      </c>
      <c r="N17" s="59">
        <v>7966094</v>
      </c>
      <c r="O17" s="59">
        <v>7603898</v>
      </c>
      <c r="P17" s="59">
        <v>8679180</v>
      </c>
      <c r="Q17" s="59">
        <v>24249172</v>
      </c>
      <c r="R17" s="59">
        <v>0</v>
      </c>
      <c r="S17" s="59">
        <v>0</v>
      </c>
      <c r="T17" s="59">
        <v>0</v>
      </c>
      <c r="U17" s="59">
        <v>0</v>
      </c>
      <c r="V17" s="59">
        <v>76160358</v>
      </c>
      <c r="W17" s="59">
        <v>145408428</v>
      </c>
      <c r="X17" s="59">
        <v>-69248070</v>
      </c>
      <c r="Y17" s="60">
        <v>-47.62</v>
      </c>
      <c r="Z17" s="61">
        <v>135507585</v>
      </c>
    </row>
    <row r="18" spans="1:26" ht="13.5">
      <c r="A18" s="69" t="s">
        <v>42</v>
      </c>
      <c r="B18" s="70">
        <f>SUM(B11:B17)</f>
        <v>894290360</v>
      </c>
      <c r="C18" s="70">
        <f>SUM(C11:C17)</f>
        <v>0</v>
      </c>
      <c r="D18" s="71">
        <f aca="true" t="shared" si="1" ref="D18:Z18">SUM(D11:D17)</f>
        <v>791766890</v>
      </c>
      <c r="E18" s="72">
        <f t="shared" si="1"/>
        <v>782323350</v>
      </c>
      <c r="F18" s="72">
        <f t="shared" si="1"/>
        <v>21734815</v>
      </c>
      <c r="G18" s="72">
        <f t="shared" si="1"/>
        <v>38342706</v>
      </c>
      <c r="H18" s="72">
        <f t="shared" si="1"/>
        <v>69665364</v>
      </c>
      <c r="I18" s="72">
        <f t="shared" si="1"/>
        <v>129742885</v>
      </c>
      <c r="J18" s="72">
        <f t="shared" si="1"/>
        <v>38877491</v>
      </c>
      <c r="K18" s="72">
        <f t="shared" si="1"/>
        <v>51682186</v>
      </c>
      <c r="L18" s="72">
        <f t="shared" si="1"/>
        <v>117265443</v>
      </c>
      <c r="M18" s="72">
        <f t="shared" si="1"/>
        <v>207825120</v>
      </c>
      <c r="N18" s="72">
        <f t="shared" si="1"/>
        <v>38052961</v>
      </c>
      <c r="O18" s="72">
        <f t="shared" si="1"/>
        <v>50519222</v>
      </c>
      <c r="P18" s="72">
        <f t="shared" si="1"/>
        <v>46410048</v>
      </c>
      <c r="Q18" s="72">
        <f t="shared" si="1"/>
        <v>134982231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472550236</v>
      </c>
      <c r="W18" s="72">
        <f t="shared" si="1"/>
        <v>573070284</v>
      </c>
      <c r="X18" s="72">
        <f t="shared" si="1"/>
        <v>-100520048</v>
      </c>
      <c r="Y18" s="66">
        <f>+IF(W18&lt;&gt;0,(X18/W18)*100,0)</f>
        <v>-17.540614267830364</v>
      </c>
      <c r="Z18" s="73">
        <f t="shared" si="1"/>
        <v>782323350</v>
      </c>
    </row>
    <row r="19" spans="1:26" ht="13.5">
      <c r="A19" s="69" t="s">
        <v>43</v>
      </c>
      <c r="B19" s="74">
        <f>+B10-B18</f>
        <v>-332231242</v>
      </c>
      <c r="C19" s="74">
        <f>+C10-C18</f>
        <v>0</v>
      </c>
      <c r="D19" s="75">
        <f aca="true" t="shared" si="2" ref="D19:Z19">+D10-D18</f>
        <v>-140029334</v>
      </c>
      <c r="E19" s="76">
        <f t="shared" si="2"/>
        <v>-166301116</v>
      </c>
      <c r="F19" s="76">
        <f t="shared" si="2"/>
        <v>74097073</v>
      </c>
      <c r="G19" s="76">
        <f t="shared" si="2"/>
        <v>199197</v>
      </c>
      <c r="H19" s="76">
        <f t="shared" si="2"/>
        <v>-30808921</v>
      </c>
      <c r="I19" s="76">
        <f t="shared" si="2"/>
        <v>43487349</v>
      </c>
      <c r="J19" s="76">
        <f t="shared" si="2"/>
        <v>1661117</v>
      </c>
      <c r="K19" s="76">
        <f t="shared" si="2"/>
        <v>-11448667</v>
      </c>
      <c r="L19" s="76">
        <f t="shared" si="2"/>
        <v>-36614155</v>
      </c>
      <c r="M19" s="76">
        <f t="shared" si="2"/>
        <v>-46401705</v>
      </c>
      <c r="N19" s="76">
        <f t="shared" si="2"/>
        <v>537200</v>
      </c>
      <c r="O19" s="76">
        <f t="shared" si="2"/>
        <v>-14304317</v>
      </c>
      <c r="P19" s="76">
        <f t="shared" si="2"/>
        <v>25492469</v>
      </c>
      <c r="Q19" s="76">
        <f t="shared" si="2"/>
        <v>11725352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8810996</v>
      </c>
      <c r="W19" s="76">
        <f>IF(E10=E18,0,W10-W18)</f>
        <v>-105021063</v>
      </c>
      <c r="X19" s="76">
        <f t="shared" si="2"/>
        <v>113832059</v>
      </c>
      <c r="Y19" s="77">
        <f>+IF(W19&lt;&gt;0,(X19/W19)*100,0)</f>
        <v>-108.38974177970375</v>
      </c>
      <c r="Z19" s="78">
        <f t="shared" si="2"/>
        <v>-166301116</v>
      </c>
    </row>
    <row r="20" spans="1:26" ht="13.5">
      <c r="A20" s="57" t="s">
        <v>44</v>
      </c>
      <c r="B20" s="18">
        <v>50701618</v>
      </c>
      <c r="C20" s="18">
        <v>0</v>
      </c>
      <c r="D20" s="58">
        <v>72055238</v>
      </c>
      <c r="E20" s="59">
        <v>72055238</v>
      </c>
      <c r="F20" s="59">
        <v>0</v>
      </c>
      <c r="G20" s="59">
        <v>10000000</v>
      </c>
      <c r="H20" s="59">
        <v>0</v>
      </c>
      <c r="I20" s="59">
        <v>10000000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10000000</v>
      </c>
      <c r="W20" s="59">
        <v>38291427</v>
      </c>
      <c r="X20" s="59">
        <v>-28291427</v>
      </c>
      <c r="Y20" s="60">
        <v>-73.88</v>
      </c>
      <c r="Z20" s="61">
        <v>72055238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-281529624</v>
      </c>
      <c r="C22" s="85">
        <f>SUM(C19:C21)</f>
        <v>0</v>
      </c>
      <c r="D22" s="86">
        <f aca="true" t="shared" si="3" ref="D22:Z22">SUM(D19:D21)</f>
        <v>-67974096</v>
      </c>
      <c r="E22" s="87">
        <f t="shared" si="3"/>
        <v>-94245878</v>
      </c>
      <c r="F22" s="87">
        <f t="shared" si="3"/>
        <v>74097073</v>
      </c>
      <c r="G22" s="87">
        <f t="shared" si="3"/>
        <v>10199197</v>
      </c>
      <c r="H22" s="87">
        <f t="shared" si="3"/>
        <v>-30808921</v>
      </c>
      <c r="I22" s="87">
        <f t="shared" si="3"/>
        <v>53487349</v>
      </c>
      <c r="J22" s="87">
        <f t="shared" si="3"/>
        <v>1661117</v>
      </c>
      <c r="K22" s="87">
        <f t="shared" si="3"/>
        <v>-11448667</v>
      </c>
      <c r="L22" s="87">
        <f t="shared" si="3"/>
        <v>-36614155</v>
      </c>
      <c r="M22" s="87">
        <f t="shared" si="3"/>
        <v>-46401705</v>
      </c>
      <c r="N22" s="87">
        <f t="shared" si="3"/>
        <v>537200</v>
      </c>
      <c r="O22" s="87">
        <f t="shared" si="3"/>
        <v>-14304317</v>
      </c>
      <c r="P22" s="87">
        <f t="shared" si="3"/>
        <v>25492469</v>
      </c>
      <c r="Q22" s="87">
        <f t="shared" si="3"/>
        <v>11725352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18810996</v>
      </c>
      <c r="W22" s="87">
        <f t="shared" si="3"/>
        <v>-66729636</v>
      </c>
      <c r="X22" s="87">
        <f t="shared" si="3"/>
        <v>85540632</v>
      </c>
      <c r="Y22" s="88">
        <f>+IF(W22&lt;&gt;0,(X22/W22)*100,0)</f>
        <v>-128.1898675425114</v>
      </c>
      <c r="Z22" s="89">
        <f t="shared" si="3"/>
        <v>-94245878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-281529624</v>
      </c>
      <c r="C24" s="74">
        <f>SUM(C22:C23)</f>
        <v>0</v>
      </c>
      <c r="D24" s="75">
        <f aca="true" t="shared" si="4" ref="D24:Z24">SUM(D22:D23)</f>
        <v>-67974096</v>
      </c>
      <c r="E24" s="76">
        <f t="shared" si="4"/>
        <v>-94245878</v>
      </c>
      <c r="F24" s="76">
        <f t="shared" si="4"/>
        <v>74097073</v>
      </c>
      <c r="G24" s="76">
        <f t="shared" si="4"/>
        <v>10199197</v>
      </c>
      <c r="H24" s="76">
        <f t="shared" si="4"/>
        <v>-30808921</v>
      </c>
      <c r="I24" s="76">
        <f t="shared" si="4"/>
        <v>53487349</v>
      </c>
      <c r="J24" s="76">
        <f t="shared" si="4"/>
        <v>1661117</v>
      </c>
      <c r="K24" s="76">
        <f t="shared" si="4"/>
        <v>-11448667</v>
      </c>
      <c r="L24" s="76">
        <f t="shared" si="4"/>
        <v>-36614155</v>
      </c>
      <c r="M24" s="76">
        <f t="shared" si="4"/>
        <v>-46401705</v>
      </c>
      <c r="N24" s="76">
        <f t="shared" si="4"/>
        <v>537200</v>
      </c>
      <c r="O24" s="76">
        <f t="shared" si="4"/>
        <v>-14304317</v>
      </c>
      <c r="P24" s="76">
        <f t="shared" si="4"/>
        <v>25492469</v>
      </c>
      <c r="Q24" s="76">
        <f t="shared" si="4"/>
        <v>11725352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18810996</v>
      </c>
      <c r="W24" s="76">
        <f t="shared" si="4"/>
        <v>-66729636</v>
      </c>
      <c r="X24" s="76">
        <f t="shared" si="4"/>
        <v>85540632</v>
      </c>
      <c r="Y24" s="77">
        <f>+IF(W24&lt;&gt;0,(X24/W24)*100,0)</f>
        <v>-128.1898675425114</v>
      </c>
      <c r="Z24" s="78">
        <f t="shared" si="4"/>
        <v>-94245878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46899928</v>
      </c>
      <c r="C27" s="21">
        <v>0</v>
      </c>
      <c r="D27" s="98">
        <v>79055238</v>
      </c>
      <c r="E27" s="99">
        <v>73339376</v>
      </c>
      <c r="F27" s="99">
        <v>0</v>
      </c>
      <c r="G27" s="99">
        <v>4452496</v>
      </c>
      <c r="H27" s="99">
        <v>14939161</v>
      </c>
      <c r="I27" s="99">
        <v>19391657</v>
      </c>
      <c r="J27" s="99">
        <v>5343503</v>
      </c>
      <c r="K27" s="99">
        <v>1020697</v>
      </c>
      <c r="L27" s="99">
        <v>6575212</v>
      </c>
      <c r="M27" s="99">
        <v>12939412</v>
      </c>
      <c r="N27" s="99">
        <v>5281117</v>
      </c>
      <c r="O27" s="99">
        <v>3107741</v>
      </c>
      <c r="P27" s="99">
        <v>6727787</v>
      </c>
      <c r="Q27" s="99">
        <v>15116645</v>
      </c>
      <c r="R27" s="99">
        <v>0</v>
      </c>
      <c r="S27" s="99">
        <v>0</v>
      </c>
      <c r="T27" s="99">
        <v>0</v>
      </c>
      <c r="U27" s="99">
        <v>0</v>
      </c>
      <c r="V27" s="99">
        <v>47447714</v>
      </c>
      <c r="W27" s="99">
        <v>55004532</v>
      </c>
      <c r="X27" s="99">
        <v>-7556818</v>
      </c>
      <c r="Y27" s="100">
        <v>-13.74</v>
      </c>
      <c r="Z27" s="101">
        <v>73339376</v>
      </c>
    </row>
    <row r="28" spans="1:26" ht="13.5">
      <c r="A28" s="102" t="s">
        <v>44</v>
      </c>
      <c r="B28" s="18">
        <v>46841772</v>
      </c>
      <c r="C28" s="18">
        <v>0</v>
      </c>
      <c r="D28" s="58">
        <v>72055238</v>
      </c>
      <c r="E28" s="59">
        <v>72263901</v>
      </c>
      <c r="F28" s="59">
        <v>0</v>
      </c>
      <c r="G28" s="59">
        <v>4255250</v>
      </c>
      <c r="H28" s="59">
        <v>14939161</v>
      </c>
      <c r="I28" s="59">
        <v>19194411</v>
      </c>
      <c r="J28" s="59">
        <v>5343503</v>
      </c>
      <c r="K28" s="59">
        <v>975262</v>
      </c>
      <c r="L28" s="59">
        <v>6575212</v>
      </c>
      <c r="M28" s="59">
        <v>12893977</v>
      </c>
      <c r="N28" s="59">
        <v>5281117</v>
      </c>
      <c r="O28" s="59">
        <v>3107741</v>
      </c>
      <c r="P28" s="59">
        <v>6727787</v>
      </c>
      <c r="Q28" s="59">
        <v>15116645</v>
      </c>
      <c r="R28" s="59">
        <v>0</v>
      </c>
      <c r="S28" s="59">
        <v>0</v>
      </c>
      <c r="T28" s="59">
        <v>0</v>
      </c>
      <c r="U28" s="59">
        <v>0</v>
      </c>
      <c r="V28" s="59">
        <v>47205033</v>
      </c>
      <c r="W28" s="59">
        <v>54197926</v>
      </c>
      <c r="X28" s="59">
        <v>-6992893</v>
      </c>
      <c r="Y28" s="60">
        <v>-12.9</v>
      </c>
      <c r="Z28" s="61">
        <v>72263901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1075475</v>
      </c>
      <c r="F29" s="59">
        <v>0</v>
      </c>
      <c r="G29" s="59">
        <v>197246</v>
      </c>
      <c r="H29" s="59">
        <v>0</v>
      </c>
      <c r="I29" s="59">
        <v>197246</v>
      </c>
      <c r="J29" s="59">
        <v>0</v>
      </c>
      <c r="K29" s="59">
        <v>45435</v>
      </c>
      <c r="L29" s="59">
        <v>0</v>
      </c>
      <c r="M29" s="59">
        <v>45435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242681</v>
      </c>
      <c r="W29" s="59">
        <v>806606</v>
      </c>
      <c r="X29" s="59">
        <v>-563925</v>
      </c>
      <c r="Y29" s="60">
        <v>-69.91</v>
      </c>
      <c r="Z29" s="61">
        <v>1075475</v>
      </c>
    </row>
    <row r="30" spans="1:26" ht="13.5">
      <c r="A30" s="57" t="s">
        <v>48</v>
      </c>
      <c r="B30" s="18">
        <v>0</v>
      </c>
      <c r="C30" s="18">
        <v>0</v>
      </c>
      <c r="D30" s="58">
        <v>6000000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58154</v>
      </c>
      <c r="C31" s="18">
        <v>0</v>
      </c>
      <c r="D31" s="58">
        <v>1000000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46899926</v>
      </c>
      <c r="C32" s="21">
        <f>SUM(C28:C31)</f>
        <v>0</v>
      </c>
      <c r="D32" s="98">
        <f aca="true" t="shared" si="5" ref="D32:Z32">SUM(D28:D31)</f>
        <v>79055238</v>
      </c>
      <c r="E32" s="99">
        <f t="shared" si="5"/>
        <v>73339376</v>
      </c>
      <c r="F32" s="99">
        <f t="shared" si="5"/>
        <v>0</v>
      </c>
      <c r="G32" s="99">
        <f t="shared" si="5"/>
        <v>4452496</v>
      </c>
      <c r="H32" s="99">
        <f t="shared" si="5"/>
        <v>14939161</v>
      </c>
      <c r="I32" s="99">
        <f t="shared" si="5"/>
        <v>19391657</v>
      </c>
      <c r="J32" s="99">
        <f t="shared" si="5"/>
        <v>5343503</v>
      </c>
      <c r="K32" s="99">
        <f t="shared" si="5"/>
        <v>1020697</v>
      </c>
      <c r="L32" s="99">
        <f t="shared" si="5"/>
        <v>6575212</v>
      </c>
      <c r="M32" s="99">
        <f t="shared" si="5"/>
        <v>12939412</v>
      </c>
      <c r="N32" s="99">
        <f t="shared" si="5"/>
        <v>5281117</v>
      </c>
      <c r="O32" s="99">
        <f t="shared" si="5"/>
        <v>3107741</v>
      </c>
      <c r="P32" s="99">
        <f t="shared" si="5"/>
        <v>6727787</v>
      </c>
      <c r="Q32" s="99">
        <f t="shared" si="5"/>
        <v>15116645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47447714</v>
      </c>
      <c r="W32" s="99">
        <f t="shared" si="5"/>
        <v>55004532</v>
      </c>
      <c r="X32" s="99">
        <f t="shared" si="5"/>
        <v>-7556818</v>
      </c>
      <c r="Y32" s="100">
        <f>+IF(W32&lt;&gt;0,(X32/W32)*100,0)</f>
        <v>-13.738537035457368</v>
      </c>
      <c r="Z32" s="101">
        <f t="shared" si="5"/>
        <v>73339376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115937749</v>
      </c>
      <c r="C35" s="18">
        <v>0</v>
      </c>
      <c r="D35" s="58">
        <v>98932479</v>
      </c>
      <c r="E35" s="59">
        <v>98932479</v>
      </c>
      <c r="F35" s="59">
        <v>187026748</v>
      </c>
      <c r="G35" s="59">
        <v>159417652</v>
      </c>
      <c r="H35" s="59">
        <v>159417652</v>
      </c>
      <c r="I35" s="59">
        <v>159417652</v>
      </c>
      <c r="J35" s="59">
        <v>160606446</v>
      </c>
      <c r="K35" s="59">
        <v>124006409</v>
      </c>
      <c r="L35" s="59">
        <v>215053132</v>
      </c>
      <c r="M35" s="59">
        <v>215053132</v>
      </c>
      <c r="N35" s="59">
        <v>215053132</v>
      </c>
      <c r="O35" s="59">
        <v>120323990</v>
      </c>
      <c r="P35" s="59">
        <v>120323990</v>
      </c>
      <c r="Q35" s="59">
        <v>120323990</v>
      </c>
      <c r="R35" s="59">
        <v>0</v>
      </c>
      <c r="S35" s="59">
        <v>0</v>
      </c>
      <c r="T35" s="59">
        <v>0</v>
      </c>
      <c r="U35" s="59">
        <v>0</v>
      </c>
      <c r="V35" s="59">
        <v>120323990</v>
      </c>
      <c r="W35" s="59">
        <v>74199359</v>
      </c>
      <c r="X35" s="59">
        <v>46124631</v>
      </c>
      <c r="Y35" s="60">
        <v>62.16</v>
      </c>
      <c r="Z35" s="61">
        <v>98932479</v>
      </c>
    </row>
    <row r="36" spans="1:26" ht="13.5">
      <c r="A36" s="57" t="s">
        <v>53</v>
      </c>
      <c r="B36" s="18">
        <v>1802515073</v>
      </c>
      <c r="C36" s="18">
        <v>0</v>
      </c>
      <c r="D36" s="58">
        <v>2013752334</v>
      </c>
      <c r="E36" s="59">
        <v>2013752334</v>
      </c>
      <c r="F36" s="59">
        <v>1800075878</v>
      </c>
      <c r="G36" s="59">
        <v>1813763611</v>
      </c>
      <c r="H36" s="59">
        <v>1813763611</v>
      </c>
      <c r="I36" s="59">
        <v>1813763611</v>
      </c>
      <c r="J36" s="59">
        <v>1833849028</v>
      </c>
      <c r="K36" s="59">
        <v>1835735715</v>
      </c>
      <c r="L36" s="59">
        <v>1847602469</v>
      </c>
      <c r="M36" s="59">
        <v>1847602469</v>
      </c>
      <c r="N36" s="59">
        <v>1847602469</v>
      </c>
      <c r="O36" s="59">
        <v>1847602469</v>
      </c>
      <c r="P36" s="59">
        <v>1847602469</v>
      </c>
      <c r="Q36" s="59">
        <v>1847602469</v>
      </c>
      <c r="R36" s="59">
        <v>0</v>
      </c>
      <c r="S36" s="59">
        <v>0</v>
      </c>
      <c r="T36" s="59">
        <v>0</v>
      </c>
      <c r="U36" s="59">
        <v>0</v>
      </c>
      <c r="V36" s="59">
        <v>1847602469</v>
      </c>
      <c r="W36" s="59">
        <v>1510314251</v>
      </c>
      <c r="X36" s="59">
        <v>337288218</v>
      </c>
      <c r="Y36" s="60">
        <v>22.33</v>
      </c>
      <c r="Z36" s="61">
        <v>2013752334</v>
      </c>
    </row>
    <row r="37" spans="1:26" ht="13.5">
      <c r="A37" s="57" t="s">
        <v>54</v>
      </c>
      <c r="B37" s="18">
        <v>729057442</v>
      </c>
      <c r="C37" s="18">
        <v>0</v>
      </c>
      <c r="D37" s="58">
        <v>104644694</v>
      </c>
      <c r="E37" s="59">
        <v>104644694</v>
      </c>
      <c r="F37" s="59">
        <v>563465303</v>
      </c>
      <c r="G37" s="59">
        <v>599417663</v>
      </c>
      <c r="H37" s="59">
        <v>599417663</v>
      </c>
      <c r="I37" s="59">
        <v>599417663</v>
      </c>
      <c r="J37" s="59">
        <v>646890335</v>
      </c>
      <c r="K37" s="59">
        <v>632697151</v>
      </c>
      <c r="L37" s="59">
        <v>626398175</v>
      </c>
      <c r="M37" s="59">
        <v>626398175</v>
      </c>
      <c r="N37" s="59">
        <v>626398175</v>
      </c>
      <c r="O37" s="59">
        <v>703806707</v>
      </c>
      <c r="P37" s="59">
        <v>703806707</v>
      </c>
      <c r="Q37" s="59">
        <v>703806707</v>
      </c>
      <c r="R37" s="59">
        <v>0</v>
      </c>
      <c r="S37" s="59">
        <v>0</v>
      </c>
      <c r="T37" s="59">
        <v>0</v>
      </c>
      <c r="U37" s="59">
        <v>0</v>
      </c>
      <c r="V37" s="59">
        <v>703806707</v>
      </c>
      <c r="W37" s="59">
        <v>78483521</v>
      </c>
      <c r="X37" s="59">
        <v>625323186</v>
      </c>
      <c r="Y37" s="60">
        <v>796.76</v>
      </c>
      <c r="Z37" s="61">
        <v>104644694</v>
      </c>
    </row>
    <row r="38" spans="1:26" ht="13.5">
      <c r="A38" s="57" t="s">
        <v>55</v>
      </c>
      <c r="B38" s="18">
        <v>113078405</v>
      </c>
      <c r="C38" s="18">
        <v>0</v>
      </c>
      <c r="D38" s="58">
        <v>440710624</v>
      </c>
      <c r="E38" s="59">
        <v>440710624</v>
      </c>
      <c r="F38" s="59">
        <v>113078405</v>
      </c>
      <c r="G38" s="59">
        <v>113128930</v>
      </c>
      <c r="H38" s="59">
        <v>113128930</v>
      </c>
      <c r="I38" s="59">
        <v>113128930</v>
      </c>
      <c r="J38" s="59">
        <v>113085583</v>
      </c>
      <c r="K38" s="59">
        <v>113078405</v>
      </c>
      <c r="L38" s="59">
        <v>113233201</v>
      </c>
      <c r="M38" s="59">
        <v>113233201</v>
      </c>
      <c r="N38" s="59">
        <v>113233201</v>
      </c>
      <c r="O38" s="59">
        <v>54554215</v>
      </c>
      <c r="P38" s="59">
        <v>54554215</v>
      </c>
      <c r="Q38" s="59">
        <v>54554215</v>
      </c>
      <c r="R38" s="59">
        <v>0</v>
      </c>
      <c r="S38" s="59">
        <v>0</v>
      </c>
      <c r="T38" s="59">
        <v>0</v>
      </c>
      <c r="U38" s="59">
        <v>0</v>
      </c>
      <c r="V38" s="59">
        <v>54554215</v>
      </c>
      <c r="W38" s="59">
        <v>330532968</v>
      </c>
      <c r="X38" s="59">
        <v>-275978753</v>
      </c>
      <c r="Y38" s="60">
        <v>-83.5</v>
      </c>
      <c r="Z38" s="61">
        <v>440710624</v>
      </c>
    </row>
    <row r="39" spans="1:26" ht="13.5">
      <c r="A39" s="57" t="s">
        <v>56</v>
      </c>
      <c r="B39" s="18">
        <v>1076316975</v>
      </c>
      <c r="C39" s="18">
        <v>0</v>
      </c>
      <c r="D39" s="58">
        <v>1567329495</v>
      </c>
      <c r="E39" s="59">
        <v>1567329495</v>
      </c>
      <c r="F39" s="59">
        <v>1310558918</v>
      </c>
      <c r="G39" s="59">
        <v>1260634670</v>
      </c>
      <c r="H39" s="59">
        <v>1260634670</v>
      </c>
      <c r="I39" s="59">
        <v>1260634670</v>
      </c>
      <c r="J39" s="59">
        <v>1234479556</v>
      </c>
      <c r="K39" s="59">
        <v>1213966568</v>
      </c>
      <c r="L39" s="59">
        <v>1323024225</v>
      </c>
      <c r="M39" s="59">
        <v>1323024225</v>
      </c>
      <c r="N39" s="59">
        <v>1323024225</v>
      </c>
      <c r="O39" s="59">
        <v>1209565537</v>
      </c>
      <c r="P39" s="59">
        <v>1209565537</v>
      </c>
      <c r="Q39" s="59">
        <v>1209565537</v>
      </c>
      <c r="R39" s="59">
        <v>0</v>
      </c>
      <c r="S39" s="59">
        <v>0</v>
      </c>
      <c r="T39" s="59">
        <v>0</v>
      </c>
      <c r="U39" s="59">
        <v>0</v>
      </c>
      <c r="V39" s="59">
        <v>1209565537</v>
      </c>
      <c r="W39" s="59">
        <v>1175497121</v>
      </c>
      <c r="X39" s="59">
        <v>34068416</v>
      </c>
      <c r="Y39" s="60">
        <v>2.9</v>
      </c>
      <c r="Z39" s="61">
        <v>1567329495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29722506</v>
      </c>
      <c r="C42" s="18">
        <v>0</v>
      </c>
      <c r="D42" s="58">
        <v>-4923221</v>
      </c>
      <c r="E42" s="59">
        <v>-26648097</v>
      </c>
      <c r="F42" s="59">
        <v>100796218</v>
      </c>
      <c r="G42" s="59">
        <v>-3619125</v>
      </c>
      <c r="H42" s="59">
        <v>-22095666</v>
      </c>
      <c r="I42" s="59">
        <v>75081427</v>
      </c>
      <c r="J42" s="59">
        <v>2897639</v>
      </c>
      <c r="K42" s="59">
        <v>-14629801</v>
      </c>
      <c r="L42" s="59">
        <v>60722487</v>
      </c>
      <c r="M42" s="59">
        <v>48990325</v>
      </c>
      <c r="N42" s="59">
        <v>-5563006</v>
      </c>
      <c r="O42" s="59">
        <v>-17932063</v>
      </c>
      <c r="P42" s="59">
        <v>31065863</v>
      </c>
      <c r="Q42" s="59">
        <v>7570794</v>
      </c>
      <c r="R42" s="59">
        <v>0</v>
      </c>
      <c r="S42" s="59">
        <v>0</v>
      </c>
      <c r="T42" s="59">
        <v>0</v>
      </c>
      <c r="U42" s="59">
        <v>0</v>
      </c>
      <c r="V42" s="59">
        <v>131642546</v>
      </c>
      <c r="W42" s="59">
        <v>-14514975</v>
      </c>
      <c r="X42" s="59">
        <v>146157521</v>
      </c>
      <c r="Y42" s="60">
        <v>-1006.94</v>
      </c>
      <c r="Z42" s="61">
        <v>-26648097</v>
      </c>
    </row>
    <row r="43" spans="1:26" ht="13.5">
      <c r="A43" s="57" t="s">
        <v>59</v>
      </c>
      <c r="B43" s="18">
        <v>-46442400</v>
      </c>
      <c r="C43" s="18">
        <v>0</v>
      </c>
      <c r="D43" s="58">
        <v>-64055000</v>
      </c>
      <c r="E43" s="59">
        <v>-65055238</v>
      </c>
      <c r="F43" s="59">
        <v>-3319802</v>
      </c>
      <c r="G43" s="59">
        <v>-4096806</v>
      </c>
      <c r="H43" s="59">
        <v>-9219088</v>
      </c>
      <c r="I43" s="59">
        <v>-16635696</v>
      </c>
      <c r="J43" s="59">
        <v>-6091593</v>
      </c>
      <c r="K43" s="59">
        <v>-974668</v>
      </c>
      <c r="L43" s="59">
        <v>-11394494</v>
      </c>
      <c r="M43" s="59">
        <v>-18460755</v>
      </c>
      <c r="N43" s="59">
        <v>-10565463</v>
      </c>
      <c r="O43" s="59">
        <v>-3045839</v>
      </c>
      <c r="P43" s="59">
        <v>-13771581</v>
      </c>
      <c r="Q43" s="59">
        <v>-27382883</v>
      </c>
      <c r="R43" s="59">
        <v>0</v>
      </c>
      <c r="S43" s="59">
        <v>0</v>
      </c>
      <c r="T43" s="59">
        <v>0</v>
      </c>
      <c r="U43" s="59">
        <v>0</v>
      </c>
      <c r="V43" s="59">
        <v>-62479334</v>
      </c>
      <c r="W43" s="59"/>
      <c r="X43" s="59">
        <v>-62479334</v>
      </c>
      <c r="Y43" s="60">
        <v>0</v>
      </c>
      <c r="Z43" s="61">
        <v>-65055238</v>
      </c>
    </row>
    <row r="44" spans="1:26" ht="13.5">
      <c r="A44" s="57" t="s">
        <v>60</v>
      </c>
      <c r="B44" s="18">
        <v>-367338</v>
      </c>
      <c r="C44" s="18">
        <v>0</v>
      </c>
      <c r="D44" s="58">
        <v>-3045236</v>
      </c>
      <c r="E44" s="59">
        <v>-285087</v>
      </c>
      <c r="F44" s="59">
        <v>-25329</v>
      </c>
      <c r="G44" s="59">
        <v>-25487</v>
      </c>
      <c r="H44" s="59">
        <v>-25715</v>
      </c>
      <c r="I44" s="59">
        <v>-76531</v>
      </c>
      <c r="J44" s="59">
        <v>-25990</v>
      </c>
      <c r="K44" s="59">
        <v>-26151</v>
      </c>
      <c r="L44" s="59">
        <v>-26151</v>
      </c>
      <c r="M44" s="59">
        <v>-78292</v>
      </c>
      <c r="N44" s="59">
        <v>-26620</v>
      </c>
      <c r="O44" s="59">
        <v>-26869</v>
      </c>
      <c r="P44" s="59">
        <v>-27126</v>
      </c>
      <c r="Q44" s="59">
        <v>-80615</v>
      </c>
      <c r="R44" s="59">
        <v>0</v>
      </c>
      <c r="S44" s="59">
        <v>0</v>
      </c>
      <c r="T44" s="59">
        <v>0</v>
      </c>
      <c r="U44" s="59">
        <v>0</v>
      </c>
      <c r="V44" s="59">
        <v>-235438</v>
      </c>
      <c r="W44" s="59">
        <v>-207336</v>
      </c>
      <c r="X44" s="59">
        <v>-28102</v>
      </c>
      <c r="Y44" s="60">
        <v>13.55</v>
      </c>
      <c r="Z44" s="61">
        <v>-285087</v>
      </c>
    </row>
    <row r="45" spans="1:26" ht="13.5">
      <c r="A45" s="69" t="s">
        <v>61</v>
      </c>
      <c r="B45" s="21">
        <v>2176319</v>
      </c>
      <c r="C45" s="21">
        <v>0</v>
      </c>
      <c r="D45" s="98">
        <v>-150497459</v>
      </c>
      <c r="E45" s="99">
        <v>-62029810</v>
      </c>
      <c r="F45" s="99">
        <v>99627406</v>
      </c>
      <c r="G45" s="99">
        <v>91885988</v>
      </c>
      <c r="H45" s="99">
        <v>60545519</v>
      </c>
      <c r="I45" s="99">
        <v>60545519</v>
      </c>
      <c r="J45" s="99">
        <v>57325575</v>
      </c>
      <c r="K45" s="99">
        <v>41694955</v>
      </c>
      <c r="L45" s="99">
        <v>90996797</v>
      </c>
      <c r="M45" s="99">
        <v>90996797</v>
      </c>
      <c r="N45" s="99">
        <v>74841708</v>
      </c>
      <c r="O45" s="99">
        <v>53836937</v>
      </c>
      <c r="P45" s="99">
        <v>71104093</v>
      </c>
      <c r="Q45" s="99">
        <v>71104093</v>
      </c>
      <c r="R45" s="99">
        <v>0</v>
      </c>
      <c r="S45" s="99">
        <v>0</v>
      </c>
      <c r="T45" s="99">
        <v>0</v>
      </c>
      <c r="U45" s="99">
        <v>0</v>
      </c>
      <c r="V45" s="99">
        <v>71104093</v>
      </c>
      <c r="W45" s="99">
        <v>15236301</v>
      </c>
      <c r="X45" s="99">
        <v>55867792</v>
      </c>
      <c r="Y45" s="100">
        <v>366.68</v>
      </c>
      <c r="Z45" s="101">
        <v>-62029810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49553019</v>
      </c>
      <c r="C49" s="51">
        <v>0</v>
      </c>
      <c r="D49" s="128">
        <v>12153286</v>
      </c>
      <c r="E49" s="53">
        <v>10145679</v>
      </c>
      <c r="F49" s="53">
        <v>0</v>
      </c>
      <c r="G49" s="53">
        <v>0</v>
      </c>
      <c r="H49" s="53">
        <v>0</v>
      </c>
      <c r="I49" s="53">
        <v>10896123</v>
      </c>
      <c r="J49" s="53">
        <v>0</v>
      </c>
      <c r="K49" s="53">
        <v>0</v>
      </c>
      <c r="L49" s="53">
        <v>0</v>
      </c>
      <c r="M49" s="53">
        <v>10723617</v>
      </c>
      <c r="N49" s="53">
        <v>0</v>
      </c>
      <c r="O49" s="53">
        <v>0</v>
      </c>
      <c r="P49" s="53">
        <v>0</v>
      </c>
      <c r="Q49" s="53">
        <v>9949909</v>
      </c>
      <c r="R49" s="53">
        <v>0</v>
      </c>
      <c r="S49" s="53">
        <v>0</v>
      </c>
      <c r="T49" s="53">
        <v>0</v>
      </c>
      <c r="U49" s="53">
        <v>0</v>
      </c>
      <c r="V49" s="53">
        <v>48646226</v>
      </c>
      <c r="W49" s="53">
        <v>384112289</v>
      </c>
      <c r="X49" s="53">
        <v>536180148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37224407</v>
      </c>
      <c r="C51" s="51">
        <v>0</v>
      </c>
      <c r="D51" s="128">
        <v>38450736</v>
      </c>
      <c r="E51" s="53">
        <v>40421076</v>
      </c>
      <c r="F51" s="53">
        <v>0</v>
      </c>
      <c r="G51" s="53">
        <v>0</v>
      </c>
      <c r="H51" s="53">
        <v>0</v>
      </c>
      <c r="I51" s="53">
        <v>1031746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547903826</v>
      </c>
      <c r="X51" s="53">
        <v>665031791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91.72520673927397</v>
      </c>
      <c r="C58" s="5">
        <f>IF(C67=0,0,+(C76/C67)*100)</f>
        <v>0</v>
      </c>
      <c r="D58" s="6">
        <f aca="true" t="shared" si="6" ref="D58:Z58">IF(D67=0,0,+(D76/D67)*100)</f>
        <v>83.24123316806492</v>
      </c>
      <c r="E58" s="7">
        <f t="shared" si="6"/>
        <v>76.00471602902803</v>
      </c>
      <c r="F58" s="7">
        <f t="shared" si="6"/>
        <v>69.0181579495197</v>
      </c>
      <c r="G58" s="7">
        <f t="shared" si="6"/>
        <v>85.81645446627347</v>
      </c>
      <c r="H58" s="7">
        <f t="shared" si="6"/>
        <v>115.098229995548</v>
      </c>
      <c r="I58" s="7">
        <f t="shared" si="6"/>
        <v>90.26575181682908</v>
      </c>
      <c r="J58" s="7">
        <f t="shared" si="6"/>
        <v>81.07374863029973</v>
      </c>
      <c r="K58" s="7">
        <f t="shared" si="6"/>
        <v>86.95246176746983</v>
      </c>
      <c r="L58" s="7">
        <f t="shared" si="6"/>
        <v>73.77926389990735</v>
      </c>
      <c r="M58" s="7">
        <f t="shared" si="6"/>
        <v>80.35069236056596</v>
      </c>
      <c r="N58" s="7">
        <f t="shared" si="6"/>
        <v>81.96016129648446</v>
      </c>
      <c r="O58" s="7">
        <f t="shared" si="6"/>
        <v>79.03351222211752</v>
      </c>
      <c r="P58" s="7">
        <f t="shared" si="6"/>
        <v>85.24708190064538</v>
      </c>
      <c r="Q58" s="7">
        <f t="shared" si="6"/>
        <v>82.07019718529868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84.29412415249948</v>
      </c>
      <c r="W58" s="7">
        <f t="shared" si="6"/>
        <v>76.04420591204354</v>
      </c>
      <c r="X58" s="7">
        <f t="shared" si="6"/>
        <v>0</v>
      </c>
      <c r="Y58" s="7">
        <f t="shared" si="6"/>
        <v>0</v>
      </c>
      <c r="Z58" s="8">
        <f t="shared" si="6"/>
        <v>76.00471602902803</v>
      </c>
    </row>
    <row r="59" spans="1:26" ht="13.5">
      <c r="A59" s="36" t="s">
        <v>31</v>
      </c>
      <c r="B59" s="9">
        <f aca="true" t="shared" si="7" ref="B59:Z66">IF(B68=0,0,+(B77/B68)*100)</f>
        <v>98.96164550185694</v>
      </c>
      <c r="C59" s="9">
        <f t="shared" si="7"/>
        <v>0</v>
      </c>
      <c r="D59" s="2">
        <f t="shared" si="7"/>
        <v>83.00000361760827</v>
      </c>
      <c r="E59" s="10">
        <f t="shared" si="7"/>
        <v>70.04437156333454</v>
      </c>
      <c r="F59" s="10">
        <f t="shared" si="7"/>
        <v>60.619749694998205</v>
      </c>
      <c r="G59" s="10">
        <f t="shared" si="7"/>
        <v>67.67750024132494</v>
      </c>
      <c r="H59" s="10">
        <f t="shared" si="7"/>
        <v>251.99094922196053</v>
      </c>
      <c r="I59" s="10">
        <f t="shared" si="7"/>
        <v>126.5619053607746</v>
      </c>
      <c r="J59" s="10">
        <f t="shared" si="7"/>
        <v>77.27033274574256</v>
      </c>
      <c r="K59" s="10">
        <f t="shared" si="7"/>
        <v>69.00095397851929</v>
      </c>
      <c r="L59" s="10">
        <f t="shared" si="7"/>
        <v>65.66881669024971</v>
      </c>
      <c r="M59" s="10">
        <f t="shared" si="7"/>
        <v>70.59907765604159</v>
      </c>
      <c r="N59" s="10">
        <f t="shared" si="7"/>
        <v>66.97261646209617</v>
      </c>
      <c r="O59" s="10">
        <f t="shared" si="7"/>
        <v>62.033246618449986</v>
      </c>
      <c r="P59" s="10">
        <f t="shared" si="7"/>
        <v>85.10863824639384</v>
      </c>
      <c r="Q59" s="10">
        <f t="shared" si="7"/>
        <v>71.37972410766834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89.61389393762703</v>
      </c>
      <c r="W59" s="10">
        <f t="shared" si="7"/>
        <v>73.06469376284055</v>
      </c>
      <c r="X59" s="10">
        <f t="shared" si="7"/>
        <v>0</v>
      </c>
      <c r="Y59" s="10">
        <f t="shared" si="7"/>
        <v>0</v>
      </c>
      <c r="Z59" s="11">
        <f t="shared" si="7"/>
        <v>70.04437156333454</v>
      </c>
    </row>
    <row r="60" spans="1:26" ht="13.5">
      <c r="A60" s="37" t="s">
        <v>32</v>
      </c>
      <c r="B60" s="12">
        <f t="shared" si="7"/>
        <v>88.73157367639341</v>
      </c>
      <c r="C60" s="12">
        <f t="shared" si="7"/>
        <v>0</v>
      </c>
      <c r="D60" s="3">
        <f t="shared" si="7"/>
        <v>88.66390077626355</v>
      </c>
      <c r="E60" s="13">
        <f t="shared" si="7"/>
        <v>83.99729641765664</v>
      </c>
      <c r="F60" s="13">
        <f t="shared" si="7"/>
        <v>77.04694107333009</v>
      </c>
      <c r="G60" s="13">
        <f t="shared" si="7"/>
        <v>99.87853727428822</v>
      </c>
      <c r="H60" s="13">
        <f t="shared" si="7"/>
        <v>82.49841117793201</v>
      </c>
      <c r="I60" s="13">
        <f t="shared" si="7"/>
        <v>86.45683532934197</v>
      </c>
      <c r="J60" s="13">
        <f t="shared" si="7"/>
        <v>88.91269360567404</v>
      </c>
      <c r="K60" s="13">
        <f t="shared" si="7"/>
        <v>97.63025461397685</v>
      </c>
      <c r="L60" s="13">
        <f t="shared" si="7"/>
        <v>80.30853289379155</v>
      </c>
      <c r="M60" s="13">
        <f t="shared" si="7"/>
        <v>88.53274853816612</v>
      </c>
      <c r="N60" s="13">
        <f t="shared" si="7"/>
        <v>94.90015777421468</v>
      </c>
      <c r="O60" s="13">
        <f t="shared" si="7"/>
        <v>91.98805301474707</v>
      </c>
      <c r="P60" s="13">
        <f t="shared" si="7"/>
        <v>92.88283167671193</v>
      </c>
      <c r="Q60" s="13">
        <f t="shared" si="7"/>
        <v>93.24153762029259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89.31773893075297</v>
      </c>
      <c r="W60" s="13">
        <f t="shared" si="7"/>
        <v>83.38096922913212</v>
      </c>
      <c r="X60" s="13">
        <f t="shared" si="7"/>
        <v>0</v>
      </c>
      <c r="Y60" s="13">
        <f t="shared" si="7"/>
        <v>0</v>
      </c>
      <c r="Z60" s="14">
        <f t="shared" si="7"/>
        <v>83.99729641765664</v>
      </c>
    </row>
    <row r="61" spans="1:26" ht="13.5">
      <c r="A61" s="38" t="s">
        <v>103</v>
      </c>
      <c r="B61" s="12">
        <f t="shared" si="7"/>
        <v>90.10262144346864</v>
      </c>
      <c r="C61" s="12">
        <f t="shared" si="7"/>
        <v>0</v>
      </c>
      <c r="D61" s="3">
        <f t="shared" si="7"/>
        <v>91.49999945486398</v>
      </c>
      <c r="E61" s="13">
        <f t="shared" si="7"/>
        <v>86.0000012779647</v>
      </c>
      <c r="F61" s="13">
        <f t="shared" si="7"/>
        <v>80.74443140655255</v>
      </c>
      <c r="G61" s="13">
        <f t="shared" si="7"/>
        <v>94.43480622801658</v>
      </c>
      <c r="H61" s="13">
        <f t="shared" si="7"/>
        <v>88.91716225323295</v>
      </c>
      <c r="I61" s="13">
        <f t="shared" si="7"/>
        <v>88.21332539668549</v>
      </c>
      <c r="J61" s="13">
        <f t="shared" si="7"/>
        <v>97.26779176410162</v>
      </c>
      <c r="K61" s="13">
        <f t="shared" si="7"/>
        <v>96.97579131668297</v>
      </c>
      <c r="L61" s="13">
        <f t="shared" si="7"/>
        <v>90.31965520166159</v>
      </c>
      <c r="M61" s="13">
        <f t="shared" si="7"/>
        <v>94.87792937455345</v>
      </c>
      <c r="N61" s="13">
        <f t="shared" si="7"/>
        <v>81.40051196389784</v>
      </c>
      <c r="O61" s="13">
        <f t="shared" si="7"/>
        <v>96.17419082224312</v>
      </c>
      <c r="P61" s="13">
        <f t="shared" si="7"/>
        <v>89.49364313590264</v>
      </c>
      <c r="Q61" s="13">
        <f t="shared" si="7"/>
        <v>88.59077312243359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90.49846358526847</v>
      </c>
      <c r="W61" s="13">
        <f t="shared" si="7"/>
        <v>87.19133801163721</v>
      </c>
      <c r="X61" s="13">
        <f t="shared" si="7"/>
        <v>0</v>
      </c>
      <c r="Y61" s="13">
        <f t="shared" si="7"/>
        <v>0</v>
      </c>
      <c r="Z61" s="14">
        <f t="shared" si="7"/>
        <v>86.0000012779647</v>
      </c>
    </row>
    <row r="62" spans="1:26" ht="13.5">
      <c r="A62" s="38" t="s">
        <v>104</v>
      </c>
      <c r="B62" s="12">
        <f t="shared" si="7"/>
        <v>88.46477843863306</v>
      </c>
      <c r="C62" s="12">
        <f t="shared" si="7"/>
        <v>0</v>
      </c>
      <c r="D62" s="3">
        <f t="shared" si="7"/>
        <v>83.00000566649199</v>
      </c>
      <c r="E62" s="13">
        <f t="shared" si="7"/>
        <v>80.00000307155977</v>
      </c>
      <c r="F62" s="13">
        <f t="shared" si="7"/>
        <v>56.02742850017018</v>
      </c>
      <c r="G62" s="13">
        <f t="shared" si="7"/>
        <v>107.10037563518806</v>
      </c>
      <c r="H62" s="13">
        <f t="shared" si="7"/>
        <v>67.10913431972995</v>
      </c>
      <c r="I62" s="13">
        <f t="shared" si="7"/>
        <v>73.72191438174896</v>
      </c>
      <c r="J62" s="13">
        <f t="shared" si="7"/>
        <v>74.05428936600931</v>
      </c>
      <c r="K62" s="13">
        <f t="shared" si="7"/>
        <v>76.64706553438653</v>
      </c>
      <c r="L62" s="13">
        <f t="shared" si="7"/>
        <v>40.89532593293626</v>
      </c>
      <c r="M62" s="13">
        <f t="shared" si="7"/>
        <v>59.02948558039479</v>
      </c>
      <c r="N62" s="13">
        <f t="shared" si="7"/>
        <v>162.4418848674652</v>
      </c>
      <c r="O62" s="13">
        <f t="shared" si="7"/>
        <v>57.38273037494426</v>
      </c>
      <c r="P62" s="13">
        <f t="shared" si="7"/>
        <v>84.76819374505396</v>
      </c>
      <c r="Q62" s="13">
        <f t="shared" si="7"/>
        <v>85.00169145083937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70.91041570232402</v>
      </c>
      <c r="W62" s="13">
        <f t="shared" si="7"/>
        <v>74.49138850444925</v>
      </c>
      <c r="X62" s="13">
        <f t="shared" si="7"/>
        <v>0</v>
      </c>
      <c r="Y62" s="13">
        <f t="shared" si="7"/>
        <v>0</v>
      </c>
      <c r="Z62" s="14">
        <f t="shared" si="7"/>
        <v>80.00000307155977</v>
      </c>
    </row>
    <row r="63" spans="1:26" ht="13.5">
      <c r="A63" s="38" t="s">
        <v>105</v>
      </c>
      <c r="B63" s="12">
        <f t="shared" si="7"/>
        <v>91.04885513669782</v>
      </c>
      <c r="C63" s="12">
        <f t="shared" si="7"/>
        <v>0</v>
      </c>
      <c r="D63" s="3">
        <f t="shared" si="7"/>
        <v>82.99998712589853</v>
      </c>
      <c r="E63" s="13">
        <f t="shared" si="7"/>
        <v>68.21347724468121</v>
      </c>
      <c r="F63" s="13">
        <f t="shared" si="7"/>
        <v>52.47568269819286</v>
      </c>
      <c r="G63" s="13">
        <f t="shared" si="7"/>
        <v>65.64192615900318</v>
      </c>
      <c r="H63" s="13">
        <f t="shared" si="7"/>
        <v>77.7165130540658</v>
      </c>
      <c r="I63" s="13">
        <f t="shared" si="7"/>
        <v>65.29773105529691</v>
      </c>
      <c r="J63" s="13">
        <f t="shared" si="7"/>
        <v>62.806129025443916</v>
      </c>
      <c r="K63" s="13">
        <f t="shared" si="7"/>
        <v>67.47666212275465</v>
      </c>
      <c r="L63" s="13">
        <f t="shared" si="7"/>
        <v>63.633655356578444</v>
      </c>
      <c r="M63" s="13">
        <f t="shared" si="7"/>
        <v>64.63918507673644</v>
      </c>
      <c r="N63" s="13">
        <f t="shared" si="7"/>
        <v>61.822176736076116</v>
      </c>
      <c r="O63" s="13">
        <f t="shared" si="7"/>
        <v>63.810634444941485</v>
      </c>
      <c r="P63" s="13">
        <f t="shared" si="7"/>
        <v>80.08154975609735</v>
      </c>
      <c r="Q63" s="13">
        <f t="shared" si="7"/>
        <v>68.5648517966565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66.16729011519827</v>
      </c>
      <c r="W63" s="13">
        <f t="shared" si="7"/>
        <v>71.06382135175585</v>
      </c>
      <c r="X63" s="13">
        <f t="shared" si="7"/>
        <v>0</v>
      </c>
      <c r="Y63" s="13">
        <f t="shared" si="7"/>
        <v>0</v>
      </c>
      <c r="Z63" s="14">
        <f t="shared" si="7"/>
        <v>68.21347724468121</v>
      </c>
    </row>
    <row r="64" spans="1:26" ht="13.5">
      <c r="A64" s="38" t="s">
        <v>106</v>
      </c>
      <c r="B64" s="12">
        <f t="shared" si="7"/>
        <v>90.24999748652418</v>
      </c>
      <c r="C64" s="12">
        <f t="shared" si="7"/>
        <v>0</v>
      </c>
      <c r="D64" s="3">
        <f t="shared" si="7"/>
        <v>83.00001686316868</v>
      </c>
      <c r="E64" s="13">
        <f t="shared" si="7"/>
        <v>93.82311386824318</v>
      </c>
      <c r="F64" s="13">
        <f t="shared" si="7"/>
        <v>52.93308346651959</v>
      </c>
      <c r="G64" s="13">
        <f t="shared" si="7"/>
        <v>84.80373105324523</v>
      </c>
      <c r="H64" s="13">
        <f t="shared" si="7"/>
        <v>67.03468244220736</v>
      </c>
      <c r="I64" s="13">
        <f t="shared" si="7"/>
        <v>68.15062238962787</v>
      </c>
      <c r="J64" s="13">
        <f t="shared" si="7"/>
        <v>68.8061157130815</v>
      </c>
      <c r="K64" s="13">
        <f t="shared" si="7"/>
        <v>72.88598092151265</v>
      </c>
      <c r="L64" s="13">
        <f t="shared" si="7"/>
        <v>67.33902300694912</v>
      </c>
      <c r="M64" s="13">
        <f t="shared" si="7"/>
        <v>69.67673810064703</v>
      </c>
      <c r="N64" s="13">
        <f t="shared" si="7"/>
        <v>72.25338956577667</v>
      </c>
      <c r="O64" s="13">
        <f t="shared" si="7"/>
        <v>62.448117221987076</v>
      </c>
      <c r="P64" s="13">
        <f t="shared" si="7"/>
        <v>80.02618202103417</v>
      </c>
      <c r="Q64" s="13">
        <f t="shared" si="7"/>
        <v>71.54055129632893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69.78951345211243</v>
      </c>
      <c r="W64" s="13">
        <f t="shared" si="7"/>
        <v>85.26277849321218</v>
      </c>
      <c r="X64" s="13">
        <f t="shared" si="7"/>
        <v>0</v>
      </c>
      <c r="Y64" s="13">
        <f t="shared" si="7"/>
        <v>0</v>
      </c>
      <c r="Z64" s="14">
        <f t="shared" si="7"/>
        <v>93.82311386824318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99.65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4938.829856161721</v>
      </c>
      <c r="L65" s="13">
        <f t="shared" si="7"/>
        <v>0</v>
      </c>
      <c r="M65" s="13">
        <f t="shared" si="7"/>
        <v>10461.971405122888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31015.666709861347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10.000001679041484</v>
      </c>
      <c r="E66" s="16">
        <f t="shared" si="7"/>
        <v>0.04000334176245367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0.0010070891328110413</v>
      </c>
      <c r="L66" s="16">
        <f t="shared" si="7"/>
        <v>0</v>
      </c>
      <c r="M66" s="16">
        <f t="shared" si="7"/>
        <v>0.00026021738560393353</v>
      </c>
      <c r="N66" s="16">
        <f t="shared" si="7"/>
        <v>0.004718528638130252</v>
      </c>
      <c r="O66" s="16">
        <f t="shared" si="7"/>
        <v>0.021586848324623206</v>
      </c>
      <c r="P66" s="16">
        <f t="shared" si="7"/>
        <v>0.004200034878550514</v>
      </c>
      <c r="Q66" s="16">
        <f t="shared" si="7"/>
        <v>0.010195266337839341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0.003698544203900902</v>
      </c>
      <c r="W66" s="16">
        <f t="shared" si="7"/>
        <v>0.037352860324960754</v>
      </c>
      <c r="X66" s="16">
        <f t="shared" si="7"/>
        <v>0</v>
      </c>
      <c r="Y66" s="16">
        <f t="shared" si="7"/>
        <v>0</v>
      </c>
      <c r="Z66" s="17">
        <f t="shared" si="7"/>
        <v>0.04000334176245367</v>
      </c>
    </row>
    <row r="67" spans="1:26" ht="13.5" hidden="1">
      <c r="A67" s="40" t="s">
        <v>109</v>
      </c>
      <c r="B67" s="23">
        <v>404878925</v>
      </c>
      <c r="C67" s="23"/>
      <c r="D67" s="24">
        <v>450396224</v>
      </c>
      <c r="E67" s="25">
        <v>437680088</v>
      </c>
      <c r="F67" s="25">
        <v>36719124</v>
      </c>
      <c r="G67" s="25">
        <v>37415969</v>
      </c>
      <c r="H67" s="25">
        <v>38122164</v>
      </c>
      <c r="I67" s="25">
        <v>112257257</v>
      </c>
      <c r="J67" s="25">
        <v>36315427</v>
      </c>
      <c r="K67" s="25">
        <v>34809624</v>
      </c>
      <c r="L67" s="25">
        <v>38966141</v>
      </c>
      <c r="M67" s="25">
        <v>110091192</v>
      </c>
      <c r="N67" s="25">
        <v>34996671</v>
      </c>
      <c r="O67" s="25">
        <v>35794493</v>
      </c>
      <c r="P67" s="25">
        <v>35426998</v>
      </c>
      <c r="Q67" s="25">
        <v>106218162</v>
      </c>
      <c r="R67" s="25"/>
      <c r="S67" s="25"/>
      <c r="T67" s="25"/>
      <c r="U67" s="25"/>
      <c r="V67" s="25">
        <v>328566611</v>
      </c>
      <c r="W67" s="25">
        <v>328089600</v>
      </c>
      <c r="X67" s="25"/>
      <c r="Y67" s="24"/>
      <c r="Z67" s="26">
        <v>437680088</v>
      </c>
    </row>
    <row r="68" spans="1:26" ht="13.5" hidden="1">
      <c r="A68" s="36" t="s">
        <v>31</v>
      </c>
      <c r="B68" s="18">
        <v>93592699</v>
      </c>
      <c r="C68" s="18"/>
      <c r="D68" s="19">
        <v>100342539</v>
      </c>
      <c r="E68" s="20">
        <v>103064658</v>
      </c>
      <c r="F68" s="20">
        <v>8598310</v>
      </c>
      <c r="G68" s="20">
        <v>8701960</v>
      </c>
      <c r="H68" s="20">
        <v>8605669</v>
      </c>
      <c r="I68" s="20">
        <v>25905939</v>
      </c>
      <c r="J68" s="20">
        <v>8399837</v>
      </c>
      <c r="K68" s="20">
        <v>8580906</v>
      </c>
      <c r="L68" s="20">
        <v>8584557</v>
      </c>
      <c r="M68" s="20">
        <v>25565300</v>
      </c>
      <c r="N68" s="20">
        <v>8582127</v>
      </c>
      <c r="O68" s="20">
        <v>8624817</v>
      </c>
      <c r="P68" s="20">
        <v>8626612</v>
      </c>
      <c r="Q68" s="20">
        <v>25833556</v>
      </c>
      <c r="R68" s="20"/>
      <c r="S68" s="20"/>
      <c r="T68" s="20"/>
      <c r="U68" s="20"/>
      <c r="V68" s="20">
        <v>77304795</v>
      </c>
      <c r="W68" s="20">
        <v>74103156</v>
      </c>
      <c r="X68" s="20"/>
      <c r="Y68" s="19"/>
      <c r="Z68" s="22">
        <v>103064658</v>
      </c>
    </row>
    <row r="69" spans="1:26" ht="13.5" hidden="1">
      <c r="A69" s="37" t="s">
        <v>32</v>
      </c>
      <c r="B69" s="18">
        <v>288692219</v>
      </c>
      <c r="C69" s="18"/>
      <c r="D69" s="19">
        <v>326230569</v>
      </c>
      <c r="E69" s="20">
        <v>310077480</v>
      </c>
      <c r="F69" s="20">
        <v>26127694</v>
      </c>
      <c r="G69" s="20">
        <v>26251675</v>
      </c>
      <c r="H69" s="20">
        <v>26900432</v>
      </c>
      <c r="I69" s="20">
        <v>79279801</v>
      </c>
      <c r="J69" s="20">
        <v>25813745</v>
      </c>
      <c r="K69" s="20">
        <v>24937869</v>
      </c>
      <c r="L69" s="20">
        <v>28778455</v>
      </c>
      <c r="M69" s="20">
        <v>79530069</v>
      </c>
      <c r="N69" s="20">
        <v>24168081</v>
      </c>
      <c r="O69" s="20">
        <v>24936835</v>
      </c>
      <c r="P69" s="20">
        <v>24609928</v>
      </c>
      <c r="Q69" s="20">
        <v>73714844</v>
      </c>
      <c r="R69" s="20"/>
      <c r="S69" s="20"/>
      <c r="T69" s="20"/>
      <c r="U69" s="20"/>
      <c r="V69" s="20">
        <v>232524714</v>
      </c>
      <c r="W69" s="20">
        <v>234277110</v>
      </c>
      <c r="X69" s="20"/>
      <c r="Y69" s="19"/>
      <c r="Z69" s="22">
        <v>310077480</v>
      </c>
    </row>
    <row r="70" spans="1:26" ht="13.5" hidden="1">
      <c r="A70" s="38" t="s">
        <v>103</v>
      </c>
      <c r="B70" s="18">
        <v>184090180</v>
      </c>
      <c r="C70" s="18"/>
      <c r="D70" s="19">
        <v>217376939</v>
      </c>
      <c r="E70" s="20">
        <v>206578476</v>
      </c>
      <c r="F70" s="20">
        <v>17138933</v>
      </c>
      <c r="G70" s="20">
        <v>18555185</v>
      </c>
      <c r="H70" s="20">
        <v>17856618</v>
      </c>
      <c r="I70" s="20">
        <v>53550736</v>
      </c>
      <c r="J70" s="20">
        <v>16850985</v>
      </c>
      <c r="K70" s="20">
        <v>16078487</v>
      </c>
      <c r="L70" s="20">
        <v>16234649</v>
      </c>
      <c r="M70" s="20">
        <v>49164121</v>
      </c>
      <c r="N70" s="20">
        <v>17908294</v>
      </c>
      <c r="O70" s="20">
        <v>15110555</v>
      </c>
      <c r="P70" s="20">
        <v>15700666</v>
      </c>
      <c r="Q70" s="20">
        <v>48719515</v>
      </c>
      <c r="R70" s="20"/>
      <c r="S70" s="20"/>
      <c r="T70" s="20"/>
      <c r="U70" s="20"/>
      <c r="V70" s="20">
        <v>151434372</v>
      </c>
      <c r="W70" s="20">
        <v>152816922</v>
      </c>
      <c r="X70" s="20"/>
      <c r="Y70" s="19"/>
      <c r="Z70" s="22">
        <v>206578476</v>
      </c>
    </row>
    <row r="71" spans="1:26" ht="13.5" hidden="1">
      <c r="A71" s="38" t="s">
        <v>104</v>
      </c>
      <c r="B71" s="18">
        <v>55909702</v>
      </c>
      <c r="C71" s="18"/>
      <c r="D71" s="19">
        <v>55942901</v>
      </c>
      <c r="E71" s="20">
        <v>52090798</v>
      </c>
      <c r="F71" s="20">
        <v>4683158</v>
      </c>
      <c r="G71" s="20">
        <v>3423002</v>
      </c>
      <c r="H71" s="20">
        <v>4746637</v>
      </c>
      <c r="I71" s="20">
        <v>12852797</v>
      </c>
      <c r="J71" s="20">
        <v>4663160</v>
      </c>
      <c r="K71" s="20">
        <v>4514195</v>
      </c>
      <c r="L71" s="20">
        <v>8249197</v>
      </c>
      <c r="M71" s="20">
        <v>17426552</v>
      </c>
      <c r="N71" s="20">
        <v>1982272</v>
      </c>
      <c r="O71" s="20">
        <v>5518927</v>
      </c>
      <c r="P71" s="20">
        <v>4627442</v>
      </c>
      <c r="Q71" s="20">
        <v>12128641</v>
      </c>
      <c r="R71" s="20"/>
      <c r="S71" s="20"/>
      <c r="T71" s="20"/>
      <c r="U71" s="20"/>
      <c r="V71" s="20">
        <v>42407990</v>
      </c>
      <c r="W71" s="20">
        <v>41957172</v>
      </c>
      <c r="X71" s="20"/>
      <c r="Y71" s="19"/>
      <c r="Z71" s="22">
        <v>52090798</v>
      </c>
    </row>
    <row r="72" spans="1:26" ht="13.5" hidden="1">
      <c r="A72" s="38" t="s">
        <v>105</v>
      </c>
      <c r="B72" s="18">
        <v>24140655</v>
      </c>
      <c r="C72" s="18"/>
      <c r="D72" s="19">
        <v>26875662</v>
      </c>
      <c r="E72" s="20">
        <v>27748194</v>
      </c>
      <c r="F72" s="20">
        <v>2318411</v>
      </c>
      <c r="G72" s="20">
        <v>2325727</v>
      </c>
      <c r="H72" s="20">
        <v>2329236</v>
      </c>
      <c r="I72" s="20">
        <v>6973374</v>
      </c>
      <c r="J72" s="20">
        <v>2319651</v>
      </c>
      <c r="K72" s="20">
        <v>2318120</v>
      </c>
      <c r="L72" s="20">
        <v>2312773</v>
      </c>
      <c r="M72" s="20">
        <v>6950544</v>
      </c>
      <c r="N72" s="20">
        <v>2321586</v>
      </c>
      <c r="O72" s="20">
        <v>2320422</v>
      </c>
      <c r="P72" s="20">
        <v>2317113</v>
      </c>
      <c r="Q72" s="20">
        <v>6959121</v>
      </c>
      <c r="R72" s="20"/>
      <c r="S72" s="20"/>
      <c r="T72" s="20"/>
      <c r="U72" s="20"/>
      <c r="V72" s="20">
        <v>20883039</v>
      </c>
      <c r="W72" s="20">
        <v>19976418</v>
      </c>
      <c r="X72" s="20"/>
      <c r="Y72" s="19"/>
      <c r="Z72" s="22">
        <v>27748194</v>
      </c>
    </row>
    <row r="73" spans="1:26" ht="13.5" hidden="1">
      <c r="A73" s="38" t="s">
        <v>106</v>
      </c>
      <c r="B73" s="18">
        <v>20887410</v>
      </c>
      <c r="C73" s="18"/>
      <c r="D73" s="19">
        <v>26033067</v>
      </c>
      <c r="E73" s="20">
        <v>23660012</v>
      </c>
      <c r="F73" s="20">
        <v>1987192</v>
      </c>
      <c r="G73" s="20">
        <v>1947761</v>
      </c>
      <c r="H73" s="20">
        <v>1967941</v>
      </c>
      <c r="I73" s="20">
        <v>5902894</v>
      </c>
      <c r="J73" s="20">
        <v>1979949</v>
      </c>
      <c r="K73" s="20">
        <v>1980765</v>
      </c>
      <c r="L73" s="20">
        <v>1981836</v>
      </c>
      <c r="M73" s="20">
        <v>5942550</v>
      </c>
      <c r="N73" s="20">
        <v>1955929</v>
      </c>
      <c r="O73" s="20">
        <v>1986931</v>
      </c>
      <c r="P73" s="20">
        <v>1964707</v>
      </c>
      <c r="Q73" s="20">
        <v>5907567</v>
      </c>
      <c r="R73" s="20"/>
      <c r="S73" s="20"/>
      <c r="T73" s="20"/>
      <c r="U73" s="20"/>
      <c r="V73" s="20">
        <v>17753011</v>
      </c>
      <c r="W73" s="20">
        <v>19526598</v>
      </c>
      <c r="X73" s="20"/>
      <c r="Y73" s="19"/>
      <c r="Z73" s="22">
        <v>23660012</v>
      </c>
    </row>
    <row r="74" spans="1:26" ht="13.5" hidden="1">
      <c r="A74" s="38" t="s">
        <v>107</v>
      </c>
      <c r="B74" s="18">
        <v>3664272</v>
      </c>
      <c r="C74" s="18"/>
      <c r="D74" s="19">
        <v>2000</v>
      </c>
      <c r="E74" s="20"/>
      <c r="F74" s="20"/>
      <c r="G74" s="20"/>
      <c r="H74" s="20"/>
      <c r="I74" s="20"/>
      <c r="J74" s="20"/>
      <c r="K74" s="20">
        <v>46302</v>
      </c>
      <c r="L74" s="20"/>
      <c r="M74" s="20">
        <v>46302</v>
      </c>
      <c r="N74" s="20"/>
      <c r="O74" s="20"/>
      <c r="P74" s="20"/>
      <c r="Q74" s="20"/>
      <c r="R74" s="20"/>
      <c r="S74" s="20"/>
      <c r="T74" s="20"/>
      <c r="U74" s="20"/>
      <c r="V74" s="20">
        <v>46302</v>
      </c>
      <c r="W74" s="20"/>
      <c r="X74" s="20"/>
      <c r="Y74" s="19"/>
      <c r="Z74" s="22"/>
    </row>
    <row r="75" spans="1:26" ht="13.5" hidden="1">
      <c r="A75" s="39" t="s">
        <v>108</v>
      </c>
      <c r="B75" s="27">
        <v>22594007</v>
      </c>
      <c r="C75" s="27"/>
      <c r="D75" s="28">
        <v>23823116</v>
      </c>
      <c r="E75" s="29">
        <v>24537950</v>
      </c>
      <c r="F75" s="29">
        <v>1993120</v>
      </c>
      <c r="G75" s="29">
        <v>2462334</v>
      </c>
      <c r="H75" s="29">
        <v>2616063</v>
      </c>
      <c r="I75" s="29">
        <v>7071517</v>
      </c>
      <c r="J75" s="29">
        <v>2101845</v>
      </c>
      <c r="K75" s="29">
        <v>1290849</v>
      </c>
      <c r="L75" s="29">
        <v>1603129</v>
      </c>
      <c r="M75" s="29">
        <v>4995823</v>
      </c>
      <c r="N75" s="29">
        <v>2246463</v>
      </c>
      <c r="O75" s="29">
        <v>2232841</v>
      </c>
      <c r="P75" s="29">
        <v>2190458</v>
      </c>
      <c r="Q75" s="29">
        <v>6669762</v>
      </c>
      <c r="R75" s="29"/>
      <c r="S75" s="29"/>
      <c r="T75" s="29"/>
      <c r="U75" s="29"/>
      <c r="V75" s="29">
        <v>18737102</v>
      </c>
      <c r="W75" s="29">
        <v>19709334</v>
      </c>
      <c r="X75" s="29"/>
      <c r="Y75" s="28"/>
      <c r="Z75" s="30">
        <v>24537950</v>
      </c>
    </row>
    <row r="76" spans="1:26" ht="13.5" hidden="1">
      <c r="A76" s="41" t="s">
        <v>110</v>
      </c>
      <c r="B76" s="31">
        <v>371376031</v>
      </c>
      <c r="C76" s="31"/>
      <c r="D76" s="32">
        <v>374915371</v>
      </c>
      <c r="E76" s="33">
        <v>332657508</v>
      </c>
      <c r="F76" s="33">
        <v>25342863</v>
      </c>
      <c r="G76" s="33">
        <v>32109058</v>
      </c>
      <c r="H76" s="33">
        <v>43877936</v>
      </c>
      <c r="I76" s="33">
        <v>101329857</v>
      </c>
      <c r="J76" s="33">
        <v>29442278</v>
      </c>
      <c r="K76" s="33">
        <v>30267825</v>
      </c>
      <c r="L76" s="33">
        <v>28748932</v>
      </c>
      <c r="M76" s="33">
        <v>88459035</v>
      </c>
      <c r="N76" s="33">
        <v>28683328</v>
      </c>
      <c r="O76" s="33">
        <v>28289645</v>
      </c>
      <c r="P76" s="33">
        <v>30200482</v>
      </c>
      <c r="Q76" s="33">
        <v>87173455</v>
      </c>
      <c r="R76" s="33"/>
      <c r="S76" s="33"/>
      <c r="T76" s="33"/>
      <c r="U76" s="33"/>
      <c r="V76" s="33">
        <v>276962347</v>
      </c>
      <c r="W76" s="33">
        <v>249493131</v>
      </c>
      <c r="X76" s="33"/>
      <c r="Y76" s="32"/>
      <c r="Z76" s="34">
        <v>332657508</v>
      </c>
    </row>
    <row r="77" spans="1:26" ht="13.5" hidden="1">
      <c r="A77" s="36" t="s">
        <v>31</v>
      </c>
      <c r="B77" s="18">
        <v>92620875</v>
      </c>
      <c r="C77" s="18"/>
      <c r="D77" s="19">
        <v>83284311</v>
      </c>
      <c r="E77" s="20">
        <v>72190992</v>
      </c>
      <c r="F77" s="20">
        <v>5212274</v>
      </c>
      <c r="G77" s="20">
        <v>5889269</v>
      </c>
      <c r="H77" s="20">
        <v>21685507</v>
      </c>
      <c r="I77" s="20">
        <v>32787050</v>
      </c>
      <c r="J77" s="20">
        <v>6490582</v>
      </c>
      <c r="K77" s="20">
        <v>5920907</v>
      </c>
      <c r="L77" s="20">
        <v>5637377</v>
      </c>
      <c r="M77" s="20">
        <v>18048866</v>
      </c>
      <c r="N77" s="20">
        <v>5747675</v>
      </c>
      <c r="O77" s="20">
        <v>5350254</v>
      </c>
      <c r="P77" s="20">
        <v>7341992</v>
      </c>
      <c r="Q77" s="20">
        <v>18439921</v>
      </c>
      <c r="R77" s="20"/>
      <c r="S77" s="20"/>
      <c r="T77" s="20"/>
      <c r="U77" s="20"/>
      <c r="V77" s="20">
        <v>69275837</v>
      </c>
      <c r="W77" s="20">
        <v>54143244</v>
      </c>
      <c r="X77" s="20"/>
      <c r="Y77" s="19"/>
      <c r="Z77" s="22">
        <v>72190992</v>
      </c>
    </row>
    <row r="78" spans="1:26" ht="13.5" hidden="1">
      <c r="A78" s="37" t="s">
        <v>32</v>
      </c>
      <c r="B78" s="18">
        <v>256161149</v>
      </c>
      <c r="C78" s="18"/>
      <c r="D78" s="19">
        <v>289248748</v>
      </c>
      <c r="E78" s="20">
        <v>260456700</v>
      </c>
      <c r="F78" s="20">
        <v>20130589</v>
      </c>
      <c r="G78" s="20">
        <v>26219789</v>
      </c>
      <c r="H78" s="20">
        <v>22192429</v>
      </c>
      <c r="I78" s="20">
        <v>68542807</v>
      </c>
      <c r="J78" s="20">
        <v>22951696</v>
      </c>
      <c r="K78" s="20">
        <v>24346905</v>
      </c>
      <c r="L78" s="20">
        <v>23111555</v>
      </c>
      <c r="M78" s="20">
        <v>70410156</v>
      </c>
      <c r="N78" s="20">
        <v>22935547</v>
      </c>
      <c r="O78" s="20">
        <v>22938909</v>
      </c>
      <c r="P78" s="20">
        <v>22858398</v>
      </c>
      <c r="Q78" s="20">
        <v>68732854</v>
      </c>
      <c r="R78" s="20"/>
      <c r="S78" s="20"/>
      <c r="T78" s="20"/>
      <c r="U78" s="20"/>
      <c r="V78" s="20">
        <v>207685817</v>
      </c>
      <c r="W78" s="20">
        <v>195342525</v>
      </c>
      <c r="X78" s="20"/>
      <c r="Y78" s="19"/>
      <c r="Z78" s="22">
        <v>260456700</v>
      </c>
    </row>
    <row r="79" spans="1:26" ht="13.5" hidden="1">
      <c r="A79" s="38" t="s">
        <v>103</v>
      </c>
      <c r="B79" s="18">
        <v>165870078</v>
      </c>
      <c r="C79" s="18"/>
      <c r="D79" s="19">
        <v>198899898</v>
      </c>
      <c r="E79" s="20">
        <v>177657492</v>
      </c>
      <c r="F79" s="20">
        <v>13838734</v>
      </c>
      <c r="G79" s="20">
        <v>17522553</v>
      </c>
      <c r="H79" s="20">
        <v>15877598</v>
      </c>
      <c r="I79" s="20">
        <v>47238885</v>
      </c>
      <c r="J79" s="20">
        <v>16390581</v>
      </c>
      <c r="K79" s="20">
        <v>15592240</v>
      </c>
      <c r="L79" s="20">
        <v>14663079</v>
      </c>
      <c r="M79" s="20">
        <v>46645900</v>
      </c>
      <c r="N79" s="20">
        <v>14577443</v>
      </c>
      <c r="O79" s="20">
        <v>14532454</v>
      </c>
      <c r="P79" s="20">
        <v>14051098</v>
      </c>
      <c r="Q79" s="20">
        <v>43160995</v>
      </c>
      <c r="R79" s="20"/>
      <c r="S79" s="20"/>
      <c r="T79" s="20"/>
      <c r="U79" s="20"/>
      <c r="V79" s="20">
        <v>137045780</v>
      </c>
      <c r="W79" s="20">
        <v>133243119</v>
      </c>
      <c r="X79" s="20"/>
      <c r="Y79" s="19"/>
      <c r="Z79" s="22">
        <v>177657492</v>
      </c>
    </row>
    <row r="80" spans="1:26" ht="13.5" hidden="1">
      <c r="A80" s="38" t="s">
        <v>104</v>
      </c>
      <c r="B80" s="18">
        <v>49460394</v>
      </c>
      <c r="C80" s="18"/>
      <c r="D80" s="19">
        <v>46432611</v>
      </c>
      <c r="E80" s="20">
        <v>41672640</v>
      </c>
      <c r="F80" s="20">
        <v>2623853</v>
      </c>
      <c r="G80" s="20">
        <v>3666048</v>
      </c>
      <c r="H80" s="20">
        <v>3185427</v>
      </c>
      <c r="I80" s="20">
        <v>9475328</v>
      </c>
      <c r="J80" s="20">
        <v>3453270</v>
      </c>
      <c r="K80" s="20">
        <v>3459998</v>
      </c>
      <c r="L80" s="20">
        <v>3373536</v>
      </c>
      <c r="M80" s="20">
        <v>10286804</v>
      </c>
      <c r="N80" s="20">
        <v>3220040</v>
      </c>
      <c r="O80" s="20">
        <v>3166911</v>
      </c>
      <c r="P80" s="20">
        <v>3922599</v>
      </c>
      <c r="Q80" s="20">
        <v>10309550</v>
      </c>
      <c r="R80" s="20"/>
      <c r="S80" s="20"/>
      <c r="T80" s="20"/>
      <c r="U80" s="20"/>
      <c r="V80" s="20">
        <v>30071682</v>
      </c>
      <c r="W80" s="20">
        <v>31254480</v>
      </c>
      <c r="X80" s="20"/>
      <c r="Y80" s="19"/>
      <c r="Z80" s="22">
        <v>41672640</v>
      </c>
    </row>
    <row r="81" spans="1:26" ht="13.5" hidden="1">
      <c r="A81" s="38" t="s">
        <v>105</v>
      </c>
      <c r="B81" s="18">
        <v>21979790</v>
      </c>
      <c r="C81" s="18"/>
      <c r="D81" s="19">
        <v>22306796</v>
      </c>
      <c r="E81" s="20">
        <v>18928008</v>
      </c>
      <c r="F81" s="20">
        <v>1216602</v>
      </c>
      <c r="G81" s="20">
        <v>1526652</v>
      </c>
      <c r="H81" s="20">
        <v>1810201</v>
      </c>
      <c r="I81" s="20">
        <v>4553455</v>
      </c>
      <c r="J81" s="20">
        <v>1456883</v>
      </c>
      <c r="K81" s="20">
        <v>1564190</v>
      </c>
      <c r="L81" s="20">
        <v>1471702</v>
      </c>
      <c r="M81" s="20">
        <v>4492775</v>
      </c>
      <c r="N81" s="20">
        <v>1435255</v>
      </c>
      <c r="O81" s="20">
        <v>1480676</v>
      </c>
      <c r="P81" s="20">
        <v>1855580</v>
      </c>
      <c r="Q81" s="20">
        <v>4771511</v>
      </c>
      <c r="R81" s="20"/>
      <c r="S81" s="20"/>
      <c r="T81" s="20"/>
      <c r="U81" s="20"/>
      <c r="V81" s="20">
        <v>13817741</v>
      </c>
      <c r="W81" s="20">
        <v>14196006</v>
      </c>
      <c r="X81" s="20"/>
      <c r="Y81" s="19"/>
      <c r="Z81" s="22">
        <v>18928008</v>
      </c>
    </row>
    <row r="82" spans="1:26" ht="13.5" hidden="1">
      <c r="A82" s="38" t="s">
        <v>106</v>
      </c>
      <c r="B82" s="18">
        <v>18850887</v>
      </c>
      <c r="C82" s="18"/>
      <c r="D82" s="19">
        <v>21607450</v>
      </c>
      <c r="E82" s="20">
        <v>22198560</v>
      </c>
      <c r="F82" s="20">
        <v>1051882</v>
      </c>
      <c r="G82" s="20">
        <v>1651774</v>
      </c>
      <c r="H82" s="20">
        <v>1319203</v>
      </c>
      <c r="I82" s="20">
        <v>4022859</v>
      </c>
      <c r="J82" s="20">
        <v>1362326</v>
      </c>
      <c r="K82" s="20">
        <v>1443700</v>
      </c>
      <c r="L82" s="20">
        <v>1334549</v>
      </c>
      <c r="M82" s="20">
        <v>4140575</v>
      </c>
      <c r="N82" s="20">
        <v>1413225</v>
      </c>
      <c r="O82" s="20">
        <v>1240801</v>
      </c>
      <c r="P82" s="20">
        <v>1572280</v>
      </c>
      <c r="Q82" s="20">
        <v>4226306</v>
      </c>
      <c r="R82" s="20"/>
      <c r="S82" s="20"/>
      <c r="T82" s="20"/>
      <c r="U82" s="20"/>
      <c r="V82" s="20">
        <v>12389740</v>
      </c>
      <c r="W82" s="20">
        <v>16648920</v>
      </c>
      <c r="X82" s="20"/>
      <c r="Y82" s="19"/>
      <c r="Z82" s="22">
        <v>22198560</v>
      </c>
    </row>
    <row r="83" spans="1:26" ht="13.5" hidden="1">
      <c r="A83" s="38" t="s">
        <v>107</v>
      </c>
      <c r="B83" s="18"/>
      <c r="C83" s="18"/>
      <c r="D83" s="19">
        <v>1993</v>
      </c>
      <c r="E83" s="20"/>
      <c r="F83" s="20">
        <v>1399518</v>
      </c>
      <c r="G83" s="20">
        <v>1852762</v>
      </c>
      <c r="H83" s="20"/>
      <c r="I83" s="20">
        <v>3252280</v>
      </c>
      <c r="J83" s="20">
        <v>288636</v>
      </c>
      <c r="K83" s="20">
        <v>2286777</v>
      </c>
      <c r="L83" s="20">
        <v>2268689</v>
      </c>
      <c r="M83" s="20">
        <v>4844102</v>
      </c>
      <c r="N83" s="20">
        <v>2289584</v>
      </c>
      <c r="O83" s="20">
        <v>2518067</v>
      </c>
      <c r="P83" s="20">
        <v>1456841</v>
      </c>
      <c r="Q83" s="20">
        <v>6264492</v>
      </c>
      <c r="R83" s="20"/>
      <c r="S83" s="20"/>
      <c r="T83" s="20"/>
      <c r="U83" s="20"/>
      <c r="V83" s="20">
        <v>14360874</v>
      </c>
      <c r="W83" s="20"/>
      <c r="X83" s="20"/>
      <c r="Y83" s="19"/>
      <c r="Z83" s="22"/>
    </row>
    <row r="84" spans="1:26" ht="13.5" hidden="1">
      <c r="A84" s="39" t="s">
        <v>108</v>
      </c>
      <c r="B84" s="27">
        <v>22594007</v>
      </c>
      <c r="C84" s="27"/>
      <c r="D84" s="28">
        <v>2382312</v>
      </c>
      <c r="E84" s="29">
        <v>9816</v>
      </c>
      <c r="F84" s="29"/>
      <c r="G84" s="29"/>
      <c r="H84" s="29"/>
      <c r="I84" s="29"/>
      <c r="J84" s="29"/>
      <c r="K84" s="29">
        <v>13</v>
      </c>
      <c r="L84" s="29"/>
      <c r="M84" s="29">
        <v>13</v>
      </c>
      <c r="N84" s="29">
        <v>106</v>
      </c>
      <c r="O84" s="29">
        <v>482</v>
      </c>
      <c r="P84" s="29">
        <v>92</v>
      </c>
      <c r="Q84" s="29">
        <v>680</v>
      </c>
      <c r="R84" s="29"/>
      <c r="S84" s="29"/>
      <c r="T84" s="29"/>
      <c r="U84" s="29"/>
      <c r="V84" s="29">
        <v>693</v>
      </c>
      <c r="W84" s="29">
        <v>7362</v>
      </c>
      <c r="X84" s="29"/>
      <c r="Y84" s="28"/>
      <c r="Z84" s="30">
        <v>9816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40351299</v>
      </c>
      <c r="C5" s="18">
        <v>0</v>
      </c>
      <c r="D5" s="58">
        <v>41451955</v>
      </c>
      <c r="E5" s="59">
        <v>43585739</v>
      </c>
      <c r="F5" s="59">
        <v>5061735</v>
      </c>
      <c r="G5" s="59">
        <v>5238631</v>
      </c>
      <c r="H5" s="59">
        <v>5047142</v>
      </c>
      <c r="I5" s="59">
        <v>15347508</v>
      </c>
      <c r="J5" s="59">
        <v>3021568</v>
      </c>
      <c r="K5" s="59">
        <v>5442314</v>
      </c>
      <c r="L5" s="59">
        <v>4683812</v>
      </c>
      <c r="M5" s="59">
        <v>13147694</v>
      </c>
      <c r="N5" s="59">
        <v>3557357</v>
      </c>
      <c r="O5" s="59">
        <v>3555375</v>
      </c>
      <c r="P5" s="59">
        <v>3479370</v>
      </c>
      <c r="Q5" s="59">
        <v>10592102</v>
      </c>
      <c r="R5" s="59">
        <v>0</v>
      </c>
      <c r="S5" s="59">
        <v>0</v>
      </c>
      <c r="T5" s="59">
        <v>0</v>
      </c>
      <c r="U5" s="59">
        <v>0</v>
      </c>
      <c r="V5" s="59">
        <v>39087304</v>
      </c>
      <c r="W5" s="59">
        <v>31088997</v>
      </c>
      <c r="X5" s="59">
        <v>7998307</v>
      </c>
      <c r="Y5" s="60">
        <v>25.73</v>
      </c>
      <c r="Z5" s="61">
        <v>43585739</v>
      </c>
    </row>
    <row r="6" spans="1:26" ht="13.5">
      <c r="A6" s="57" t="s">
        <v>32</v>
      </c>
      <c r="B6" s="18">
        <v>163927310</v>
      </c>
      <c r="C6" s="18">
        <v>0</v>
      </c>
      <c r="D6" s="58">
        <v>149662723</v>
      </c>
      <c r="E6" s="59">
        <v>155511870</v>
      </c>
      <c r="F6" s="59">
        <v>12590419</v>
      </c>
      <c r="G6" s="59">
        <v>13167445</v>
      </c>
      <c r="H6" s="59">
        <v>13174759</v>
      </c>
      <c r="I6" s="59">
        <v>38932623</v>
      </c>
      <c r="J6" s="59">
        <v>12811464</v>
      </c>
      <c r="K6" s="59">
        <v>11209925</v>
      </c>
      <c r="L6" s="59">
        <v>12050292</v>
      </c>
      <c r="M6" s="59">
        <v>36071681</v>
      </c>
      <c r="N6" s="59">
        <v>11636658</v>
      </c>
      <c r="O6" s="59">
        <v>11897656</v>
      </c>
      <c r="P6" s="59">
        <v>12249497</v>
      </c>
      <c r="Q6" s="59">
        <v>35783811</v>
      </c>
      <c r="R6" s="59">
        <v>0</v>
      </c>
      <c r="S6" s="59">
        <v>0</v>
      </c>
      <c r="T6" s="59">
        <v>0</v>
      </c>
      <c r="U6" s="59">
        <v>0</v>
      </c>
      <c r="V6" s="59">
        <v>110788115</v>
      </c>
      <c r="W6" s="59">
        <v>112246497</v>
      </c>
      <c r="X6" s="59">
        <v>-1458382</v>
      </c>
      <c r="Y6" s="60">
        <v>-1.3</v>
      </c>
      <c r="Z6" s="61">
        <v>155511870</v>
      </c>
    </row>
    <row r="7" spans="1:26" ht="13.5">
      <c r="A7" s="57" t="s">
        <v>33</v>
      </c>
      <c r="B7" s="18">
        <v>442467</v>
      </c>
      <c r="C7" s="18">
        <v>0</v>
      </c>
      <c r="D7" s="58">
        <v>530000</v>
      </c>
      <c r="E7" s="59">
        <v>1659126</v>
      </c>
      <c r="F7" s="59">
        <v>169848</v>
      </c>
      <c r="G7" s="59">
        <v>313954</v>
      </c>
      <c r="H7" s="59">
        <v>201713</v>
      </c>
      <c r="I7" s="59">
        <v>685515</v>
      </c>
      <c r="J7" s="59">
        <v>45019</v>
      </c>
      <c r="K7" s="59">
        <v>23870</v>
      </c>
      <c r="L7" s="59">
        <v>132989</v>
      </c>
      <c r="M7" s="59">
        <v>201878</v>
      </c>
      <c r="N7" s="59">
        <v>59983</v>
      </c>
      <c r="O7" s="59">
        <v>46782</v>
      </c>
      <c r="P7" s="59">
        <v>33557</v>
      </c>
      <c r="Q7" s="59">
        <v>140322</v>
      </c>
      <c r="R7" s="59">
        <v>0</v>
      </c>
      <c r="S7" s="59">
        <v>0</v>
      </c>
      <c r="T7" s="59">
        <v>0</v>
      </c>
      <c r="U7" s="59">
        <v>0</v>
      </c>
      <c r="V7" s="59">
        <v>1027715</v>
      </c>
      <c r="W7" s="59">
        <v>397503</v>
      </c>
      <c r="X7" s="59">
        <v>630212</v>
      </c>
      <c r="Y7" s="60">
        <v>158.54</v>
      </c>
      <c r="Z7" s="61">
        <v>1659126</v>
      </c>
    </row>
    <row r="8" spans="1:26" ht="13.5">
      <c r="A8" s="57" t="s">
        <v>34</v>
      </c>
      <c r="B8" s="18">
        <v>171605604</v>
      </c>
      <c r="C8" s="18">
        <v>0</v>
      </c>
      <c r="D8" s="58">
        <v>196056750</v>
      </c>
      <c r="E8" s="59">
        <v>196411996</v>
      </c>
      <c r="F8" s="59">
        <v>81204250</v>
      </c>
      <c r="G8" s="59">
        <v>838000</v>
      </c>
      <c r="H8" s="59">
        <v>78752</v>
      </c>
      <c r="I8" s="59">
        <v>82121002</v>
      </c>
      <c r="J8" s="59">
        <v>132632</v>
      </c>
      <c r="K8" s="59">
        <v>1550376</v>
      </c>
      <c r="L8" s="59">
        <v>60650000</v>
      </c>
      <c r="M8" s="59">
        <v>62333008</v>
      </c>
      <c r="N8" s="59">
        <v>21184</v>
      </c>
      <c r="O8" s="59">
        <v>1005000</v>
      </c>
      <c r="P8" s="59">
        <v>46857844</v>
      </c>
      <c r="Q8" s="59">
        <v>47884028</v>
      </c>
      <c r="R8" s="59">
        <v>0</v>
      </c>
      <c r="S8" s="59">
        <v>0</v>
      </c>
      <c r="T8" s="59">
        <v>0</v>
      </c>
      <c r="U8" s="59">
        <v>0</v>
      </c>
      <c r="V8" s="59">
        <v>192338038</v>
      </c>
      <c r="W8" s="59">
        <v>196056999</v>
      </c>
      <c r="X8" s="59">
        <v>-3718961</v>
      </c>
      <c r="Y8" s="60">
        <v>-1.9</v>
      </c>
      <c r="Z8" s="61">
        <v>196411996</v>
      </c>
    </row>
    <row r="9" spans="1:26" ht="13.5">
      <c r="A9" s="57" t="s">
        <v>35</v>
      </c>
      <c r="B9" s="18">
        <v>59164758</v>
      </c>
      <c r="C9" s="18">
        <v>0</v>
      </c>
      <c r="D9" s="58">
        <v>43797676</v>
      </c>
      <c r="E9" s="59">
        <v>47311008</v>
      </c>
      <c r="F9" s="59">
        <v>2033150</v>
      </c>
      <c r="G9" s="59">
        <v>2091338</v>
      </c>
      <c r="H9" s="59">
        <v>2159660</v>
      </c>
      <c r="I9" s="59">
        <v>6284148</v>
      </c>
      <c r="J9" s="59">
        <v>963926</v>
      </c>
      <c r="K9" s="59">
        <v>8531947</v>
      </c>
      <c r="L9" s="59">
        <v>3379511</v>
      </c>
      <c r="M9" s="59">
        <v>12875384</v>
      </c>
      <c r="N9" s="59">
        <v>6001254</v>
      </c>
      <c r="O9" s="59">
        <v>2215322</v>
      </c>
      <c r="P9" s="59">
        <v>2001089</v>
      </c>
      <c r="Q9" s="59">
        <v>10217665</v>
      </c>
      <c r="R9" s="59">
        <v>0</v>
      </c>
      <c r="S9" s="59">
        <v>0</v>
      </c>
      <c r="T9" s="59">
        <v>0</v>
      </c>
      <c r="U9" s="59">
        <v>0</v>
      </c>
      <c r="V9" s="59">
        <v>29377197</v>
      </c>
      <c r="W9" s="59">
        <v>31347747</v>
      </c>
      <c r="X9" s="59">
        <v>-1970550</v>
      </c>
      <c r="Y9" s="60">
        <v>-6.29</v>
      </c>
      <c r="Z9" s="61">
        <v>47311008</v>
      </c>
    </row>
    <row r="10" spans="1:26" ht="25.5">
      <c r="A10" s="62" t="s">
        <v>95</v>
      </c>
      <c r="B10" s="63">
        <f>SUM(B5:B9)</f>
        <v>435491438</v>
      </c>
      <c r="C10" s="63">
        <f>SUM(C5:C9)</f>
        <v>0</v>
      </c>
      <c r="D10" s="64">
        <f aca="true" t="shared" si="0" ref="D10:Z10">SUM(D5:D9)</f>
        <v>431499104</v>
      </c>
      <c r="E10" s="65">
        <f t="shared" si="0"/>
        <v>444479739</v>
      </c>
      <c r="F10" s="65">
        <f t="shared" si="0"/>
        <v>101059402</v>
      </c>
      <c r="G10" s="65">
        <f t="shared" si="0"/>
        <v>21649368</v>
      </c>
      <c r="H10" s="65">
        <f t="shared" si="0"/>
        <v>20662026</v>
      </c>
      <c r="I10" s="65">
        <f t="shared" si="0"/>
        <v>143370796</v>
      </c>
      <c r="J10" s="65">
        <f t="shared" si="0"/>
        <v>16974609</v>
      </c>
      <c r="K10" s="65">
        <f t="shared" si="0"/>
        <v>26758432</v>
      </c>
      <c r="L10" s="65">
        <f t="shared" si="0"/>
        <v>80896604</v>
      </c>
      <c r="M10" s="65">
        <f t="shared" si="0"/>
        <v>124629645</v>
      </c>
      <c r="N10" s="65">
        <f t="shared" si="0"/>
        <v>21276436</v>
      </c>
      <c r="O10" s="65">
        <f t="shared" si="0"/>
        <v>18720135</v>
      </c>
      <c r="P10" s="65">
        <f t="shared" si="0"/>
        <v>64621357</v>
      </c>
      <c r="Q10" s="65">
        <f t="shared" si="0"/>
        <v>104617928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372618369</v>
      </c>
      <c r="W10" s="65">
        <f t="shared" si="0"/>
        <v>371137743</v>
      </c>
      <c r="X10" s="65">
        <f t="shared" si="0"/>
        <v>1480626</v>
      </c>
      <c r="Y10" s="66">
        <f>+IF(W10&lt;&gt;0,(X10/W10)*100,0)</f>
        <v>0.3989424487069751</v>
      </c>
      <c r="Z10" s="67">
        <f t="shared" si="0"/>
        <v>444479739</v>
      </c>
    </row>
    <row r="11" spans="1:26" ht="13.5">
      <c r="A11" s="57" t="s">
        <v>36</v>
      </c>
      <c r="B11" s="18">
        <v>148774440</v>
      </c>
      <c r="C11" s="18">
        <v>0</v>
      </c>
      <c r="D11" s="58">
        <v>155527852</v>
      </c>
      <c r="E11" s="59">
        <v>156427782</v>
      </c>
      <c r="F11" s="59">
        <v>12423044</v>
      </c>
      <c r="G11" s="59">
        <v>13276270</v>
      </c>
      <c r="H11" s="59">
        <v>13529184</v>
      </c>
      <c r="I11" s="59">
        <v>39228498</v>
      </c>
      <c r="J11" s="59">
        <v>12963439</v>
      </c>
      <c r="K11" s="59">
        <v>12561446</v>
      </c>
      <c r="L11" s="59">
        <v>13297435</v>
      </c>
      <c r="M11" s="59">
        <v>38822320</v>
      </c>
      <c r="N11" s="59">
        <v>13178049</v>
      </c>
      <c r="O11" s="59">
        <v>12753023</v>
      </c>
      <c r="P11" s="59">
        <v>12687636</v>
      </c>
      <c r="Q11" s="59">
        <v>38618708</v>
      </c>
      <c r="R11" s="59">
        <v>0</v>
      </c>
      <c r="S11" s="59">
        <v>0</v>
      </c>
      <c r="T11" s="59">
        <v>0</v>
      </c>
      <c r="U11" s="59">
        <v>0</v>
      </c>
      <c r="V11" s="59">
        <v>116669526</v>
      </c>
      <c r="W11" s="59">
        <v>119796003</v>
      </c>
      <c r="X11" s="59">
        <v>-3126477</v>
      </c>
      <c r="Y11" s="60">
        <v>-2.61</v>
      </c>
      <c r="Z11" s="61">
        <v>156427782</v>
      </c>
    </row>
    <row r="12" spans="1:26" ht="13.5">
      <c r="A12" s="57" t="s">
        <v>37</v>
      </c>
      <c r="B12" s="18">
        <v>12038936</v>
      </c>
      <c r="C12" s="18">
        <v>0</v>
      </c>
      <c r="D12" s="58">
        <v>13744516</v>
      </c>
      <c r="E12" s="59">
        <v>14904536</v>
      </c>
      <c r="F12" s="59">
        <v>1242682</v>
      </c>
      <c r="G12" s="59">
        <v>1237303</v>
      </c>
      <c r="H12" s="59">
        <v>1236054</v>
      </c>
      <c r="I12" s="59">
        <v>3716039</v>
      </c>
      <c r="J12" s="59">
        <v>1234980</v>
      </c>
      <c r="K12" s="59">
        <v>1236326</v>
      </c>
      <c r="L12" s="59">
        <v>1263548</v>
      </c>
      <c r="M12" s="59">
        <v>3734854</v>
      </c>
      <c r="N12" s="59">
        <v>1223451</v>
      </c>
      <c r="O12" s="59">
        <v>2190438</v>
      </c>
      <c r="P12" s="59">
        <v>1537319</v>
      </c>
      <c r="Q12" s="59">
        <v>4951208</v>
      </c>
      <c r="R12" s="59">
        <v>0</v>
      </c>
      <c r="S12" s="59">
        <v>0</v>
      </c>
      <c r="T12" s="59">
        <v>0</v>
      </c>
      <c r="U12" s="59">
        <v>0</v>
      </c>
      <c r="V12" s="59">
        <v>12402101</v>
      </c>
      <c r="W12" s="59">
        <v>10308753</v>
      </c>
      <c r="X12" s="59">
        <v>2093348</v>
      </c>
      <c r="Y12" s="60">
        <v>20.31</v>
      </c>
      <c r="Z12" s="61">
        <v>14904536</v>
      </c>
    </row>
    <row r="13" spans="1:26" ht="13.5">
      <c r="A13" s="57" t="s">
        <v>96</v>
      </c>
      <c r="B13" s="18">
        <v>70177996</v>
      </c>
      <c r="C13" s="18">
        <v>0</v>
      </c>
      <c r="D13" s="58">
        <v>78651486</v>
      </c>
      <c r="E13" s="59">
        <v>71700000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58988250</v>
      </c>
      <c r="X13" s="59">
        <v>-58988250</v>
      </c>
      <c r="Y13" s="60">
        <v>-100</v>
      </c>
      <c r="Z13" s="61">
        <v>71700000</v>
      </c>
    </row>
    <row r="14" spans="1:26" ht="13.5">
      <c r="A14" s="57" t="s">
        <v>38</v>
      </c>
      <c r="B14" s="18">
        <v>9476140</v>
      </c>
      <c r="C14" s="18">
        <v>0</v>
      </c>
      <c r="D14" s="58">
        <v>100000</v>
      </c>
      <c r="E14" s="59">
        <v>100000</v>
      </c>
      <c r="F14" s="59">
        <v>631415</v>
      </c>
      <c r="G14" s="59">
        <v>734</v>
      </c>
      <c r="H14" s="59">
        <v>389</v>
      </c>
      <c r="I14" s="59">
        <v>632538</v>
      </c>
      <c r="J14" s="59">
        <v>799692</v>
      </c>
      <c r="K14" s="59">
        <v>16</v>
      </c>
      <c r="L14" s="59">
        <v>513761</v>
      </c>
      <c r="M14" s="59">
        <v>1313469</v>
      </c>
      <c r="N14" s="59">
        <v>1310311</v>
      </c>
      <c r="O14" s="59">
        <v>1162628</v>
      </c>
      <c r="P14" s="59">
        <v>753774</v>
      </c>
      <c r="Q14" s="59">
        <v>3226713</v>
      </c>
      <c r="R14" s="59">
        <v>0</v>
      </c>
      <c r="S14" s="59">
        <v>0</v>
      </c>
      <c r="T14" s="59">
        <v>0</v>
      </c>
      <c r="U14" s="59">
        <v>0</v>
      </c>
      <c r="V14" s="59">
        <v>5172720</v>
      </c>
      <c r="W14" s="59">
        <v>74997</v>
      </c>
      <c r="X14" s="59">
        <v>5097723</v>
      </c>
      <c r="Y14" s="60">
        <v>6797.24</v>
      </c>
      <c r="Z14" s="61">
        <v>100000</v>
      </c>
    </row>
    <row r="15" spans="1:26" ht="13.5">
      <c r="A15" s="57" t="s">
        <v>39</v>
      </c>
      <c r="B15" s="18">
        <v>140823627</v>
      </c>
      <c r="C15" s="18">
        <v>0</v>
      </c>
      <c r="D15" s="58">
        <v>135610170</v>
      </c>
      <c r="E15" s="59">
        <v>132213244</v>
      </c>
      <c r="F15" s="59">
        <v>14700389</v>
      </c>
      <c r="G15" s="59">
        <v>82419</v>
      </c>
      <c r="H15" s="59">
        <v>1896601</v>
      </c>
      <c r="I15" s="59">
        <v>16679409</v>
      </c>
      <c r="J15" s="59">
        <v>10860708</v>
      </c>
      <c r="K15" s="59">
        <v>2314782</v>
      </c>
      <c r="L15" s="59">
        <v>15864119</v>
      </c>
      <c r="M15" s="59">
        <v>29039609</v>
      </c>
      <c r="N15" s="59">
        <v>24414434</v>
      </c>
      <c r="O15" s="59">
        <v>7346343</v>
      </c>
      <c r="P15" s="59">
        <v>9027260</v>
      </c>
      <c r="Q15" s="59">
        <v>40788037</v>
      </c>
      <c r="R15" s="59">
        <v>0</v>
      </c>
      <c r="S15" s="59">
        <v>0</v>
      </c>
      <c r="T15" s="59">
        <v>0</v>
      </c>
      <c r="U15" s="59">
        <v>0</v>
      </c>
      <c r="V15" s="59">
        <v>86507055</v>
      </c>
      <c r="W15" s="59">
        <v>100207503</v>
      </c>
      <c r="X15" s="59">
        <v>-13700448</v>
      </c>
      <c r="Y15" s="60">
        <v>-13.67</v>
      </c>
      <c r="Z15" s="61">
        <v>132213244</v>
      </c>
    </row>
    <row r="16" spans="1:26" ht="13.5">
      <c r="A16" s="68" t="s">
        <v>40</v>
      </c>
      <c r="B16" s="18">
        <v>6675705</v>
      </c>
      <c r="C16" s="18">
        <v>0</v>
      </c>
      <c r="D16" s="58">
        <v>17876599</v>
      </c>
      <c r="E16" s="59">
        <v>10876607</v>
      </c>
      <c r="F16" s="59">
        <v>832437</v>
      </c>
      <c r="G16" s="59">
        <v>533658</v>
      </c>
      <c r="H16" s="59">
        <v>719080</v>
      </c>
      <c r="I16" s="59">
        <v>2085175</v>
      </c>
      <c r="J16" s="59">
        <v>1256177</v>
      </c>
      <c r="K16" s="59">
        <v>1974956</v>
      </c>
      <c r="L16" s="59">
        <v>956499</v>
      </c>
      <c r="M16" s="59">
        <v>4187632</v>
      </c>
      <c r="N16" s="59">
        <v>1065588</v>
      </c>
      <c r="O16" s="59">
        <v>997660</v>
      </c>
      <c r="P16" s="59">
        <v>1787782</v>
      </c>
      <c r="Q16" s="59">
        <v>3851030</v>
      </c>
      <c r="R16" s="59">
        <v>0</v>
      </c>
      <c r="S16" s="59">
        <v>0</v>
      </c>
      <c r="T16" s="59">
        <v>0</v>
      </c>
      <c r="U16" s="59">
        <v>0</v>
      </c>
      <c r="V16" s="59">
        <v>10123837</v>
      </c>
      <c r="W16" s="59">
        <v>13407750</v>
      </c>
      <c r="X16" s="59">
        <v>-3283913</v>
      </c>
      <c r="Y16" s="60">
        <v>-24.49</v>
      </c>
      <c r="Z16" s="61">
        <v>10876607</v>
      </c>
    </row>
    <row r="17" spans="1:26" ht="13.5">
      <c r="A17" s="57" t="s">
        <v>41</v>
      </c>
      <c r="B17" s="18">
        <v>166416219</v>
      </c>
      <c r="C17" s="18">
        <v>0</v>
      </c>
      <c r="D17" s="58">
        <v>149328919</v>
      </c>
      <c r="E17" s="59">
        <v>154135690</v>
      </c>
      <c r="F17" s="59">
        <v>2552674</v>
      </c>
      <c r="G17" s="59">
        <v>5524147</v>
      </c>
      <c r="H17" s="59">
        <v>6050001</v>
      </c>
      <c r="I17" s="59">
        <v>14126822</v>
      </c>
      <c r="J17" s="59">
        <v>7498702</v>
      </c>
      <c r="K17" s="59">
        <v>4761143</v>
      </c>
      <c r="L17" s="59">
        <v>14152737</v>
      </c>
      <c r="M17" s="59">
        <v>26412582</v>
      </c>
      <c r="N17" s="59">
        <v>7300298</v>
      </c>
      <c r="O17" s="59">
        <v>12955700</v>
      </c>
      <c r="P17" s="59">
        <v>10652587</v>
      </c>
      <c r="Q17" s="59">
        <v>30908585</v>
      </c>
      <c r="R17" s="59">
        <v>0</v>
      </c>
      <c r="S17" s="59">
        <v>0</v>
      </c>
      <c r="T17" s="59">
        <v>0</v>
      </c>
      <c r="U17" s="59">
        <v>0</v>
      </c>
      <c r="V17" s="59">
        <v>71447989</v>
      </c>
      <c r="W17" s="59">
        <v>104484753</v>
      </c>
      <c r="X17" s="59">
        <v>-33036764</v>
      </c>
      <c r="Y17" s="60">
        <v>-31.62</v>
      </c>
      <c r="Z17" s="61">
        <v>154135690</v>
      </c>
    </row>
    <row r="18" spans="1:26" ht="13.5">
      <c r="A18" s="69" t="s">
        <v>42</v>
      </c>
      <c r="B18" s="70">
        <f>SUM(B11:B17)</f>
        <v>554383063</v>
      </c>
      <c r="C18" s="70">
        <f>SUM(C11:C17)</f>
        <v>0</v>
      </c>
      <c r="D18" s="71">
        <f aca="true" t="shared" si="1" ref="D18:Z18">SUM(D11:D17)</f>
        <v>550839542</v>
      </c>
      <c r="E18" s="72">
        <f t="shared" si="1"/>
        <v>540357859</v>
      </c>
      <c r="F18" s="72">
        <f t="shared" si="1"/>
        <v>32382641</v>
      </c>
      <c r="G18" s="72">
        <f t="shared" si="1"/>
        <v>20654531</v>
      </c>
      <c r="H18" s="72">
        <f t="shared" si="1"/>
        <v>23431309</v>
      </c>
      <c r="I18" s="72">
        <f t="shared" si="1"/>
        <v>76468481</v>
      </c>
      <c r="J18" s="72">
        <f t="shared" si="1"/>
        <v>34613698</v>
      </c>
      <c r="K18" s="72">
        <f t="shared" si="1"/>
        <v>22848669</v>
      </c>
      <c r="L18" s="72">
        <f t="shared" si="1"/>
        <v>46048099</v>
      </c>
      <c r="M18" s="72">
        <f t="shared" si="1"/>
        <v>103510466</v>
      </c>
      <c r="N18" s="72">
        <f t="shared" si="1"/>
        <v>48492131</v>
      </c>
      <c r="O18" s="72">
        <f t="shared" si="1"/>
        <v>37405792</v>
      </c>
      <c r="P18" s="72">
        <f t="shared" si="1"/>
        <v>36446358</v>
      </c>
      <c r="Q18" s="72">
        <f t="shared" si="1"/>
        <v>122344281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302323228</v>
      </c>
      <c r="W18" s="72">
        <f t="shared" si="1"/>
        <v>407268009</v>
      </c>
      <c r="X18" s="72">
        <f t="shared" si="1"/>
        <v>-104944781</v>
      </c>
      <c r="Y18" s="66">
        <f>+IF(W18&lt;&gt;0,(X18/W18)*100,0)</f>
        <v>-25.767990286710685</v>
      </c>
      <c r="Z18" s="73">
        <f t="shared" si="1"/>
        <v>540357859</v>
      </c>
    </row>
    <row r="19" spans="1:26" ht="13.5">
      <c r="A19" s="69" t="s">
        <v>43</v>
      </c>
      <c r="B19" s="74">
        <f>+B10-B18</f>
        <v>-118891625</v>
      </c>
      <c r="C19" s="74">
        <f>+C10-C18</f>
        <v>0</v>
      </c>
      <c r="D19" s="75">
        <f aca="true" t="shared" si="2" ref="D19:Z19">+D10-D18</f>
        <v>-119340438</v>
      </c>
      <c r="E19" s="76">
        <f t="shared" si="2"/>
        <v>-95878120</v>
      </c>
      <c r="F19" s="76">
        <f t="shared" si="2"/>
        <v>68676761</v>
      </c>
      <c r="G19" s="76">
        <f t="shared" si="2"/>
        <v>994837</v>
      </c>
      <c r="H19" s="76">
        <f t="shared" si="2"/>
        <v>-2769283</v>
      </c>
      <c r="I19" s="76">
        <f t="shared" si="2"/>
        <v>66902315</v>
      </c>
      <c r="J19" s="76">
        <f t="shared" si="2"/>
        <v>-17639089</v>
      </c>
      <c r="K19" s="76">
        <f t="shared" si="2"/>
        <v>3909763</v>
      </c>
      <c r="L19" s="76">
        <f t="shared" si="2"/>
        <v>34848505</v>
      </c>
      <c r="M19" s="76">
        <f t="shared" si="2"/>
        <v>21119179</v>
      </c>
      <c r="N19" s="76">
        <f t="shared" si="2"/>
        <v>-27215695</v>
      </c>
      <c r="O19" s="76">
        <f t="shared" si="2"/>
        <v>-18685657</v>
      </c>
      <c r="P19" s="76">
        <f t="shared" si="2"/>
        <v>28174999</v>
      </c>
      <c r="Q19" s="76">
        <f t="shared" si="2"/>
        <v>-17726353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70295141</v>
      </c>
      <c r="W19" s="76">
        <f>IF(E10=E18,0,W10-W18)</f>
        <v>-36130266</v>
      </c>
      <c r="X19" s="76">
        <f t="shared" si="2"/>
        <v>106425407</v>
      </c>
      <c r="Y19" s="77">
        <f>+IF(W19&lt;&gt;0,(X19/W19)*100,0)</f>
        <v>-294.5602642394053</v>
      </c>
      <c r="Z19" s="78">
        <f t="shared" si="2"/>
        <v>-95878120</v>
      </c>
    </row>
    <row r="20" spans="1:26" ht="13.5">
      <c r="A20" s="57" t="s">
        <v>44</v>
      </c>
      <c r="B20" s="18">
        <v>78481353</v>
      </c>
      <c r="C20" s="18">
        <v>0</v>
      </c>
      <c r="D20" s="58">
        <v>123104250</v>
      </c>
      <c r="E20" s="59">
        <v>177793460</v>
      </c>
      <c r="F20" s="59">
        <v>54205750</v>
      </c>
      <c r="G20" s="59">
        <v>0</v>
      </c>
      <c r="H20" s="59">
        <v>0</v>
      </c>
      <c r="I20" s="59">
        <v>54205750</v>
      </c>
      <c r="J20" s="59">
        <v>5000000</v>
      </c>
      <c r="K20" s="59">
        <v>0</v>
      </c>
      <c r="L20" s="59">
        <v>24872000</v>
      </c>
      <c r="M20" s="59">
        <v>29872000</v>
      </c>
      <c r="N20" s="59">
        <v>0</v>
      </c>
      <c r="O20" s="59">
        <v>0</v>
      </c>
      <c r="P20" s="59">
        <v>45521256</v>
      </c>
      <c r="Q20" s="59">
        <v>45521256</v>
      </c>
      <c r="R20" s="59">
        <v>0</v>
      </c>
      <c r="S20" s="59">
        <v>0</v>
      </c>
      <c r="T20" s="59">
        <v>0</v>
      </c>
      <c r="U20" s="59">
        <v>0</v>
      </c>
      <c r="V20" s="59">
        <v>129599006</v>
      </c>
      <c r="W20" s="59">
        <v>94203000</v>
      </c>
      <c r="X20" s="59">
        <v>35396006</v>
      </c>
      <c r="Y20" s="60">
        <v>37.57</v>
      </c>
      <c r="Z20" s="61">
        <v>177793460</v>
      </c>
    </row>
    <row r="21" spans="1:26" ht="13.5">
      <c r="A21" s="57" t="s">
        <v>97</v>
      </c>
      <c r="B21" s="79">
        <v>0</v>
      </c>
      <c r="C21" s="79">
        <v>0</v>
      </c>
      <c r="D21" s="80">
        <v>47269000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-40410272</v>
      </c>
      <c r="C22" s="85">
        <f>SUM(C19:C21)</f>
        <v>0</v>
      </c>
      <c r="D22" s="86">
        <f aca="true" t="shared" si="3" ref="D22:Z22">SUM(D19:D21)</f>
        <v>51032812</v>
      </c>
      <c r="E22" s="87">
        <f t="shared" si="3"/>
        <v>81915340</v>
      </c>
      <c r="F22" s="87">
        <f t="shared" si="3"/>
        <v>122882511</v>
      </c>
      <c r="G22" s="87">
        <f t="shared" si="3"/>
        <v>994837</v>
      </c>
      <c r="H22" s="87">
        <f t="shared" si="3"/>
        <v>-2769283</v>
      </c>
      <c r="I22" s="87">
        <f t="shared" si="3"/>
        <v>121108065</v>
      </c>
      <c r="J22" s="87">
        <f t="shared" si="3"/>
        <v>-12639089</v>
      </c>
      <c r="K22" s="87">
        <f t="shared" si="3"/>
        <v>3909763</v>
      </c>
      <c r="L22" s="87">
        <f t="shared" si="3"/>
        <v>59720505</v>
      </c>
      <c r="M22" s="87">
        <f t="shared" si="3"/>
        <v>50991179</v>
      </c>
      <c r="N22" s="87">
        <f t="shared" si="3"/>
        <v>-27215695</v>
      </c>
      <c r="O22" s="87">
        <f t="shared" si="3"/>
        <v>-18685657</v>
      </c>
      <c r="P22" s="87">
        <f t="shared" si="3"/>
        <v>73696255</v>
      </c>
      <c r="Q22" s="87">
        <f t="shared" si="3"/>
        <v>27794903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199894147</v>
      </c>
      <c r="W22" s="87">
        <f t="shared" si="3"/>
        <v>58072734</v>
      </c>
      <c r="X22" s="87">
        <f t="shared" si="3"/>
        <v>141821413</v>
      </c>
      <c r="Y22" s="88">
        <f>+IF(W22&lt;&gt;0,(X22/W22)*100,0)</f>
        <v>244.21342552944037</v>
      </c>
      <c r="Z22" s="89">
        <f t="shared" si="3"/>
        <v>81915340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-40410272</v>
      </c>
      <c r="C24" s="74">
        <f>SUM(C22:C23)</f>
        <v>0</v>
      </c>
      <c r="D24" s="75">
        <f aca="true" t="shared" si="4" ref="D24:Z24">SUM(D22:D23)</f>
        <v>51032812</v>
      </c>
      <c r="E24" s="76">
        <f t="shared" si="4"/>
        <v>81915340</v>
      </c>
      <c r="F24" s="76">
        <f t="shared" si="4"/>
        <v>122882511</v>
      </c>
      <c r="G24" s="76">
        <f t="shared" si="4"/>
        <v>994837</v>
      </c>
      <c r="H24" s="76">
        <f t="shared" si="4"/>
        <v>-2769283</v>
      </c>
      <c r="I24" s="76">
        <f t="shared" si="4"/>
        <v>121108065</v>
      </c>
      <c r="J24" s="76">
        <f t="shared" si="4"/>
        <v>-12639089</v>
      </c>
      <c r="K24" s="76">
        <f t="shared" si="4"/>
        <v>3909763</v>
      </c>
      <c r="L24" s="76">
        <f t="shared" si="4"/>
        <v>59720505</v>
      </c>
      <c r="M24" s="76">
        <f t="shared" si="4"/>
        <v>50991179</v>
      </c>
      <c r="N24" s="76">
        <f t="shared" si="4"/>
        <v>-27215695</v>
      </c>
      <c r="O24" s="76">
        <f t="shared" si="4"/>
        <v>-18685657</v>
      </c>
      <c r="P24" s="76">
        <f t="shared" si="4"/>
        <v>73696255</v>
      </c>
      <c r="Q24" s="76">
        <f t="shared" si="4"/>
        <v>27794903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199894147</v>
      </c>
      <c r="W24" s="76">
        <f t="shared" si="4"/>
        <v>58072734</v>
      </c>
      <c r="X24" s="76">
        <f t="shared" si="4"/>
        <v>141821413</v>
      </c>
      <c r="Y24" s="77">
        <f>+IF(W24&lt;&gt;0,(X24/W24)*100,0)</f>
        <v>244.21342552944037</v>
      </c>
      <c r="Z24" s="78">
        <f t="shared" si="4"/>
        <v>81915340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80748788</v>
      </c>
      <c r="C27" s="21">
        <v>0</v>
      </c>
      <c r="D27" s="98">
        <v>125604250</v>
      </c>
      <c r="E27" s="99">
        <v>130042044</v>
      </c>
      <c r="F27" s="99">
        <v>5852748</v>
      </c>
      <c r="G27" s="99">
        <v>620817</v>
      </c>
      <c r="H27" s="99">
        <v>9673459</v>
      </c>
      <c r="I27" s="99">
        <v>16147024</v>
      </c>
      <c r="J27" s="99">
        <v>6583741</v>
      </c>
      <c r="K27" s="99">
        <v>10671088</v>
      </c>
      <c r="L27" s="99">
        <v>37181019</v>
      </c>
      <c r="M27" s="99">
        <v>54435848</v>
      </c>
      <c r="N27" s="99">
        <v>2137093</v>
      </c>
      <c r="O27" s="99">
        <v>1306011</v>
      </c>
      <c r="P27" s="99">
        <v>28930921</v>
      </c>
      <c r="Q27" s="99">
        <v>32374025</v>
      </c>
      <c r="R27" s="99">
        <v>0</v>
      </c>
      <c r="S27" s="99">
        <v>0</v>
      </c>
      <c r="T27" s="99">
        <v>0</v>
      </c>
      <c r="U27" s="99">
        <v>0</v>
      </c>
      <c r="V27" s="99">
        <v>102956897</v>
      </c>
      <c r="W27" s="99">
        <v>97531533</v>
      </c>
      <c r="X27" s="99">
        <v>5425364</v>
      </c>
      <c r="Y27" s="100">
        <v>5.56</v>
      </c>
      <c r="Z27" s="101">
        <v>130042044</v>
      </c>
    </row>
    <row r="28" spans="1:26" ht="13.5">
      <c r="A28" s="102" t="s">
        <v>44</v>
      </c>
      <c r="B28" s="18">
        <v>71533839</v>
      </c>
      <c r="C28" s="18">
        <v>0</v>
      </c>
      <c r="D28" s="58">
        <v>123104250</v>
      </c>
      <c r="E28" s="59">
        <v>123098980</v>
      </c>
      <c r="F28" s="59">
        <v>5677948</v>
      </c>
      <c r="G28" s="59">
        <v>620817</v>
      </c>
      <c r="H28" s="59">
        <v>9634974</v>
      </c>
      <c r="I28" s="59">
        <v>15933739</v>
      </c>
      <c r="J28" s="59">
        <v>6583741</v>
      </c>
      <c r="K28" s="59">
        <v>10601413</v>
      </c>
      <c r="L28" s="59">
        <v>37041837</v>
      </c>
      <c r="M28" s="59">
        <v>54226991</v>
      </c>
      <c r="N28" s="59">
        <v>2112867</v>
      </c>
      <c r="O28" s="59">
        <v>1261712</v>
      </c>
      <c r="P28" s="59">
        <v>24198509</v>
      </c>
      <c r="Q28" s="59">
        <v>27573088</v>
      </c>
      <c r="R28" s="59">
        <v>0</v>
      </c>
      <c r="S28" s="59">
        <v>0</v>
      </c>
      <c r="T28" s="59">
        <v>0</v>
      </c>
      <c r="U28" s="59">
        <v>0</v>
      </c>
      <c r="V28" s="59">
        <v>97733818</v>
      </c>
      <c r="W28" s="59">
        <v>92324235</v>
      </c>
      <c r="X28" s="59">
        <v>5409583</v>
      </c>
      <c r="Y28" s="60">
        <v>5.86</v>
      </c>
      <c r="Z28" s="61">
        <v>123098980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9214949</v>
      </c>
      <c r="C31" s="18">
        <v>0</v>
      </c>
      <c r="D31" s="58">
        <v>2500000</v>
      </c>
      <c r="E31" s="59">
        <v>6943064</v>
      </c>
      <c r="F31" s="59">
        <v>174800</v>
      </c>
      <c r="G31" s="59">
        <v>0</v>
      </c>
      <c r="H31" s="59">
        <v>38485</v>
      </c>
      <c r="I31" s="59">
        <v>213285</v>
      </c>
      <c r="J31" s="59">
        <v>0</v>
      </c>
      <c r="K31" s="59">
        <v>69675</v>
      </c>
      <c r="L31" s="59">
        <v>139182</v>
      </c>
      <c r="M31" s="59">
        <v>208857</v>
      </c>
      <c r="N31" s="59">
        <v>24226</v>
      </c>
      <c r="O31" s="59">
        <v>44299</v>
      </c>
      <c r="P31" s="59">
        <v>4732412</v>
      </c>
      <c r="Q31" s="59">
        <v>4800937</v>
      </c>
      <c r="R31" s="59">
        <v>0</v>
      </c>
      <c r="S31" s="59">
        <v>0</v>
      </c>
      <c r="T31" s="59">
        <v>0</v>
      </c>
      <c r="U31" s="59">
        <v>0</v>
      </c>
      <c r="V31" s="59">
        <v>5223079</v>
      </c>
      <c r="W31" s="59">
        <v>5207298</v>
      </c>
      <c r="X31" s="59">
        <v>15781</v>
      </c>
      <c r="Y31" s="60">
        <v>0.3</v>
      </c>
      <c r="Z31" s="61">
        <v>6943064</v>
      </c>
    </row>
    <row r="32" spans="1:26" ht="13.5">
      <c r="A32" s="69" t="s">
        <v>50</v>
      </c>
      <c r="B32" s="21">
        <f>SUM(B28:B31)</f>
        <v>80748788</v>
      </c>
      <c r="C32" s="21">
        <f>SUM(C28:C31)</f>
        <v>0</v>
      </c>
      <c r="D32" s="98">
        <f aca="true" t="shared" si="5" ref="D32:Z32">SUM(D28:D31)</f>
        <v>125604250</v>
      </c>
      <c r="E32" s="99">
        <f t="shared" si="5"/>
        <v>130042044</v>
      </c>
      <c r="F32" s="99">
        <f t="shared" si="5"/>
        <v>5852748</v>
      </c>
      <c r="G32" s="99">
        <f t="shared" si="5"/>
        <v>620817</v>
      </c>
      <c r="H32" s="99">
        <f t="shared" si="5"/>
        <v>9673459</v>
      </c>
      <c r="I32" s="99">
        <f t="shared" si="5"/>
        <v>16147024</v>
      </c>
      <c r="J32" s="99">
        <f t="shared" si="5"/>
        <v>6583741</v>
      </c>
      <c r="K32" s="99">
        <f t="shared" si="5"/>
        <v>10671088</v>
      </c>
      <c r="L32" s="99">
        <f t="shared" si="5"/>
        <v>37181019</v>
      </c>
      <c r="M32" s="99">
        <f t="shared" si="5"/>
        <v>54435848</v>
      </c>
      <c r="N32" s="99">
        <f t="shared" si="5"/>
        <v>2137093</v>
      </c>
      <c r="O32" s="99">
        <f t="shared" si="5"/>
        <v>1306011</v>
      </c>
      <c r="P32" s="99">
        <f t="shared" si="5"/>
        <v>28930921</v>
      </c>
      <c r="Q32" s="99">
        <f t="shared" si="5"/>
        <v>32374025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102956897</v>
      </c>
      <c r="W32" s="99">
        <f t="shared" si="5"/>
        <v>97531533</v>
      </c>
      <c r="X32" s="99">
        <f t="shared" si="5"/>
        <v>5425364</v>
      </c>
      <c r="Y32" s="100">
        <f>+IF(W32&lt;&gt;0,(X32/W32)*100,0)</f>
        <v>5.562676842165497</v>
      </c>
      <c r="Z32" s="101">
        <f t="shared" si="5"/>
        <v>130042044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51680872</v>
      </c>
      <c r="C35" s="18">
        <v>0</v>
      </c>
      <c r="D35" s="58">
        <v>139611346</v>
      </c>
      <c r="E35" s="59">
        <v>164754063</v>
      </c>
      <c r="F35" s="59">
        <v>469917745</v>
      </c>
      <c r="G35" s="59">
        <v>397516773</v>
      </c>
      <c r="H35" s="59">
        <v>376975327</v>
      </c>
      <c r="I35" s="59">
        <v>376975327</v>
      </c>
      <c r="J35" s="59">
        <v>352750661</v>
      </c>
      <c r="K35" s="59">
        <v>358274509</v>
      </c>
      <c r="L35" s="59">
        <v>326758059</v>
      </c>
      <c r="M35" s="59">
        <v>326758059</v>
      </c>
      <c r="N35" s="59">
        <v>338341369</v>
      </c>
      <c r="O35" s="59">
        <v>337159547</v>
      </c>
      <c r="P35" s="59">
        <v>358544980</v>
      </c>
      <c r="Q35" s="59">
        <v>358544980</v>
      </c>
      <c r="R35" s="59">
        <v>0</v>
      </c>
      <c r="S35" s="59">
        <v>0</v>
      </c>
      <c r="T35" s="59">
        <v>0</v>
      </c>
      <c r="U35" s="59">
        <v>0</v>
      </c>
      <c r="V35" s="59">
        <v>358544980</v>
      </c>
      <c r="W35" s="59">
        <v>123565547</v>
      </c>
      <c r="X35" s="59">
        <v>234979433</v>
      </c>
      <c r="Y35" s="60">
        <v>190.17</v>
      </c>
      <c r="Z35" s="61">
        <v>164754063</v>
      </c>
    </row>
    <row r="36" spans="1:26" ht="13.5">
      <c r="A36" s="57" t="s">
        <v>53</v>
      </c>
      <c r="B36" s="18">
        <v>1457958294</v>
      </c>
      <c r="C36" s="18">
        <v>0</v>
      </c>
      <c r="D36" s="58">
        <v>1582992082</v>
      </c>
      <c r="E36" s="59">
        <v>1523480281</v>
      </c>
      <c r="F36" s="59">
        <v>1536886086</v>
      </c>
      <c r="G36" s="59">
        <v>1441319630</v>
      </c>
      <c r="H36" s="59">
        <v>1454254919</v>
      </c>
      <c r="I36" s="59">
        <v>1454254919</v>
      </c>
      <c r="J36" s="59">
        <v>1476618705</v>
      </c>
      <c r="K36" s="59">
        <v>1474572103</v>
      </c>
      <c r="L36" s="59">
        <v>1456548844</v>
      </c>
      <c r="M36" s="59">
        <v>1456548844</v>
      </c>
      <c r="N36" s="59">
        <v>1249415426</v>
      </c>
      <c r="O36" s="59">
        <v>1249681215</v>
      </c>
      <c r="P36" s="59">
        <v>1462632349</v>
      </c>
      <c r="Q36" s="59">
        <v>1462632349</v>
      </c>
      <c r="R36" s="59">
        <v>0</v>
      </c>
      <c r="S36" s="59">
        <v>0</v>
      </c>
      <c r="T36" s="59">
        <v>0</v>
      </c>
      <c r="U36" s="59">
        <v>0</v>
      </c>
      <c r="V36" s="59">
        <v>1462632349</v>
      </c>
      <c r="W36" s="59">
        <v>1142610211</v>
      </c>
      <c r="X36" s="59">
        <v>320022138</v>
      </c>
      <c r="Y36" s="60">
        <v>28.01</v>
      </c>
      <c r="Z36" s="61">
        <v>1523480281</v>
      </c>
    </row>
    <row r="37" spans="1:26" ht="13.5">
      <c r="A37" s="57" t="s">
        <v>54</v>
      </c>
      <c r="B37" s="18">
        <v>224789228</v>
      </c>
      <c r="C37" s="18">
        <v>0</v>
      </c>
      <c r="D37" s="58">
        <v>104137104</v>
      </c>
      <c r="E37" s="59">
        <v>118648479</v>
      </c>
      <c r="F37" s="59">
        <v>138105876</v>
      </c>
      <c r="G37" s="59">
        <v>184173533</v>
      </c>
      <c r="H37" s="59">
        <v>176197278</v>
      </c>
      <c r="I37" s="59">
        <v>176197278</v>
      </c>
      <c r="J37" s="59">
        <v>167562566</v>
      </c>
      <c r="K37" s="59">
        <v>180988843</v>
      </c>
      <c r="L37" s="59">
        <v>159897983</v>
      </c>
      <c r="M37" s="59">
        <v>159897983</v>
      </c>
      <c r="N37" s="59">
        <v>169097970</v>
      </c>
      <c r="O37" s="59">
        <v>175468134</v>
      </c>
      <c r="P37" s="59">
        <v>166904146</v>
      </c>
      <c r="Q37" s="59">
        <v>166904146</v>
      </c>
      <c r="R37" s="59">
        <v>0</v>
      </c>
      <c r="S37" s="59">
        <v>0</v>
      </c>
      <c r="T37" s="59">
        <v>0</v>
      </c>
      <c r="U37" s="59">
        <v>0</v>
      </c>
      <c r="V37" s="59">
        <v>166904146</v>
      </c>
      <c r="W37" s="59">
        <v>88986359</v>
      </c>
      <c r="X37" s="59">
        <v>77917787</v>
      </c>
      <c r="Y37" s="60">
        <v>87.56</v>
      </c>
      <c r="Z37" s="61">
        <v>118648479</v>
      </c>
    </row>
    <row r="38" spans="1:26" ht="13.5">
      <c r="A38" s="57" t="s">
        <v>55</v>
      </c>
      <c r="B38" s="18">
        <v>35108165</v>
      </c>
      <c r="C38" s="18">
        <v>0</v>
      </c>
      <c r="D38" s="58">
        <v>39288417</v>
      </c>
      <c r="E38" s="59">
        <v>35108165</v>
      </c>
      <c r="F38" s="59">
        <v>17702938</v>
      </c>
      <c r="G38" s="59">
        <v>17366042</v>
      </c>
      <c r="H38" s="59">
        <v>17106576</v>
      </c>
      <c r="I38" s="59">
        <v>17106576</v>
      </c>
      <c r="J38" s="59">
        <v>17106576</v>
      </c>
      <c r="K38" s="59">
        <v>17106576</v>
      </c>
      <c r="L38" s="59">
        <v>16950814</v>
      </c>
      <c r="M38" s="59">
        <v>16950814</v>
      </c>
      <c r="N38" s="59">
        <v>35108165</v>
      </c>
      <c r="O38" s="59">
        <v>16959814</v>
      </c>
      <c r="P38" s="59">
        <v>19512984</v>
      </c>
      <c r="Q38" s="59">
        <v>19512984</v>
      </c>
      <c r="R38" s="59">
        <v>0</v>
      </c>
      <c r="S38" s="59">
        <v>0</v>
      </c>
      <c r="T38" s="59">
        <v>0</v>
      </c>
      <c r="U38" s="59">
        <v>0</v>
      </c>
      <c r="V38" s="59">
        <v>19512984</v>
      </c>
      <c r="W38" s="59">
        <v>26331124</v>
      </c>
      <c r="X38" s="59">
        <v>-6818140</v>
      </c>
      <c r="Y38" s="60">
        <v>-25.89</v>
      </c>
      <c r="Z38" s="61">
        <v>35108165</v>
      </c>
    </row>
    <row r="39" spans="1:26" ht="13.5">
      <c r="A39" s="57" t="s">
        <v>56</v>
      </c>
      <c r="B39" s="18">
        <v>1249741773</v>
      </c>
      <c r="C39" s="18">
        <v>0</v>
      </c>
      <c r="D39" s="58">
        <v>1579177907</v>
      </c>
      <c r="E39" s="59">
        <v>1534477700</v>
      </c>
      <c r="F39" s="59">
        <v>1850995016</v>
      </c>
      <c r="G39" s="59">
        <v>1637296828</v>
      </c>
      <c r="H39" s="59">
        <v>1637926392</v>
      </c>
      <c r="I39" s="59">
        <v>1637926392</v>
      </c>
      <c r="J39" s="59">
        <v>1644700224</v>
      </c>
      <c r="K39" s="59">
        <v>1634751193</v>
      </c>
      <c r="L39" s="59">
        <v>1606458106</v>
      </c>
      <c r="M39" s="59">
        <v>1606458106</v>
      </c>
      <c r="N39" s="59">
        <v>1383550660</v>
      </c>
      <c r="O39" s="59">
        <v>1394412814</v>
      </c>
      <c r="P39" s="59">
        <v>1634760199</v>
      </c>
      <c r="Q39" s="59">
        <v>1634760199</v>
      </c>
      <c r="R39" s="59">
        <v>0</v>
      </c>
      <c r="S39" s="59">
        <v>0</v>
      </c>
      <c r="T39" s="59">
        <v>0</v>
      </c>
      <c r="U39" s="59">
        <v>0</v>
      </c>
      <c r="V39" s="59">
        <v>1634760199</v>
      </c>
      <c r="W39" s="59">
        <v>1150858275</v>
      </c>
      <c r="X39" s="59">
        <v>483901924</v>
      </c>
      <c r="Y39" s="60">
        <v>42.05</v>
      </c>
      <c r="Z39" s="61">
        <v>1534477700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67222512</v>
      </c>
      <c r="C42" s="18">
        <v>0</v>
      </c>
      <c r="D42" s="58">
        <v>79540446</v>
      </c>
      <c r="E42" s="59">
        <v>92552082</v>
      </c>
      <c r="F42" s="59">
        <v>122842511</v>
      </c>
      <c r="G42" s="59">
        <v>964837</v>
      </c>
      <c r="H42" s="59">
        <v>-2959423</v>
      </c>
      <c r="I42" s="59">
        <v>120847925</v>
      </c>
      <c r="J42" s="59">
        <v>-17006444</v>
      </c>
      <c r="K42" s="59">
        <v>3909763</v>
      </c>
      <c r="L42" s="59">
        <v>59720505</v>
      </c>
      <c r="M42" s="59">
        <v>46623824</v>
      </c>
      <c r="N42" s="59">
        <v>-16715695</v>
      </c>
      <c r="O42" s="59">
        <v>-18972727</v>
      </c>
      <c r="P42" s="59">
        <v>73696255</v>
      </c>
      <c r="Q42" s="59">
        <v>38007833</v>
      </c>
      <c r="R42" s="59">
        <v>0</v>
      </c>
      <c r="S42" s="59">
        <v>0</v>
      </c>
      <c r="T42" s="59">
        <v>0</v>
      </c>
      <c r="U42" s="59">
        <v>0</v>
      </c>
      <c r="V42" s="59">
        <v>205479582</v>
      </c>
      <c r="W42" s="59">
        <v>176193113</v>
      </c>
      <c r="X42" s="59">
        <v>29286469</v>
      </c>
      <c r="Y42" s="60">
        <v>16.62</v>
      </c>
      <c r="Z42" s="61">
        <v>92552082</v>
      </c>
    </row>
    <row r="43" spans="1:26" ht="13.5">
      <c r="A43" s="57" t="s">
        <v>59</v>
      </c>
      <c r="B43" s="18">
        <v>-76084546</v>
      </c>
      <c r="C43" s="18">
        <v>0</v>
      </c>
      <c r="D43" s="58">
        <v>-80835252</v>
      </c>
      <c r="E43" s="59">
        <v>-93605582</v>
      </c>
      <c r="F43" s="59">
        <v>-5812748</v>
      </c>
      <c r="G43" s="59">
        <v>-590817</v>
      </c>
      <c r="H43" s="59">
        <v>-9587968</v>
      </c>
      <c r="I43" s="59">
        <v>-15991533</v>
      </c>
      <c r="J43" s="59">
        <v>-6583741</v>
      </c>
      <c r="K43" s="59">
        <v>-10601413</v>
      </c>
      <c r="L43" s="59">
        <v>-37181019</v>
      </c>
      <c r="M43" s="59">
        <v>-54366173</v>
      </c>
      <c r="N43" s="59">
        <v>-2137093</v>
      </c>
      <c r="O43" s="59">
        <v>-1018941</v>
      </c>
      <c r="P43" s="59">
        <v>-28930921</v>
      </c>
      <c r="Q43" s="59">
        <v>-32086955</v>
      </c>
      <c r="R43" s="59">
        <v>0</v>
      </c>
      <c r="S43" s="59">
        <v>0</v>
      </c>
      <c r="T43" s="59">
        <v>0</v>
      </c>
      <c r="U43" s="59">
        <v>0</v>
      </c>
      <c r="V43" s="59">
        <v>-102444661</v>
      </c>
      <c r="W43" s="59">
        <v>-103141227</v>
      </c>
      <c r="X43" s="59">
        <v>696566</v>
      </c>
      <c r="Y43" s="60">
        <v>-0.68</v>
      </c>
      <c r="Z43" s="61">
        <v>-93605582</v>
      </c>
    </row>
    <row r="44" spans="1:26" ht="13.5">
      <c r="A44" s="57" t="s">
        <v>60</v>
      </c>
      <c r="B44" s="18">
        <v>6335597</v>
      </c>
      <c r="C44" s="18">
        <v>0</v>
      </c>
      <c r="D44" s="58">
        <v>-385700</v>
      </c>
      <c r="E44" s="59">
        <v>-682783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-682783</v>
      </c>
      <c r="X44" s="59">
        <v>682783</v>
      </c>
      <c r="Y44" s="60">
        <v>-100</v>
      </c>
      <c r="Z44" s="61">
        <v>-682783</v>
      </c>
    </row>
    <row r="45" spans="1:26" ht="13.5">
      <c r="A45" s="69" t="s">
        <v>61</v>
      </c>
      <c r="B45" s="21">
        <v>1499578</v>
      </c>
      <c r="C45" s="21">
        <v>0</v>
      </c>
      <c r="D45" s="98">
        <v>8394</v>
      </c>
      <c r="E45" s="99">
        <v>145762</v>
      </c>
      <c r="F45" s="99">
        <v>121055778</v>
      </c>
      <c r="G45" s="99">
        <v>121429798</v>
      </c>
      <c r="H45" s="99">
        <v>108882407</v>
      </c>
      <c r="I45" s="99">
        <v>108882407</v>
      </c>
      <c r="J45" s="99">
        <v>85292222</v>
      </c>
      <c r="K45" s="99">
        <v>78600572</v>
      </c>
      <c r="L45" s="99">
        <v>101140058</v>
      </c>
      <c r="M45" s="99">
        <v>101140058</v>
      </c>
      <c r="N45" s="99">
        <v>82287270</v>
      </c>
      <c r="O45" s="99">
        <v>62295602</v>
      </c>
      <c r="P45" s="99">
        <v>107060936</v>
      </c>
      <c r="Q45" s="99">
        <v>107060936</v>
      </c>
      <c r="R45" s="99">
        <v>0</v>
      </c>
      <c r="S45" s="99">
        <v>0</v>
      </c>
      <c r="T45" s="99">
        <v>0</v>
      </c>
      <c r="U45" s="99">
        <v>0</v>
      </c>
      <c r="V45" s="99">
        <v>107060936</v>
      </c>
      <c r="W45" s="99">
        <v>74251148</v>
      </c>
      <c r="X45" s="99">
        <v>32809788</v>
      </c>
      <c r="Y45" s="100">
        <v>44.19</v>
      </c>
      <c r="Z45" s="101">
        <v>145762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17645770</v>
      </c>
      <c r="C49" s="51">
        <v>0</v>
      </c>
      <c r="D49" s="128">
        <v>12440534</v>
      </c>
      <c r="E49" s="53">
        <v>8504617</v>
      </c>
      <c r="F49" s="53">
        <v>0</v>
      </c>
      <c r="G49" s="53">
        <v>0</v>
      </c>
      <c r="H49" s="53">
        <v>0</v>
      </c>
      <c r="I49" s="53">
        <v>8391044</v>
      </c>
      <c r="J49" s="53">
        <v>0</v>
      </c>
      <c r="K49" s="53">
        <v>0</v>
      </c>
      <c r="L49" s="53">
        <v>0</v>
      </c>
      <c r="M49" s="53">
        <v>9587328</v>
      </c>
      <c r="N49" s="53">
        <v>0</v>
      </c>
      <c r="O49" s="53">
        <v>0</v>
      </c>
      <c r="P49" s="53">
        <v>0</v>
      </c>
      <c r="Q49" s="53">
        <v>6172606</v>
      </c>
      <c r="R49" s="53">
        <v>0</v>
      </c>
      <c r="S49" s="53">
        <v>0</v>
      </c>
      <c r="T49" s="53">
        <v>0</v>
      </c>
      <c r="U49" s="53">
        <v>0</v>
      </c>
      <c r="V49" s="53">
        <v>39932315</v>
      </c>
      <c r="W49" s="53">
        <v>212642765</v>
      </c>
      <c r="X49" s="53">
        <v>315316979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68225595</v>
      </c>
      <c r="C51" s="51">
        <v>0</v>
      </c>
      <c r="D51" s="128">
        <v>9547500</v>
      </c>
      <c r="E51" s="53">
        <v>9113164</v>
      </c>
      <c r="F51" s="53">
        <v>0</v>
      </c>
      <c r="G51" s="53">
        <v>0</v>
      </c>
      <c r="H51" s="53">
        <v>0</v>
      </c>
      <c r="I51" s="53">
        <v>26511804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113398063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92.6703834450486</v>
      </c>
      <c r="C58" s="5">
        <f>IF(C67=0,0,+(C76/C67)*100)</f>
        <v>0</v>
      </c>
      <c r="D58" s="6">
        <f aca="true" t="shared" si="6" ref="D58:Z58">IF(D67=0,0,+(D76/D67)*100)</f>
        <v>70.98840233893249</v>
      </c>
      <c r="E58" s="7">
        <f t="shared" si="6"/>
        <v>69.31786645360624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99.9999945152408</v>
      </c>
      <c r="L58" s="7">
        <f t="shared" si="6"/>
        <v>100</v>
      </c>
      <c r="M58" s="7">
        <f t="shared" si="6"/>
        <v>99.99999809236083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99.99999938678174</v>
      </c>
      <c r="W58" s="7">
        <f t="shared" si="6"/>
        <v>82.98012155591475</v>
      </c>
      <c r="X58" s="7">
        <f t="shared" si="6"/>
        <v>0</v>
      </c>
      <c r="Y58" s="7">
        <f t="shared" si="6"/>
        <v>0</v>
      </c>
      <c r="Z58" s="8">
        <f t="shared" si="6"/>
        <v>69.31786645360624</v>
      </c>
    </row>
    <row r="59" spans="1:26" ht="13.5">
      <c r="A59" s="36" t="s">
        <v>31</v>
      </c>
      <c r="B59" s="9">
        <f aca="true" t="shared" si="7" ref="B59:Z66">IF(B68=0,0,+(B77/B68)*100)</f>
        <v>100.00001239117482</v>
      </c>
      <c r="C59" s="9">
        <f t="shared" si="7"/>
        <v>0</v>
      </c>
      <c r="D59" s="2">
        <f t="shared" si="7"/>
        <v>74.99999457202922</v>
      </c>
      <c r="E59" s="10">
        <f t="shared" si="7"/>
        <v>74.9999994264179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97.19597258155353</v>
      </c>
      <c r="X59" s="10">
        <f t="shared" si="7"/>
        <v>0</v>
      </c>
      <c r="Y59" s="10">
        <f t="shared" si="7"/>
        <v>0</v>
      </c>
      <c r="Z59" s="11">
        <f t="shared" si="7"/>
        <v>74.9999994264179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74.99999849661963</v>
      </c>
      <c r="E60" s="13">
        <f t="shared" si="7"/>
        <v>75.0000009645566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99.99999107933371</v>
      </c>
      <c r="L60" s="13">
        <f t="shared" si="7"/>
        <v>100</v>
      </c>
      <c r="M60" s="13">
        <f t="shared" si="7"/>
        <v>99.99999722774217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99.9999990973761</v>
      </c>
      <c r="W60" s="13">
        <f t="shared" si="7"/>
        <v>85.03080857837372</v>
      </c>
      <c r="X60" s="13">
        <f t="shared" si="7"/>
        <v>0</v>
      </c>
      <c r="Y60" s="13">
        <f t="shared" si="7"/>
        <v>0</v>
      </c>
      <c r="Z60" s="14">
        <f t="shared" si="7"/>
        <v>75.0000009645566</v>
      </c>
    </row>
    <row r="61" spans="1:26" ht="13.5">
      <c r="A61" s="38" t="s">
        <v>103</v>
      </c>
      <c r="B61" s="12">
        <f t="shared" si="7"/>
        <v>99.99999917508221</v>
      </c>
      <c r="C61" s="12">
        <f t="shared" si="7"/>
        <v>0</v>
      </c>
      <c r="D61" s="3">
        <f t="shared" si="7"/>
        <v>75.0000033068486</v>
      </c>
      <c r="E61" s="13">
        <f t="shared" si="7"/>
        <v>75.0000017604655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82.1442826363418</v>
      </c>
      <c r="X61" s="13">
        <f t="shared" si="7"/>
        <v>0</v>
      </c>
      <c r="Y61" s="13">
        <f t="shared" si="7"/>
        <v>0</v>
      </c>
      <c r="Z61" s="14">
        <f t="shared" si="7"/>
        <v>75.0000017604655</v>
      </c>
    </row>
    <row r="62" spans="1:26" ht="13.5">
      <c r="A62" s="38" t="s">
        <v>104</v>
      </c>
      <c r="B62" s="12">
        <f t="shared" si="7"/>
        <v>100</v>
      </c>
      <c r="C62" s="12">
        <f t="shared" si="7"/>
        <v>0</v>
      </c>
      <c r="D62" s="3">
        <f t="shared" si="7"/>
        <v>75.00003540840765</v>
      </c>
      <c r="E62" s="13">
        <f t="shared" si="7"/>
        <v>75.000006017235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102.24462726341157</v>
      </c>
      <c r="X62" s="13">
        <f t="shared" si="7"/>
        <v>0</v>
      </c>
      <c r="Y62" s="13">
        <f t="shared" si="7"/>
        <v>0</v>
      </c>
      <c r="Z62" s="14">
        <f t="shared" si="7"/>
        <v>75.000006017235</v>
      </c>
    </row>
    <row r="63" spans="1:26" ht="13.5">
      <c r="A63" s="38" t="s">
        <v>105</v>
      </c>
      <c r="B63" s="12">
        <f t="shared" si="7"/>
        <v>100</v>
      </c>
      <c r="C63" s="12">
        <f t="shared" si="7"/>
        <v>0</v>
      </c>
      <c r="D63" s="3">
        <f t="shared" si="7"/>
        <v>74.99993585944496</v>
      </c>
      <c r="E63" s="13">
        <f t="shared" si="7"/>
        <v>74.99998738327893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83.86261848763452</v>
      </c>
      <c r="X63" s="13">
        <f t="shared" si="7"/>
        <v>0</v>
      </c>
      <c r="Y63" s="13">
        <f t="shared" si="7"/>
        <v>0</v>
      </c>
      <c r="Z63" s="14">
        <f t="shared" si="7"/>
        <v>74.99998738327893</v>
      </c>
    </row>
    <row r="64" spans="1:26" ht="13.5">
      <c r="A64" s="38" t="s">
        <v>106</v>
      </c>
      <c r="B64" s="12">
        <f t="shared" si="7"/>
        <v>100.00001001077258</v>
      </c>
      <c r="C64" s="12">
        <f t="shared" si="7"/>
        <v>0</v>
      </c>
      <c r="D64" s="3">
        <f t="shared" si="7"/>
        <v>74.9999397718558</v>
      </c>
      <c r="E64" s="13">
        <f t="shared" si="7"/>
        <v>74.9999955454213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99.99988787251553</v>
      </c>
      <c r="L64" s="13">
        <f t="shared" si="7"/>
        <v>100</v>
      </c>
      <c r="M64" s="13">
        <f t="shared" si="7"/>
        <v>99.99996266204671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99.99998759047936</v>
      </c>
      <c r="W64" s="13">
        <f t="shared" si="7"/>
        <v>89.70598017560857</v>
      </c>
      <c r="X64" s="13">
        <f t="shared" si="7"/>
        <v>0</v>
      </c>
      <c r="Y64" s="13">
        <f t="shared" si="7"/>
        <v>0</v>
      </c>
      <c r="Z64" s="14">
        <f t="shared" si="7"/>
        <v>74.9999955454213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220435706</v>
      </c>
      <c r="C67" s="23"/>
      <c r="D67" s="24">
        <v>201914678</v>
      </c>
      <c r="E67" s="25">
        <v>215418067</v>
      </c>
      <c r="F67" s="25">
        <v>19283642</v>
      </c>
      <c r="G67" s="25">
        <v>20092200</v>
      </c>
      <c r="H67" s="25">
        <v>19898525</v>
      </c>
      <c r="I67" s="25">
        <v>59274367</v>
      </c>
      <c r="J67" s="25">
        <v>15833032</v>
      </c>
      <c r="K67" s="25">
        <v>18232341</v>
      </c>
      <c r="L67" s="25">
        <v>18355442</v>
      </c>
      <c r="M67" s="25">
        <v>52420815</v>
      </c>
      <c r="N67" s="25">
        <v>16847294</v>
      </c>
      <c r="O67" s="25">
        <v>17122211</v>
      </c>
      <c r="P67" s="25">
        <v>17409385</v>
      </c>
      <c r="Q67" s="25">
        <v>51378890</v>
      </c>
      <c r="R67" s="25"/>
      <c r="S67" s="25"/>
      <c r="T67" s="25"/>
      <c r="U67" s="25"/>
      <c r="V67" s="25">
        <v>163074072</v>
      </c>
      <c r="W67" s="25">
        <v>151435494</v>
      </c>
      <c r="X67" s="25"/>
      <c r="Y67" s="24"/>
      <c r="Z67" s="26">
        <v>215418067</v>
      </c>
    </row>
    <row r="68" spans="1:26" ht="13.5" hidden="1">
      <c r="A68" s="36" t="s">
        <v>31</v>
      </c>
      <c r="B68" s="18">
        <v>40351299</v>
      </c>
      <c r="C68" s="18"/>
      <c r="D68" s="19">
        <v>41451955</v>
      </c>
      <c r="E68" s="20">
        <v>43585739</v>
      </c>
      <c r="F68" s="20">
        <v>5061735</v>
      </c>
      <c r="G68" s="20">
        <v>5238631</v>
      </c>
      <c r="H68" s="20">
        <v>5047142</v>
      </c>
      <c r="I68" s="20">
        <v>15347508</v>
      </c>
      <c r="J68" s="20">
        <v>3021568</v>
      </c>
      <c r="K68" s="20">
        <v>5442314</v>
      </c>
      <c r="L68" s="20">
        <v>4683812</v>
      </c>
      <c r="M68" s="20">
        <v>13147694</v>
      </c>
      <c r="N68" s="20">
        <v>3557357</v>
      </c>
      <c r="O68" s="20">
        <v>3555375</v>
      </c>
      <c r="P68" s="20">
        <v>3479370</v>
      </c>
      <c r="Q68" s="20">
        <v>10592102</v>
      </c>
      <c r="R68" s="20"/>
      <c r="S68" s="20"/>
      <c r="T68" s="20"/>
      <c r="U68" s="20"/>
      <c r="V68" s="20">
        <v>39087304</v>
      </c>
      <c r="W68" s="20">
        <v>31088997</v>
      </c>
      <c r="X68" s="20"/>
      <c r="Y68" s="19"/>
      <c r="Z68" s="22">
        <v>43585739</v>
      </c>
    </row>
    <row r="69" spans="1:26" ht="13.5" hidden="1">
      <c r="A69" s="37" t="s">
        <v>32</v>
      </c>
      <c r="B69" s="18">
        <v>163927310</v>
      </c>
      <c r="C69" s="18"/>
      <c r="D69" s="19">
        <v>149662723</v>
      </c>
      <c r="E69" s="20">
        <v>155511870</v>
      </c>
      <c r="F69" s="20">
        <v>12590419</v>
      </c>
      <c r="G69" s="20">
        <v>13167445</v>
      </c>
      <c r="H69" s="20">
        <v>13174759</v>
      </c>
      <c r="I69" s="20">
        <v>38932623</v>
      </c>
      <c r="J69" s="20">
        <v>12811464</v>
      </c>
      <c r="K69" s="20">
        <v>11209925</v>
      </c>
      <c r="L69" s="20">
        <v>12050292</v>
      </c>
      <c r="M69" s="20">
        <v>36071681</v>
      </c>
      <c r="N69" s="20">
        <v>11636658</v>
      </c>
      <c r="O69" s="20">
        <v>11897656</v>
      </c>
      <c r="P69" s="20">
        <v>12249497</v>
      </c>
      <c r="Q69" s="20">
        <v>35783811</v>
      </c>
      <c r="R69" s="20"/>
      <c r="S69" s="20"/>
      <c r="T69" s="20"/>
      <c r="U69" s="20"/>
      <c r="V69" s="20">
        <v>110788115</v>
      </c>
      <c r="W69" s="20">
        <v>112246497</v>
      </c>
      <c r="X69" s="20"/>
      <c r="Y69" s="19"/>
      <c r="Z69" s="22">
        <v>155511870</v>
      </c>
    </row>
    <row r="70" spans="1:26" ht="13.5" hidden="1">
      <c r="A70" s="38" t="s">
        <v>103</v>
      </c>
      <c r="B70" s="18">
        <v>121224201</v>
      </c>
      <c r="C70" s="18"/>
      <c r="D70" s="19">
        <v>113401019</v>
      </c>
      <c r="E70" s="20">
        <v>113606316</v>
      </c>
      <c r="F70" s="20">
        <v>9093470</v>
      </c>
      <c r="G70" s="20">
        <v>9815097</v>
      </c>
      <c r="H70" s="20">
        <v>9672039</v>
      </c>
      <c r="I70" s="20">
        <v>28580606</v>
      </c>
      <c r="J70" s="20">
        <v>9376001</v>
      </c>
      <c r="K70" s="20">
        <v>8065907</v>
      </c>
      <c r="L70" s="20">
        <v>8501399</v>
      </c>
      <c r="M70" s="20">
        <v>25943307</v>
      </c>
      <c r="N70" s="20">
        <v>8491798</v>
      </c>
      <c r="O70" s="20">
        <v>8575080</v>
      </c>
      <c r="P70" s="20">
        <v>8614466</v>
      </c>
      <c r="Q70" s="20">
        <v>25681344</v>
      </c>
      <c r="R70" s="20"/>
      <c r="S70" s="20"/>
      <c r="T70" s="20"/>
      <c r="U70" s="20"/>
      <c r="V70" s="20">
        <v>80205257</v>
      </c>
      <c r="W70" s="20">
        <v>85050747</v>
      </c>
      <c r="X70" s="20"/>
      <c r="Y70" s="19"/>
      <c r="Z70" s="22">
        <v>113606316</v>
      </c>
    </row>
    <row r="71" spans="1:26" ht="13.5" hidden="1">
      <c r="A71" s="38" t="s">
        <v>104</v>
      </c>
      <c r="B71" s="18">
        <v>23560984</v>
      </c>
      <c r="C71" s="18"/>
      <c r="D71" s="19">
        <v>16945128</v>
      </c>
      <c r="E71" s="20">
        <v>20773661</v>
      </c>
      <c r="F71" s="20">
        <v>1808612</v>
      </c>
      <c r="G71" s="20">
        <v>1695162</v>
      </c>
      <c r="H71" s="20">
        <v>1826297</v>
      </c>
      <c r="I71" s="20">
        <v>5330071</v>
      </c>
      <c r="J71" s="20">
        <v>1704923</v>
      </c>
      <c r="K71" s="20">
        <v>1478169</v>
      </c>
      <c r="L71" s="20">
        <v>1894611</v>
      </c>
      <c r="M71" s="20">
        <v>5077703</v>
      </c>
      <c r="N71" s="20">
        <v>1450390</v>
      </c>
      <c r="O71" s="20">
        <v>1631397</v>
      </c>
      <c r="P71" s="20">
        <v>1944051</v>
      </c>
      <c r="Q71" s="20">
        <v>5025838</v>
      </c>
      <c r="R71" s="20"/>
      <c r="S71" s="20"/>
      <c r="T71" s="20"/>
      <c r="U71" s="20"/>
      <c r="V71" s="20">
        <v>15433612</v>
      </c>
      <c r="W71" s="20">
        <v>12708747</v>
      </c>
      <c r="X71" s="20"/>
      <c r="Y71" s="19"/>
      <c r="Z71" s="22">
        <v>20773661</v>
      </c>
    </row>
    <row r="72" spans="1:26" ht="13.5" hidden="1">
      <c r="A72" s="38" t="s">
        <v>105</v>
      </c>
      <c r="B72" s="18">
        <v>9152886</v>
      </c>
      <c r="C72" s="18"/>
      <c r="D72" s="19">
        <v>9354456</v>
      </c>
      <c r="E72" s="20">
        <v>9907487</v>
      </c>
      <c r="F72" s="20">
        <v>796778</v>
      </c>
      <c r="G72" s="20">
        <v>761093</v>
      </c>
      <c r="H72" s="20">
        <v>780848</v>
      </c>
      <c r="I72" s="20">
        <v>2338719</v>
      </c>
      <c r="J72" s="20">
        <v>839498</v>
      </c>
      <c r="K72" s="20">
        <v>774007</v>
      </c>
      <c r="L72" s="20">
        <v>758926</v>
      </c>
      <c r="M72" s="20">
        <v>2372431</v>
      </c>
      <c r="N72" s="20">
        <v>798941</v>
      </c>
      <c r="O72" s="20">
        <v>793384</v>
      </c>
      <c r="P72" s="20">
        <v>787442</v>
      </c>
      <c r="Q72" s="20">
        <v>2379767</v>
      </c>
      <c r="R72" s="20"/>
      <c r="S72" s="20"/>
      <c r="T72" s="20"/>
      <c r="U72" s="20"/>
      <c r="V72" s="20">
        <v>7090917</v>
      </c>
      <c r="W72" s="20">
        <v>7015500</v>
      </c>
      <c r="X72" s="20"/>
      <c r="Y72" s="19"/>
      <c r="Z72" s="22">
        <v>9907487</v>
      </c>
    </row>
    <row r="73" spans="1:26" ht="13.5" hidden="1">
      <c r="A73" s="38" t="s">
        <v>106</v>
      </c>
      <c r="B73" s="18">
        <v>9989239</v>
      </c>
      <c r="C73" s="18"/>
      <c r="D73" s="19">
        <v>9962120</v>
      </c>
      <c r="E73" s="20">
        <v>11224406</v>
      </c>
      <c r="F73" s="20">
        <v>891559</v>
      </c>
      <c r="G73" s="20">
        <v>896093</v>
      </c>
      <c r="H73" s="20">
        <v>895575</v>
      </c>
      <c r="I73" s="20">
        <v>2683227</v>
      </c>
      <c r="J73" s="20">
        <v>891042</v>
      </c>
      <c r="K73" s="20">
        <v>891842</v>
      </c>
      <c r="L73" s="20">
        <v>895356</v>
      </c>
      <c r="M73" s="20">
        <v>2678240</v>
      </c>
      <c r="N73" s="20">
        <v>895529</v>
      </c>
      <c r="O73" s="20">
        <v>897795</v>
      </c>
      <c r="P73" s="20">
        <v>903538</v>
      </c>
      <c r="Q73" s="20">
        <v>2696862</v>
      </c>
      <c r="R73" s="20"/>
      <c r="S73" s="20"/>
      <c r="T73" s="20"/>
      <c r="U73" s="20"/>
      <c r="V73" s="20">
        <v>8058329</v>
      </c>
      <c r="W73" s="20">
        <v>7471503</v>
      </c>
      <c r="X73" s="20"/>
      <c r="Y73" s="19"/>
      <c r="Z73" s="22">
        <v>11224406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16157097</v>
      </c>
      <c r="C75" s="27"/>
      <c r="D75" s="28">
        <v>10800000</v>
      </c>
      <c r="E75" s="29">
        <v>16320458</v>
      </c>
      <c r="F75" s="29">
        <v>1631488</v>
      </c>
      <c r="G75" s="29">
        <v>1686124</v>
      </c>
      <c r="H75" s="29">
        <v>1676624</v>
      </c>
      <c r="I75" s="29">
        <v>4994236</v>
      </c>
      <c r="J75" s="29"/>
      <c r="K75" s="29">
        <v>1580102</v>
      </c>
      <c r="L75" s="29">
        <v>1621338</v>
      </c>
      <c r="M75" s="29">
        <v>3201440</v>
      </c>
      <c r="N75" s="29">
        <v>1653279</v>
      </c>
      <c r="O75" s="29">
        <v>1669180</v>
      </c>
      <c r="P75" s="29">
        <v>1680518</v>
      </c>
      <c r="Q75" s="29">
        <v>5002977</v>
      </c>
      <c r="R75" s="29"/>
      <c r="S75" s="29"/>
      <c r="T75" s="29"/>
      <c r="U75" s="29"/>
      <c r="V75" s="29">
        <v>13198653</v>
      </c>
      <c r="W75" s="29">
        <v>8100000</v>
      </c>
      <c r="X75" s="29"/>
      <c r="Y75" s="28"/>
      <c r="Z75" s="30">
        <v>16320458</v>
      </c>
    </row>
    <row r="76" spans="1:26" ht="13.5" hidden="1">
      <c r="A76" s="41" t="s">
        <v>110</v>
      </c>
      <c r="B76" s="31">
        <v>204278614</v>
      </c>
      <c r="C76" s="31"/>
      <c r="D76" s="32">
        <v>143336004</v>
      </c>
      <c r="E76" s="33">
        <v>149323208</v>
      </c>
      <c r="F76" s="33">
        <v>19283642</v>
      </c>
      <c r="G76" s="33">
        <v>20092200</v>
      </c>
      <c r="H76" s="33">
        <v>19898525</v>
      </c>
      <c r="I76" s="33">
        <v>59274367</v>
      </c>
      <c r="J76" s="33">
        <v>15833032</v>
      </c>
      <c r="K76" s="33">
        <v>18232340</v>
      </c>
      <c r="L76" s="33">
        <v>18355442</v>
      </c>
      <c r="M76" s="33">
        <v>52420814</v>
      </c>
      <c r="N76" s="33">
        <v>16847294</v>
      </c>
      <c r="O76" s="33">
        <v>17122211</v>
      </c>
      <c r="P76" s="33">
        <v>17409385</v>
      </c>
      <c r="Q76" s="33">
        <v>51378890</v>
      </c>
      <c r="R76" s="33"/>
      <c r="S76" s="33"/>
      <c r="T76" s="33"/>
      <c r="U76" s="33"/>
      <c r="V76" s="33">
        <v>163074071</v>
      </c>
      <c r="W76" s="33">
        <v>125661357</v>
      </c>
      <c r="X76" s="33"/>
      <c r="Y76" s="32"/>
      <c r="Z76" s="34">
        <v>149323208</v>
      </c>
    </row>
    <row r="77" spans="1:26" ht="13.5" hidden="1">
      <c r="A77" s="36" t="s">
        <v>31</v>
      </c>
      <c r="B77" s="18">
        <v>40351304</v>
      </c>
      <c r="C77" s="18"/>
      <c r="D77" s="19">
        <v>31088964</v>
      </c>
      <c r="E77" s="20">
        <v>32689304</v>
      </c>
      <c r="F77" s="20">
        <v>5061735</v>
      </c>
      <c r="G77" s="20">
        <v>5238631</v>
      </c>
      <c r="H77" s="20">
        <v>5047142</v>
      </c>
      <c r="I77" s="20">
        <v>15347508</v>
      </c>
      <c r="J77" s="20">
        <v>3021568</v>
      </c>
      <c r="K77" s="20">
        <v>5442314</v>
      </c>
      <c r="L77" s="20">
        <v>4683812</v>
      </c>
      <c r="M77" s="20">
        <v>13147694</v>
      </c>
      <c r="N77" s="20">
        <v>3557357</v>
      </c>
      <c r="O77" s="20">
        <v>3555375</v>
      </c>
      <c r="P77" s="20">
        <v>3479370</v>
      </c>
      <c r="Q77" s="20">
        <v>10592102</v>
      </c>
      <c r="R77" s="20"/>
      <c r="S77" s="20"/>
      <c r="T77" s="20"/>
      <c r="U77" s="20"/>
      <c r="V77" s="20">
        <v>39087304</v>
      </c>
      <c r="W77" s="20">
        <v>30217253</v>
      </c>
      <c r="X77" s="20"/>
      <c r="Y77" s="19"/>
      <c r="Z77" s="22">
        <v>32689304</v>
      </c>
    </row>
    <row r="78" spans="1:26" ht="13.5" hidden="1">
      <c r="A78" s="37" t="s">
        <v>32</v>
      </c>
      <c r="B78" s="18">
        <v>163927310</v>
      </c>
      <c r="C78" s="18"/>
      <c r="D78" s="19">
        <v>112247040</v>
      </c>
      <c r="E78" s="20">
        <v>116633904</v>
      </c>
      <c r="F78" s="20">
        <v>12590419</v>
      </c>
      <c r="G78" s="20">
        <v>13167445</v>
      </c>
      <c r="H78" s="20">
        <v>13174759</v>
      </c>
      <c r="I78" s="20">
        <v>38932623</v>
      </c>
      <c r="J78" s="20">
        <v>12811464</v>
      </c>
      <c r="K78" s="20">
        <v>11209924</v>
      </c>
      <c r="L78" s="20">
        <v>12050292</v>
      </c>
      <c r="M78" s="20">
        <v>36071680</v>
      </c>
      <c r="N78" s="20">
        <v>11636658</v>
      </c>
      <c r="O78" s="20">
        <v>11897656</v>
      </c>
      <c r="P78" s="20">
        <v>12249497</v>
      </c>
      <c r="Q78" s="20">
        <v>35783811</v>
      </c>
      <c r="R78" s="20"/>
      <c r="S78" s="20"/>
      <c r="T78" s="20"/>
      <c r="U78" s="20"/>
      <c r="V78" s="20">
        <v>110788114</v>
      </c>
      <c r="W78" s="20">
        <v>95444104</v>
      </c>
      <c r="X78" s="20"/>
      <c r="Y78" s="19"/>
      <c r="Z78" s="22">
        <v>116633904</v>
      </c>
    </row>
    <row r="79" spans="1:26" ht="13.5" hidden="1">
      <c r="A79" s="38" t="s">
        <v>103</v>
      </c>
      <c r="B79" s="18">
        <v>121224200</v>
      </c>
      <c r="C79" s="18"/>
      <c r="D79" s="19">
        <v>85050768</v>
      </c>
      <c r="E79" s="20">
        <v>85204739</v>
      </c>
      <c r="F79" s="20">
        <v>9093470</v>
      </c>
      <c r="G79" s="20">
        <v>9815097</v>
      </c>
      <c r="H79" s="20">
        <v>9672039</v>
      </c>
      <c r="I79" s="20">
        <v>28580606</v>
      </c>
      <c r="J79" s="20">
        <v>9376001</v>
      </c>
      <c r="K79" s="20">
        <v>8065907</v>
      </c>
      <c r="L79" s="20">
        <v>8501399</v>
      </c>
      <c r="M79" s="20">
        <v>25943307</v>
      </c>
      <c r="N79" s="20">
        <v>8491798</v>
      </c>
      <c r="O79" s="20">
        <v>8575080</v>
      </c>
      <c r="P79" s="20">
        <v>8614466</v>
      </c>
      <c r="Q79" s="20">
        <v>25681344</v>
      </c>
      <c r="R79" s="20"/>
      <c r="S79" s="20"/>
      <c r="T79" s="20"/>
      <c r="U79" s="20"/>
      <c r="V79" s="20">
        <v>80205257</v>
      </c>
      <c r="W79" s="20">
        <v>69864326</v>
      </c>
      <c r="X79" s="20"/>
      <c r="Y79" s="19"/>
      <c r="Z79" s="22">
        <v>85204739</v>
      </c>
    </row>
    <row r="80" spans="1:26" ht="13.5" hidden="1">
      <c r="A80" s="38" t="s">
        <v>104</v>
      </c>
      <c r="B80" s="18">
        <v>23560984</v>
      </c>
      <c r="C80" s="18"/>
      <c r="D80" s="19">
        <v>12708852</v>
      </c>
      <c r="E80" s="20">
        <v>15580247</v>
      </c>
      <c r="F80" s="20">
        <v>1808612</v>
      </c>
      <c r="G80" s="20">
        <v>1695162</v>
      </c>
      <c r="H80" s="20">
        <v>1826297</v>
      </c>
      <c r="I80" s="20">
        <v>5330071</v>
      </c>
      <c r="J80" s="20">
        <v>1704923</v>
      </c>
      <c r="K80" s="20">
        <v>1478169</v>
      </c>
      <c r="L80" s="20">
        <v>1894611</v>
      </c>
      <c r="M80" s="20">
        <v>5077703</v>
      </c>
      <c r="N80" s="20">
        <v>1450390</v>
      </c>
      <c r="O80" s="20">
        <v>1631397</v>
      </c>
      <c r="P80" s="20">
        <v>1944051</v>
      </c>
      <c r="Q80" s="20">
        <v>5025838</v>
      </c>
      <c r="R80" s="20"/>
      <c r="S80" s="20"/>
      <c r="T80" s="20"/>
      <c r="U80" s="20"/>
      <c r="V80" s="20">
        <v>15433612</v>
      </c>
      <c r="W80" s="20">
        <v>12994011</v>
      </c>
      <c r="X80" s="20"/>
      <c r="Y80" s="19"/>
      <c r="Z80" s="22">
        <v>15580247</v>
      </c>
    </row>
    <row r="81" spans="1:26" ht="13.5" hidden="1">
      <c r="A81" s="38" t="s">
        <v>105</v>
      </c>
      <c r="B81" s="18">
        <v>9152886</v>
      </c>
      <c r="C81" s="18"/>
      <c r="D81" s="19">
        <v>7015836</v>
      </c>
      <c r="E81" s="20">
        <v>7430614</v>
      </c>
      <c r="F81" s="20">
        <v>796778</v>
      </c>
      <c r="G81" s="20">
        <v>761093</v>
      </c>
      <c r="H81" s="20">
        <v>780848</v>
      </c>
      <c r="I81" s="20">
        <v>2338719</v>
      </c>
      <c r="J81" s="20">
        <v>839498</v>
      </c>
      <c r="K81" s="20">
        <v>774007</v>
      </c>
      <c r="L81" s="20">
        <v>758926</v>
      </c>
      <c r="M81" s="20">
        <v>2372431</v>
      </c>
      <c r="N81" s="20">
        <v>798941</v>
      </c>
      <c r="O81" s="20">
        <v>793384</v>
      </c>
      <c r="P81" s="20">
        <v>787442</v>
      </c>
      <c r="Q81" s="20">
        <v>2379767</v>
      </c>
      <c r="R81" s="20"/>
      <c r="S81" s="20"/>
      <c r="T81" s="20"/>
      <c r="U81" s="20"/>
      <c r="V81" s="20">
        <v>7090917</v>
      </c>
      <c r="W81" s="20">
        <v>5883382</v>
      </c>
      <c r="X81" s="20"/>
      <c r="Y81" s="19"/>
      <c r="Z81" s="22">
        <v>7430614</v>
      </c>
    </row>
    <row r="82" spans="1:26" ht="13.5" hidden="1">
      <c r="A82" s="38" t="s">
        <v>106</v>
      </c>
      <c r="B82" s="18">
        <v>9989240</v>
      </c>
      <c r="C82" s="18"/>
      <c r="D82" s="19">
        <v>7471584</v>
      </c>
      <c r="E82" s="20">
        <v>8418304</v>
      </c>
      <c r="F82" s="20">
        <v>891559</v>
      </c>
      <c r="G82" s="20">
        <v>896093</v>
      </c>
      <c r="H82" s="20">
        <v>895575</v>
      </c>
      <c r="I82" s="20">
        <v>2683227</v>
      </c>
      <c r="J82" s="20">
        <v>891042</v>
      </c>
      <c r="K82" s="20">
        <v>891841</v>
      </c>
      <c r="L82" s="20">
        <v>895356</v>
      </c>
      <c r="M82" s="20">
        <v>2678239</v>
      </c>
      <c r="N82" s="20">
        <v>895529</v>
      </c>
      <c r="O82" s="20">
        <v>897795</v>
      </c>
      <c r="P82" s="20">
        <v>903538</v>
      </c>
      <c r="Q82" s="20">
        <v>2696862</v>
      </c>
      <c r="R82" s="20"/>
      <c r="S82" s="20"/>
      <c r="T82" s="20"/>
      <c r="U82" s="20"/>
      <c r="V82" s="20">
        <v>8058328</v>
      </c>
      <c r="W82" s="20">
        <v>6702385</v>
      </c>
      <c r="X82" s="20"/>
      <c r="Y82" s="19"/>
      <c r="Z82" s="22">
        <v>8418304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/>
      <c r="E84" s="29"/>
      <c r="F84" s="29">
        <v>1631488</v>
      </c>
      <c r="G84" s="29">
        <v>1686124</v>
      </c>
      <c r="H84" s="29">
        <v>1676624</v>
      </c>
      <c r="I84" s="29">
        <v>4994236</v>
      </c>
      <c r="J84" s="29"/>
      <c r="K84" s="29">
        <v>1580102</v>
      </c>
      <c r="L84" s="29">
        <v>1621338</v>
      </c>
      <c r="M84" s="29">
        <v>3201440</v>
      </c>
      <c r="N84" s="29">
        <v>1653279</v>
      </c>
      <c r="O84" s="29">
        <v>1669180</v>
      </c>
      <c r="P84" s="29">
        <v>1680518</v>
      </c>
      <c r="Q84" s="29">
        <v>5002977</v>
      </c>
      <c r="R84" s="29"/>
      <c r="S84" s="29"/>
      <c r="T84" s="29"/>
      <c r="U84" s="29"/>
      <c r="V84" s="29">
        <v>13198653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36068131</v>
      </c>
      <c r="C5" s="18">
        <v>0</v>
      </c>
      <c r="D5" s="58">
        <v>45080541</v>
      </c>
      <c r="E5" s="59">
        <v>45080541</v>
      </c>
      <c r="F5" s="59">
        <v>11639858</v>
      </c>
      <c r="G5" s="59">
        <v>2566125</v>
      </c>
      <c r="H5" s="59">
        <v>2549133</v>
      </c>
      <c r="I5" s="59">
        <v>16755116</v>
      </c>
      <c r="J5" s="59">
        <v>2575850</v>
      </c>
      <c r="K5" s="59">
        <v>2566497</v>
      </c>
      <c r="L5" s="59">
        <v>2565206</v>
      </c>
      <c r="M5" s="59">
        <v>7707553</v>
      </c>
      <c r="N5" s="59">
        <v>2494588</v>
      </c>
      <c r="O5" s="59">
        <v>2568994</v>
      </c>
      <c r="P5" s="59">
        <v>2721573</v>
      </c>
      <c r="Q5" s="59">
        <v>7785155</v>
      </c>
      <c r="R5" s="59">
        <v>0</v>
      </c>
      <c r="S5" s="59">
        <v>0</v>
      </c>
      <c r="T5" s="59">
        <v>0</v>
      </c>
      <c r="U5" s="59">
        <v>0</v>
      </c>
      <c r="V5" s="59">
        <v>32247824</v>
      </c>
      <c r="W5" s="59">
        <v>33810399</v>
      </c>
      <c r="X5" s="59">
        <v>-1562575</v>
      </c>
      <c r="Y5" s="60">
        <v>-4.62</v>
      </c>
      <c r="Z5" s="61">
        <v>45080541</v>
      </c>
    </row>
    <row r="6" spans="1:26" ht="13.5">
      <c r="A6" s="57" t="s">
        <v>32</v>
      </c>
      <c r="B6" s="18">
        <v>95102776</v>
      </c>
      <c r="C6" s="18">
        <v>0</v>
      </c>
      <c r="D6" s="58">
        <v>107655891</v>
      </c>
      <c r="E6" s="59">
        <v>107655891</v>
      </c>
      <c r="F6" s="59">
        <v>8430811</v>
      </c>
      <c r="G6" s="59">
        <v>9089154</v>
      </c>
      <c r="H6" s="59">
        <v>9211517</v>
      </c>
      <c r="I6" s="59">
        <v>26731482</v>
      </c>
      <c r="J6" s="59">
        <v>10189792</v>
      </c>
      <c r="K6" s="59">
        <v>9397517</v>
      </c>
      <c r="L6" s="59">
        <v>8785697</v>
      </c>
      <c r="M6" s="59">
        <v>28373006</v>
      </c>
      <c r="N6" s="59">
        <v>9402486</v>
      </c>
      <c r="O6" s="59">
        <v>7990567</v>
      </c>
      <c r="P6" s="59">
        <v>8453336</v>
      </c>
      <c r="Q6" s="59">
        <v>25846389</v>
      </c>
      <c r="R6" s="59">
        <v>0</v>
      </c>
      <c r="S6" s="59">
        <v>0</v>
      </c>
      <c r="T6" s="59">
        <v>0</v>
      </c>
      <c r="U6" s="59">
        <v>0</v>
      </c>
      <c r="V6" s="59">
        <v>80950877</v>
      </c>
      <c r="W6" s="59">
        <v>80741907</v>
      </c>
      <c r="X6" s="59">
        <v>208970</v>
      </c>
      <c r="Y6" s="60">
        <v>0.26</v>
      </c>
      <c r="Z6" s="61">
        <v>107655891</v>
      </c>
    </row>
    <row r="7" spans="1:26" ht="13.5">
      <c r="A7" s="57" t="s">
        <v>33</v>
      </c>
      <c r="B7" s="18">
        <v>5342507</v>
      </c>
      <c r="C7" s="18">
        <v>0</v>
      </c>
      <c r="D7" s="58">
        <v>4240652</v>
      </c>
      <c r="E7" s="59">
        <v>4240652</v>
      </c>
      <c r="F7" s="59">
        <v>205530</v>
      </c>
      <c r="G7" s="59">
        <v>0</v>
      </c>
      <c r="H7" s="59">
        <v>3153710</v>
      </c>
      <c r="I7" s="59">
        <v>3359240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3359240</v>
      </c>
      <c r="W7" s="59">
        <v>3180492</v>
      </c>
      <c r="X7" s="59">
        <v>178748</v>
      </c>
      <c r="Y7" s="60">
        <v>5.62</v>
      </c>
      <c r="Z7" s="61">
        <v>4240652</v>
      </c>
    </row>
    <row r="8" spans="1:26" ht="13.5">
      <c r="A8" s="57" t="s">
        <v>34</v>
      </c>
      <c r="B8" s="18">
        <v>95291117</v>
      </c>
      <c r="C8" s="18">
        <v>0</v>
      </c>
      <c r="D8" s="58">
        <v>101168000</v>
      </c>
      <c r="E8" s="59">
        <v>101168000</v>
      </c>
      <c r="F8" s="59">
        <v>41830000</v>
      </c>
      <c r="G8" s="59">
        <v>440000</v>
      </c>
      <c r="H8" s="59">
        <v>0</v>
      </c>
      <c r="I8" s="59">
        <v>42270000</v>
      </c>
      <c r="J8" s="59">
        <v>-932350</v>
      </c>
      <c r="K8" s="59">
        <v>0</v>
      </c>
      <c r="L8" s="59">
        <v>31954000</v>
      </c>
      <c r="M8" s="59">
        <v>31021650</v>
      </c>
      <c r="N8" s="59">
        <v>791000</v>
      </c>
      <c r="O8" s="59">
        <v>528000</v>
      </c>
      <c r="P8" s="59">
        <v>24078000</v>
      </c>
      <c r="Q8" s="59">
        <v>25397000</v>
      </c>
      <c r="R8" s="59">
        <v>0</v>
      </c>
      <c r="S8" s="59">
        <v>0</v>
      </c>
      <c r="T8" s="59">
        <v>0</v>
      </c>
      <c r="U8" s="59">
        <v>0</v>
      </c>
      <c r="V8" s="59">
        <v>98688650</v>
      </c>
      <c r="W8" s="59">
        <v>99771000</v>
      </c>
      <c r="X8" s="59">
        <v>-1082350</v>
      </c>
      <c r="Y8" s="60">
        <v>-1.08</v>
      </c>
      <c r="Z8" s="61">
        <v>101168000</v>
      </c>
    </row>
    <row r="9" spans="1:26" ht="13.5">
      <c r="A9" s="57" t="s">
        <v>35</v>
      </c>
      <c r="B9" s="18">
        <v>47274877</v>
      </c>
      <c r="C9" s="18">
        <v>0</v>
      </c>
      <c r="D9" s="58">
        <v>38605097</v>
      </c>
      <c r="E9" s="59">
        <v>38605097</v>
      </c>
      <c r="F9" s="59">
        <v>4606550</v>
      </c>
      <c r="G9" s="59">
        <v>3820052</v>
      </c>
      <c r="H9" s="59">
        <v>919571</v>
      </c>
      <c r="I9" s="59">
        <v>9346173</v>
      </c>
      <c r="J9" s="59">
        <v>753772</v>
      </c>
      <c r="K9" s="59">
        <v>1183015</v>
      </c>
      <c r="L9" s="59">
        <v>807811</v>
      </c>
      <c r="M9" s="59">
        <v>2744598</v>
      </c>
      <c r="N9" s="59">
        <v>2174834</v>
      </c>
      <c r="O9" s="59">
        <v>2677721</v>
      </c>
      <c r="P9" s="59">
        <v>1006513</v>
      </c>
      <c r="Q9" s="59">
        <v>5859068</v>
      </c>
      <c r="R9" s="59">
        <v>0</v>
      </c>
      <c r="S9" s="59">
        <v>0</v>
      </c>
      <c r="T9" s="59">
        <v>0</v>
      </c>
      <c r="U9" s="59">
        <v>0</v>
      </c>
      <c r="V9" s="59">
        <v>17949839</v>
      </c>
      <c r="W9" s="59">
        <v>28953819</v>
      </c>
      <c r="X9" s="59">
        <v>-11003980</v>
      </c>
      <c r="Y9" s="60">
        <v>-38.01</v>
      </c>
      <c r="Z9" s="61">
        <v>38605097</v>
      </c>
    </row>
    <row r="10" spans="1:26" ht="25.5">
      <c r="A10" s="62" t="s">
        <v>95</v>
      </c>
      <c r="B10" s="63">
        <f>SUM(B5:B9)</f>
        <v>279079408</v>
      </c>
      <c r="C10" s="63">
        <f>SUM(C5:C9)</f>
        <v>0</v>
      </c>
      <c r="D10" s="64">
        <f aca="true" t="shared" si="0" ref="D10:Z10">SUM(D5:D9)</f>
        <v>296750181</v>
      </c>
      <c r="E10" s="65">
        <f t="shared" si="0"/>
        <v>296750181</v>
      </c>
      <c r="F10" s="65">
        <f t="shared" si="0"/>
        <v>66712749</v>
      </c>
      <c r="G10" s="65">
        <f t="shared" si="0"/>
        <v>15915331</v>
      </c>
      <c r="H10" s="65">
        <f t="shared" si="0"/>
        <v>15833931</v>
      </c>
      <c r="I10" s="65">
        <f t="shared" si="0"/>
        <v>98462011</v>
      </c>
      <c r="J10" s="65">
        <f t="shared" si="0"/>
        <v>12587064</v>
      </c>
      <c r="K10" s="65">
        <f t="shared" si="0"/>
        <v>13147029</v>
      </c>
      <c r="L10" s="65">
        <f t="shared" si="0"/>
        <v>44112714</v>
      </c>
      <c r="M10" s="65">
        <f t="shared" si="0"/>
        <v>69846807</v>
      </c>
      <c r="N10" s="65">
        <f t="shared" si="0"/>
        <v>14862908</v>
      </c>
      <c r="O10" s="65">
        <f t="shared" si="0"/>
        <v>13765282</v>
      </c>
      <c r="P10" s="65">
        <f t="shared" si="0"/>
        <v>36259422</v>
      </c>
      <c r="Q10" s="65">
        <f t="shared" si="0"/>
        <v>64887612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233196430</v>
      </c>
      <c r="W10" s="65">
        <f t="shared" si="0"/>
        <v>246457617</v>
      </c>
      <c r="X10" s="65">
        <f t="shared" si="0"/>
        <v>-13261187</v>
      </c>
      <c r="Y10" s="66">
        <f>+IF(W10&lt;&gt;0,(X10/W10)*100,0)</f>
        <v>-5.380717042314013</v>
      </c>
      <c r="Z10" s="67">
        <f t="shared" si="0"/>
        <v>296750181</v>
      </c>
    </row>
    <row r="11" spans="1:26" ht="13.5">
      <c r="A11" s="57" t="s">
        <v>36</v>
      </c>
      <c r="B11" s="18">
        <v>69387110</v>
      </c>
      <c r="C11" s="18">
        <v>0</v>
      </c>
      <c r="D11" s="58">
        <v>88298688</v>
      </c>
      <c r="E11" s="59">
        <v>88298688</v>
      </c>
      <c r="F11" s="59">
        <v>6133412</v>
      </c>
      <c r="G11" s="59">
        <v>6354199</v>
      </c>
      <c r="H11" s="59">
        <v>5971024</v>
      </c>
      <c r="I11" s="59">
        <v>18458635</v>
      </c>
      <c r="J11" s="59">
        <v>6132359</v>
      </c>
      <c r="K11" s="59">
        <v>6057793</v>
      </c>
      <c r="L11" s="59">
        <v>6182598</v>
      </c>
      <c r="M11" s="59">
        <v>18372750</v>
      </c>
      <c r="N11" s="59">
        <v>6170344</v>
      </c>
      <c r="O11" s="59">
        <v>5894803</v>
      </c>
      <c r="P11" s="59">
        <v>5838410</v>
      </c>
      <c r="Q11" s="59">
        <v>17903557</v>
      </c>
      <c r="R11" s="59">
        <v>0</v>
      </c>
      <c r="S11" s="59">
        <v>0</v>
      </c>
      <c r="T11" s="59">
        <v>0</v>
      </c>
      <c r="U11" s="59">
        <v>0</v>
      </c>
      <c r="V11" s="59">
        <v>54734942</v>
      </c>
      <c r="W11" s="59">
        <v>66849912</v>
      </c>
      <c r="X11" s="59">
        <v>-12114970</v>
      </c>
      <c r="Y11" s="60">
        <v>-18.12</v>
      </c>
      <c r="Z11" s="61">
        <v>88298688</v>
      </c>
    </row>
    <row r="12" spans="1:26" ht="13.5">
      <c r="A12" s="57" t="s">
        <v>37</v>
      </c>
      <c r="B12" s="18">
        <v>7584314</v>
      </c>
      <c r="C12" s="18">
        <v>0</v>
      </c>
      <c r="D12" s="58">
        <v>8192726</v>
      </c>
      <c r="E12" s="59">
        <v>8192726</v>
      </c>
      <c r="F12" s="59">
        <v>672403</v>
      </c>
      <c r="G12" s="59">
        <v>640410</v>
      </c>
      <c r="H12" s="59">
        <v>618249</v>
      </c>
      <c r="I12" s="59">
        <v>1931062</v>
      </c>
      <c r="J12" s="59">
        <v>618249</v>
      </c>
      <c r="K12" s="59">
        <v>640410</v>
      </c>
      <c r="L12" s="59">
        <v>640410</v>
      </c>
      <c r="M12" s="59">
        <v>1899069</v>
      </c>
      <c r="N12" s="59">
        <v>1092495</v>
      </c>
      <c r="O12" s="59">
        <v>705136</v>
      </c>
      <c r="P12" s="59">
        <v>705136</v>
      </c>
      <c r="Q12" s="59">
        <v>2502767</v>
      </c>
      <c r="R12" s="59">
        <v>0</v>
      </c>
      <c r="S12" s="59">
        <v>0</v>
      </c>
      <c r="T12" s="59">
        <v>0</v>
      </c>
      <c r="U12" s="59">
        <v>0</v>
      </c>
      <c r="V12" s="59">
        <v>6332898</v>
      </c>
      <c r="W12" s="59">
        <v>5766282</v>
      </c>
      <c r="X12" s="59">
        <v>566616</v>
      </c>
      <c r="Y12" s="60">
        <v>9.83</v>
      </c>
      <c r="Z12" s="61">
        <v>8192726</v>
      </c>
    </row>
    <row r="13" spans="1:26" ht="13.5">
      <c r="A13" s="57" t="s">
        <v>96</v>
      </c>
      <c r="B13" s="18">
        <v>26640831</v>
      </c>
      <c r="C13" s="18">
        <v>0</v>
      </c>
      <c r="D13" s="58">
        <v>37214094</v>
      </c>
      <c r="E13" s="59">
        <v>37214094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27910575</v>
      </c>
      <c r="X13" s="59">
        <v>-27910575</v>
      </c>
      <c r="Y13" s="60">
        <v>-100</v>
      </c>
      <c r="Z13" s="61">
        <v>37214094</v>
      </c>
    </row>
    <row r="14" spans="1:26" ht="13.5">
      <c r="A14" s="57" t="s">
        <v>38</v>
      </c>
      <c r="B14" s="18">
        <v>2613757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70610372</v>
      </c>
      <c r="C15" s="18">
        <v>0</v>
      </c>
      <c r="D15" s="58">
        <v>78811317</v>
      </c>
      <c r="E15" s="59">
        <v>78811317</v>
      </c>
      <c r="F15" s="59">
        <v>275643</v>
      </c>
      <c r="G15" s="59">
        <v>5937190</v>
      </c>
      <c r="H15" s="59">
        <v>7062221</v>
      </c>
      <c r="I15" s="59">
        <v>13275054</v>
      </c>
      <c r="J15" s="59">
        <v>3974811</v>
      </c>
      <c r="K15" s="59">
        <v>6508486</v>
      </c>
      <c r="L15" s="59">
        <v>4910179</v>
      </c>
      <c r="M15" s="59">
        <v>15393476</v>
      </c>
      <c r="N15" s="59">
        <v>3997627</v>
      </c>
      <c r="O15" s="59">
        <v>5840408</v>
      </c>
      <c r="P15" s="59">
        <v>6575144</v>
      </c>
      <c r="Q15" s="59">
        <v>16413179</v>
      </c>
      <c r="R15" s="59">
        <v>0</v>
      </c>
      <c r="S15" s="59">
        <v>0</v>
      </c>
      <c r="T15" s="59">
        <v>0</v>
      </c>
      <c r="U15" s="59">
        <v>0</v>
      </c>
      <c r="V15" s="59">
        <v>45081709</v>
      </c>
      <c r="W15" s="59">
        <v>59184135</v>
      </c>
      <c r="X15" s="59">
        <v>-14102426</v>
      </c>
      <c r="Y15" s="60">
        <v>-23.83</v>
      </c>
      <c r="Z15" s="61">
        <v>78811317</v>
      </c>
    </row>
    <row r="16" spans="1:26" ht="13.5">
      <c r="A16" s="68" t="s">
        <v>40</v>
      </c>
      <c r="B16" s="18">
        <v>3950375</v>
      </c>
      <c r="C16" s="18">
        <v>0</v>
      </c>
      <c r="D16" s="58">
        <v>6334148</v>
      </c>
      <c r="E16" s="59">
        <v>6334148</v>
      </c>
      <c r="F16" s="59">
        <v>616906</v>
      </c>
      <c r="G16" s="59">
        <v>915633</v>
      </c>
      <c r="H16" s="59">
        <v>0</v>
      </c>
      <c r="I16" s="59">
        <v>1532539</v>
      </c>
      <c r="J16" s="59">
        <v>1090398</v>
      </c>
      <c r="K16" s="59">
        <v>1108160</v>
      </c>
      <c r="L16" s="59">
        <v>1111853</v>
      </c>
      <c r="M16" s="59">
        <v>3310411</v>
      </c>
      <c r="N16" s="59">
        <v>1135364</v>
      </c>
      <c r="O16" s="59">
        <v>1098344</v>
      </c>
      <c r="P16" s="59">
        <v>1119654</v>
      </c>
      <c r="Q16" s="59">
        <v>3353362</v>
      </c>
      <c r="R16" s="59">
        <v>0</v>
      </c>
      <c r="S16" s="59">
        <v>0</v>
      </c>
      <c r="T16" s="59">
        <v>0</v>
      </c>
      <c r="U16" s="59">
        <v>0</v>
      </c>
      <c r="V16" s="59">
        <v>8196312</v>
      </c>
      <c r="W16" s="59">
        <v>4750605</v>
      </c>
      <c r="X16" s="59">
        <v>3445707</v>
      </c>
      <c r="Y16" s="60">
        <v>72.53</v>
      </c>
      <c r="Z16" s="61">
        <v>6334148</v>
      </c>
    </row>
    <row r="17" spans="1:26" ht="13.5">
      <c r="A17" s="57" t="s">
        <v>41</v>
      </c>
      <c r="B17" s="18">
        <v>96667322</v>
      </c>
      <c r="C17" s="18">
        <v>0</v>
      </c>
      <c r="D17" s="58">
        <v>88272367</v>
      </c>
      <c r="E17" s="59">
        <v>88272367</v>
      </c>
      <c r="F17" s="59">
        <v>1839710</v>
      </c>
      <c r="G17" s="59">
        <v>2047124</v>
      </c>
      <c r="H17" s="59">
        <v>4683840</v>
      </c>
      <c r="I17" s="59">
        <v>8570674</v>
      </c>
      <c r="J17" s="59">
        <v>-881884</v>
      </c>
      <c r="K17" s="59">
        <v>1475801</v>
      </c>
      <c r="L17" s="59">
        <v>3466695</v>
      </c>
      <c r="M17" s="59">
        <v>4060612</v>
      </c>
      <c r="N17" s="59">
        <v>-1344746</v>
      </c>
      <c r="O17" s="59">
        <v>3507204</v>
      </c>
      <c r="P17" s="59">
        <v>-223523</v>
      </c>
      <c r="Q17" s="59">
        <v>1938935</v>
      </c>
      <c r="R17" s="59">
        <v>0</v>
      </c>
      <c r="S17" s="59">
        <v>0</v>
      </c>
      <c r="T17" s="59">
        <v>0</v>
      </c>
      <c r="U17" s="59">
        <v>0</v>
      </c>
      <c r="V17" s="59">
        <v>14570221</v>
      </c>
      <c r="W17" s="59">
        <v>66739482</v>
      </c>
      <c r="X17" s="59">
        <v>-52169261</v>
      </c>
      <c r="Y17" s="60">
        <v>-78.17</v>
      </c>
      <c r="Z17" s="61">
        <v>88272367</v>
      </c>
    </row>
    <row r="18" spans="1:26" ht="13.5">
      <c r="A18" s="69" t="s">
        <v>42</v>
      </c>
      <c r="B18" s="70">
        <f>SUM(B11:B17)</f>
        <v>277454081</v>
      </c>
      <c r="C18" s="70">
        <f>SUM(C11:C17)</f>
        <v>0</v>
      </c>
      <c r="D18" s="71">
        <f aca="true" t="shared" si="1" ref="D18:Z18">SUM(D11:D17)</f>
        <v>307123340</v>
      </c>
      <c r="E18" s="72">
        <f t="shared" si="1"/>
        <v>307123340</v>
      </c>
      <c r="F18" s="72">
        <f t="shared" si="1"/>
        <v>9538074</v>
      </c>
      <c r="G18" s="72">
        <f t="shared" si="1"/>
        <v>15894556</v>
      </c>
      <c r="H18" s="72">
        <f t="shared" si="1"/>
        <v>18335334</v>
      </c>
      <c r="I18" s="72">
        <f t="shared" si="1"/>
        <v>43767964</v>
      </c>
      <c r="J18" s="72">
        <f t="shared" si="1"/>
        <v>10933933</v>
      </c>
      <c r="K18" s="72">
        <f t="shared" si="1"/>
        <v>15790650</v>
      </c>
      <c r="L18" s="72">
        <f t="shared" si="1"/>
        <v>16311735</v>
      </c>
      <c r="M18" s="72">
        <f t="shared" si="1"/>
        <v>43036318</v>
      </c>
      <c r="N18" s="72">
        <f t="shared" si="1"/>
        <v>11051084</v>
      </c>
      <c r="O18" s="72">
        <f t="shared" si="1"/>
        <v>17045895</v>
      </c>
      <c r="P18" s="72">
        <f t="shared" si="1"/>
        <v>14014821</v>
      </c>
      <c r="Q18" s="72">
        <f t="shared" si="1"/>
        <v>42111800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128916082</v>
      </c>
      <c r="W18" s="72">
        <f t="shared" si="1"/>
        <v>231200991</v>
      </c>
      <c r="X18" s="72">
        <f t="shared" si="1"/>
        <v>-102284909</v>
      </c>
      <c r="Y18" s="66">
        <f>+IF(W18&lt;&gt;0,(X18/W18)*100,0)</f>
        <v>-44.24068796487122</v>
      </c>
      <c r="Z18" s="73">
        <f t="shared" si="1"/>
        <v>307123340</v>
      </c>
    </row>
    <row r="19" spans="1:26" ht="13.5">
      <c r="A19" s="69" t="s">
        <v>43</v>
      </c>
      <c r="B19" s="74">
        <f>+B10-B18</f>
        <v>1625327</v>
      </c>
      <c r="C19" s="74">
        <f>+C10-C18</f>
        <v>0</v>
      </c>
      <c r="D19" s="75">
        <f aca="true" t="shared" si="2" ref="D19:Z19">+D10-D18</f>
        <v>-10373159</v>
      </c>
      <c r="E19" s="76">
        <f t="shared" si="2"/>
        <v>-10373159</v>
      </c>
      <c r="F19" s="76">
        <f t="shared" si="2"/>
        <v>57174675</v>
      </c>
      <c r="G19" s="76">
        <f t="shared" si="2"/>
        <v>20775</v>
      </c>
      <c r="H19" s="76">
        <f t="shared" si="2"/>
        <v>-2501403</v>
      </c>
      <c r="I19" s="76">
        <f t="shared" si="2"/>
        <v>54694047</v>
      </c>
      <c r="J19" s="76">
        <f t="shared" si="2"/>
        <v>1653131</v>
      </c>
      <c r="K19" s="76">
        <f t="shared" si="2"/>
        <v>-2643621</v>
      </c>
      <c r="L19" s="76">
        <f t="shared" si="2"/>
        <v>27800979</v>
      </c>
      <c r="M19" s="76">
        <f t="shared" si="2"/>
        <v>26810489</v>
      </c>
      <c r="N19" s="76">
        <f t="shared" si="2"/>
        <v>3811824</v>
      </c>
      <c r="O19" s="76">
        <f t="shared" si="2"/>
        <v>-3280613</v>
      </c>
      <c r="P19" s="76">
        <f t="shared" si="2"/>
        <v>22244601</v>
      </c>
      <c r="Q19" s="76">
        <f t="shared" si="2"/>
        <v>22775812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104280348</v>
      </c>
      <c r="W19" s="76">
        <f>IF(E10=E18,0,W10-W18)</f>
        <v>15256626</v>
      </c>
      <c r="X19" s="76">
        <f t="shared" si="2"/>
        <v>89023722</v>
      </c>
      <c r="Y19" s="77">
        <f>+IF(W19&lt;&gt;0,(X19/W19)*100,0)</f>
        <v>583.5085817794838</v>
      </c>
      <c r="Z19" s="78">
        <f t="shared" si="2"/>
        <v>-10373159</v>
      </c>
    </row>
    <row r="20" spans="1:26" ht="13.5">
      <c r="A20" s="57" t="s">
        <v>44</v>
      </c>
      <c r="B20" s="18">
        <v>32086047</v>
      </c>
      <c r="C20" s="18">
        <v>0</v>
      </c>
      <c r="D20" s="58">
        <v>44930000</v>
      </c>
      <c r="E20" s="59">
        <v>44930000</v>
      </c>
      <c r="F20" s="59">
        <v>17592000</v>
      </c>
      <c r="G20" s="59">
        <v>0</v>
      </c>
      <c r="H20" s="59">
        <v>0</v>
      </c>
      <c r="I20" s="59">
        <v>17592000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9677000</v>
      </c>
      <c r="Q20" s="59">
        <v>9677000</v>
      </c>
      <c r="R20" s="59">
        <v>0</v>
      </c>
      <c r="S20" s="59">
        <v>0</v>
      </c>
      <c r="T20" s="59">
        <v>0</v>
      </c>
      <c r="U20" s="59">
        <v>0</v>
      </c>
      <c r="V20" s="59">
        <v>27269000</v>
      </c>
      <c r="W20" s="59">
        <v>46327000</v>
      </c>
      <c r="X20" s="59">
        <v>-19058000</v>
      </c>
      <c r="Y20" s="60">
        <v>-41.14</v>
      </c>
      <c r="Z20" s="61">
        <v>44930000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33711374</v>
      </c>
      <c r="C22" s="85">
        <f>SUM(C19:C21)</f>
        <v>0</v>
      </c>
      <c r="D22" s="86">
        <f aca="true" t="shared" si="3" ref="D22:Z22">SUM(D19:D21)</f>
        <v>34556841</v>
      </c>
      <c r="E22" s="87">
        <f t="shared" si="3"/>
        <v>34556841</v>
      </c>
      <c r="F22" s="87">
        <f t="shared" si="3"/>
        <v>74766675</v>
      </c>
      <c r="G22" s="87">
        <f t="shared" si="3"/>
        <v>20775</v>
      </c>
      <c r="H22" s="87">
        <f t="shared" si="3"/>
        <v>-2501403</v>
      </c>
      <c r="I22" s="87">
        <f t="shared" si="3"/>
        <v>72286047</v>
      </c>
      <c r="J22" s="87">
        <f t="shared" si="3"/>
        <v>1653131</v>
      </c>
      <c r="K22" s="87">
        <f t="shared" si="3"/>
        <v>-2643621</v>
      </c>
      <c r="L22" s="87">
        <f t="shared" si="3"/>
        <v>27800979</v>
      </c>
      <c r="M22" s="87">
        <f t="shared" si="3"/>
        <v>26810489</v>
      </c>
      <c r="N22" s="87">
        <f t="shared" si="3"/>
        <v>3811824</v>
      </c>
      <c r="O22" s="87">
        <f t="shared" si="3"/>
        <v>-3280613</v>
      </c>
      <c r="P22" s="87">
        <f t="shared" si="3"/>
        <v>31921601</v>
      </c>
      <c r="Q22" s="87">
        <f t="shared" si="3"/>
        <v>32452812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131549348</v>
      </c>
      <c r="W22" s="87">
        <f t="shared" si="3"/>
        <v>61583626</v>
      </c>
      <c r="X22" s="87">
        <f t="shared" si="3"/>
        <v>69965722</v>
      </c>
      <c r="Y22" s="88">
        <f>+IF(W22&lt;&gt;0,(X22/W22)*100,0)</f>
        <v>113.61091664203077</v>
      </c>
      <c r="Z22" s="89">
        <f t="shared" si="3"/>
        <v>34556841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33711374</v>
      </c>
      <c r="C24" s="74">
        <f>SUM(C22:C23)</f>
        <v>0</v>
      </c>
      <c r="D24" s="75">
        <f aca="true" t="shared" si="4" ref="D24:Z24">SUM(D22:D23)</f>
        <v>34556841</v>
      </c>
      <c r="E24" s="76">
        <f t="shared" si="4"/>
        <v>34556841</v>
      </c>
      <c r="F24" s="76">
        <f t="shared" si="4"/>
        <v>74766675</v>
      </c>
      <c r="G24" s="76">
        <f t="shared" si="4"/>
        <v>20775</v>
      </c>
      <c r="H24" s="76">
        <f t="shared" si="4"/>
        <v>-2501403</v>
      </c>
      <c r="I24" s="76">
        <f t="shared" si="4"/>
        <v>72286047</v>
      </c>
      <c r="J24" s="76">
        <f t="shared" si="4"/>
        <v>1653131</v>
      </c>
      <c r="K24" s="76">
        <f t="shared" si="4"/>
        <v>-2643621</v>
      </c>
      <c r="L24" s="76">
        <f t="shared" si="4"/>
        <v>27800979</v>
      </c>
      <c r="M24" s="76">
        <f t="shared" si="4"/>
        <v>26810489</v>
      </c>
      <c r="N24" s="76">
        <f t="shared" si="4"/>
        <v>3811824</v>
      </c>
      <c r="O24" s="76">
        <f t="shared" si="4"/>
        <v>-3280613</v>
      </c>
      <c r="P24" s="76">
        <f t="shared" si="4"/>
        <v>31921601</v>
      </c>
      <c r="Q24" s="76">
        <f t="shared" si="4"/>
        <v>32452812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131549348</v>
      </c>
      <c r="W24" s="76">
        <f t="shared" si="4"/>
        <v>61583626</v>
      </c>
      <c r="X24" s="76">
        <f t="shared" si="4"/>
        <v>69965722</v>
      </c>
      <c r="Y24" s="77">
        <f>+IF(W24&lt;&gt;0,(X24/W24)*100,0)</f>
        <v>113.61091664203077</v>
      </c>
      <c r="Z24" s="78">
        <f t="shared" si="4"/>
        <v>34556841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36252518</v>
      </c>
      <c r="C27" s="21">
        <v>0</v>
      </c>
      <c r="D27" s="98">
        <v>48930000</v>
      </c>
      <c r="E27" s="99">
        <v>53337812</v>
      </c>
      <c r="F27" s="99">
        <v>0</v>
      </c>
      <c r="G27" s="99">
        <v>1394750</v>
      </c>
      <c r="H27" s="99">
        <v>550533</v>
      </c>
      <c r="I27" s="99">
        <v>1945283</v>
      </c>
      <c r="J27" s="99">
        <v>4348575</v>
      </c>
      <c r="K27" s="99">
        <v>7038223</v>
      </c>
      <c r="L27" s="99">
        <v>6655443</v>
      </c>
      <c r="M27" s="99">
        <v>18042241</v>
      </c>
      <c r="N27" s="99">
        <v>123594</v>
      </c>
      <c r="O27" s="99">
        <v>875011</v>
      </c>
      <c r="P27" s="99">
        <v>0</v>
      </c>
      <c r="Q27" s="99">
        <v>998605</v>
      </c>
      <c r="R27" s="99">
        <v>0</v>
      </c>
      <c r="S27" s="99">
        <v>0</v>
      </c>
      <c r="T27" s="99">
        <v>0</v>
      </c>
      <c r="U27" s="99">
        <v>0</v>
      </c>
      <c r="V27" s="99">
        <v>20986129</v>
      </c>
      <c r="W27" s="99">
        <v>40003359</v>
      </c>
      <c r="X27" s="99">
        <v>-19017230</v>
      </c>
      <c r="Y27" s="100">
        <v>-47.54</v>
      </c>
      <c r="Z27" s="101">
        <v>53337812</v>
      </c>
    </row>
    <row r="28" spans="1:26" ht="13.5">
      <c r="A28" s="102" t="s">
        <v>44</v>
      </c>
      <c r="B28" s="18">
        <v>23212585</v>
      </c>
      <c r="C28" s="18">
        <v>0</v>
      </c>
      <c r="D28" s="58">
        <v>44930000</v>
      </c>
      <c r="E28" s="59">
        <v>48930000</v>
      </c>
      <c r="F28" s="59">
        <v>0</v>
      </c>
      <c r="G28" s="59">
        <v>1394750</v>
      </c>
      <c r="H28" s="59">
        <v>550533</v>
      </c>
      <c r="I28" s="59">
        <v>1945283</v>
      </c>
      <c r="J28" s="59">
        <v>4348572</v>
      </c>
      <c r="K28" s="59">
        <v>7038223</v>
      </c>
      <c r="L28" s="59">
        <v>6655443</v>
      </c>
      <c r="M28" s="59">
        <v>18042238</v>
      </c>
      <c r="N28" s="59">
        <v>123594</v>
      </c>
      <c r="O28" s="59">
        <v>875011</v>
      </c>
      <c r="P28" s="59">
        <v>0</v>
      </c>
      <c r="Q28" s="59">
        <v>998605</v>
      </c>
      <c r="R28" s="59">
        <v>0</v>
      </c>
      <c r="S28" s="59">
        <v>0</v>
      </c>
      <c r="T28" s="59">
        <v>0</v>
      </c>
      <c r="U28" s="59">
        <v>0</v>
      </c>
      <c r="V28" s="59">
        <v>20986126</v>
      </c>
      <c r="W28" s="59">
        <v>36697500</v>
      </c>
      <c r="X28" s="59">
        <v>-15711374</v>
      </c>
      <c r="Y28" s="60">
        <v>-42.81</v>
      </c>
      <c r="Z28" s="61">
        <v>48930000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13039933</v>
      </c>
      <c r="C31" s="18">
        <v>0</v>
      </c>
      <c r="D31" s="58">
        <v>4000000</v>
      </c>
      <c r="E31" s="59">
        <v>4407812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3305859</v>
      </c>
      <c r="X31" s="59">
        <v>-3305859</v>
      </c>
      <c r="Y31" s="60">
        <v>-100</v>
      </c>
      <c r="Z31" s="61">
        <v>4407812</v>
      </c>
    </row>
    <row r="32" spans="1:26" ht="13.5">
      <c r="A32" s="69" t="s">
        <v>50</v>
      </c>
      <c r="B32" s="21">
        <f>SUM(B28:B31)</f>
        <v>36252518</v>
      </c>
      <c r="C32" s="21">
        <f>SUM(C28:C31)</f>
        <v>0</v>
      </c>
      <c r="D32" s="98">
        <f aca="true" t="shared" si="5" ref="D32:Z32">SUM(D28:D31)</f>
        <v>48930000</v>
      </c>
      <c r="E32" s="99">
        <f t="shared" si="5"/>
        <v>53337812</v>
      </c>
      <c r="F32" s="99">
        <f t="shared" si="5"/>
        <v>0</v>
      </c>
      <c r="G32" s="99">
        <f t="shared" si="5"/>
        <v>1394750</v>
      </c>
      <c r="H32" s="99">
        <f t="shared" si="5"/>
        <v>550533</v>
      </c>
      <c r="I32" s="99">
        <f t="shared" si="5"/>
        <v>1945283</v>
      </c>
      <c r="J32" s="99">
        <f t="shared" si="5"/>
        <v>4348572</v>
      </c>
      <c r="K32" s="99">
        <f t="shared" si="5"/>
        <v>7038223</v>
      </c>
      <c r="L32" s="99">
        <f t="shared" si="5"/>
        <v>6655443</v>
      </c>
      <c r="M32" s="99">
        <f t="shared" si="5"/>
        <v>18042238</v>
      </c>
      <c r="N32" s="99">
        <f t="shared" si="5"/>
        <v>123594</v>
      </c>
      <c r="O32" s="99">
        <f t="shared" si="5"/>
        <v>875011</v>
      </c>
      <c r="P32" s="99">
        <f t="shared" si="5"/>
        <v>0</v>
      </c>
      <c r="Q32" s="99">
        <f t="shared" si="5"/>
        <v>998605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20986126</v>
      </c>
      <c r="W32" s="99">
        <f t="shared" si="5"/>
        <v>40003359</v>
      </c>
      <c r="X32" s="99">
        <f t="shared" si="5"/>
        <v>-19017233</v>
      </c>
      <c r="Y32" s="100">
        <f>+IF(W32&lt;&gt;0,(X32/W32)*100,0)</f>
        <v>-47.53909040488325</v>
      </c>
      <c r="Z32" s="101">
        <f t="shared" si="5"/>
        <v>53337812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182511565</v>
      </c>
      <c r="C35" s="18">
        <v>0</v>
      </c>
      <c r="D35" s="58">
        <v>114328708</v>
      </c>
      <c r="E35" s="59">
        <v>114328708</v>
      </c>
      <c r="F35" s="59">
        <v>182511565</v>
      </c>
      <c r="G35" s="59">
        <v>182511565</v>
      </c>
      <c r="H35" s="59">
        <v>214913655</v>
      </c>
      <c r="I35" s="59">
        <v>214913655</v>
      </c>
      <c r="J35" s="59">
        <v>228578767</v>
      </c>
      <c r="K35" s="59">
        <v>199368821</v>
      </c>
      <c r="L35" s="59">
        <v>199368821</v>
      </c>
      <c r="M35" s="59">
        <v>199368821</v>
      </c>
      <c r="N35" s="59">
        <v>199368821</v>
      </c>
      <c r="O35" s="59">
        <v>0</v>
      </c>
      <c r="P35" s="59">
        <v>0</v>
      </c>
      <c r="Q35" s="59">
        <v>199368821</v>
      </c>
      <c r="R35" s="59">
        <v>0</v>
      </c>
      <c r="S35" s="59">
        <v>0</v>
      </c>
      <c r="T35" s="59">
        <v>0</v>
      </c>
      <c r="U35" s="59">
        <v>0</v>
      </c>
      <c r="V35" s="59">
        <v>199368821</v>
      </c>
      <c r="W35" s="59">
        <v>85746531</v>
      </c>
      <c r="X35" s="59">
        <v>113622290</v>
      </c>
      <c r="Y35" s="60">
        <v>132.51</v>
      </c>
      <c r="Z35" s="61">
        <v>114328708</v>
      </c>
    </row>
    <row r="36" spans="1:26" ht="13.5">
      <c r="A36" s="57" t="s">
        <v>53</v>
      </c>
      <c r="B36" s="18">
        <v>713420326</v>
      </c>
      <c r="C36" s="18">
        <v>0</v>
      </c>
      <c r="D36" s="58">
        <v>838464032</v>
      </c>
      <c r="E36" s="59">
        <v>838464032</v>
      </c>
      <c r="F36" s="59">
        <v>719679314</v>
      </c>
      <c r="G36" s="59">
        <v>719679314</v>
      </c>
      <c r="H36" s="59">
        <v>719679314</v>
      </c>
      <c r="I36" s="59">
        <v>719679314</v>
      </c>
      <c r="J36" s="59">
        <v>719679314</v>
      </c>
      <c r="K36" s="59">
        <v>713420326</v>
      </c>
      <c r="L36" s="59">
        <v>713420326</v>
      </c>
      <c r="M36" s="59">
        <v>713420326</v>
      </c>
      <c r="N36" s="59">
        <v>713420326</v>
      </c>
      <c r="O36" s="59">
        <v>0</v>
      </c>
      <c r="P36" s="59">
        <v>0</v>
      </c>
      <c r="Q36" s="59">
        <v>713420326</v>
      </c>
      <c r="R36" s="59">
        <v>0</v>
      </c>
      <c r="S36" s="59">
        <v>0</v>
      </c>
      <c r="T36" s="59">
        <v>0</v>
      </c>
      <c r="U36" s="59">
        <v>0</v>
      </c>
      <c r="V36" s="59">
        <v>713420326</v>
      </c>
      <c r="W36" s="59">
        <v>628848024</v>
      </c>
      <c r="X36" s="59">
        <v>84572302</v>
      </c>
      <c r="Y36" s="60">
        <v>13.45</v>
      </c>
      <c r="Z36" s="61">
        <v>838464032</v>
      </c>
    </row>
    <row r="37" spans="1:26" ht="13.5">
      <c r="A37" s="57" t="s">
        <v>54</v>
      </c>
      <c r="B37" s="18">
        <v>46056731</v>
      </c>
      <c r="C37" s="18">
        <v>0</v>
      </c>
      <c r="D37" s="58">
        <v>38100426</v>
      </c>
      <c r="E37" s="59">
        <v>38100426</v>
      </c>
      <c r="F37" s="59">
        <v>45871714</v>
      </c>
      <c r="G37" s="59">
        <v>45871714</v>
      </c>
      <c r="H37" s="59">
        <v>28660726</v>
      </c>
      <c r="I37" s="59">
        <v>28660726</v>
      </c>
      <c r="J37" s="59">
        <v>23987607</v>
      </c>
      <c r="K37" s="59">
        <v>20950242</v>
      </c>
      <c r="L37" s="59">
        <v>20950242</v>
      </c>
      <c r="M37" s="59">
        <v>20950242</v>
      </c>
      <c r="N37" s="59">
        <v>20950242</v>
      </c>
      <c r="O37" s="59">
        <v>0</v>
      </c>
      <c r="P37" s="59">
        <v>0</v>
      </c>
      <c r="Q37" s="59">
        <v>20950242</v>
      </c>
      <c r="R37" s="59">
        <v>0</v>
      </c>
      <c r="S37" s="59">
        <v>0</v>
      </c>
      <c r="T37" s="59">
        <v>0</v>
      </c>
      <c r="U37" s="59">
        <v>0</v>
      </c>
      <c r="V37" s="59">
        <v>20950242</v>
      </c>
      <c r="W37" s="59">
        <v>28575320</v>
      </c>
      <c r="X37" s="59">
        <v>-7625078</v>
      </c>
      <c r="Y37" s="60">
        <v>-26.68</v>
      </c>
      <c r="Z37" s="61">
        <v>38100426</v>
      </c>
    </row>
    <row r="38" spans="1:26" ht="13.5">
      <c r="A38" s="57" t="s">
        <v>55</v>
      </c>
      <c r="B38" s="18">
        <v>124679757</v>
      </c>
      <c r="C38" s="18">
        <v>0</v>
      </c>
      <c r="D38" s="58">
        <v>121226000</v>
      </c>
      <c r="E38" s="59">
        <v>121226000</v>
      </c>
      <c r="F38" s="59">
        <v>124679757</v>
      </c>
      <c r="G38" s="59">
        <v>124679757</v>
      </c>
      <c r="H38" s="59">
        <v>124679757</v>
      </c>
      <c r="I38" s="59">
        <v>124679757</v>
      </c>
      <c r="J38" s="59">
        <v>124679757</v>
      </c>
      <c r="K38" s="59">
        <v>124679757</v>
      </c>
      <c r="L38" s="59">
        <v>124679757</v>
      </c>
      <c r="M38" s="59">
        <v>124679757</v>
      </c>
      <c r="N38" s="59">
        <v>124679757</v>
      </c>
      <c r="O38" s="59">
        <v>0</v>
      </c>
      <c r="P38" s="59">
        <v>0</v>
      </c>
      <c r="Q38" s="59">
        <v>124679757</v>
      </c>
      <c r="R38" s="59">
        <v>0</v>
      </c>
      <c r="S38" s="59">
        <v>0</v>
      </c>
      <c r="T38" s="59">
        <v>0</v>
      </c>
      <c r="U38" s="59">
        <v>0</v>
      </c>
      <c r="V38" s="59">
        <v>124679757</v>
      </c>
      <c r="W38" s="59">
        <v>90919500</v>
      </c>
      <c r="X38" s="59">
        <v>33760257</v>
      </c>
      <c r="Y38" s="60">
        <v>37.13</v>
      </c>
      <c r="Z38" s="61">
        <v>121226000</v>
      </c>
    </row>
    <row r="39" spans="1:26" ht="13.5">
      <c r="A39" s="57" t="s">
        <v>56</v>
      </c>
      <c r="B39" s="18">
        <v>725195403</v>
      </c>
      <c r="C39" s="18">
        <v>0</v>
      </c>
      <c r="D39" s="58">
        <v>793466314</v>
      </c>
      <c r="E39" s="59">
        <v>793466314</v>
      </c>
      <c r="F39" s="59">
        <v>731639408</v>
      </c>
      <c r="G39" s="59">
        <v>731639408</v>
      </c>
      <c r="H39" s="59">
        <v>781252486</v>
      </c>
      <c r="I39" s="59">
        <v>781252486</v>
      </c>
      <c r="J39" s="59">
        <v>799590717</v>
      </c>
      <c r="K39" s="59">
        <v>767159148</v>
      </c>
      <c r="L39" s="59">
        <v>767159148</v>
      </c>
      <c r="M39" s="59">
        <v>767159148</v>
      </c>
      <c r="N39" s="59">
        <v>767159148</v>
      </c>
      <c r="O39" s="59">
        <v>0</v>
      </c>
      <c r="P39" s="59">
        <v>0</v>
      </c>
      <c r="Q39" s="59">
        <v>767159148</v>
      </c>
      <c r="R39" s="59">
        <v>0</v>
      </c>
      <c r="S39" s="59">
        <v>0</v>
      </c>
      <c r="T39" s="59">
        <v>0</v>
      </c>
      <c r="U39" s="59">
        <v>0</v>
      </c>
      <c r="V39" s="59">
        <v>767159148</v>
      </c>
      <c r="W39" s="59">
        <v>595099736</v>
      </c>
      <c r="X39" s="59">
        <v>172059412</v>
      </c>
      <c r="Y39" s="60">
        <v>28.91</v>
      </c>
      <c r="Z39" s="61">
        <v>793466314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35805935</v>
      </c>
      <c r="C42" s="18">
        <v>0</v>
      </c>
      <c r="D42" s="58">
        <v>45085032</v>
      </c>
      <c r="E42" s="59">
        <v>45085032</v>
      </c>
      <c r="F42" s="59">
        <v>56208153</v>
      </c>
      <c r="G42" s="59">
        <v>-8884913</v>
      </c>
      <c r="H42" s="59">
        <v>-8632710</v>
      </c>
      <c r="I42" s="59">
        <v>38690530</v>
      </c>
      <c r="J42" s="59">
        <v>-6679681</v>
      </c>
      <c r="K42" s="59">
        <v>-11310120</v>
      </c>
      <c r="L42" s="59">
        <v>33242660</v>
      </c>
      <c r="M42" s="59">
        <v>15252859</v>
      </c>
      <c r="N42" s="59">
        <v>-4842293</v>
      </c>
      <c r="O42" s="59">
        <v>-11587945</v>
      </c>
      <c r="P42" s="59">
        <v>21907232</v>
      </c>
      <c r="Q42" s="59">
        <v>5476994</v>
      </c>
      <c r="R42" s="59">
        <v>0</v>
      </c>
      <c r="S42" s="59">
        <v>0</v>
      </c>
      <c r="T42" s="59">
        <v>0</v>
      </c>
      <c r="U42" s="59">
        <v>0</v>
      </c>
      <c r="V42" s="59">
        <v>59420383</v>
      </c>
      <c r="W42" s="59">
        <v>70338242</v>
      </c>
      <c r="X42" s="59">
        <v>-10917859</v>
      </c>
      <c r="Y42" s="60">
        <v>-15.52</v>
      </c>
      <c r="Z42" s="61">
        <v>45085032</v>
      </c>
    </row>
    <row r="43" spans="1:26" ht="13.5">
      <c r="A43" s="57" t="s">
        <v>59</v>
      </c>
      <c r="B43" s="18">
        <v>-32320971</v>
      </c>
      <c r="C43" s="18">
        <v>0</v>
      </c>
      <c r="D43" s="58">
        <v>-44930000</v>
      </c>
      <c r="E43" s="59">
        <v>-44930000</v>
      </c>
      <c r="F43" s="59">
        <v>0</v>
      </c>
      <c r="G43" s="59">
        <v>-1394750</v>
      </c>
      <c r="H43" s="59">
        <v>-425534</v>
      </c>
      <c r="I43" s="59">
        <v>-1820284</v>
      </c>
      <c r="J43" s="59">
        <v>-4348575</v>
      </c>
      <c r="K43" s="59">
        <v>-7028841</v>
      </c>
      <c r="L43" s="59">
        <v>-6645444</v>
      </c>
      <c r="M43" s="59">
        <v>-18022860</v>
      </c>
      <c r="N43" s="59">
        <v>-121094</v>
      </c>
      <c r="O43" s="59">
        <v>-875011</v>
      </c>
      <c r="P43" s="59">
        <v>-3332273</v>
      </c>
      <c r="Q43" s="59">
        <v>-4328378</v>
      </c>
      <c r="R43" s="59">
        <v>0</v>
      </c>
      <c r="S43" s="59">
        <v>0</v>
      </c>
      <c r="T43" s="59">
        <v>0</v>
      </c>
      <c r="U43" s="59">
        <v>0</v>
      </c>
      <c r="V43" s="59">
        <v>-24171522</v>
      </c>
      <c r="W43" s="59">
        <v>-33697502</v>
      </c>
      <c r="X43" s="59">
        <v>9525980</v>
      </c>
      <c r="Y43" s="60">
        <v>-28.27</v>
      </c>
      <c r="Z43" s="61">
        <v>-44930000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86371774</v>
      </c>
      <c r="C45" s="21">
        <v>0</v>
      </c>
      <c r="D45" s="98">
        <v>83041842</v>
      </c>
      <c r="E45" s="99">
        <v>83041842</v>
      </c>
      <c r="F45" s="99">
        <v>140935894</v>
      </c>
      <c r="G45" s="99">
        <v>130656231</v>
      </c>
      <c r="H45" s="99">
        <v>121597987</v>
      </c>
      <c r="I45" s="99">
        <v>121597987</v>
      </c>
      <c r="J45" s="99">
        <v>110569731</v>
      </c>
      <c r="K45" s="99">
        <v>92230770</v>
      </c>
      <c r="L45" s="99">
        <v>118827986</v>
      </c>
      <c r="M45" s="99">
        <v>118827986</v>
      </c>
      <c r="N45" s="99">
        <v>113864599</v>
      </c>
      <c r="O45" s="99">
        <v>101401643</v>
      </c>
      <c r="P45" s="99">
        <v>119976602</v>
      </c>
      <c r="Q45" s="99">
        <v>119976602</v>
      </c>
      <c r="R45" s="99">
        <v>0</v>
      </c>
      <c r="S45" s="99">
        <v>0</v>
      </c>
      <c r="T45" s="99">
        <v>0</v>
      </c>
      <c r="U45" s="99">
        <v>0</v>
      </c>
      <c r="V45" s="99">
        <v>119976602</v>
      </c>
      <c r="W45" s="99">
        <v>119527550</v>
      </c>
      <c r="X45" s="99">
        <v>449052</v>
      </c>
      <c r="Y45" s="100">
        <v>0.38</v>
      </c>
      <c r="Z45" s="101">
        <v>83041842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12098429</v>
      </c>
      <c r="C49" s="51">
        <v>0</v>
      </c>
      <c r="D49" s="128">
        <v>9474232</v>
      </c>
      <c r="E49" s="53">
        <v>10253094</v>
      </c>
      <c r="F49" s="53">
        <v>0</v>
      </c>
      <c r="G49" s="53">
        <v>0</v>
      </c>
      <c r="H49" s="53">
        <v>0</v>
      </c>
      <c r="I49" s="53">
        <v>8729422</v>
      </c>
      <c r="J49" s="53">
        <v>0</v>
      </c>
      <c r="K49" s="53">
        <v>0</v>
      </c>
      <c r="L49" s="53">
        <v>0</v>
      </c>
      <c r="M49" s="53">
        <v>9013617</v>
      </c>
      <c r="N49" s="53">
        <v>0</v>
      </c>
      <c r="O49" s="53">
        <v>0</v>
      </c>
      <c r="P49" s="53">
        <v>0</v>
      </c>
      <c r="Q49" s="53">
        <v>400464493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450033287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1419783</v>
      </c>
      <c r="C51" s="51">
        <v>0</v>
      </c>
      <c r="D51" s="128">
        <v>7817</v>
      </c>
      <c r="E51" s="53">
        <v>39904</v>
      </c>
      <c r="F51" s="53">
        <v>0</v>
      </c>
      <c r="G51" s="53">
        <v>0</v>
      </c>
      <c r="H51" s="53">
        <v>0</v>
      </c>
      <c r="I51" s="53">
        <v>4845</v>
      </c>
      <c r="J51" s="53">
        <v>0</v>
      </c>
      <c r="K51" s="53">
        <v>0</v>
      </c>
      <c r="L51" s="53">
        <v>0</v>
      </c>
      <c r="M51" s="53">
        <v>3824476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5296825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58.419121089981665</v>
      </c>
      <c r="C58" s="5">
        <f>IF(C67=0,0,+(C76/C67)*100)</f>
        <v>0</v>
      </c>
      <c r="D58" s="6">
        <f aca="true" t="shared" si="6" ref="D58:Z58">IF(D67=0,0,+(D76/D67)*100)</f>
        <v>60.21910826443827</v>
      </c>
      <c r="E58" s="7">
        <f t="shared" si="6"/>
        <v>60.21910826443827</v>
      </c>
      <c r="F58" s="7">
        <f t="shared" si="6"/>
        <v>20.45847029689729</v>
      </c>
      <c r="G58" s="7">
        <f t="shared" si="6"/>
        <v>40.18411196375946</v>
      </c>
      <c r="H58" s="7">
        <f t="shared" si="6"/>
        <v>61.005998818092536</v>
      </c>
      <c r="I58" s="7">
        <f t="shared" si="6"/>
        <v>35.95967316677782</v>
      </c>
      <c r="J58" s="7">
        <f t="shared" si="6"/>
        <v>51.411404599129895</v>
      </c>
      <c r="K58" s="7">
        <f t="shared" si="6"/>
        <v>53.25157441059385</v>
      </c>
      <c r="L58" s="7">
        <f t="shared" si="6"/>
        <v>34.30559791381482</v>
      </c>
      <c r="M58" s="7">
        <f t="shared" si="6"/>
        <v>46.5797406813044</v>
      </c>
      <c r="N58" s="7">
        <f t="shared" si="6"/>
        <v>53.91318616950277</v>
      </c>
      <c r="O58" s="7">
        <f t="shared" si="6"/>
        <v>50.89616009317622</v>
      </c>
      <c r="P58" s="7">
        <f t="shared" si="6"/>
        <v>40.60194683535624</v>
      </c>
      <c r="Q58" s="7">
        <f t="shared" si="6"/>
        <v>48.5218046364805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42.81533495004877</v>
      </c>
      <c r="W58" s="7">
        <f t="shared" si="6"/>
        <v>60.21911697416981</v>
      </c>
      <c r="X58" s="7">
        <f t="shared" si="6"/>
        <v>0</v>
      </c>
      <c r="Y58" s="7">
        <f t="shared" si="6"/>
        <v>0</v>
      </c>
      <c r="Z58" s="8">
        <f t="shared" si="6"/>
        <v>60.21910826443827</v>
      </c>
    </row>
    <row r="59" spans="1:26" ht="13.5">
      <c r="A59" s="36" t="s">
        <v>31</v>
      </c>
      <c r="B59" s="9">
        <f aca="true" t="shared" si="7" ref="B59:Z66">IF(B68=0,0,+(B77/B68)*100)</f>
        <v>74.99999930686732</v>
      </c>
      <c r="C59" s="9">
        <f t="shared" si="7"/>
        <v>0</v>
      </c>
      <c r="D59" s="2">
        <f t="shared" si="7"/>
        <v>55.000000998213395</v>
      </c>
      <c r="E59" s="10">
        <f t="shared" si="7"/>
        <v>55.000000998213395</v>
      </c>
      <c r="F59" s="10">
        <f t="shared" si="7"/>
        <v>8.651986991593883</v>
      </c>
      <c r="G59" s="10">
        <f t="shared" si="7"/>
        <v>54.98161625018266</v>
      </c>
      <c r="H59" s="10">
        <f t="shared" si="7"/>
        <v>101.56755257571888</v>
      </c>
      <c r="I59" s="10">
        <f t="shared" si="7"/>
        <v>29.88381578498173</v>
      </c>
      <c r="J59" s="10">
        <f t="shared" si="7"/>
        <v>95.67797037870994</v>
      </c>
      <c r="K59" s="10">
        <f t="shared" si="7"/>
        <v>46.140907236595254</v>
      </c>
      <c r="L59" s="10">
        <f t="shared" si="7"/>
        <v>32.714409680937905</v>
      </c>
      <c r="M59" s="10">
        <f t="shared" si="7"/>
        <v>58.22753343376296</v>
      </c>
      <c r="N59" s="10">
        <f t="shared" si="7"/>
        <v>63.55494374221314</v>
      </c>
      <c r="O59" s="10">
        <f t="shared" si="7"/>
        <v>44.1658096515601</v>
      </c>
      <c r="P59" s="10">
        <f t="shared" si="7"/>
        <v>40.66438783747488</v>
      </c>
      <c r="Q59" s="10">
        <f t="shared" si="7"/>
        <v>49.15460257374452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41.310533076588364</v>
      </c>
      <c r="W59" s="10">
        <f t="shared" si="7"/>
        <v>55.000016415068046</v>
      </c>
      <c r="X59" s="10">
        <f t="shared" si="7"/>
        <v>0</v>
      </c>
      <c r="Y59" s="10">
        <f t="shared" si="7"/>
        <v>0</v>
      </c>
      <c r="Z59" s="11">
        <f t="shared" si="7"/>
        <v>55.000000998213395</v>
      </c>
    </row>
    <row r="60" spans="1:26" ht="13.5">
      <c r="A60" s="37" t="s">
        <v>32</v>
      </c>
      <c r="B60" s="12">
        <f t="shared" si="7"/>
        <v>68.88275164544093</v>
      </c>
      <c r="C60" s="12">
        <f t="shared" si="7"/>
        <v>0</v>
      </c>
      <c r="D60" s="3">
        <f t="shared" si="7"/>
        <v>63.63700617182203</v>
      </c>
      <c r="E60" s="13">
        <f t="shared" si="7"/>
        <v>63.63700617182203</v>
      </c>
      <c r="F60" s="13">
        <f t="shared" si="7"/>
        <v>42.82107616930328</v>
      </c>
      <c r="G60" s="13">
        <f t="shared" si="7"/>
        <v>48.38298481904916</v>
      </c>
      <c r="H60" s="13">
        <f t="shared" si="7"/>
        <v>47.55517467969717</v>
      </c>
      <c r="I60" s="13">
        <f t="shared" si="7"/>
        <v>46.34356224619346</v>
      </c>
      <c r="J60" s="13">
        <f t="shared" si="7"/>
        <v>39.184872468446855</v>
      </c>
      <c r="K60" s="13">
        <f t="shared" si="7"/>
        <v>56.601674676406546</v>
      </c>
      <c r="L60" s="13">
        <f t="shared" si="7"/>
        <v>35.130371557316394</v>
      </c>
      <c r="M60" s="13">
        <f t="shared" si="7"/>
        <v>43.69807344346947</v>
      </c>
      <c r="N60" s="13">
        <f t="shared" si="7"/>
        <v>52.96567312091717</v>
      </c>
      <c r="O60" s="13">
        <f t="shared" si="7"/>
        <v>54.57064561250785</v>
      </c>
      <c r="P60" s="13">
        <f t="shared" si="7"/>
        <v>42.55941086453916</v>
      </c>
      <c r="Q60" s="13">
        <f t="shared" si="7"/>
        <v>50.05838146288056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46.60241296706397</v>
      </c>
      <c r="W60" s="13">
        <f t="shared" si="7"/>
        <v>63.63701565780456</v>
      </c>
      <c r="X60" s="13">
        <f t="shared" si="7"/>
        <v>0</v>
      </c>
      <c r="Y60" s="13">
        <f t="shared" si="7"/>
        <v>0</v>
      </c>
      <c r="Z60" s="14">
        <f t="shared" si="7"/>
        <v>63.63700617182203</v>
      </c>
    </row>
    <row r="61" spans="1:26" ht="13.5">
      <c r="A61" s="38" t="s">
        <v>103</v>
      </c>
      <c r="B61" s="12">
        <f t="shared" si="7"/>
        <v>78.04941778178853</v>
      </c>
      <c r="C61" s="12">
        <f t="shared" si="7"/>
        <v>0</v>
      </c>
      <c r="D61" s="3">
        <f t="shared" si="7"/>
        <v>72.2572418725308</v>
      </c>
      <c r="E61" s="13">
        <f t="shared" si="7"/>
        <v>72.2572418725308</v>
      </c>
      <c r="F61" s="13">
        <f t="shared" si="7"/>
        <v>41.76148021039281</v>
      </c>
      <c r="G61" s="13">
        <f t="shared" si="7"/>
        <v>50.13334427816504</v>
      </c>
      <c r="H61" s="13">
        <f t="shared" si="7"/>
        <v>50.62247223709896</v>
      </c>
      <c r="I61" s="13">
        <f t="shared" si="7"/>
        <v>47.60854965132241</v>
      </c>
      <c r="J61" s="13">
        <f t="shared" si="7"/>
        <v>31.32001300839717</v>
      </c>
      <c r="K61" s="13">
        <f t="shared" si="7"/>
        <v>57.185738042396906</v>
      </c>
      <c r="L61" s="13">
        <f t="shared" si="7"/>
        <v>32.04119784297894</v>
      </c>
      <c r="M61" s="13">
        <f t="shared" si="7"/>
        <v>39.999990648194355</v>
      </c>
      <c r="N61" s="13">
        <f t="shared" si="7"/>
        <v>50.93015331644452</v>
      </c>
      <c r="O61" s="13">
        <f t="shared" si="7"/>
        <v>51.27690518948528</v>
      </c>
      <c r="P61" s="13">
        <f t="shared" si="7"/>
        <v>45.16536044333376</v>
      </c>
      <c r="Q61" s="13">
        <f t="shared" si="7"/>
        <v>49.202783098130475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45.36194610806754</v>
      </c>
      <c r="W61" s="13">
        <f t="shared" si="7"/>
        <v>72.25724673789352</v>
      </c>
      <c r="X61" s="13">
        <f t="shared" si="7"/>
        <v>0</v>
      </c>
      <c r="Y61" s="13">
        <f t="shared" si="7"/>
        <v>0</v>
      </c>
      <c r="Z61" s="14">
        <f t="shared" si="7"/>
        <v>72.2572418725308</v>
      </c>
    </row>
    <row r="62" spans="1:26" ht="13.5">
      <c r="A62" s="38" t="s">
        <v>104</v>
      </c>
      <c r="B62" s="12">
        <f t="shared" si="7"/>
        <v>53.611525187302234</v>
      </c>
      <c r="C62" s="12">
        <f t="shared" si="7"/>
        <v>0</v>
      </c>
      <c r="D62" s="3">
        <f t="shared" si="7"/>
        <v>55.088996610911124</v>
      </c>
      <c r="E62" s="13">
        <f t="shared" si="7"/>
        <v>55.088996610911124</v>
      </c>
      <c r="F62" s="13">
        <f t="shared" si="7"/>
        <v>23.07912466191296</v>
      </c>
      <c r="G62" s="13">
        <f t="shared" si="7"/>
        <v>20.947962346871858</v>
      </c>
      <c r="H62" s="13">
        <f t="shared" si="7"/>
        <v>27.66596713241262</v>
      </c>
      <c r="I62" s="13">
        <f t="shared" si="7"/>
        <v>23.7482319540931</v>
      </c>
      <c r="J62" s="13">
        <f t="shared" si="7"/>
        <v>24.669501490899044</v>
      </c>
      <c r="K62" s="13">
        <f t="shared" si="7"/>
        <v>26.106625647658127</v>
      </c>
      <c r="L62" s="13">
        <f t="shared" si="7"/>
        <v>18.654023889890997</v>
      </c>
      <c r="M62" s="13">
        <f t="shared" si="7"/>
        <v>23.154513896786302</v>
      </c>
      <c r="N62" s="13">
        <f t="shared" si="7"/>
        <v>28.207883477483893</v>
      </c>
      <c r="O62" s="13">
        <f t="shared" si="7"/>
        <v>28.30231087813182</v>
      </c>
      <c r="P62" s="13">
        <f t="shared" si="7"/>
        <v>22.096570364178344</v>
      </c>
      <c r="Q62" s="13">
        <f t="shared" si="7"/>
        <v>26.159770871727712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24.326425615796317</v>
      </c>
      <c r="W62" s="13">
        <f t="shared" si="7"/>
        <v>55.08901438521967</v>
      </c>
      <c r="X62" s="13">
        <f t="shared" si="7"/>
        <v>0</v>
      </c>
      <c r="Y62" s="13">
        <f t="shared" si="7"/>
        <v>0</v>
      </c>
      <c r="Z62" s="14">
        <f t="shared" si="7"/>
        <v>55.088996610911124</v>
      </c>
    </row>
    <row r="63" spans="1:26" ht="13.5">
      <c r="A63" s="38" t="s">
        <v>105</v>
      </c>
      <c r="B63" s="12">
        <f t="shared" si="7"/>
        <v>64.999998471629</v>
      </c>
      <c r="C63" s="12">
        <f t="shared" si="7"/>
        <v>0</v>
      </c>
      <c r="D63" s="3">
        <f t="shared" si="7"/>
        <v>54.99999583906964</v>
      </c>
      <c r="E63" s="13">
        <f t="shared" si="7"/>
        <v>54.99999583906964</v>
      </c>
      <c r="F63" s="13">
        <f t="shared" si="7"/>
        <v>26.084161186285513</v>
      </c>
      <c r="G63" s="13">
        <f t="shared" si="7"/>
        <v>36.25546611433547</v>
      </c>
      <c r="H63" s="13">
        <f t="shared" si="7"/>
        <v>30.77102860423928</v>
      </c>
      <c r="I63" s="13">
        <f t="shared" si="7"/>
        <v>31.037457941386</v>
      </c>
      <c r="J63" s="13">
        <f t="shared" si="7"/>
        <v>34.300655829171575</v>
      </c>
      <c r="K63" s="13">
        <f t="shared" si="7"/>
        <v>31.206461773316203</v>
      </c>
      <c r="L63" s="13">
        <f t="shared" si="7"/>
        <v>25.539251520821328</v>
      </c>
      <c r="M63" s="13">
        <f t="shared" si="7"/>
        <v>30.34682950064521</v>
      </c>
      <c r="N63" s="13">
        <f t="shared" si="7"/>
        <v>37.65967924145722</v>
      </c>
      <c r="O63" s="13">
        <f t="shared" si="7"/>
        <v>32.39728477326892</v>
      </c>
      <c r="P63" s="13">
        <f t="shared" si="7"/>
        <v>29.549892839310587</v>
      </c>
      <c r="Q63" s="13">
        <f t="shared" si="7"/>
        <v>33.205022451944465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31.530742829065478</v>
      </c>
      <c r="W63" s="13">
        <f t="shared" si="7"/>
        <v>55.00000647256014</v>
      </c>
      <c r="X63" s="13">
        <f t="shared" si="7"/>
        <v>0</v>
      </c>
      <c r="Y63" s="13">
        <f t="shared" si="7"/>
        <v>0</v>
      </c>
      <c r="Z63" s="14">
        <f t="shared" si="7"/>
        <v>54.99999583906964</v>
      </c>
    </row>
    <row r="64" spans="1:26" ht="13.5">
      <c r="A64" s="38" t="s">
        <v>106</v>
      </c>
      <c r="B64" s="12">
        <f t="shared" si="7"/>
        <v>69.98749221140963</v>
      </c>
      <c r="C64" s="12">
        <f t="shared" si="7"/>
        <v>0</v>
      </c>
      <c r="D64" s="3">
        <f t="shared" si="7"/>
        <v>55.034014610532566</v>
      </c>
      <c r="E64" s="13">
        <f t="shared" si="7"/>
        <v>55.034014610532566</v>
      </c>
      <c r="F64" s="13">
        <f t="shared" si="7"/>
        <v>29.73439042113597</v>
      </c>
      <c r="G64" s="13">
        <f t="shared" si="7"/>
        <v>40.039242921777124</v>
      </c>
      <c r="H64" s="13">
        <f t="shared" si="7"/>
        <v>36.39814871449834</v>
      </c>
      <c r="I64" s="13">
        <f t="shared" si="7"/>
        <v>35.39792962457289</v>
      </c>
      <c r="J64" s="13">
        <f t="shared" si="7"/>
        <v>37.78741206377801</v>
      </c>
      <c r="K64" s="13">
        <f t="shared" si="7"/>
        <v>37.0744596885445</v>
      </c>
      <c r="L64" s="13">
        <f t="shared" si="7"/>
        <v>28.115087403609422</v>
      </c>
      <c r="M64" s="13">
        <f t="shared" si="7"/>
        <v>34.312500283612636</v>
      </c>
      <c r="N64" s="13">
        <f t="shared" si="7"/>
        <v>42.849777297880955</v>
      </c>
      <c r="O64" s="13">
        <f t="shared" si="7"/>
        <v>37.0572063450871</v>
      </c>
      <c r="P64" s="13">
        <f t="shared" si="7"/>
        <v>34.386713030002966</v>
      </c>
      <c r="Q64" s="13">
        <f t="shared" si="7"/>
        <v>38.1028628082786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35.94183636158467</v>
      </c>
      <c r="W64" s="13">
        <f t="shared" si="7"/>
        <v>55.034015985495934</v>
      </c>
      <c r="X64" s="13">
        <f t="shared" si="7"/>
        <v>0</v>
      </c>
      <c r="Y64" s="13">
        <f t="shared" si="7"/>
        <v>0</v>
      </c>
      <c r="Z64" s="14">
        <f t="shared" si="7"/>
        <v>55.034014610532566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-81038.88888888889</v>
      </c>
      <c r="I65" s="13">
        <f t="shared" si="7"/>
        <v>-303485.2303523035</v>
      </c>
      <c r="J65" s="13">
        <f t="shared" si="7"/>
        <v>0</v>
      </c>
      <c r="K65" s="13">
        <f t="shared" si="7"/>
        <v>0</v>
      </c>
      <c r="L65" s="13">
        <f t="shared" si="7"/>
        <v>296237.34439834027</v>
      </c>
      <c r="M65" s="13">
        <f t="shared" si="7"/>
        <v>1159042.7385892116</v>
      </c>
      <c r="N65" s="13">
        <f t="shared" si="7"/>
        <v>0</v>
      </c>
      <c r="O65" s="13">
        <f t="shared" si="7"/>
        <v>16694.10244718042</v>
      </c>
      <c r="P65" s="13">
        <f t="shared" si="7"/>
        <v>6698644.444444444</v>
      </c>
      <c r="Q65" s="13">
        <f t="shared" si="7"/>
        <v>40732.194899817856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126686.11065506484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9.473199603372409</v>
      </c>
      <c r="C66" s="15">
        <f t="shared" si="7"/>
        <v>0</v>
      </c>
      <c r="D66" s="4">
        <f t="shared" si="7"/>
        <v>55.000002163536706</v>
      </c>
      <c r="E66" s="16">
        <f t="shared" si="7"/>
        <v>55.000002163536706</v>
      </c>
      <c r="F66" s="16">
        <f t="shared" si="7"/>
        <v>3.190635001775466</v>
      </c>
      <c r="G66" s="16">
        <f t="shared" si="7"/>
        <v>4.187195507307825</v>
      </c>
      <c r="H66" s="16">
        <f t="shared" si="7"/>
        <v>0</v>
      </c>
      <c r="I66" s="16">
        <f t="shared" si="7"/>
        <v>7.072403614083606</v>
      </c>
      <c r="J66" s="16">
        <f t="shared" si="7"/>
        <v>150.71550800127872</v>
      </c>
      <c r="K66" s="16">
        <f t="shared" si="7"/>
        <v>19.137686576783274</v>
      </c>
      <c r="L66" s="16">
        <f t="shared" si="7"/>
        <v>26.95005787763413</v>
      </c>
      <c r="M66" s="16">
        <f t="shared" si="7"/>
        <v>37.91068766860721</v>
      </c>
      <c r="N66" s="16">
        <f t="shared" si="7"/>
        <v>20.219474098763342</v>
      </c>
      <c r="O66" s="16">
        <f t="shared" si="7"/>
        <v>27.356369359056615</v>
      </c>
      <c r="P66" s="16">
        <f t="shared" si="7"/>
        <v>10.171311861858308</v>
      </c>
      <c r="Q66" s="16">
        <f t="shared" si="7"/>
        <v>18.98883153896127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12.532159063463292</v>
      </c>
      <c r="W66" s="16">
        <f t="shared" si="7"/>
        <v>54.99999606629705</v>
      </c>
      <c r="X66" s="16">
        <f t="shared" si="7"/>
        <v>0</v>
      </c>
      <c r="Y66" s="16">
        <f t="shared" si="7"/>
        <v>0</v>
      </c>
      <c r="Z66" s="17">
        <f t="shared" si="7"/>
        <v>55.000002163536706</v>
      </c>
    </row>
    <row r="67" spans="1:26" ht="13.5" hidden="1">
      <c r="A67" s="40" t="s">
        <v>109</v>
      </c>
      <c r="B67" s="23">
        <v>163720332</v>
      </c>
      <c r="C67" s="23"/>
      <c r="D67" s="24">
        <v>178157771</v>
      </c>
      <c r="E67" s="25">
        <v>178157771</v>
      </c>
      <c r="F67" s="25">
        <v>23030456</v>
      </c>
      <c r="G67" s="25">
        <v>14780354</v>
      </c>
      <c r="H67" s="25">
        <v>11760650</v>
      </c>
      <c r="I67" s="25">
        <v>49571460</v>
      </c>
      <c r="J67" s="25">
        <v>12872000</v>
      </c>
      <c r="K67" s="25">
        <v>12351924</v>
      </c>
      <c r="L67" s="25">
        <v>11781121</v>
      </c>
      <c r="M67" s="25">
        <v>37005045</v>
      </c>
      <c r="N67" s="25">
        <v>12346512</v>
      </c>
      <c r="O67" s="25">
        <v>11072352</v>
      </c>
      <c r="P67" s="25">
        <v>11724258</v>
      </c>
      <c r="Q67" s="25">
        <v>35143122</v>
      </c>
      <c r="R67" s="25"/>
      <c r="S67" s="25"/>
      <c r="T67" s="25"/>
      <c r="U67" s="25"/>
      <c r="V67" s="25">
        <v>121719627</v>
      </c>
      <c r="W67" s="25">
        <v>133618311</v>
      </c>
      <c r="X67" s="25"/>
      <c r="Y67" s="24"/>
      <c r="Z67" s="26">
        <v>178157771</v>
      </c>
    </row>
    <row r="68" spans="1:26" ht="13.5" hidden="1">
      <c r="A68" s="36" t="s">
        <v>31</v>
      </c>
      <c r="B68" s="18">
        <v>36068131</v>
      </c>
      <c r="C68" s="18"/>
      <c r="D68" s="19">
        <v>45080541</v>
      </c>
      <c r="E68" s="20">
        <v>45080541</v>
      </c>
      <c r="F68" s="20">
        <v>11639858</v>
      </c>
      <c r="G68" s="20">
        <v>2566125</v>
      </c>
      <c r="H68" s="20">
        <v>2549133</v>
      </c>
      <c r="I68" s="20">
        <v>16755116</v>
      </c>
      <c r="J68" s="20">
        <v>2575850</v>
      </c>
      <c r="K68" s="20">
        <v>2566497</v>
      </c>
      <c r="L68" s="20">
        <v>2565206</v>
      </c>
      <c r="M68" s="20">
        <v>7707553</v>
      </c>
      <c r="N68" s="20">
        <v>2494588</v>
      </c>
      <c r="O68" s="20">
        <v>2568994</v>
      </c>
      <c r="P68" s="20">
        <v>2721573</v>
      </c>
      <c r="Q68" s="20">
        <v>7785155</v>
      </c>
      <c r="R68" s="20"/>
      <c r="S68" s="20"/>
      <c r="T68" s="20"/>
      <c r="U68" s="20"/>
      <c r="V68" s="20">
        <v>32247824</v>
      </c>
      <c r="W68" s="20">
        <v>33810399</v>
      </c>
      <c r="X68" s="20"/>
      <c r="Y68" s="19"/>
      <c r="Z68" s="22">
        <v>45080541</v>
      </c>
    </row>
    <row r="69" spans="1:26" ht="13.5" hidden="1">
      <c r="A69" s="37" t="s">
        <v>32</v>
      </c>
      <c r="B69" s="18">
        <v>95102776</v>
      </c>
      <c r="C69" s="18"/>
      <c r="D69" s="19">
        <v>107655891</v>
      </c>
      <c r="E69" s="20">
        <v>107655891</v>
      </c>
      <c r="F69" s="20">
        <v>8430811</v>
      </c>
      <c r="G69" s="20">
        <v>9089154</v>
      </c>
      <c r="H69" s="20">
        <v>9211517</v>
      </c>
      <c r="I69" s="20">
        <v>26731482</v>
      </c>
      <c r="J69" s="20">
        <v>10189792</v>
      </c>
      <c r="K69" s="20">
        <v>9397517</v>
      </c>
      <c r="L69" s="20">
        <v>8785697</v>
      </c>
      <c r="M69" s="20">
        <v>28373006</v>
      </c>
      <c r="N69" s="20">
        <v>9402486</v>
      </c>
      <c r="O69" s="20">
        <v>7990567</v>
      </c>
      <c r="P69" s="20">
        <v>8453336</v>
      </c>
      <c r="Q69" s="20">
        <v>25846389</v>
      </c>
      <c r="R69" s="20"/>
      <c r="S69" s="20"/>
      <c r="T69" s="20"/>
      <c r="U69" s="20"/>
      <c r="V69" s="20">
        <v>80950877</v>
      </c>
      <c r="W69" s="20">
        <v>80741907</v>
      </c>
      <c r="X69" s="20"/>
      <c r="Y69" s="19"/>
      <c r="Z69" s="22">
        <v>107655891</v>
      </c>
    </row>
    <row r="70" spans="1:26" ht="13.5" hidden="1">
      <c r="A70" s="38" t="s">
        <v>103</v>
      </c>
      <c r="B70" s="18">
        <v>47946628</v>
      </c>
      <c r="C70" s="18"/>
      <c r="D70" s="19">
        <v>53703341</v>
      </c>
      <c r="E70" s="20">
        <v>53703341</v>
      </c>
      <c r="F70" s="20">
        <v>4423155</v>
      </c>
      <c r="G70" s="20">
        <v>4361267</v>
      </c>
      <c r="H70" s="20">
        <v>4927529</v>
      </c>
      <c r="I70" s="20">
        <v>13711951</v>
      </c>
      <c r="J70" s="20">
        <v>5747057</v>
      </c>
      <c r="K70" s="20">
        <v>4903282</v>
      </c>
      <c r="L70" s="20">
        <v>4320032</v>
      </c>
      <c r="M70" s="20">
        <v>14970371</v>
      </c>
      <c r="N70" s="20">
        <v>4927521</v>
      </c>
      <c r="O70" s="20">
        <v>3860036</v>
      </c>
      <c r="P70" s="20">
        <v>4091184</v>
      </c>
      <c r="Q70" s="20">
        <v>12878741</v>
      </c>
      <c r="R70" s="20"/>
      <c r="S70" s="20"/>
      <c r="T70" s="20"/>
      <c r="U70" s="20"/>
      <c r="V70" s="20">
        <v>41561063</v>
      </c>
      <c r="W70" s="20">
        <v>40277502</v>
      </c>
      <c r="X70" s="20"/>
      <c r="Y70" s="19"/>
      <c r="Z70" s="22">
        <v>53703341</v>
      </c>
    </row>
    <row r="71" spans="1:26" ht="13.5" hidden="1">
      <c r="A71" s="38" t="s">
        <v>104</v>
      </c>
      <c r="B71" s="18">
        <v>26034527</v>
      </c>
      <c r="C71" s="18"/>
      <c r="D71" s="19">
        <v>31072363</v>
      </c>
      <c r="E71" s="20">
        <v>31072363</v>
      </c>
      <c r="F71" s="20">
        <v>2033500</v>
      </c>
      <c r="G71" s="20">
        <v>2749413</v>
      </c>
      <c r="H71" s="20">
        <v>2312491</v>
      </c>
      <c r="I71" s="20">
        <v>7095404</v>
      </c>
      <c r="J71" s="20">
        <v>2465291</v>
      </c>
      <c r="K71" s="20">
        <v>2523708</v>
      </c>
      <c r="L71" s="20">
        <v>2485319</v>
      </c>
      <c r="M71" s="20">
        <v>7474318</v>
      </c>
      <c r="N71" s="20">
        <v>2491261</v>
      </c>
      <c r="O71" s="20">
        <v>2140009</v>
      </c>
      <c r="P71" s="20">
        <v>2384189</v>
      </c>
      <c r="Q71" s="20">
        <v>7015459</v>
      </c>
      <c r="R71" s="20"/>
      <c r="S71" s="20"/>
      <c r="T71" s="20"/>
      <c r="U71" s="20"/>
      <c r="V71" s="20">
        <v>21585181</v>
      </c>
      <c r="W71" s="20">
        <v>23304267</v>
      </c>
      <c r="X71" s="20"/>
      <c r="Y71" s="19"/>
      <c r="Z71" s="22">
        <v>31072363</v>
      </c>
    </row>
    <row r="72" spans="1:26" ht="13.5" hidden="1">
      <c r="A72" s="38" t="s">
        <v>105</v>
      </c>
      <c r="B72" s="18">
        <v>13085828</v>
      </c>
      <c r="C72" s="18"/>
      <c r="D72" s="19">
        <v>14419852</v>
      </c>
      <c r="E72" s="20">
        <v>14419852</v>
      </c>
      <c r="F72" s="20">
        <v>1236532</v>
      </c>
      <c r="G72" s="20">
        <v>1236939</v>
      </c>
      <c r="H72" s="20">
        <v>1236530</v>
      </c>
      <c r="I72" s="20">
        <v>3710001</v>
      </c>
      <c r="J72" s="20">
        <v>1240262</v>
      </c>
      <c r="K72" s="20">
        <v>1242012</v>
      </c>
      <c r="L72" s="20">
        <v>1242092</v>
      </c>
      <c r="M72" s="20">
        <v>3724366</v>
      </c>
      <c r="N72" s="20">
        <v>1242804</v>
      </c>
      <c r="O72" s="20">
        <v>1244095</v>
      </c>
      <c r="P72" s="20">
        <v>1239727</v>
      </c>
      <c r="Q72" s="20">
        <v>3726626</v>
      </c>
      <c r="R72" s="20"/>
      <c r="S72" s="20"/>
      <c r="T72" s="20"/>
      <c r="U72" s="20"/>
      <c r="V72" s="20">
        <v>11160993</v>
      </c>
      <c r="W72" s="20">
        <v>10814886</v>
      </c>
      <c r="X72" s="20"/>
      <c r="Y72" s="19"/>
      <c r="Z72" s="22">
        <v>14419852</v>
      </c>
    </row>
    <row r="73" spans="1:26" ht="13.5" hidden="1">
      <c r="A73" s="38" t="s">
        <v>106</v>
      </c>
      <c r="B73" s="18">
        <v>8035793</v>
      </c>
      <c r="C73" s="18"/>
      <c r="D73" s="19">
        <v>8460335</v>
      </c>
      <c r="E73" s="20">
        <v>8460335</v>
      </c>
      <c r="F73" s="20">
        <v>737624</v>
      </c>
      <c r="G73" s="20">
        <v>741535</v>
      </c>
      <c r="H73" s="20">
        <v>735705</v>
      </c>
      <c r="I73" s="20">
        <v>2214864</v>
      </c>
      <c r="J73" s="20">
        <v>737182</v>
      </c>
      <c r="K73" s="20">
        <v>728515</v>
      </c>
      <c r="L73" s="20">
        <v>738013</v>
      </c>
      <c r="M73" s="20">
        <v>2203710</v>
      </c>
      <c r="N73" s="20">
        <v>740900</v>
      </c>
      <c r="O73" s="20">
        <v>739848</v>
      </c>
      <c r="P73" s="20">
        <v>738227</v>
      </c>
      <c r="Q73" s="20">
        <v>2218975</v>
      </c>
      <c r="R73" s="20"/>
      <c r="S73" s="20"/>
      <c r="T73" s="20"/>
      <c r="U73" s="20"/>
      <c r="V73" s="20">
        <v>6637549</v>
      </c>
      <c r="W73" s="20">
        <v>6345252</v>
      </c>
      <c r="X73" s="20"/>
      <c r="Y73" s="19"/>
      <c r="Z73" s="22">
        <v>8460335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>
        <v>-738</v>
      </c>
      <c r="I74" s="20">
        <v>-738</v>
      </c>
      <c r="J74" s="20"/>
      <c r="K74" s="20"/>
      <c r="L74" s="20">
        <v>241</v>
      </c>
      <c r="M74" s="20">
        <v>241</v>
      </c>
      <c r="N74" s="20"/>
      <c r="O74" s="20">
        <v>6579</v>
      </c>
      <c r="P74" s="20">
        <v>9</v>
      </c>
      <c r="Q74" s="20">
        <v>6588</v>
      </c>
      <c r="R74" s="20"/>
      <c r="S74" s="20"/>
      <c r="T74" s="20"/>
      <c r="U74" s="20"/>
      <c r="V74" s="20">
        <v>6091</v>
      </c>
      <c r="W74" s="20"/>
      <c r="X74" s="20"/>
      <c r="Y74" s="19"/>
      <c r="Z74" s="22"/>
    </row>
    <row r="75" spans="1:26" ht="13.5" hidden="1">
      <c r="A75" s="39" t="s">
        <v>108</v>
      </c>
      <c r="B75" s="27">
        <v>32549425</v>
      </c>
      <c r="C75" s="27"/>
      <c r="D75" s="28">
        <v>25421339</v>
      </c>
      <c r="E75" s="29">
        <v>25421339</v>
      </c>
      <c r="F75" s="29">
        <v>2959787</v>
      </c>
      <c r="G75" s="29">
        <v>3125075</v>
      </c>
      <c r="H75" s="29"/>
      <c r="I75" s="29">
        <v>6084862</v>
      </c>
      <c r="J75" s="29">
        <v>106358</v>
      </c>
      <c r="K75" s="29">
        <v>387910</v>
      </c>
      <c r="L75" s="29">
        <v>430218</v>
      </c>
      <c r="M75" s="29">
        <v>924486</v>
      </c>
      <c r="N75" s="29">
        <v>449438</v>
      </c>
      <c r="O75" s="29">
        <v>512791</v>
      </c>
      <c r="P75" s="29">
        <v>549349</v>
      </c>
      <c r="Q75" s="29">
        <v>1511578</v>
      </c>
      <c r="R75" s="29"/>
      <c r="S75" s="29"/>
      <c r="T75" s="29"/>
      <c r="U75" s="29"/>
      <c r="V75" s="29">
        <v>8520926</v>
      </c>
      <c r="W75" s="29">
        <v>19066005</v>
      </c>
      <c r="X75" s="29"/>
      <c r="Y75" s="28"/>
      <c r="Z75" s="30">
        <v>25421339</v>
      </c>
    </row>
    <row r="76" spans="1:26" ht="13.5" hidden="1">
      <c r="A76" s="41" t="s">
        <v>110</v>
      </c>
      <c r="B76" s="31">
        <v>95643979</v>
      </c>
      <c r="C76" s="31"/>
      <c r="D76" s="32">
        <v>107285021</v>
      </c>
      <c r="E76" s="33">
        <v>107285021</v>
      </c>
      <c r="F76" s="33">
        <v>4711679</v>
      </c>
      <c r="G76" s="33">
        <v>5939354</v>
      </c>
      <c r="H76" s="33">
        <v>7174702</v>
      </c>
      <c r="I76" s="33">
        <v>17825735</v>
      </c>
      <c r="J76" s="33">
        <v>6617676</v>
      </c>
      <c r="K76" s="33">
        <v>6577594</v>
      </c>
      <c r="L76" s="33">
        <v>4041584</v>
      </c>
      <c r="M76" s="33">
        <v>17236854</v>
      </c>
      <c r="N76" s="33">
        <v>6656398</v>
      </c>
      <c r="O76" s="33">
        <v>5635402</v>
      </c>
      <c r="P76" s="33">
        <v>4760277</v>
      </c>
      <c r="Q76" s="33">
        <v>17052077</v>
      </c>
      <c r="R76" s="33"/>
      <c r="S76" s="33"/>
      <c r="T76" s="33"/>
      <c r="U76" s="33"/>
      <c r="V76" s="33">
        <v>52114666</v>
      </c>
      <c r="W76" s="33">
        <v>80463767</v>
      </c>
      <c r="X76" s="33"/>
      <c r="Y76" s="32"/>
      <c r="Z76" s="34">
        <v>107285021</v>
      </c>
    </row>
    <row r="77" spans="1:26" ht="13.5" hidden="1">
      <c r="A77" s="36" t="s">
        <v>31</v>
      </c>
      <c r="B77" s="18">
        <v>27051098</v>
      </c>
      <c r="C77" s="18"/>
      <c r="D77" s="19">
        <v>24794298</v>
      </c>
      <c r="E77" s="20">
        <v>24794298</v>
      </c>
      <c r="F77" s="20">
        <v>1007079</v>
      </c>
      <c r="G77" s="20">
        <v>1410897</v>
      </c>
      <c r="H77" s="20">
        <v>2589092</v>
      </c>
      <c r="I77" s="20">
        <v>5007068</v>
      </c>
      <c r="J77" s="20">
        <v>2464521</v>
      </c>
      <c r="K77" s="20">
        <v>1184205</v>
      </c>
      <c r="L77" s="20">
        <v>839192</v>
      </c>
      <c r="M77" s="20">
        <v>4487918</v>
      </c>
      <c r="N77" s="20">
        <v>1585434</v>
      </c>
      <c r="O77" s="20">
        <v>1134617</v>
      </c>
      <c r="P77" s="20">
        <v>1106711</v>
      </c>
      <c r="Q77" s="20">
        <v>3826762</v>
      </c>
      <c r="R77" s="20"/>
      <c r="S77" s="20"/>
      <c r="T77" s="20"/>
      <c r="U77" s="20"/>
      <c r="V77" s="20">
        <v>13321748</v>
      </c>
      <c r="W77" s="20">
        <v>18595725</v>
      </c>
      <c r="X77" s="20"/>
      <c r="Y77" s="19"/>
      <c r="Z77" s="22">
        <v>24794298</v>
      </c>
    </row>
    <row r="78" spans="1:26" ht="13.5" hidden="1">
      <c r="A78" s="37" t="s">
        <v>32</v>
      </c>
      <c r="B78" s="18">
        <v>65509409</v>
      </c>
      <c r="C78" s="18"/>
      <c r="D78" s="19">
        <v>68508986</v>
      </c>
      <c r="E78" s="20">
        <v>68508986</v>
      </c>
      <c r="F78" s="20">
        <v>3610164</v>
      </c>
      <c r="G78" s="20">
        <v>4397604</v>
      </c>
      <c r="H78" s="20">
        <v>4380553</v>
      </c>
      <c r="I78" s="20">
        <v>12388321</v>
      </c>
      <c r="J78" s="20">
        <v>3992857</v>
      </c>
      <c r="K78" s="20">
        <v>5319152</v>
      </c>
      <c r="L78" s="20">
        <v>3086448</v>
      </c>
      <c r="M78" s="20">
        <v>12398457</v>
      </c>
      <c r="N78" s="20">
        <v>4980090</v>
      </c>
      <c r="O78" s="20">
        <v>4360504</v>
      </c>
      <c r="P78" s="20">
        <v>3597690</v>
      </c>
      <c r="Q78" s="20">
        <v>12938284</v>
      </c>
      <c r="R78" s="20"/>
      <c r="S78" s="20"/>
      <c r="T78" s="20"/>
      <c r="U78" s="20"/>
      <c r="V78" s="20">
        <v>37725062</v>
      </c>
      <c r="W78" s="20">
        <v>51381740</v>
      </c>
      <c r="X78" s="20"/>
      <c r="Y78" s="19"/>
      <c r="Z78" s="22">
        <v>68508986</v>
      </c>
    </row>
    <row r="79" spans="1:26" ht="13.5" hidden="1">
      <c r="A79" s="38" t="s">
        <v>103</v>
      </c>
      <c r="B79" s="18">
        <v>37422064</v>
      </c>
      <c r="C79" s="18"/>
      <c r="D79" s="19">
        <v>38804553</v>
      </c>
      <c r="E79" s="20">
        <v>38804553</v>
      </c>
      <c r="F79" s="20">
        <v>1847175</v>
      </c>
      <c r="G79" s="20">
        <v>2186449</v>
      </c>
      <c r="H79" s="20">
        <v>2494437</v>
      </c>
      <c r="I79" s="20">
        <v>6528061</v>
      </c>
      <c r="J79" s="20">
        <v>1799979</v>
      </c>
      <c r="K79" s="20">
        <v>2803978</v>
      </c>
      <c r="L79" s="20">
        <v>1384190</v>
      </c>
      <c r="M79" s="20">
        <v>5988147</v>
      </c>
      <c r="N79" s="20">
        <v>2509594</v>
      </c>
      <c r="O79" s="20">
        <v>1979307</v>
      </c>
      <c r="P79" s="20">
        <v>1847798</v>
      </c>
      <c r="Q79" s="20">
        <v>6336699</v>
      </c>
      <c r="R79" s="20"/>
      <c r="S79" s="20"/>
      <c r="T79" s="20"/>
      <c r="U79" s="20"/>
      <c r="V79" s="20">
        <v>18852907</v>
      </c>
      <c r="W79" s="20">
        <v>29103414</v>
      </c>
      <c r="X79" s="20"/>
      <c r="Y79" s="19"/>
      <c r="Z79" s="22">
        <v>38804553</v>
      </c>
    </row>
    <row r="80" spans="1:26" ht="13.5" hidden="1">
      <c r="A80" s="38" t="s">
        <v>104</v>
      </c>
      <c r="B80" s="18">
        <v>13957507</v>
      </c>
      <c r="C80" s="18"/>
      <c r="D80" s="19">
        <v>17117453</v>
      </c>
      <c r="E80" s="20">
        <v>17117453</v>
      </c>
      <c r="F80" s="20">
        <v>469314</v>
      </c>
      <c r="G80" s="20">
        <v>575946</v>
      </c>
      <c r="H80" s="20">
        <v>639773</v>
      </c>
      <c r="I80" s="20">
        <v>1685033</v>
      </c>
      <c r="J80" s="20">
        <v>608175</v>
      </c>
      <c r="K80" s="20">
        <v>658855</v>
      </c>
      <c r="L80" s="20">
        <v>463612</v>
      </c>
      <c r="M80" s="20">
        <v>1730642</v>
      </c>
      <c r="N80" s="20">
        <v>702732</v>
      </c>
      <c r="O80" s="20">
        <v>605672</v>
      </c>
      <c r="P80" s="20">
        <v>526824</v>
      </c>
      <c r="Q80" s="20">
        <v>1835228</v>
      </c>
      <c r="R80" s="20"/>
      <c r="S80" s="20"/>
      <c r="T80" s="20"/>
      <c r="U80" s="20"/>
      <c r="V80" s="20">
        <v>5250903</v>
      </c>
      <c r="W80" s="20">
        <v>12838091</v>
      </c>
      <c r="X80" s="20"/>
      <c r="Y80" s="19"/>
      <c r="Z80" s="22">
        <v>17117453</v>
      </c>
    </row>
    <row r="81" spans="1:26" ht="13.5" hidden="1">
      <c r="A81" s="38" t="s">
        <v>105</v>
      </c>
      <c r="B81" s="18">
        <v>8505788</v>
      </c>
      <c r="C81" s="18"/>
      <c r="D81" s="19">
        <v>7930918</v>
      </c>
      <c r="E81" s="20">
        <v>7930918</v>
      </c>
      <c r="F81" s="20">
        <v>322539</v>
      </c>
      <c r="G81" s="20">
        <v>448458</v>
      </c>
      <c r="H81" s="20">
        <v>380493</v>
      </c>
      <c r="I81" s="20">
        <v>1151490</v>
      </c>
      <c r="J81" s="20">
        <v>425418</v>
      </c>
      <c r="K81" s="20">
        <v>387588</v>
      </c>
      <c r="L81" s="20">
        <v>317221</v>
      </c>
      <c r="M81" s="20">
        <v>1130227</v>
      </c>
      <c r="N81" s="20">
        <v>468036</v>
      </c>
      <c r="O81" s="20">
        <v>403053</v>
      </c>
      <c r="P81" s="20">
        <v>366338</v>
      </c>
      <c r="Q81" s="20">
        <v>1237427</v>
      </c>
      <c r="R81" s="20"/>
      <c r="S81" s="20"/>
      <c r="T81" s="20"/>
      <c r="U81" s="20"/>
      <c r="V81" s="20">
        <v>3519144</v>
      </c>
      <c r="W81" s="20">
        <v>5948188</v>
      </c>
      <c r="X81" s="20"/>
      <c r="Y81" s="19"/>
      <c r="Z81" s="22">
        <v>7930918</v>
      </c>
    </row>
    <row r="82" spans="1:26" ht="13.5" hidden="1">
      <c r="A82" s="38" t="s">
        <v>106</v>
      </c>
      <c r="B82" s="18">
        <v>5624050</v>
      </c>
      <c r="C82" s="18"/>
      <c r="D82" s="19">
        <v>4656062</v>
      </c>
      <c r="E82" s="20">
        <v>4656062</v>
      </c>
      <c r="F82" s="20">
        <v>219328</v>
      </c>
      <c r="G82" s="20">
        <v>296905</v>
      </c>
      <c r="H82" s="20">
        <v>267783</v>
      </c>
      <c r="I82" s="20">
        <v>784016</v>
      </c>
      <c r="J82" s="20">
        <v>278562</v>
      </c>
      <c r="K82" s="20">
        <v>270093</v>
      </c>
      <c r="L82" s="20">
        <v>207493</v>
      </c>
      <c r="M82" s="20">
        <v>756148</v>
      </c>
      <c r="N82" s="20">
        <v>317474</v>
      </c>
      <c r="O82" s="20">
        <v>274167</v>
      </c>
      <c r="P82" s="20">
        <v>253852</v>
      </c>
      <c r="Q82" s="20">
        <v>845493</v>
      </c>
      <c r="R82" s="20"/>
      <c r="S82" s="20"/>
      <c r="T82" s="20"/>
      <c r="U82" s="20"/>
      <c r="V82" s="20">
        <v>2385657</v>
      </c>
      <c r="W82" s="20">
        <v>3492047</v>
      </c>
      <c r="X82" s="20"/>
      <c r="Y82" s="19"/>
      <c r="Z82" s="22">
        <v>4656062</v>
      </c>
    </row>
    <row r="83" spans="1:26" ht="13.5" hidden="1">
      <c r="A83" s="38" t="s">
        <v>107</v>
      </c>
      <c r="B83" s="18"/>
      <c r="C83" s="18"/>
      <c r="D83" s="19"/>
      <c r="E83" s="20"/>
      <c r="F83" s="20">
        <v>751808</v>
      </c>
      <c r="G83" s="20">
        <v>889846</v>
      </c>
      <c r="H83" s="20">
        <v>598067</v>
      </c>
      <c r="I83" s="20">
        <v>2239721</v>
      </c>
      <c r="J83" s="20">
        <v>880723</v>
      </c>
      <c r="K83" s="20">
        <v>1198638</v>
      </c>
      <c r="L83" s="20">
        <v>713932</v>
      </c>
      <c r="M83" s="20">
        <v>2793293</v>
      </c>
      <c r="N83" s="20">
        <v>982254</v>
      </c>
      <c r="O83" s="20">
        <v>1098305</v>
      </c>
      <c r="P83" s="20">
        <v>602878</v>
      </c>
      <c r="Q83" s="20">
        <v>2683437</v>
      </c>
      <c r="R83" s="20"/>
      <c r="S83" s="20"/>
      <c r="T83" s="20"/>
      <c r="U83" s="20"/>
      <c r="V83" s="20">
        <v>7716451</v>
      </c>
      <c r="W83" s="20"/>
      <c r="X83" s="20"/>
      <c r="Y83" s="19"/>
      <c r="Z83" s="22"/>
    </row>
    <row r="84" spans="1:26" ht="13.5" hidden="1">
      <c r="A84" s="39" t="s">
        <v>108</v>
      </c>
      <c r="B84" s="27">
        <v>3083472</v>
      </c>
      <c r="C84" s="27"/>
      <c r="D84" s="28">
        <v>13981737</v>
      </c>
      <c r="E84" s="29">
        <v>13981737</v>
      </c>
      <c r="F84" s="29">
        <v>94436</v>
      </c>
      <c r="G84" s="29">
        <v>130853</v>
      </c>
      <c r="H84" s="29">
        <v>205057</v>
      </c>
      <c r="I84" s="29">
        <v>430346</v>
      </c>
      <c r="J84" s="29">
        <v>160298</v>
      </c>
      <c r="K84" s="29">
        <v>74237</v>
      </c>
      <c r="L84" s="29">
        <v>115944</v>
      </c>
      <c r="M84" s="29">
        <v>350479</v>
      </c>
      <c r="N84" s="29">
        <v>90874</v>
      </c>
      <c r="O84" s="29">
        <v>140281</v>
      </c>
      <c r="P84" s="29">
        <v>55876</v>
      </c>
      <c r="Q84" s="29">
        <v>287031</v>
      </c>
      <c r="R84" s="29"/>
      <c r="S84" s="29"/>
      <c r="T84" s="29"/>
      <c r="U84" s="29"/>
      <c r="V84" s="29">
        <v>1067856</v>
      </c>
      <c r="W84" s="29">
        <v>10486302</v>
      </c>
      <c r="X84" s="29"/>
      <c r="Y84" s="28"/>
      <c r="Z84" s="30">
        <v>13981737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51824730</v>
      </c>
      <c r="C5" s="18">
        <v>0</v>
      </c>
      <c r="D5" s="58">
        <v>69655879</v>
      </c>
      <c r="E5" s="59">
        <v>69655879</v>
      </c>
      <c r="F5" s="59">
        <v>8674646</v>
      </c>
      <c r="G5" s="59">
        <v>8676143</v>
      </c>
      <c r="H5" s="59">
        <v>5314102</v>
      </c>
      <c r="I5" s="59">
        <v>22664891</v>
      </c>
      <c r="J5" s="59">
        <v>5352905</v>
      </c>
      <c r="K5" s="59">
        <v>5416387</v>
      </c>
      <c r="L5" s="59">
        <v>5400223</v>
      </c>
      <c r="M5" s="59">
        <v>16169515</v>
      </c>
      <c r="N5" s="59">
        <v>5371551</v>
      </c>
      <c r="O5" s="59">
        <v>5332024</v>
      </c>
      <c r="P5" s="59">
        <v>5336629</v>
      </c>
      <c r="Q5" s="59">
        <v>16040204</v>
      </c>
      <c r="R5" s="59">
        <v>0</v>
      </c>
      <c r="S5" s="59">
        <v>0</v>
      </c>
      <c r="T5" s="59">
        <v>0</v>
      </c>
      <c r="U5" s="59">
        <v>0</v>
      </c>
      <c r="V5" s="59">
        <v>54874610</v>
      </c>
      <c r="W5" s="59">
        <v>52241913</v>
      </c>
      <c r="X5" s="59">
        <v>2632697</v>
      </c>
      <c r="Y5" s="60">
        <v>5.04</v>
      </c>
      <c r="Z5" s="61">
        <v>69655879</v>
      </c>
    </row>
    <row r="6" spans="1:26" ht="13.5">
      <c r="A6" s="57" t="s">
        <v>32</v>
      </c>
      <c r="B6" s="18">
        <v>357205647</v>
      </c>
      <c r="C6" s="18">
        <v>0</v>
      </c>
      <c r="D6" s="58">
        <v>454934333</v>
      </c>
      <c r="E6" s="59">
        <v>454934333</v>
      </c>
      <c r="F6" s="59">
        <v>32242701</v>
      </c>
      <c r="G6" s="59">
        <v>27930370</v>
      </c>
      <c r="H6" s="59">
        <v>30806905</v>
      </c>
      <c r="I6" s="59">
        <v>90979976</v>
      </c>
      <c r="J6" s="59">
        <v>24679417</v>
      </c>
      <c r="K6" s="59">
        <v>31718996</v>
      </c>
      <c r="L6" s="59">
        <v>28792946</v>
      </c>
      <c r="M6" s="59">
        <v>85191359</v>
      </c>
      <c r="N6" s="59">
        <v>32712189</v>
      </c>
      <c r="O6" s="59">
        <v>16964990</v>
      </c>
      <c r="P6" s="59">
        <v>23946943</v>
      </c>
      <c r="Q6" s="59">
        <v>73624122</v>
      </c>
      <c r="R6" s="59">
        <v>0</v>
      </c>
      <c r="S6" s="59">
        <v>0</v>
      </c>
      <c r="T6" s="59">
        <v>0</v>
      </c>
      <c r="U6" s="59">
        <v>0</v>
      </c>
      <c r="V6" s="59">
        <v>249795457</v>
      </c>
      <c r="W6" s="59">
        <v>341200746</v>
      </c>
      <c r="X6" s="59">
        <v>-91405289</v>
      </c>
      <c r="Y6" s="60">
        <v>-26.79</v>
      </c>
      <c r="Z6" s="61">
        <v>454934333</v>
      </c>
    </row>
    <row r="7" spans="1:26" ht="13.5">
      <c r="A7" s="57" t="s">
        <v>33</v>
      </c>
      <c r="B7" s="18">
        <v>2238553</v>
      </c>
      <c r="C7" s="18">
        <v>0</v>
      </c>
      <c r="D7" s="58">
        <v>70000</v>
      </c>
      <c r="E7" s="59">
        <v>70000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52497</v>
      </c>
      <c r="X7" s="59">
        <v>-52497</v>
      </c>
      <c r="Y7" s="60">
        <v>-100</v>
      </c>
      <c r="Z7" s="61">
        <v>70000</v>
      </c>
    </row>
    <row r="8" spans="1:26" ht="13.5">
      <c r="A8" s="57" t="s">
        <v>34</v>
      </c>
      <c r="B8" s="18">
        <v>88876623</v>
      </c>
      <c r="C8" s="18">
        <v>0</v>
      </c>
      <c r="D8" s="58">
        <v>97112650</v>
      </c>
      <c r="E8" s="59">
        <v>97112650</v>
      </c>
      <c r="F8" s="59">
        <v>40845000</v>
      </c>
      <c r="G8" s="59">
        <v>0</v>
      </c>
      <c r="H8" s="59">
        <v>0</v>
      </c>
      <c r="I8" s="59">
        <v>40845000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40845000</v>
      </c>
      <c r="W8" s="59">
        <v>72834489</v>
      </c>
      <c r="X8" s="59">
        <v>-31989489</v>
      </c>
      <c r="Y8" s="60">
        <v>-43.92</v>
      </c>
      <c r="Z8" s="61">
        <v>97112650</v>
      </c>
    </row>
    <row r="9" spans="1:26" ht="13.5">
      <c r="A9" s="57" t="s">
        <v>35</v>
      </c>
      <c r="B9" s="18">
        <v>71645264</v>
      </c>
      <c r="C9" s="18">
        <v>0</v>
      </c>
      <c r="D9" s="58">
        <v>58176583</v>
      </c>
      <c r="E9" s="59">
        <v>58176583</v>
      </c>
      <c r="F9" s="59">
        <v>3778308</v>
      </c>
      <c r="G9" s="59">
        <v>3977041</v>
      </c>
      <c r="H9" s="59">
        <v>4142179</v>
      </c>
      <c r="I9" s="59">
        <v>11897528</v>
      </c>
      <c r="J9" s="59">
        <v>4150337</v>
      </c>
      <c r="K9" s="59">
        <v>4345616</v>
      </c>
      <c r="L9" s="59">
        <v>4467407</v>
      </c>
      <c r="M9" s="59">
        <v>12963360</v>
      </c>
      <c r="N9" s="59">
        <v>3771794</v>
      </c>
      <c r="O9" s="59">
        <v>2477672</v>
      </c>
      <c r="P9" s="59">
        <v>3920478</v>
      </c>
      <c r="Q9" s="59">
        <v>10169944</v>
      </c>
      <c r="R9" s="59">
        <v>0</v>
      </c>
      <c r="S9" s="59">
        <v>0</v>
      </c>
      <c r="T9" s="59">
        <v>0</v>
      </c>
      <c r="U9" s="59">
        <v>0</v>
      </c>
      <c r="V9" s="59">
        <v>35030832</v>
      </c>
      <c r="W9" s="59">
        <v>43632441</v>
      </c>
      <c r="X9" s="59">
        <v>-8601609</v>
      </c>
      <c r="Y9" s="60">
        <v>-19.71</v>
      </c>
      <c r="Z9" s="61">
        <v>58176583</v>
      </c>
    </row>
    <row r="10" spans="1:26" ht="25.5">
      <c r="A10" s="62" t="s">
        <v>95</v>
      </c>
      <c r="B10" s="63">
        <f>SUM(B5:B9)</f>
        <v>571790817</v>
      </c>
      <c r="C10" s="63">
        <f>SUM(C5:C9)</f>
        <v>0</v>
      </c>
      <c r="D10" s="64">
        <f aca="true" t="shared" si="0" ref="D10:Z10">SUM(D5:D9)</f>
        <v>679949445</v>
      </c>
      <c r="E10" s="65">
        <f t="shared" si="0"/>
        <v>679949445</v>
      </c>
      <c r="F10" s="65">
        <f t="shared" si="0"/>
        <v>85540655</v>
      </c>
      <c r="G10" s="65">
        <f t="shared" si="0"/>
        <v>40583554</v>
      </c>
      <c r="H10" s="65">
        <f t="shared" si="0"/>
        <v>40263186</v>
      </c>
      <c r="I10" s="65">
        <f t="shared" si="0"/>
        <v>166387395</v>
      </c>
      <c r="J10" s="65">
        <f t="shared" si="0"/>
        <v>34182659</v>
      </c>
      <c r="K10" s="65">
        <f t="shared" si="0"/>
        <v>41480999</v>
      </c>
      <c r="L10" s="65">
        <f t="shared" si="0"/>
        <v>38660576</v>
      </c>
      <c r="M10" s="65">
        <f t="shared" si="0"/>
        <v>114324234</v>
      </c>
      <c r="N10" s="65">
        <f t="shared" si="0"/>
        <v>41855534</v>
      </c>
      <c r="O10" s="65">
        <f t="shared" si="0"/>
        <v>24774686</v>
      </c>
      <c r="P10" s="65">
        <f t="shared" si="0"/>
        <v>33204050</v>
      </c>
      <c r="Q10" s="65">
        <f t="shared" si="0"/>
        <v>99834270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380545899</v>
      </c>
      <c r="W10" s="65">
        <f t="shared" si="0"/>
        <v>509962086</v>
      </c>
      <c r="X10" s="65">
        <f t="shared" si="0"/>
        <v>-129416187</v>
      </c>
      <c r="Y10" s="66">
        <f>+IF(W10&lt;&gt;0,(X10/W10)*100,0)</f>
        <v>-25.377609542525875</v>
      </c>
      <c r="Z10" s="67">
        <f t="shared" si="0"/>
        <v>679949445</v>
      </c>
    </row>
    <row r="11" spans="1:26" ht="13.5">
      <c r="A11" s="57" t="s">
        <v>36</v>
      </c>
      <c r="B11" s="18">
        <v>196886695</v>
      </c>
      <c r="C11" s="18">
        <v>0</v>
      </c>
      <c r="D11" s="58">
        <v>174060843</v>
      </c>
      <c r="E11" s="59">
        <v>174060843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127297449</v>
      </c>
      <c r="Q11" s="59">
        <v>127297449</v>
      </c>
      <c r="R11" s="59">
        <v>0</v>
      </c>
      <c r="S11" s="59">
        <v>0</v>
      </c>
      <c r="T11" s="59">
        <v>0</v>
      </c>
      <c r="U11" s="59">
        <v>0</v>
      </c>
      <c r="V11" s="59">
        <v>127297449</v>
      </c>
      <c r="W11" s="59">
        <v>130545630</v>
      </c>
      <c r="X11" s="59">
        <v>-3248181</v>
      </c>
      <c r="Y11" s="60">
        <v>-2.49</v>
      </c>
      <c r="Z11" s="61">
        <v>174060843</v>
      </c>
    </row>
    <row r="12" spans="1:26" ht="13.5">
      <c r="A12" s="57" t="s">
        <v>37</v>
      </c>
      <c r="B12" s="18">
        <v>10591720</v>
      </c>
      <c r="C12" s="18">
        <v>0</v>
      </c>
      <c r="D12" s="58">
        <v>13865547</v>
      </c>
      <c r="E12" s="59">
        <v>13865547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8171412</v>
      </c>
      <c r="Q12" s="59">
        <v>8171412</v>
      </c>
      <c r="R12" s="59">
        <v>0</v>
      </c>
      <c r="S12" s="59">
        <v>0</v>
      </c>
      <c r="T12" s="59">
        <v>0</v>
      </c>
      <c r="U12" s="59">
        <v>0</v>
      </c>
      <c r="V12" s="59">
        <v>8171412</v>
      </c>
      <c r="W12" s="59">
        <v>10399158</v>
      </c>
      <c r="X12" s="59">
        <v>-2227746</v>
      </c>
      <c r="Y12" s="60">
        <v>-21.42</v>
      </c>
      <c r="Z12" s="61">
        <v>13865547</v>
      </c>
    </row>
    <row r="13" spans="1:26" ht="13.5">
      <c r="A13" s="57" t="s">
        <v>96</v>
      </c>
      <c r="B13" s="18">
        <v>81268018</v>
      </c>
      <c r="C13" s="18">
        <v>0</v>
      </c>
      <c r="D13" s="58">
        <v>87223178</v>
      </c>
      <c r="E13" s="59">
        <v>87223178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65417382</v>
      </c>
      <c r="X13" s="59">
        <v>-65417382</v>
      </c>
      <c r="Y13" s="60">
        <v>-100</v>
      </c>
      <c r="Z13" s="61">
        <v>87223178</v>
      </c>
    </row>
    <row r="14" spans="1:26" ht="13.5">
      <c r="A14" s="57" t="s">
        <v>38</v>
      </c>
      <c r="B14" s="18">
        <v>64213741</v>
      </c>
      <c r="C14" s="18">
        <v>0</v>
      </c>
      <c r="D14" s="58">
        <v>30000000</v>
      </c>
      <c r="E14" s="59">
        <v>30000000</v>
      </c>
      <c r="F14" s="59">
        <v>0</v>
      </c>
      <c r="G14" s="59">
        <v>0</v>
      </c>
      <c r="H14" s="59">
        <v>4775920</v>
      </c>
      <c r="I14" s="59">
        <v>4775920</v>
      </c>
      <c r="J14" s="59">
        <v>4666110</v>
      </c>
      <c r="K14" s="59">
        <v>0</v>
      </c>
      <c r="L14" s="59">
        <v>7679713</v>
      </c>
      <c r="M14" s="59">
        <v>12345823</v>
      </c>
      <c r="N14" s="59">
        <v>7679713</v>
      </c>
      <c r="O14" s="59">
        <v>16773400</v>
      </c>
      <c r="P14" s="59">
        <v>18423</v>
      </c>
      <c r="Q14" s="59">
        <v>24471536</v>
      </c>
      <c r="R14" s="59">
        <v>0</v>
      </c>
      <c r="S14" s="59">
        <v>0</v>
      </c>
      <c r="T14" s="59">
        <v>0</v>
      </c>
      <c r="U14" s="59">
        <v>0</v>
      </c>
      <c r="V14" s="59">
        <v>41593279</v>
      </c>
      <c r="W14" s="59">
        <v>22500000</v>
      </c>
      <c r="X14" s="59">
        <v>19093279</v>
      </c>
      <c r="Y14" s="60">
        <v>84.86</v>
      </c>
      <c r="Z14" s="61">
        <v>30000000</v>
      </c>
    </row>
    <row r="15" spans="1:26" ht="13.5">
      <c r="A15" s="57" t="s">
        <v>39</v>
      </c>
      <c r="B15" s="18">
        <v>342216580</v>
      </c>
      <c r="C15" s="18">
        <v>0</v>
      </c>
      <c r="D15" s="58">
        <v>372815716</v>
      </c>
      <c r="E15" s="59">
        <v>372815716</v>
      </c>
      <c r="F15" s="59">
        <v>954290</v>
      </c>
      <c r="G15" s="59">
        <v>40091705</v>
      </c>
      <c r="H15" s="59">
        <v>39434369</v>
      </c>
      <c r="I15" s="59">
        <v>80480364</v>
      </c>
      <c r="J15" s="59">
        <v>75136339</v>
      </c>
      <c r="K15" s="59">
        <v>3222</v>
      </c>
      <c r="L15" s="59">
        <v>19566248</v>
      </c>
      <c r="M15" s="59">
        <v>94705809</v>
      </c>
      <c r="N15" s="59">
        <v>17943238</v>
      </c>
      <c r="O15" s="59">
        <v>26102505</v>
      </c>
      <c r="P15" s="59">
        <v>462174</v>
      </c>
      <c r="Q15" s="59">
        <v>44507917</v>
      </c>
      <c r="R15" s="59">
        <v>0</v>
      </c>
      <c r="S15" s="59">
        <v>0</v>
      </c>
      <c r="T15" s="59">
        <v>0</v>
      </c>
      <c r="U15" s="59">
        <v>0</v>
      </c>
      <c r="V15" s="59">
        <v>219694090</v>
      </c>
      <c r="W15" s="59">
        <v>279611793</v>
      </c>
      <c r="X15" s="59">
        <v>-59917703</v>
      </c>
      <c r="Y15" s="60">
        <v>-21.43</v>
      </c>
      <c r="Z15" s="61">
        <v>372815716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124799</v>
      </c>
      <c r="K16" s="59">
        <v>0</v>
      </c>
      <c r="L16" s="59">
        <v>0</v>
      </c>
      <c r="M16" s="59">
        <v>124799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124799</v>
      </c>
      <c r="W16" s="59"/>
      <c r="X16" s="59">
        <v>124799</v>
      </c>
      <c r="Y16" s="60">
        <v>0</v>
      </c>
      <c r="Z16" s="61">
        <v>0</v>
      </c>
    </row>
    <row r="17" spans="1:26" ht="13.5">
      <c r="A17" s="57" t="s">
        <v>41</v>
      </c>
      <c r="B17" s="18">
        <v>256966099</v>
      </c>
      <c r="C17" s="18">
        <v>0</v>
      </c>
      <c r="D17" s="58">
        <v>243154078</v>
      </c>
      <c r="E17" s="59">
        <v>243154078</v>
      </c>
      <c r="F17" s="59">
        <v>7786247</v>
      </c>
      <c r="G17" s="59">
        <v>8404963</v>
      </c>
      <c r="H17" s="59">
        <v>10309769</v>
      </c>
      <c r="I17" s="59">
        <v>26500979</v>
      </c>
      <c r="J17" s="59">
        <v>8176734</v>
      </c>
      <c r="K17" s="59">
        <v>10965540</v>
      </c>
      <c r="L17" s="59">
        <v>21248772</v>
      </c>
      <c r="M17" s="59">
        <v>40391046</v>
      </c>
      <c r="N17" s="59">
        <v>5796916</v>
      </c>
      <c r="O17" s="59">
        <v>6229106</v>
      </c>
      <c r="P17" s="59">
        <v>13205888</v>
      </c>
      <c r="Q17" s="59">
        <v>25231910</v>
      </c>
      <c r="R17" s="59">
        <v>0</v>
      </c>
      <c r="S17" s="59">
        <v>0</v>
      </c>
      <c r="T17" s="59">
        <v>0</v>
      </c>
      <c r="U17" s="59">
        <v>0</v>
      </c>
      <c r="V17" s="59">
        <v>92123935</v>
      </c>
      <c r="W17" s="59">
        <v>182365551</v>
      </c>
      <c r="X17" s="59">
        <v>-90241616</v>
      </c>
      <c r="Y17" s="60">
        <v>-49.48</v>
      </c>
      <c r="Z17" s="61">
        <v>243154078</v>
      </c>
    </row>
    <row r="18" spans="1:26" ht="13.5">
      <c r="A18" s="69" t="s">
        <v>42</v>
      </c>
      <c r="B18" s="70">
        <f>SUM(B11:B17)</f>
        <v>952142853</v>
      </c>
      <c r="C18" s="70">
        <f>SUM(C11:C17)</f>
        <v>0</v>
      </c>
      <c r="D18" s="71">
        <f aca="true" t="shared" si="1" ref="D18:Z18">SUM(D11:D17)</f>
        <v>921119362</v>
      </c>
      <c r="E18" s="72">
        <f t="shared" si="1"/>
        <v>921119362</v>
      </c>
      <c r="F18" s="72">
        <f t="shared" si="1"/>
        <v>8740537</v>
      </c>
      <c r="G18" s="72">
        <f t="shared" si="1"/>
        <v>48496668</v>
      </c>
      <c r="H18" s="72">
        <f t="shared" si="1"/>
        <v>54520058</v>
      </c>
      <c r="I18" s="72">
        <f t="shared" si="1"/>
        <v>111757263</v>
      </c>
      <c r="J18" s="72">
        <f t="shared" si="1"/>
        <v>88103982</v>
      </c>
      <c r="K18" s="72">
        <f t="shared" si="1"/>
        <v>10968762</v>
      </c>
      <c r="L18" s="72">
        <f t="shared" si="1"/>
        <v>48494733</v>
      </c>
      <c r="M18" s="72">
        <f t="shared" si="1"/>
        <v>147567477</v>
      </c>
      <c r="N18" s="72">
        <f t="shared" si="1"/>
        <v>31419867</v>
      </c>
      <c r="O18" s="72">
        <f t="shared" si="1"/>
        <v>49105011</v>
      </c>
      <c r="P18" s="72">
        <f t="shared" si="1"/>
        <v>149155346</v>
      </c>
      <c r="Q18" s="72">
        <f t="shared" si="1"/>
        <v>229680224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489004964</v>
      </c>
      <c r="W18" s="72">
        <f t="shared" si="1"/>
        <v>690839514</v>
      </c>
      <c r="X18" s="72">
        <f t="shared" si="1"/>
        <v>-201834550</v>
      </c>
      <c r="Y18" s="66">
        <f>+IF(W18&lt;&gt;0,(X18/W18)*100,0)</f>
        <v>-29.215837529524986</v>
      </c>
      <c r="Z18" s="73">
        <f t="shared" si="1"/>
        <v>921119362</v>
      </c>
    </row>
    <row r="19" spans="1:26" ht="13.5">
      <c r="A19" s="69" t="s">
        <v>43</v>
      </c>
      <c r="B19" s="74">
        <f>+B10-B18</f>
        <v>-380352036</v>
      </c>
      <c r="C19" s="74">
        <f>+C10-C18</f>
        <v>0</v>
      </c>
      <c r="D19" s="75">
        <f aca="true" t="shared" si="2" ref="D19:Z19">+D10-D18</f>
        <v>-241169917</v>
      </c>
      <c r="E19" s="76">
        <f t="shared" si="2"/>
        <v>-241169917</v>
      </c>
      <c r="F19" s="76">
        <f t="shared" si="2"/>
        <v>76800118</v>
      </c>
      <c r="G19" s="76">
        <f t="shared" si="2"/>
        <v>-7913114</v>
      </c>
      <c r="H19" s="76">
        <f t="shared" si="2"/>
        <v>-14256872</v>
      </c>
      <c r="I19" s="76">
        <f t="shared" si="2"/>
        <v>54630132</v>
      </c>
      <c r="J19" s="76">
        <f t="shared" si="2"/>
        <v>-53921323</v>
      </c>
      <c r="K19" s="76">
        <f t="shared" si="2"/>
        <v>30512237</v>
      </c>
      <c r="L19" s="76">
        <f t="shared" si="2"/>
        <v>-9834157</v>
      </c>
      <c r="M19" s="76">
        <f t="shared" si="2"/>
        <v>-33243243</v>
      </c>
      <c r="N19" s="76">
        <f t="shared" si="2"/>
        <v>10435667</v>
      </c>
      <c r="O19" s="76">
        <f t="shared" si="2"/>
        <v>-24330325</v>
      </c>
      <c r="P19" s="76">
        <f t="shared" si="2"/>
        <v>-115951296</v>
      </c>
      <c r="Q19" s="76">
        <f t="shared" si="2"/>
        <v>-129845954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-108459065</v>
      </c>
      <c r="W19" s="76">
        <f>IF(E10=E18,0,W10-W18)</f>
        <v>-180877428</v>
      </c>
      <c r="X19" s="76">
        <f t="shared" si="2"/>
        <v>72418363</v>
      </c>
      <c r="Y19" s="77">
        <f>+IF(W19&lt;&gt;0,(X19/W19)*100,0)</f>
        <v>-40.037258269727275</v>
      </c>
      <c r="Z19" s="78">
        <f t="shared" si="2"/>
        <v>-241169917</v>
      </c>
    </row>
    <row r="20" spans="1:26" ht="13.5">
      <c r="A20" s="57" t="s">
        <v>44</v>
      </c>
      <c r="B20" s="18">
        <v>45531001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-334821035</v>
      </c>
      <c r="C22" s="85">
        <f>SUM(C19:C21)</f>
        <v>0</v>
      </c>
      <c r="D22" s="86">
        <f aca="true" t="shared" si="3" ref="D22:Z22">SUM(D19:D21)</f>
        <v>-241169917</v>
      </c>
      <c r="E22" s="87">
        <f t="shared" si="3"/>
        <v>-241169917</v>
      </c>
      <c r="F22" s="87">
        <f t="shared" si="3"/>
        <v>76800118</v>
      </c>
      <c r="G22" s="87">
        <f t="shared" si="3"/>
        <v>-7913114</v>
      </c>
      <c r="H22" s="87">
        <f t="shared" si="3"/>
        <v>-14256872</v>
      </c>
      <c r="I22" s="87">
        <f t="shared" si="3"/>
        <v>54630132</v>
      </c>
      <c r="J22" s="87">
        <f t="shared" si="3"/>
        <v>-53921323</v>
      </c>
      <c r="K22" s="87">
        <f t="shared" si="3"/>
        <v>30512237</v>
      </c>
      <c r="L22" s="87">
        <f t="shared" si="3"/>
        <v>-9834157</v>
      </c>
      <c r="M22" s="87">
        <f t="shared" si="3"/>
        <v>-33243243</v>
      </c>
      <c r="N22" s="87">
        <f t="shared" si="3"/>
        <v>10435667</v>
      </c>
      <c r="O22" s="87">
        <f t="shared" si="3"/>
        <v>-24330325</v>
      </c>
      <c r="P22" s="87">
        <f t="shared" si="3"/>
        <v>-115951296</v>
      </c>
      <c r="Q22" s="87">
        <f t="shared" si="3"/>
        <v>-129845954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-108459065</v>
      </c>
      <c r="W22" s="87">
        <f t="shared" si="3"/>
        <v>-180877428</v>
      </c>
      <c r="X22" s="87">
        <f t="shared" si="3"/>
        <v>72418363</v>
      </c>
      <c r="Y22" s="88">
        <f>+IF(W22&lt;&gt;0,(X22/W22)*100,0)</f>
        <v>-40.037258269727275</v>
      </c>
      <c r="Z22" s="89">
        <f t="shared" si="3"/>
        <v>-241169917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-334821035</v>
      </c>
      <c r="C24" s="74">
        <f>SUM(C22:C23)</f>
        <v>0</v>
      </c>
      <c r="D24" s="75">
        <f aca="true" t="shared" si="4" ref="D24:Z24">SUM(D22:D23)</f>
        <v>-241169917</v>
      </c>
      <c r="E24" s="76">
        <f t="shared" si="4"/>
        <v>-241169917</v>
      </c>
      <c r="F24" s="76">
        <f t="shared" si="4"/>
        <v>76800118</v>
      </c>
      <c r="G24" s="76">
        <f t="shared" si="4"/>
        <v>-7913114</v>
      </c>
      <c r="H24" s="76">
        <f t="shared" si="4"/>
        <v>-14256872</v>
      </c>
      <c r="I24" s="76">
        <f t="shared" si="4"/>
        <v>54630132</v>
      </c>
      <c r="J24" s="76">
        <f t="shared" si="4"/>
        <v>-53921323</v>
      </c>
      <c r="K24" s="76">
        <f t="shared" si="4"/>
        <v>30512237</v>
      </c>
      <c r="L24" s="76">
        <f t="shared" si="4"/>
        <v>-9834157</v>
      </c>
      <c r="M24" s="76">
        <f t="shared" si="4"/>
        <v>-33243243</v>
      </c>
      <c r="N24" s="76">
        <f t="shared" si="4"/>
        <v>10435667</v>
      </c>
      <c r="O24" s="76">
        <f t="shared" si="4"/>
        <v>-24330325</v>
      </c>
      <c r="P24" s="76">
        <f t="shared" si="4"/>
        <v>-115951296</v>
      </c>
      <c r="Q24" s="76">
        <f t="shared" si="4"/>
        <v>-129845954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-108459065</v>
      </c>
      <c r="W24" s="76">
        <f t="shared" si="4"/>
        <v>-180877428</v>
      </c>
      <c r="X24" s="76">
        <f t="shared" si="4"/>
        <v>72418363</v>
      </c>
      <c r="Y24" s="77">
        <f>+IF(W24&lt;&gt;0,(X24/W24)*100,0)</f>
        <v>-40.037258269727275</v>
      </c>
      <c r="Z24" s="78">
        <f t="shared" si="4"/>
        <v>-241169917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47063447</v>
      </c>
      <c r="C27" s="21">
        <v>0</v>
      </c>
      <c r="D27" s="98">
        <v>68341350</v>
      </c>
      <c r="E27" s="99">
        <v>68341350</v>
      </c>
      <c r="F27" s="99">
        <v>2014728</v>
      </c>
      <c r="G27" s="99">
        <v>0</v>
      </c>
      <c r="H27" s="99">
        <v>3284671</v>
      </c>
      <c r="I27" s="99">
        <v>5299399</v>
      </c>
      <c r="J27" s="99">
        <v>0</v>
      </c>
      <c r="K27" s="99">
        <v>0</v>
      </c>
      <c r="L27" s="99">
        <v>7318513</v>
      </c>
      <c r="M27" s="99">
        <v>7318513</v>
      </c>
      <c r="N27" s="99">
        <v>170000</v>
      </c>
      <c r="O27" s="99">
        <v>5388325</v>
      </c>
      <c r="P27" s="99">
        <v>3153988</v>
      </c>
      <c r="Q27" s="99">
        <v>8712313</v>
      </c>
      <c r="R27" s="99">
        <v>0</v>
      </c>
      <c r="S27" s="99">
        <v>0</v>
      </c>
      <c r="T27" s="99">
        <v>0</v>
      </c>
      <c r="U27" s="99">
        <v>0</v>
      </c>
      <c r="V27" s="99">
        <v>21330225</v>
      </c>
      <c r="W27" s="99">
        <v>51256013</v>
      </c>
      <c r="X27" s="99">
        <v>-29925788</v>
      </c>
      <c r="Y27" s="100">
        <v>-58.38</v>
      </c>
      <c r="Z27" s="101">
        <v>68341350</v>
      </c>
    </row>
    <row r="28" spans="1:26" ht="13.5">
      <c r="A28" s="102" t="s">
        <v>44</v>
      </c>
      <c r="B28" s="18">
        <v>44882541</v>
      </c>
      <c r="C28" s="18">
        <v>0</v>
      </c>
      <c r="D28" s="58">
        <v>66841350</v>
      </c>
      <c r="E28" s="59">
        <v>66841350</v>
      </c>
      <c r="F28" s="59">
        <v>2014728</v>
      </c>
      <c r="G28" s="59">
        <v>0</v>
      </c>
      <c r="H28" s="59">
        <v>3284671</v>
      </c>
      <c r="I28" s="59">
        <v>5299399</v>
      </c>
      <c r="J28" s="59">
        <v>0</v>
      </c>
      <c r="K28" s="59">
        <v>0</v>
      </c>
      <c r="L28" s="59">
        <v>3094754</v>
      </c>
      <c r="M28" s="59">
        <v>3094754</v>
      </c>
      <c r="N28" s="59">
        <v>0</v>
      </c>
      <c r="O28" s="59">
        <v>5388325</v>
      </c>
      <c r="P28" s="59">
        <v>3153988</v>
      </c>
      <c r="Q28" s="59">
        <v>8542313</v>
      </c>
      <c r="R28" s="59">
        <v>0</v>
      </c>
      <c r="S28" s="59">
        <v>0</v>
      </c>
      <c r="T28" s="59">
        <v>0</v>
      </c>
      <c r="U28" s="59">
        <v>0</v>
      </c>
      <c r="V28" s="59">
        <v>16936466</v>
      </c>
      <c r="W28" s="59">
        <v>50131013</v>
      </c>
      <c r="X28" s="59">
        <v>-33194547</v>
      </c>
      <c r="Y28" s="60">
        <v>-66.22</v>
      </c>
      <c r="Z28" s="61">
        <v>66841350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2180906</v>
      </c>
      <c r="C31" s="18">
        <v>0</v>
      </c>
      <c r="D31" s="58">
        <v>1500000</v>
      </c>
      <c r="E31" s="59">
        <v>1500000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4223759</v>
      </c>
      <c r="M31" s="59">
        <v>4223759</v>
      </c>
      <c r="N31" s="59">
        <v>170000</v>
      </c>
      <c r="O31" s="59">
        <v>0</v>
      </c>
      <c r="P31" s="59">
        <v>0</v>
      </c>
      <c r="Q31" s="59">
        <v>170000</v>
      </c>
      <c r="R31" s="59">
        <v>0</v>
      </c>
      <c r="S31" s="59">
        <v>0</v>
      </c>
      <c r="T31" s="59">
        <v>0</v>
      </c>
      <c r="U31" s="59">
        <v>0</v>
      </c>
      <c r="V31" s="59">
        <v>4393759</v>
      </c>
      <c r="W31" s="59">
        <v>1125000</v>
      </c>
      <c r="X31" s="59">
        <v>3268759</v>
      </c>
      <c r="Y31" s="60">
        <v>290.56</v>
      </c>
      <c r="Z31" s="61">
        <v>1500000</v>
      </c>
    </row>
    <row r="32" spans="1:26" ht="13.5">
      <c r="A32" s="69" t="s">
        <v>50</v>
      </c>
      <c r="B32" s="21">
        <f>SUM(B28:B31)</f>
        <v>47063447</v>
      </c>
      <c r="C32" s="21">
        <f>SUM(C28:C31)</f>
        <v>0</v>
      </c>
      <c r="D32" s="98">
        <f aca="true" t="shared" si="5" ref="D32:Z32">SUM(D28:D31)</f>
        <v>68341350</v>
      </c>
      <c r="E32" s="99">
        <f t="shared" si="5"/>
        <v>68341350</v>
      </c>
      <c r="F32" s="99">
        <f t="shared" si="5"/>
        <v>2014728</v>
      </c>
      <c r="G32" s="99">
        <f t="shared" si="5"/>
        <v>0</v>
      </c>
      <c r="H32" s="99">
        <f t="shared" si="5"/>
        <v>3284671</v>
      </c>
      <c r="I32" s="99">
        <f t="shared" si="5"/>
        <v>5299399</v>
      </c>
      <c r="J32" s="99">
        <f t="shared" si="5"/>
        <v>0</v>
      </c>
      <c r="K32" s="99">
        <f t="shared" si="5"/>
        <v>0</v>
      </c>
      <c r="L32" s="99">
        <f t="shared" si="5"/>
        <v>7318513</v>
      </c>
      <c r="M32" s="99">
        <f t="shared" si="5"/>
        <v>7318513</v>
      </c>
      <c r="N32" s="99">
        <f t="shared" si="5"/>
        <v>170000</v>
      </c>
      <c r="O32" s="99">
        <f t="shared" si="5"/>
        <v>5388325</v>
      </c>
      <c r="P32" s="99">
        <f t="shared" si="5"/>
        <v>3153988</v>
      </c>
      <c r="Q32" s="99">
        <f t="shared" si="5"/>
        <v>8712313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21330225</v>
      </c>
      <c r="W32" s="99">
        <f t="shared" si="5"/>
        <v>51256013</v>
      </c>
      <c r="X32" s="99">
        <f t="shared" si="5"/>
        <v>-29925788</v>
      </c>
      <c r="Y32" s="100">
        <f>+IF(W32&lt;&gt;0,(X32/W32)*100,0)</f>
        <v>-58.384931344542935</v>
      </c>
      <c r="Z32" s="101">
        <f t="shared" si="5"/>
        <v>68341350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245688653</v>
      </c>
      <c r="C35" s="18">
        <v>0</v>
      </c>
      <c r="D35" s="58">
        <v>163409321</v>
      </c>
      <c r="E35" s="59">
        <v>163409321</v>
      </c>
      <c r="F35" s="59">
        <v>1111072234</v>
      </c>
      <c r="G35" s="59">
        <v>1263820603</v>
      </c>
      <c r="H35" s="59">
        <v>1263820603</v>
      </c>
      <c r="I35" s="59">
        <v>1263820603</v>
      </c>
      <c r="J35" s="59">
        <v>1263820603</v>
      </c>
      <c r="K35" s="59">
        <v>1143541124</v>
      </c>
      <c r="L35" s="59">
        <v>1114510688</v>
      </c>
      <c r="M35" s="59">
        <v>1114510688</v>
      </c>
      <c r="N35" s="59">
        <v>1114510688</v>
      </c>
      <c r="O35" s="59">
        <v>1114510688</v>
      </c>
      <c r="P35" s="59">
        <v>1114510688</v>
      </c>
      <c r="Q35" s="59">
        <v>1114510688</v>
      </c>
      <c r="R35" s="59">
        <v>0</v>
      </c>
      <c r="S35" s="59">
        <v>0</v>
      </c>
      <c r="T35" s="59">
        <v>0</v>
      </c>
      <c r="U35" s="59">
        <v>0</v>
      </c>
      <c r="V35" s="59">
        <v>1114510688</v>
      </c>
      <c r="W35" s="59">
        <v>122556991</v>
      </c>
      <c r="X35" s="59">
        <v>991953697</v>
      </c>
      <c r="Y35" s="60">
        <v>809.38</v>
      </c>
      <c r="Z35" s="61">
        <v>163409321</v>
      </c>
    </row>
    <row r="36" spans="1:26" ht="13.5">
      <c r="A36" s="57" t="s">
        <v>53</v>
      </c>
      <c r="B36" s="18">
        <v>1210840725</v>
      </c>
      <c r="C36" s="18">
        <v>0</v>
      </c>
      <c r="D36" s="58">
        <v>1495219682</v>
      </c>
      <c r="E36" s="59">
        <v>1495219682</v>
      </c>
      <c r="F36" s="59">
        <v>1532944775</v>
      </c>
      <c r="G36" s="59">
        <v>1464244755</v>
      </c>
      <c r="H36" s="59">
        <v>1464244755</v>
      </c>
      <c r="I36" s="59">
        <v>1464244755</v>
      </c>
      <c r="J36" s="59">
        <v>1464244755</v>
      </c>
      <c r="K36" s="59">
        <v>1464244755</v>
      </c>
      <c r="L36" s="59">
        <v>1464244755</v>
      </c>
      <c r="M36" s="59">
        <v>1464244755</v>
      </c>
      <c r="N36" s="59">
        <v>1464244755</v>
      </c>
      <c r="O36" s="59">
        <v>1464244755</v>
      </c>
      <c r="P36" s="59">
        <v>1464244755</v>
      </c>
      <c r="Q36" s="59">
        <v>1464244755</v>
      </c>
      <c r="R36" s="59">
        <v>0</v>
      </c>
      <c r="S36" s="59">
        <v>0</v>
      </c>
      <c r="T36" s="59">
        <v>0</v>
      </c>
      <c r="U36" s="59">
        <v>0</v>
      </c>
      <c r="V36" s="59">
        <v>1464244755</v>
      </c>
      <c r="W36" s="59">
        <v>1121414762</v>
      </c>
      <c r="X36" s="59">
        <v>342829993</v>
      </c>
      <c r="Y36" s="60">
        <v>30.57</v>
      </c>
      <c r="Z36" s="61">
        <v>1495219682</v>
      </c>
    </row>
    <row r="37" spans="1:26" ht="13.5">
      <c r="A37" s="57" t="s">
        <v>54</v>
      </c>
      <c r="B37" s="18">
        <v>699866589</v>
      </c>
      <c r="C37" s="18">
        <v>0</v>
      </c>
      <c r="D37" s="58">
        <v>386863586</v>
      </c>
      <c r="E37" s="59">
        <v>386863586</v>
      </c>
      <c r="F37" s="59">
        <v>1765790583</v>
      </c>
      <c r="G37" s="59">
        <v>2135586727</v>
      </c>
      <c r="H37" s="59">
        <v>2135586727</v>
      </c>
      <c r="I37" s="59">
        <v>2135586727</v>
      </c>
      <c r="J37" s="59">
        <v>2135586727</v>
      </c>
      <c r="K37" s="59">
        <v>1023214348</v>
      </c>
      <c r="L37" s="59">
        <v>1033297167</v>
      </c>
      <c r="M37" s="59">
        <v>1033297167</v>
      </c>
      <c r="N37" s="59">
        <v>1033297167</v>
      </c>
      <c r="O37" s="59">
        <v>1033297167</v>
      </c>
      <c r="P37" s="59">
        <v>1033297167</v>
      </c>
      <c r="Q37" s="59">
        <v>1033297167</v>
      </c>
      <c r="R37" s="59">
        <v>0</v>
      </c>
      <c r="S37" s="59">
        <v>0</v>
      </c>
      <c r="T37" s="59">
        <v>0</v>
      </c>
      <c r="U37" s="59">
        <v>0</v>
      </c>
      <c r="V37" s="59">
        <v>1033297167</v>
      </c>
      <c r="W37" s="59">
        <v>290147690</v>
      </c>
      <c r="X37" s="59">
        <v>743149477</v>
      </c>
      <c r="Y37" s="60">
        <v>256.13</v>
      </c>
      <c r="Z37" s="61">
        <v>386863586</v>
      </c>
    </row>
    <row r="38" spans="1:26" ht="13.5">
      <c r="A38" s="57" t="s">
        <v>55</v>
      </c>
      <c r="B38" s="18">
        <v>506530247</v>
      </c>
      <c r="C38" s="18">
        <v>0</v>
      </c>
      <c r="D38" s="58">
        <v>933836111</v>
      </c>
      <c r="E38" s="59">
        <v>933836111</v>
      </c>
      <c r="F38" s="59">
        <v>106880494</v>
      </c>
      <c r="G38" s="59">
        <v>99041486</v>
      </c>
      <c r="H38" s="59">
        <v>99041486</v>
      </c>
      <c r="I38" s="59">
        <v>99041486</v>
      </c>
      <c r="J38" s="59">
        <v>99041486</v>
      </c>
      <c r="K38" s="59">
        <v>99041486</v>
      </c>
      <c r="L38" s="59">
        <v>99041486</v>
      </c>
      <c r="M38" s="59">
        <v>99041486</v>
      </c>
      <c r="N38" s="59">
        <v>99041486</v>
      </c>
      <c r="O38" s="59">
        <v>99041486</v>
      </c>
      <c r="P38" s="59">
        <v>99041486</v>
      </c>
      <c r="Q38" s="59">
        <v>99041486</v>
      </c>
      <c r="R38" s="59">
        <v>0</v>
      </c>
      <c r="S38" s="59">
        <v>0</v>
      </c>
      <c r="T38" s="59">
        <v>0</v>
      </c>
      <c r="U38" s="59">
        <v>0</v>
      </c>
      <c r="V38" s="59">
        <v>99041486</v>
      </c>
      <c r="W38" s="59">
        <v>700377083</v>
      </c>
      <c r="X38" s="59">
        <v>-601335597</v>
      </c>
      <c r="Y38" s="60">
        <v>-85.86</v>
      </c>
      <c r="Z38" s="61">
        <v>933836111</v>
      </c>
    </row>
    <row r="39" spans="1:26" ht="13.5">
      <c r="A39" s="57" t="s">
        <v>56</v>
      </c>
      <c r="B39" s="18">
        <v>250132542</v>
      </c>
      <c r="C39" s="18">
        <v>0</v>
      </c>
      <c r="D39" s="58">
        <v>337929306</v>
      </c>
      <c r="E39" s="59">
        <v>337929306</v>
      </c>
      <c r="F39" s="59">
        <v>771345932</v>
      </c>
      <c r="G39" s="59">
        <v>493437145</v>
      </c>
      <c r="H39" s="59">
        <v>493437145</v>
      </c>
      <c r="I39" s="59">
        <v>493437145</v>
      </c>
      <c r="J39" s="59">
        <v>493437145</v>
      </c>
      <c r="K39" s="59">
        <v>1485530044</v>
      </c>
      <c r="L39" s="59">
        <v>1446416789</v>
      </c>
      <c r="M39" s="59">
        <v>1446416789</v>
      </c>
      <c r="N39" s="59">
        <v>1446416789</v>
      </c>
      <c r="O39" s="59">
        <v>1446416789</v>
      </c>
      <c r="P39" s="59">
        <v>1446416789</v>
      </c>
      <c r="Q39" s="59">
        <v>1446416789</v>
      </c>
      <c r="R39" s="59">
        <v>0</v>
      </c>
      <c r="S39" s="59">
        <v>0</v>
      </c>
      <c r="T39" s="59">
        <v>0</v>
      </c>
      <c r="U39" s="59">
        <v>0</v>
      </c>
      <c r="V39" s="59">
        <v>1446416789</v>
      </c>
      <c r="W39" s="59">
        <v>253446980</v>
      </c>
      <c r="X39" s="59">
        <v>1192969809</v>
      </c>
      <c r="Y39" s="60">
        <v>470.7</v>
      </c>
      <c r="Z39" s="61">
        <v>337929306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1461968</v>
      </c>
      <c r="C42" s="18">
        <v>0</v>
      </c>
      <c r="D42" s="58">
        <v>65828372</v>
      </c>
      <c r="E42" s="59">
        <v>65828372</v>
      </c>
      <c r="F42" s="59">
        <v>66437547</v>
      </c>
      <c r="G42" s="59">
        <v>1367247</v>
      </c>
      <c r="H42" s="59">
        <v>3087920</v>
      </c>
      <c r="I42" s="59">
        <v>70892714</v>
      </c>
      <c r="J42" s="59">
        <v>379088</v>
      </c>
      <c r="K42" s="59">
        <v>-25334</v>
      </c>
      <c r="L42" s="59">
        <v>7477916</v>
      </c>
      <c r="M42" s="59">
        <v>7831670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78724384</v>
      </c>
      <c r="W42" s="59">
        <v>90106529</v>
      </c>
      <c r="X42" s="59">
        <v>-11382145</v>
      </c>
      <c r="Y42" s="60">
        <v>-12.63</v>
      </c>
      <c r="Z42" s="61">
        <v>65828372</v>
      </c>
    </row>
    <row r="43" spans="1:26" ht="13.5">
      <c r="A43" s="57" t="s">
        <v>59</v>
      </c>
      <c r="B43" s="18">
        <v>-4028391</v>
      </c>
      <c r="C43" s="18">
        <v>0</v>
      </c>
      <c r="D43" s="58">
        <v>-65828350</v>
      </c>
      <c r="E43" s="59">
        <v>-65828350</v>
      </c>
      <c r="F43" s="59">
        <v>-2014728</v>
      </c>
      <c r="G43" s="59">
        <v>0</v>
      </c>
      <c r="H43" s="59">
        <v>-3284671</v>
      </c>
      <c r="I43" s="59">
        <v>-5299399</v>
      </c>
      <c r="J43" s="59">
        <v>0</v>
      </c>
      <c r="K43" s="59">
        <v>0</v>
      </c>
      <c r="L43" s="59">
        <v>-7318514</v>
      </c>
      <c r="M43" s="59">
        <v>-7318514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-12617913</v>
      </c>
      <c r="W43" s="59">
        <v>-53828350</v>
      </c>
      <c r="X43" s="59">
        <v>41210437</v>
      </c>
      <c r="Y43" s="60">
        <v>-76.56</v>
      </c>
      <c r="Z43" s="61">
        <v>-65828350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1229343</v>
      </c>
      <c r="C45" s="21">
        <v>0</v>
      </c>
      <c r="D45" s="98">
        <v>3631209</v>
      </c>
      <c r="E45" s="99">
        <v>3631209</v>
      </c>
      <c r="F45" s="99">
        <v>64539813</v>
      </c>
      <c r="G45" s="99">
        <v>65907060</v>
      </c>
      <c r="H45" s="99">
        <v>65710309</v>
      </c>
      <c r="I45" s="99">
        <v>65710309</v>
      </c>
      <c r="J45" s="99">
        <v>66089397</v>
      </c>
      <c r="K45" s="99">
        <v>66064063</v>
      </c>
      <c r="L45" s="99">
        <v>66223465</v>
      </c>
      <c r="M45" s="99">
        <v>66223465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39909366</v>
      </c>
      <c r="X45" s="99">
        <v>-39909366</v>
      </c>
      <c r="Y45" s="100">
        <v>-100</v>
      </c>
      <c r="Z45" s="101">
        <v>3631209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34577631</v>
      </c>
      <c r="C49" s="51">
        <v>0</v>
      </c>
      <c r="D49" s="128">
        <v>28599035</v>
      </c>
      <c r="E49" s="53">
        <v>16810096</v>
      </c>
      <c r="F49" s="53">
        <v>0</v>
      </c>
      <c r="G49" s="53">
        <v>0</v>
      </c>
      <c r="H49" s="53">
        <v>0</v>
      </c>
      <c r="I49" s="53">
        <v>14410134</v>
      </c>
      <c r="J49" s="53">
        <v>0</v>
      </c>
      <c r="K49" s="53">
        <v>0</v>
      </c>
      <c r="L49" s="53">
        <v>0</v>
      </c>
      <c r="M49" s="53">
        <v>13932873</v>
      </c>
      <c r="N49" s="53">
        <v>0</v>
      </c>
      <c r="O49" s="53">
        <v>0</v>
      </c>
      <c r="P49" s="53">
        <v>0</v>
      </c>
      <c r="Q49" s="53">
        <v>16799289</v>
      </c>
      <c r="R49" s="53">
        <v>0</v>
      </c>
      <c r="S49" s="53">
        <v>0</v>
      </c>
      <c r="T49" s="53">
        <v>0</v>
      </c>
      <c r="U49" s="53">
        <v>0</v>
      </c>
      <c r="V49" s="53">
        <v>64278869</v>
      </c>
      <c r="W49" s="53">
        <v>576228812</v>
      </c>
      <c r="X49" s="53">
        <v>765636739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45291791</v>
      </c>
      <c r="C51" s="51">
        <v>0</v>
      </c>
      <c r="D51" s="128">
        <v>40787037</v>
      </c>
      <c r="E51" s="53">
        <v>59718758</v>
      </c>
      <c r="F51" s="53">
        <v>0</v>
      </c>
      <c r="G51" s="53">
        <v>0</v>
      </c>
      <c r="H51" s="53">
        <v>0</v>
      </c>
      <c r="I51" s="53">
        <v>38042669</v>
      </c>
      <c r="J51" s="53">
        <v>0</v>
      </c>
      <c r="K51" s="53">
        <v>0</v>
      </c>
      <c r="L51" s="53">
        <v>0</v>
      </c>
      <c r="M51" s="53">
        <v>56121653</v>
      </c>
      <c r="N51" s="53">
        <v>0</v>
      </c>
      <c r="O51" s="53">
        <v>0</v>
      </c>
      <c r="P51" s="53">
        <v>0</v>
      </c>
      <c r="Q51" s="53">
        <v>116381689</v>
      </c>
      <c r="R51" s="53">
        <v>0</v>
      </c>
      <c r="S51" s="53">
        <v>0</v>
      </c>
      <c r="T51" s="53">
        <v>0</v>
      </c>
      <c r="U51" s="53">
        <v>0</v>
      </c>
      <c r="V51" s="53">
        <v>132555704</v>
      </c>
      <c r="W51" s="53">
        <v>507366017</v>
      </c>
      <c r="X51" s="53">
        <v>996265318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71.1469222855027</v>
      </c>
      <c r="C58" s="5">
        <f>IF(C67=0,0,+(C76/C67)*100)</f>
        <v>0</v>
      </c>
      <c r="D58" s="6">
        <f aca="true" t="shared" si="6" ref="D58:Z58">IF(D67=0,0,+(D76/D67)*100)</f>
        <v>82.90048707266436</v>
      </c>
      <c r="E58" s="7">
        <f t="shared" si="6"/>
        <v>82.90048707266436</v>
      </c>
      <c r="F58" s="7">
        <f t="shared" si="6"/>
        <v>17.1473984101782</v>
      </c>
      <c r="G58" s="7">
        <f t="shared" si="6"/>
        <v>21.995894424746155</v>
      </c>
      <c r="H58" s="7">
        <f t="shared" si="6"/>
        <v>21.067249899273147</v>
      </c>
      <c r="I58" s="7">
        <f t="shared" si="6"/>
        <v>19.970773384306646</v>
      </c>
      <c r="J58" s="7">
        <f t="shared" si="6"/>
        <v>30.827515799255245</v>
      </c>
      <c r="K58" s="7">
        <f t="shared" si="6"/>
        <v>26.06280878681819</v>
      </c>
      <c r="L58" s="7">
        <f t="shared" si="6"/>
        <v>19.034327319863525</v>
      </c>
      <c r="M58" s="7">
        <f t="shared" si="6"/>
        <v>25.109681278434294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15.82626332092978</v>
      </c>
      <c r="W58" s="7">
        <f t="shared" si="6"/>
        <v>82.90048736966229</v>
      </c>
      <c r="X58" s="7">
        <f t="shared" si="6"/>
        <v>0</v>
      </c>
      <c r="Y58" s="7">
        <f t="shared" si="6"/>
        <v>0</v>
      </c>
      <c r="Z58" s="8">
        <f t="shared" si="6"/>
        <v>82.90048707266436</v>
      </c>
    </row>
    <row r="59" spans="1:26" ht="13.5">
      <c r="A59" s="36" t="s">
        <v>31</v>
      </c>
      <c r="B59" s="9">
        <f aca="true" t="shared" si="7" ref="B59:Z66">IF(B68=0,0,+(B77/B68)*100)</f>
        <v>75.7451780260119</v>
      </c>
      <c r="C59" s="9">
        <f t="shared" si="7"/>
        <v>0</v>
      </c>
      <c r="D59" s="2">
        <f t="shared" si="7"/>
        <v>79.00000515390812</v>
      </c>
      <c r="E59" s="10">
        <f t="shared" si="7"/>
        <v>79.00000515390812</v>
      </c>
      <c r="F59" s="10">
        <f t="shared" si="7"/>
        <v>38.812972886732204</v>
      </c>
      <c r="G59" s="10">
        <f t="shared" si="7"/>
        <v>52.85388910717585</v>
      </c>
      <c r="H59" s="10">
        <f t="shared" si="7"/>
        <v>66.01928227948956</v>
      </c>
      <c r="I59" s="10">
        <f t="shared" si="7"/>
        <v>50.5667510159215</v>
      </c>
      <c r="J59" s="10">
        <f t="shared" si="7"/>
        <v>94.65600454332741</v>
      </c>
      <c r="K59" s="10">
        <f t="shared" si="7"/>
        <v>100.42153561036167</v>
      </c>
      <c r="L59" s="10">
        <f t="shared" si="7"/>
        <v>61.26422927349482</v>
      </c>
      <c r="M59" s="10">
        <f t="shared" si="7"/>
        <v>85.4352774341098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46.06022530274019</v>
      </c>
      <c r="W59" s="10">
        <f t="shared" si="7"/>
        <v>78.9999994831736</v>
      </c>
      <c r="X59" s="10">
        <f t="shared" si="7"/>
        <v>0</v>
      </c>
      <c r="Y59" s="10">
        <f t="shared" si="7"/>
        <v>0</v>
      </c>
      <c r="Z59" s="11">
        <f t="shared" si="7"/>
        <v>79.00000515390812</v>
      </c>
    </row>
    <row r="60" spans="1:26" ht="13.5">
      <c r="A60" s="37" t="s">
        <v>32</v>
      </c>
      <c r="B60" s="12">
        <f t="shared" si="7"/>
        <v>67.01344701865814</v>
      </c>
      <c r="C60" s="12">
        <f t="shared" si="7"/>
        <v>0</v>
      </c>
      <c r="D60" s="3">
        <f t="shared" si="7"/>
        <v>84.08234952889345</v>
      </c>
      <c r="E60" s="13">
        <f t="shared" si="7"/>
        <v>84.08234952889345</v>
      </c>
      <c r="F60" s="13">
        <f t="shared" si="7"/>
        <v>13.1795348038615</v>
      </c>
      <c r="G60" s="13">
        <f t="shared" si="7"/>
        <v>14.224376547822319</v>
      </c>
      <c r="H60" s="13">
        <f t="shared" si="7"/>
        <v>14.489771043212551</v>
      </c>
      <c r="I60" s="13">
        <f t="shared" si="7"/>
        <v>13.943957294515005</v>
      </c>
      <c r="J60" s="13">
        <f t="shared" si="7"/>
        <v>19.026847352188263</v>
      </c>
      <c r="K60" s="13">
        <f t="shared" si="7"/>
        <v>14.711773979226834</v>
      </c>
      <c r="L60" s="13">
        <f t="shared" si="7"/>
        <v>13.872609631539614</v>
      </c>
      <c r="M60" s="13">
        <f t="shared" si="7"/>
        <v>15.678203936152727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10.425603536896991</v>
      </c>
      <c r="W60" s="13">
        <f t="shared" si="7"/>
        <v>84.08235045300869</v>
      </c>
      <c r="X60" s="13">
        <f t="shared" si="7"/>
        <v>0</v>
      </c>
      <c r="Y60" s="13">
        <f t="shared" si="7"/>
        <v>0</v>
      </c>
      <c r="Z60" s="14">
        <f t="shared" si="7"/>
        <v>84.08234952889345</v>
      </c>
    </row>
    <row r="61" spans="1:26" ht="13.5">
      <c r="A61" s="38" t="s">
        <v>103</v>
      </c>
      <c r="B61" s="12">
        <f t="shared" si="7"/>
        <v>75.55026145901738</v>
      </c>
      <c r="C61" s="12">
        <f t="shared" si="7"/>
        <v>0</v>
      </c>
      <c r="D61" s="3">
        <f t="shared" si="7"/>
        <v>92.00000028613505</v>
      </c>
      <c r="E61" s="13">
        <f t="shared" si="7"/>
        <v>92.00000028613505</v>
      </c>
      <c r="F61" s="13">
        <f t="shared" si="7"/>
        <v>11.310808645386938</v>
      </c>
      <c r="G61" s="13">
        <f t="shared" si="7"/>
        <v>11.798410462019575</v>
      </c>
      <c r="H61" s="13">
        <f t="shared" si="7"/>
        <v>12.32624715617344</v>
      </c>
      <c r="I61" s="13">
        <f t="shared" si="7"/>
        <v>11.803181552117655</v>
      </c>
      <c r="J61" s="13">
        <f t="shared" si="7"/>
        <v>15.612664506850596</v>
      </c>
      <c r="K61" s="13">
        <f t="shared" si="7"/>
        <v>12.112937394766137</v>
      </c>
      <c r="L61" s="13">
        <f t="shared" si="7"/>
        <v>10.976090537947572</v>
      </c>
      <c r="M61" s="13">
        <f t="shared" si="7"/>
        <v>12.80938283440979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8.278279697279626</v>
      </c>
      <c r="W61" s="13">
        <f t="shared" si="7"/>
        <v>92</v>
      </c>
      <c r="X61" s="13">
        <f t="shared" si="7"/>
        <v>0</v>
      </c>
      <c r="Y61" s="13">
        <f t="shared" si="7"/>
        <v>0</v>
      </c>
      <c r="Z61" s="14">
        <f t="shared" si="7"/>
        <v>92.00000028613505</v>
      </c>
    </row>
    <row r="62" spans="1:26" ht="13.5">
      <c r="A62" s="38" t="s">
        <v>104</v>
      </c>
      <c r="B62" s="12">
        <f t="shared" si="7"/>
        <v>46.0242761372273</v>
      </c>
      <c r="C62" s="12">
        <f t="shared" si="7"/>
        <v>0</v>
      </c>
      <c r="D62" s="3">
        <f t="shared" si="7"/>
        <v>64.99999612587197</v>
      </c>
      <c r="E62" s="13">
        <f t="shared" si="7"/>
        <v>64.99999612587197</v>
      </c>
      <c r="F62" s="13">
        <f t="shared" si="7"/>
        <v>19.52619916718537</v>
      </c>
      <c r="G62" s="13">
        <f t="shared" si="7"/>
        <v>22.55402804778981</v>
      </c>
      <c r="H62" s="13">
        <f t="shared" si="7"/>
        <v>20.49296106897969</v>
      </c>
      <c r="I62" s="13">
        <f t="shared" si="7"/>
        <v>20.79232760136203</v>
      </c>
      <c r="J62" s="13">
        <f t="shared" si="7"/>
        <v>41.170481123209655</v>
      </c>
      <c r="K62" s="13">
        <f t="shared" si="7"/>
        <v>22.254123095082036</v>
      </c>
      <c r="L62" s="13">
        <f t="shared" si="7"/>
        <v>19.49681490649995</v>
      </c>
      <c r="M62" s="13">
        <f t="shared" si="7"/>
        <v>25.086573268140416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17.390767451325154</v>
      </c>
      <c r="W62" s="13">
        <f t="shared" si="7"/>
        <v>64.99999154735761</v>
      </c>
      <c r="X62" s="13">
        <f t="shared" si="7"/>
        <v>0</v>
      </c>
      <c r="Y62" s="13">
        <f t="shared" si="7"/>
        <v>0</v>
      </c>
      <c r="Z62" s="14">
        <f t="shared" si="7"/>
        <v>64.99999612587197</v>
      </c>
    </row>
    <row r="63" spans="1:26" ht="13.5">
      <c r="A63" s="38" t="s">
        <v>105</v>
      </c>
      <c r="B63" s="12">
        <f t="shared" si="7"/>
        <v>46.292759930367</v>
      </c>
      <c r="C63" s="12">
        <f t="shared" si="7"/>
        <v>0</v>
      </c>
      <c r="D63" s="3">
        <f t="shared" si="7"/>
        <v>65.00000699751868</v>
      </c>
      <c r="E63" s="13">
        <f t="shared" si="7"/>
        <v>65.00000699751868</v>
      </c>
      <c r="F63" s="13">
        <f t="shared" si="7"/>
        <v>22.7570153242544</v>
      </c>
      <c r="G63" s="13">
        <f t="shared" si="7"/>
        <v>24.219945979155025</v>
      </c>
      <c r="H63" s="13">
        <f t="shared" si="7"/>
        <v>28.317941653706374</v>
      </c>
      <c r="I63" s="13">
        <f t="shared" si="7"/>
        <v>25.022329026642993</v>
      </c>
      <c r="J63" s="13">
        <f t="shared" si="7"/>
        <v>31.213325637626944</v>
      </c>
      <c r="K63" s="13">
        <f t="shared" si="7"/>
        <v>29.332581626064346</v>
      </c>
      <c r="L63" s="13">
        <f t="shared" si="7"/>
        <v>26.566236171102247</v>
      </c>
      <c r="M63" s="13">
        <f t="shared" si="7"/>
        <v>28.962017898252363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25.45089479890833</v>
      </c>
      <c r="W63" s="13">
        <f t="shared" si="7"/>
        <v>65.00001526731542</v>
      </c>
      <c r="X63" s="13">
        <f t="shared" si="7"/>
        <v>0</v>
      </c>
      <c r="Y63" s="13">
        <f t="shared" si="7"/>
        <v>0</v>
      </c>
      <c r="Z63" s="14">
        <f t="shared" si="7"/>
        <v>65.00000699751868</v>
      </c>
    </row>
    <row r="64" spans="1:26" ht="13.5">
      <c r="A64" s="38" t="s">
        <v>106</v>
      </c>
      <c r="B64" s="12">
        <f t="shared" si="7"/>
        <v>56.64607177195939</v>
      </c>
      <c r="C64" s="12">
        <f t="shared" si="7"/>
        <v>0</v>
      </c>
      <c r="D64" s="3">
        <f t="shared" si="7"/>
        <v>65.00001686524848</v>
      </c>
      <c r="E64" s="13">
        <f t="shared" si="7"/>
        <v>65.00001686524848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65.00003373050572</v>
      </c>
      <c r="X64" s="13">
        <f t="shared" si="7"/>
        <v>0</v>
      </c>
      <c r="Y64" s="13">
        <f t="shared" si="7"/>
        <v>0</v>
      </c>
      <c r="Z64" s="14">
        <f t="shared" si="7"/>
        <v>65.00001686524848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106.05584565723125</v>
      </c>
      <c r="C66" s="15">
        <f t="shared" si="7"/>
        <v>0</v>
      </c>
      <c r="D66" s="4">
        <f t="shared" si="7"/>
        <v>75.00001336655288</v>
      </c>
      <c r="E66" s="16">
        <f t="shared" si="7"/>
        <v>75.00001336655288</v>
      </c>
      <c r="F66" s="16">
        <f t="shared" si="7"/>
        <v>0</v>
      </c>
      <c r="G66" s="16">
        <f t="shared" si="7"/>
        <v>8.242878450841665</v>
      </c>
      <c r="H66" s="16">
        <f t="shared" si="7"/>
        <v>11.618002202257314</v>
      </c>
      <c r="I66" s="16">
        <f t="shared" si="7"/>
        <v>6.800138734819754</v>
      </c>
      <c r="J66" s="16">
        <f t="shared" si="7"/>
        <v>17.811077938273744</v>
      </c>
      <c r="K66" s="16">
        <f t="shared" si="7"/>
        <v>15.402004556627377</v>
      </c>
      <c r="L66" s="16">
        <f t="shared" si="7"/>
        <v>0</v>
      </c>
      <c r="M66" s="16">
        <f t="shared" si="7"/>
        <v>10.844396092086797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6.311657674464512</v>
      </c>
      <c r="W66" s="16">
        <f t="shared" si="7"/>
        <v>75.00001782207157</v>
      </c>
      <c r="X66" s="16">
        <f t="shared" si="7"/>
        <v>0</v>
      </c>
      <c r="Y66" s="16">
        <f t="shared" si="7"/>
        <v>0</v>
      </c>
      <c r="Z66" s="17">
        <f t="shared" si="7"/>
        <v>75.00001336655288</v>
      </c>
    </row>
    <row r="67" spans="1:26" ht="13.5" hidden="1">
      <c r="A67" s="40" t="s">
        <v>109</v>
      </c>
      <c r="B67" s="23">
        <v>444499742</v>
      </c>
      <c r="C67" s="23"/>
      <c r="D67" s="24">
        <v>558256334</v>
      </c>
      <c r="E67" s="25">
        <v>558256334</v>
      </c>
      <c r="F67" s="25">
        <v>44416802</v>
      </c>
      <c r="G67" s="25">
        <v>40290578</v>
      </c>
      <c r="H67" s="25">
        <v>39957071</v>
      </c>
      <c r="I67" s="25">
        <v>124664451</v>
      </c>
      <c r="J67" s="25">
        <v>33906978</v>
      </c>
      <c r="K67" s="25">
        <v>41141855</v>
      </c>
      <c r="L67" s="25">
        <v>38366147</v>
      </c>
      <c r="M67" s="25">
        <v>113414980</v>
      </c>
      <c r="N67" s="25">
        <v>41599374</v>
      </c>
      <c r="O67" s="25">
        <v>24632709</v>
      </c>
      <c r="P67" s="25">
        <v>32941784</v>
      </c>
      <c r="Q67" s="25">
        <v>99173867</v>
      </c>
      <c r="R67" s="25"/>
      <c r="S67" s="25"/>
      <c r="T67" s="25"/>
      <c r="U67" s="25"/>
      <c r="V67" s="25">
        <v>337253298</v>
      </c>
      <c r="W67" s="25">
        <v>418692249</v>
      </c>
      <c r="X67" s="25"/>
      <c r="Y67" s="24"/>
      <c r="Z67" s="26">
        <v>558256334</v>
      </c>
    </row>
    <row r="68" spans="1:26" ht="13.5" hidden="1">
      <c r="A68" s="36" t="s">
        <v>31</v>
      </c>
      <c r="B68" s="18">
        <v>51824730</v>
      </c>
      <c r="C68" s="18"/>
      <c r="D68" s="19">
        <v>69655879</v>
      </c>
      <c r="E68" s="20">
        <v>69655879</v>
      </c>
      <c r="F68" s="20">
        <v>8674646</v>
      </c>
      <c r="G68" s="20">
        <v>8676143</v>
      </c>
      <c r="H68" s="20">
        <v>5314102</v>
      </c>
      <c r="I68" s="20">
        <v>22664891</v>
      </c>
      <c r="J68" s="20">
        <v>5352905</v>
      </c>
      <c r="K68" s="20">
        <v>5416387</v>
      </c>
      <c r="L68" s="20">
        <v>5400223</v>
      </c>
      <c r="M68" s="20">
        <v>16169515</v>
      </c>
      <c r="N68" s="20">
        <v>5371551</v>
      </c>
      <c r="O68" s="20">
        <v>5332024</v>
      </c>
      <c r="P68" s="20">
        <v>5336629</v>
      </c>
      <c r="Q68" s="20">
        <v>16040204</v>
      </c>
      <c r="R68" s="20"/>
      <c r="S68" s="20"/>
      <c r="T68" s="20"/>
      <c r="U68" s="20"/>
      <c r="V68" s="20">
        <v>54874610</v>
      </c>
      <c r="W68" s="20">
        <v>52241913</v>
      </c>
      <c r="X68" s="20"/>
      <c r="Y68" s="19"/>
      <c r="Z68" s="22">
        <v>69655879</v>
      </c>
    </row>
    <row r="69" spans="1:26" ht="13.5" hidden="1">
      <c r="A69" s="37" t="s">
        <v>32</v>
      </c>
      <c r="B69" s="18">
        <v>357205647</v>
      </c>
      <c r="C69" s="18"/>
      <c r="D69" s="19">
        <v>454934333</v>
      </c>
      <c r="E69" s="20">
        <v>454934333</v>
      </c>
      <c r="F69" s="20">
        <v>32242701</v>
      </c>
      <c r="G69" s="20">
        <v>27930370</v>
      </c>
      <c r="H69" s="20">
        <v>30806905</v>
      </c>
      <c r="I69" s="20">
        <v>90979976</v>
      </c>
      <c r="J69" s="20">
        <v>24679417</v>
      </c>
      <c r="K69" s="20">
        <v>31718996</v>
      </c>
      <c r="L69" s="20">
        <v>28792946</v>
      </c>
      <c r="M69" s="20">
        <v>85191359</v>
      </c>
      <c r="N69" s="20">
        <v>32712189</v>
      </c>
      <c r="O69" s="20">
        <v>16964990</v>
      </c>
      <c r="P69" s="20">
        <v>23946943</v>
      </c>
      <c r="Q69" s="20">
        <v>73624122</v>
      </c>
      <c r="R69" s="20"/>
      <c r="S69" s="20"/>
      <c r="T69" s="20"/>
      <c r="U69" s="20"/>
      <c r="V69" s="20">
        <v>249795457</v>
      </c>
      <c r="W69" s="20">
        <v>341200746</v>
      </c>
      <c r="X69" s="20"/>
      <c r="Y69" s="19"/>
      <c r="Z69" s="22">
        <v>454934333</v>
      </c>
    </row>
    <row r="70" spans="1:26" ht="13.5" hidden="1">
      <c r="A70" s="38" t="s">
        <v>103</v>
      </c>
      <c r="B70" s="18">
        <v>248078841</v>
      </c>
      <c r="C70" s="18"/>
      <c r="D70" s="19">
        <v>321526499</v>
      </c>
      <c r="E70" s="20">
        <v>321526499</v>
      </c>
      <c r="F70" s="20">
        <v>22179042</v>
      </c>
      <c r="G70" s="20">
        <v>18656742</v>
      </c>
      <c r="H70" s="20">
        <v>21047785</v>
      </c>
      <c r="I70" s="20">
        <v>61883569</v>
      </c>
      <c r="J70" s="20">
        <v>18348476</v>
      </c>
      <c r="K70" s="20">
        <v>22321712</v>
      </c>
      <c r="L70" s="20">
        <v>19576852</v>
      </c>
      <c r="M70" s="20">
        <v>60247040</v>
      </c>
      <c r="N70" s="20">
        <v>23510370</v>
      </c>
      <c r="O70" s="20">
        <v>17163054</v>
      </c>
      <c r="P70" s="20">
        <v>18652798</v>
      </c>
      <c r="Q70" s="20">
        <v>59326222</v>
      </c>
      <c r="R70" s="20"/>
      <c r="S70" s="20"/>
      <c r="T70" s="20"/>
      <c r="U70" s="20"/>
      <c r="V70" s="20">
        <v>181456831</v>
      </c>
      <c r="W70" s="20">
        <v>241144875</v>
      </c>
      <c r="X70" s="20"/>
      <c r="Y70" s="19"/>
      <c r="Z70" s="22">
        <v>321526499</v>
      </c>
    </row>
    <row r="71" spans="1:26" ht="13.5" hidden="1">
      <c r="A71" s="38" t="s">
        <v>104</v>
      </c>
      <c r="B71" s="18">
        <v>66124688</v>
      </c>
      <c r="C71" s="18"/>
      <c r="D71" s="19">
        <v>70983715</v>
      </c>
      <c r="E71" s="20">
        <v>70983715</v>
      </c>
      <c r="F71" s="20">
        <v>5635828</v>
      </c>
      <c r="G71" s="20">
        <v>4994119</v>
      </c>
      <c r="H71" s="20">
        <v>5553258</v>
      </c>
      <c r="I71" s="20">
        <v>16183205</v>
      </c>
      <c r="J71" s="20">
        <v>2830460</v>
      </c>
      <c r="K71" s="20">
        <v>5391702</v>
      </c>
      <c r="L71" s="20">
        <v>5412243</v>
      </c>
      <c r="M71" s="20">
        <v>13634405</v>
      </c>
      <c r="N71" s="20">
        <v>5503459</v>
      </c>
      <c r="O71" s="20">
        <v>2046059</v>
      </c>
      <c r="P71" s="20">
        <v>1649379</v>
      </c>
      <c r="Q71" s="20">
        <v>9198897</v>
      </c>
      <c r="R71" s="20"/>
      <c r="S71" s="20"/>
      <c r="T71" s="20"/>
      <c r="U71" s="20"/>
      <c r="V71" s="20">
        <v>39016507</v>
      </c>
      <c r="W71" s="20">
        <v>53237790</v>
      </c>
      <c r="X71" s="20"/>
      <c r="Y71" s="19"/>
      <c r="Z71" s="22">
        <v>70983715</v>
      </c>
    </row>
    <row r="72" spans="1:26" ht="13.5" hidden="1">
      <c r="A72" s="38" t="s">
        <v>105</v>
      </c>
      <c r="B72" s="18">
        <v>27438714</v>
      </c>
      <c r="C72" s="18"/>
      <c r="D72" s="19">
        <v>39299645</v>
      </c>
      <c r="E72" s="20">
        <v>39299645</v>
      </c>
      <c r="F72" s="20">
        <v>2813840</v>
      </c>
      <c r="G72" s="20">
        <v>2664527</v>
      </c>
      <c r="H72" s="20">
        <v>2582889</v>
      </c>
      <c r="I72" s="20">
        <v>8061256</v>
      </c>
      <c r="J72" s="20">
        <v>2132791</v>
      </c>
      <c r="K72" s="20">
        <v>2600303</v>
      </c>
      <c r="L72" s="20">
        <v>2406374</v>
      </c>
      <c r="M72" s="20">
        <v>7139468</v>
      </c>
      <c r="N72" s="20">
        <v>2305730</v>
      </c>
      <c r="O72" s="20">
        <v>-3650127</v>
      </c>
      <c r="P72" s="20">
        <v>2193592</v>
      </c>
      <c r="Q72" s="20">
        <v>849195</v>
      </c>
      <c r="R72" s="20"/>
      <c r="S72" s="20"/>
      <c r="T72" s="20"/>
      <c r="U72" s="20"/>
      <c r="V72" s="20">
        <v>16049919</v>
      </c>
      <c r="W72" s="20">
        <v>29474730</v>
      </c>
      <c r="X72" s="20"/>
      <c r="Y72" s="19"/>
      <c r="Z72" s="22">
        <v>39299645</v>
      </c>
    </row>
    <row r="73" spans="1:26" ht="13.5" hidden="1">
      <c r="A73" s="38" t="s">
        <v>106</v>
      </c>
      <c r="B73" s="18">
        <v>15563404</v>
      </c>
      <c r="C73" s="18"/>
      <c r="D73" s="19">
        <v>23124474</v>
      </c>
      <c r="E73" s="20">
        <v>23124474</v>
      </c>
      <c r="F73" s="20">
        <v>1613991</v>
      </c>
      <c r="G73" s="20">
        <v>1614982</v>
      </c>
      <c r="H73" s="20">
        <v>1622973</v>
      </c>
      <c r="I73" s="20">
        <v>4851946</v>
      </c>
      <c r="J73" s="20">
        <v>1367690</v>
      </c>
      <c r="K73" s="20">
        <v>1405279</v>
      </c>
      <c r="L73" s="20">
        <v>1397477</v>
      </c>
      <c r="M73" s="20">
        <v>4170446</v>
      </c>
      <c r="N73" s="20">
        <v>1392630</v>
      </c>
      <c r="O73" s="20">
        <v>1406004</v>
      </c>
      <c r="P73" s="20">
        <v>1451174</v>
      </c>
      <c r="Q73" s="20">
        <v>4249808</v>
      </c>
      <c r="R73" s="20"/>
      <c r="S73" s="20"/>
      <c r="T73" s="20"/>
      <c r="U73" s="20"/>
      <c r="V73" s="20">
        <v>13272200</v>
      </c>
      <c r="W73" s="20">
        <v>17343351</v>
      </c>
      <c r="X73" s="20"/>
      <c r="Y73" s="19"/>
      <c r="Z73" s="22">
        <v>23124474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108</v>
      </c>
      <c r="B75" s="27">
        <v>35469365</v>
      </c>
      <c r="C75" s="27"/>
      <c r="D75" s="28">
        <v>33666122</v>
      </c>
      <c r="E75" s="29">
        <v>33666122</v>
      </c>
      <c r="F75" s="29">
        <v>3499455</v>
      </c>
      <c r="G75" s="29">
        <v>3684065</v>
      </c>
      <c r="H75" s="29">
        <v>3836064</v>
      </c>
      <c r="I75" s="29">
        <v>11019584</v>
      </c>
      <c r="J75" s="29">
        <v>3874656</v>
      </c>
      <c r="K75" s="29">
        <v>4006472</v>
      </c>
      <c r="L75" s="29">
        <v>4172978</v>
      </c>
      <c r="M75" s="29">
        <v>12054106</v>
      </c>
      <c r="N75" s="29">
        <v>3515634</v>
      </c>
      <c r="O75" s="29">
        <v>2335695</v>
      </c>
      <c r="P75" s="29">
        <v>3658212</v>
      </c>
      <c r="Q75" s="29">
        <v>9509541</v>
      </c>
      <c r="R75" s="29"/>
      <c r="S75" s="29"/>
      <c r="T75" s="29"/>
      <c r="U75" s="29"/>
      <c r="V75" s="29">
        <v>32583231</v>
      </c>
      <c r="W75" s="29">
        <v>25249590</v>
      </c>
      <c r="X75" s="29"/>
      <c r="Y75" s="28"/>
      <c r="Z75" s="30">
        <v>33666122</v>
      </c>
    </row>
    <row r="76" spans="1:26" ht="13.5" hidden="1">
      <c r="A76" s="41" t="s">
        <v>110</v>
      </c>
      <c r="B76" s="31">
        <v>316247886</v>
      </c>
      <c r="C76" s="31"/>
      <c r="D76" s="32">
        <v>462797220</v>
      </c>
      <c r="E76" s="33">
        <v>462797220</v>
      </c>
      <c r="F76" s="33">
        <v>7616326</v>
      </c>
      <c r="G76" s="33">
        <v>8862273</v>
      </c>
      <c r="H76" s="33">
        <v>8417856</v>
      </c>
      <c r="I76" s="33">
        <v>24896455</v>
      </c>
      <c r="J76" s="33">
        <v>10452679</v>
      </c>
      <c r="K76" s="33">
        <v>10722723</v>
      </c>
      <c r="L76" s="33">
        <v>7302738</v>
      </c>
      <c r="M76" s="33">
        <v>28478140</v>
      </c>
      <c r="N76" s="33"/>
      <c r="O76" s="33"/>
      <c r="P76" s="33"/>
      <c r="Q76" s="33"/>
      <c r="R76" s="33"/>
      <c r="S76" s="33"/>
      <c r="T76" s="33"/>
      <c r="U76" s="33"/>
      <c r="V76" s="33">
        <v>53374595</v>
      </c>
      <c r="W76" s="33">
        <v>347097915</v>
      </c>
      <c r="X76" s="33"/>
      <c r="Y76" s="32"/>
      <c r="Z76" s="34">
        <v>462797220</v>
      </c>
    </row>
    <row r="77" spans="1:26" ht="13.5" hidden="1">
      <c r="A77" s="36" t="s">
        <v>31</v>
      </c>
      <c r="B77" s="18">
        <v>39254734</v>
      </c>
      <c r="C77" s="18"/>
      <c r="D77" s="19">
        <v>55028148</v>
      </c>
      <c r="E77" s="20">
        <v>55028148</v>
      </c>
      <c r="F77" s="20">
        <v>3366888</v>
      </c>
      <c r="G77" s="20">
        <v>4585679</v>
      </c>
      <c r="H77" s="20">
        <v>3508332</v>
      </c>
      <c r="I77" s="20">
        <v>11460899</v>
      </c>
      <c r="J77" s="20">
        <v>5066846</v>
      </c>
      <c r="K77" s="20">
        <v>5439219</v>
      </c>
      <c r="L77" s="20">
        <v>3308405</v>
      </c>
      <c r="M77" s="20">
        <v>13814470</v>
      </c>
      <c r="N77" s="20"/>
      <c r="O77" s="20"/>
      <c r="P77" s="20"/>
      <c r="Q77" s="20"/>
      <c r="R77" s="20"/>
      <c r="S77" s="20"/>
      <c r="T77" s="20"/>
      <c r="U77" s="20"/>
      <c r="V77" s="20">
        <v>25275369</v>
      </c>
      <c r="W77" s="20">
        <v>41271111</v>
      </c>
      <c r="X77" s="20"/>
      <c r="Y77" s="19"/>
      <c r="Z77" s="22">
        <v>55028148</v>
      </c>
    </row>
    <row r="78" spans="1:26" ht="13.5" hidden="1">
      <c r="A78" s="37" t="s">
        <v>32</v>
      </c>
      <c r="B78" s="18">
        <v>239375817</v>
      </c>
      <c r="C78" s="18"/>
      <c r="D78" s="19">
        <v>382519476</v>
      </c>
      <c r="E78" s="20">
        <v>382519476</v>
      </c>
      <c r="F78" s="20">
        <v>4249438</v>
      </c>
      <c r="G78" s="20">
        <v>3972921</v>
      </c>
      <c r="H78" s="20">
        <v>4463850</v>
      </c>
      <c r="I78" s="20">
        <v>12686209</v>
      </c>
      <c r="J78" s="20">
        <v>4695715</v>
      </c>
      <c r="K78" s="20">
        <v>4666427</v>
      </c>
      <c r="L78" s="20">
        <v>3994333</v>
      </c>
      <c r="M78" s="20">
        <v>13356475</v>
      </c>
      <c r="N78" s="20"/>
      <c r="O78" s="20"/>
      <c r="P78" s="20"/>
      <c r="Q78" s="20"/>
      <c r="R78" s="20"/>
      <c r="S78" s="20"/>
      <c r="T78" s="20"/>
      <c r="U78" s="20"/>
      <c r="V78" s="20">
        <v>26042684</v>
      </c>
      <c r="W78" s="20">
        <v>286889607</v>
      </c>
      <c r="X78" s="20"/>
      <c r="Y78" s="19"/>
      <c r="Z78" s="22">
        <v>382519476</v>
      </c>
    </row>
    <row r="79" spans="1:26" ht="13.5" hidden="1">
      <c r="A79" s="38" t="s">
        <v>103</v>
      </c>
      <c r="B79" s="18">
        <v>187424213</v>
      </c>
      <c r="C79" s="18"/>
      <c r="D79" s="19">
        <v>295804380</v>
      </c>
      <c r="E79" s="20">
        <v>295804380</v>
      </c>
      <c r="F79" s="20">
        <v>2508629</v>
      </c>
      <c r="G79" s="20">
        <v>2201199</v>
      </c>
      <c r="H79" s="20">
        <v>2594402</v>
      </c>
      <c r="I79" s="20">
        <v>7304230</v>
      </c>
      <c r="J79" s="20">
        <v>2864686</v>
      </c>
      <c r="K79" s="20">
        <v>2703815</v>
      </c>
      <c r="L79" s="20">
        <v>2148773</v>
      </c>
      <c r="M79" s="20">
        <v>7717274</v>
      </c>
      <c r="N79" s="20"/>
      <c r="O79" s="20"/>
      <c r="P79" s="20"/>
      <c r="Q79" s="20"/>
      <c r="R79" s="20"/>
      <c r="S79" s="20"/>
      <c r="T79" s="20"/>
      <c r="U79" s="20"/>
      <c r="V79" s="20">
        <v>15021504</v>
      </c>
      <c r="W79" s="20">
        <v>221853285</v>
      </c>
      <c r="X79" s="20"/>
      <c r="Y79" s="19"/>
      <c r="Z79" s="22">
        <v>295804380</v>
      </c>
    </row>
    <row r="80" spans="1:26" ht="13.5" hidden="1">
      <c r="A80" s="38" t="s">
        <v>104</v>
      </c>
      <c r="B80" s="18">
        <v>30433409</v>
      </c>
      <c r="C80" s="18"/>
      <c r="D80" s="19">
        <v>46139412</v>
      </c>
      <c r="E80" s="20">
        <v>46139412</v>
      </c>
      <c r="F80" s="20">
        <v>1100463</v>
      </c>
      <c r="G80" s="20">
        <v>1126375</v>
      </c>
      <c r="H80" s="20">
        <v>1138027</v>
      </c>
      <c r="I80" s="20">
        <v>3364865</v>
      </c>
      <c r="J80" s="20">
        <v>1165314</v>
      </c>
      <c r="K80" s="20">
        <v>1199876</v>
      </c>
      <c r="L80" s="20">
        <v>1055215</v>
      </c>
      <c r="M80" s="20">
        <v>3420405</v>
      </c>
      <c r="N80" s="20"/>
      <c r="O80" s="20"/>
      <c r="P80" s="20"/>
      <c r="Q80" s="20"/>
      <c r="R80" s="20"/>
      <c r="S80" s="20"/>
      <c r="T80" s="20"/>
      <c r="U80" s="20"/>
      <c r="V80" s="20">
        <v>6785270</v>
      </c>
      <c r="W80" s="20">
        <v>34604559</v>
      </c>
      <c r="X80" s="20"/>
      <c r="Y80" s="19"/>
      <c r="Z80" s="22">
        <v>46139412</v>
      </c>
    </row>
    <row r="81" spans="1:26" ht="13.5" hidden="1">
      <c r="A81" s="38" t="s">
        <v>105</v>
      </c>
      <c r="B81" s="18">
        <v>12702138</v>
      </c>
      <c r="C81" s="18"/>
      <c r="D81" s="19">
        <v>25544772</v>
      </c>
      <c r="E81" s="20">
        <v>25544772</v>
      </c>
      <c r="F81" s="20">
        <v>640346</v>
      </c>
      <c r="G81" s="20">
        <v>645347</v>
      </c>
      <c r="H81" s="20">
        <v>731421</v>
      </c>
      <c r="I81" s="20">
        <v>2017114</v>
      </c>
      <c r="J81" s="20">
        <v>665715</v>
      </c>
      <c r="K81" s="20">
        <v>762736</v>
      </c>
      <c r="L81" s="20">
        <v>639283</v>
      </c>
      <c r="M81" s="20">
        <v>2067734</v>
      </c>
      <c r="N81" s="20"/>
      <c r="O81" s="20"/>
      <c r="P81" s="20"/>
      <c r="Q81" s="20"/>
      <c r="R81" s="20"/>
      <c r="S81" s="20"/>
      <c r="T81" s="20"/>
      <c r="U81" s="20"/>
      <c r="V81" s="20">
        <v>4084848</v>
      </c>
      <c r="W81" s="20">
        <v>19158579</v>
      </c>
      <c r="X81" s="20"/>
      <c r="Y81" s="19"/>
      <c r="Z81" s="22">
        <v>25544772</v>
      </c>
    </row>
    <row r="82" spans="1:26" ht="13.5" hidden="1">
      <c r="A82" s="38" t="s">
        <v>106</v>
      </c>
      <c r="B82" s="18">
        <v>8816057</v>
      </c>
      <c r="C82" s="18"/>
      <c r="D82" s="19">
        <v>15030912</v>
      </c>
      <c r="E82" s="20">
        <v>15030912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11273184</v>
      </c>
      <c r="X82" s="20"/>
      <c r="Y82" s="19"/>
      <c r="Z82" s="22">
        <v>15030912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>
        <v>151062</v>
      </c>
      <c r="M83" s="20">
        <v>151062</v>
      </c>
      <c r="N83" s="20"/>
      <c r="O83" s="20"/>
      <c r="P83" s="20"/>
      <c r="Q83" s="20"/>
      <c r="R83" s="20"/>
      <c r="S83" s="20"/>
      <c r="T83" s="20"/>
      <c r="U83" s="20"/>
      <c r="V83" s="20">
        <v>151062</v>
      </c>
      <c r="W83" s="20"/>
      <c r="X83" s="20"/>
      <c r="Y83" s="19"/>
      <c r="Z83" s="22"/>
    </row>
    <row r="84" spans="1:26" ht="13.5" hidden="1">
      <c r="A84" s="39" t="s">
        <v>108</v>
      </c>
      <c r="B84" s="27">
        <v>37617335</v>
      </c>
      <c r="C84" s="27"/>
      <c r="D84" s="28">
        <v>25249596</v>
      </c>
      <c r="E84" s="29">
        <v>25249596</v>
      </c>
      <c r="F84" s="29"/>
      <c r="G84" s="29">
        <v>303673</v>
      </c>
      <c r="H84" s="29">
        <v>445674</v>
      </c>
      <c r="I84" s="29">
        <v>749347</v>
      </c>
      <c r="J84" s="29">
        <v>690118</v>
      </c>
      <c r="K84" s="29">
        <v>617077</v>
      </c>
      <c r="L84" s="29"/>
      <c r="M84" s="29">
        <v>1307195</v>
      </c>
      <c r="N84" s="29"/>
      <c r="O84" s="29"/>
      <c r="P84" s="29"/>
      <c r="Q84" s="29"/>
      <c r="R84" s="29"/>
      <c r="S84" s="29"/>
      <c r="T84" s="29"/>
      <c r="U84" s="29"/>
      <c r="V84" s="29">
        <v>2056542</v>
      </c>
      <c r="W84" s="29">
        <v>18937197</v>
      </c>
      <c r="X84" s="29"/>
      <c r="Y84" s="28"/>
      <c r="Z84" s="30">
        <v>25249596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13724227</v>
      </c>
      <c r="C5" s="18">
        <v>0</v>
      </c>
      <c r="D5" s="58">
        <v>15834364</v>
      </c>
      <c r="E5" s="59">
        <v>15834364</v>
      </c>
      <c r="F5" s="59">
        <v>880803</v>
      </c>
      <c r="G5" s="59">
        <v>880803</v>
      </c>
      <c r="H5" s="59">
        <v>880830</v>
      </c>
      <c r="I5" s="59">
        <v>2642436</v>
      </c>
      <c r="J5" s="59">
        <v>981452</v>
      </c>
      <c r="K5" s="59">
        <v>1055306</v>
      </c>
      <c r="L5" s="59">
        <v>1056263</v>
      </c>
      <c r="M5" s="59">
        <v>3093021</v>
      </c>
      <c r="N5" s="59">
        <v>875265</v>
      </c>
      <c r="O5" s="59">
        <v>981586</v>
      </c>
      <c r="P5" s="59">
        <v>981586</v>
      </c>
      <c r="Q5" s="59">
        <v>2838437</v>
      </c>
      <c r="R5" s="59">
        <v>0</v>
      </c>
      <c r="S5" s="59">
        <v>0</v>
      </c>
      <c r="T5" s="59">
        <v>0</v>
      </c>
      <c r="U5" s="59">
        <v>0</v>
      </c>
      <c r="V5" s="59">
        <v>8573894</v>
      </c>
      <c r="W5" s="59">
        <v>11875770</v>
      </c>
      <c r="X5" s="59">
        <v>-3301876</v>
      </c>
      <c r="Y5" s="60">
        <v>-27.8</v>
      </c>
      <c r="Z5" s="61">
        <v>15834364</v>
      </c>
    </row>
    <row r="6" spans="1:26" ht="13.5">
      <c r="A6" s="57" t="s">
        <v>32</v>
      </c>
      <c r="B6" s="18">
        <v>85115254</v>
      </c>
      <c r="C6" s="18">
        <v>0</v>
      </c>
      <c r="D6" s="58">
        <v>89795891</v>
      </c>
      <c r="E6" s="59">
        <v>89795891</v>
      </c>
      <c r="F6" s="59">
        <v>8431944</v>
      </c>
      <c r="G6" s="59">
        <v>9887326</v>
      </c>
      <c r="H6" s="59">
        <v>8235481</v>
      </c>
      <c r="I6" s="59">
        <v>26554751</v>
      </c>
      <c r="J6" s="59">
        <v>9041699</v>
      </c>
      <c r="K6" s="59">
        <v>9376211</v>
      </c>
      <c r="L6" s="59">
        <v>-1023789</v>
      </c>
      <c r="M6" s="59">
        <v>17394121</v>
      </c>
      <c r="N6" s="59">
        <v>7494585</v>
      </c>
      <c r="O6" s="59">
        <v>8809501</v>
      </c>
      <c r="P6" s="59">
        <v>8827335</v>
      </c>
      <c r="Q6" s="59">
        <v>25131421</v>
      </c>
      <c r="R6" s="59">
        <v>0</v>
      </c>
      <c r="S6" s="59">
        <v>0</v>
      </c>
      <c r="T6" s="59">
        <v>0</v>
      </c>
      <c r="U6" s="59">
        <v>0</v>
      </c>
      <c r="V6" s="59">
        <v>69080293</v>
      </c>
      <c r="W6" s="59">
        <v>67346910</v>
      </c>
      <c r="X6" s="59">
        <v>1733383</v>
      </c>
      <c r="Y6" s="60">
        <v>2.57</v>
      </c>
      <c r="Z6" s="61">
        <v>89795891</v>
      </c>
    </row>
    <row r="7" spans="1:26" ht="13.5">
      <c r="A7" s="57" t="s">
        <v>33</v>
      </c>
      <c r="B7" s="18">
        <v>648697</v>
      </c>
      <c r="C7" s="18">
        <v>0</v>
      </c>
      <c r="D7" s="58">
        <v>1099994</v>
      </c>
      <c r="E7" s="59">
        <v>1099994</v>
      </c>
      <c r="F7" s="59">
        <v>48748</v>
      </c>
      <c r="G7" s="59">
        <v>32586</v>
      </c>
      <c r="H7" s="59">
        <v>80577</v>
      </c>
      <c r="I7" s="59">
        <v>161911</v>
      </c>
      <c r="J7" s="59">
        <v>10164</v>
      </c>
      <c r="K7" s="59">
        <v>0</v>
      </c>
      <c r="L7" s="59">
        <v>0</v>
      </c>
      <c r="M7" s="59">
        <v>10164</v>
      </c>
      <c r="N7" s="59">
        <v>0</v>
      </c>
      <c r="O7" s="59">
        <v>0</v>
      </c>
      <c r="P7" s="59">
        <v>29445</v>
      </c>
      <c r="Q7" s="59">
        <v>29445</v>
      </c>
      <c r="R7" s="59">
        <v>0</v>
      </c>
      <c r="S7" s="59">
        <v>0</v>
      </c>
      <c r="T7" s="59">
        <v>0</v>
      </c>
      <c r="U7" s="59">
        <v>0</v>
      </c>
      <c r="V7" s="59">
        <v>201520</v>
      </c>
      <c r="W7" s="59">
        <v>824994</v>
      </c>
      <c r="X7" s="59">
        <v>-623474</v>
      </c>
      <c r="Y7" s="60">
        <v>-75.57</v>
      </c>
      <c r="Z7" s="61">
        <v>1099994</v>
      </c>
    </row>
    <row r="8" spans="1:26" ht="13.5">
      <c r="A8" s="57" t="s">
        <v>34</v>
      </c>
      <c r="B8" s="18">
        <v>57675262</v>
      </c>
      <c r="C8" s="18">
        <v>0</v>
      </c>
      <c r="D8" s="58">
        <v>64312800</v>
      </c>
      <c r="E8" s="59">
        <v>64312800</v>
      </c>
      <c r="F8" s="59">
        <v>26229000</v>
      </c>
      <c r="G8" s="59">
        <v>0</v>
      </c>
      <c r="H8" s="59">
        <v>0</v>
      </c>
      <c r="I8" s="59">
        <v>26229000</v>
      </c>
      <c r="J8" s="59">
        <v>0</v>
      </c>
      <c r="K8" s="59">
        <v>0</v>
      </c>
      <c r="L8" s="59">
        <v>19462000</v>
      </c>
      <c r="M8" s="59">
        <v>19462000</v>
      </c>
      <c r="N8" s="59">
        <v>0</v>
      </c>
      <c r="O8" s="59">
        <v>0</v>
      </c>
      <c r="P8" s="59">
        <v>14597000</v>
      </c>
      <c r="Q8" s="59">
        <v>14597000</v>
      </c>
      <c r="R8" s="59">
        <v>0</v>
      </c>
      <c r="S8" s="59">
        <v>0</v>
      </c>
      <c r="T8" s="59">
        <v>0</v>
      </c>
      <c r="U8" s="59">
        <v>0</v>
      </c>
      <c r="V8" s="59">
        <v>60288000</v>
      </c>
      <c r="W8" s="59">
        <v>48234600</v>
      </c>
      <c r="X8" s="59">
        <v>12053400</v>
      </c>
      <c r="Y8" s="60">
        <v>24.99</v>
      </c>
      <c r="Z8" s="61">
        <v>64312800</v>
      </c>
    </row>
    <row r="9" spans="1:26" ht="13.5">
      <c r="A9" s="57" t="s">
        <v>35</v>
      </c>
      <c r="B9" s="18">
        <v>21166405</v>
      </c>
      <c r="C9" s="18">
        <v>0</v>
      </c>
      <c r="D9" s="58">
        <v>28882785</v>
      </c>
      <c r="E9" s="59">
        <v>28882785</v>
      </c>
      <c r="F9" s="59">
        <v>0</v>
      </c>
      <c r="G9" s="59">
        <v>0</v>
      </c>
      <c r="H9" s="59">
        <v>1861350</v>
      </c>
      <c r="I9" s="59">
        <v>1861350</v>
      </c>
      <c r="J9" s="59">
        <v>792957</v>
      </c>
      <c r="K9" s="59">
        <v>1051861</v>
      </c>
      <c r="L9" s="59">
        <v>1328988</v>
      </c>
      <c r="M9" s="59">
        <v>3173806</v>
      </c>
      <c r="N9" s="59">
        <v>1718772</v>
      </c>
      <c r="O9" s="59">
        <v>4193308</v>
      </c>
      <c r="P9" s="59">
        <v>848628</v>
      </c>
      <c r="Q9" s="59">
        <v>6760708</v>
      </c>
      <c r="R9" s="59">
        <v>0</v>
      </c>
      <c r="S9" s="59">
        <v>0</v>
      </c>
      <c r="T9" s="59">
        <v>0</v>
      </c>
      <c r="U9" s="59">
        <v>0</v>
      </c>
      <c r="V9" s="59">
        <v>11795864</v>
      </c>
      <c r="W9" s="59">
        <v>21662082</v>
      </c>
      <c r="X9" s="59">
        <v>-9866218</v>
      </c>
      <c r="Y9" s="60">
        <v>-45.55</v>
      </c>
      <c r="Z9" s="61">
        <v>28882785</v>
      </c>
    </row>
    <row r="10" spans="1:26" ht="25.5">
      <c r="A10" s="62" t="s">
        <v>95</v>
      </c>
      <c r="B10" s="63">
        <f>SUM(B5:B9)</f>
        <v>178329845</v>
      </c>
      <c r="C10" s="63">
        <f>SUM(C5:C9)</f>
        <v>0</v>
      </c>
      <c r="D10" s="64">
        <f aca="true" t="shared" si="0" ref="D10:Z10">SUM(D5:D9)</f>
        <v>199925834</v>
      </c>
      <c r="E10" s="65">
        <f t="shared" si="0"/>
        <v>199925834</v>
      </c>
      <c r="F10" s="65">
        <f t="shared" si="0"/>
        <v>35590495</v>
      </c>
      <c r="G10" s="65">
        <f t="shared" si="0"/>
        <v>10800715</v>
      </c>
      <c r="H10" s="65">
        <f t="shared" si="0"/>
        <v>11058238</v>
      </c>
      <c r="I10" s="65">
        <f t="shared" si="0"/>
        <v>57449448</v>
      </c>
      <c r="J10" s="65">
        <f t="shared" si="0"/>
        <v>10826272</v>
      </c>
      <c r="K10" s="65">
        <f t="shared" si="0"/>
        <v>11483378</v>
      </c>
      <c r="L10" s="65">
        <f t="shared" si="0"/>
        <v>20823462</v>
      </c>
      <c r="M10" s="65">
        <f t="shared" si="0"/>
        <v>43133112</v>
      </c>
      <c r="N10" s="65">
        <f t="shared" si="0"/>
        <v>10088622</v>
      </c>
      <c r="O10" s="65">
        <f t="shared" si="0"/>
        <v>13984395</v>
      </c>
      <c r="P10" s="65">
        <f t="shared" si="0"/>
        <v>25283994</v>
      </c>
      <c r="Q10" s="65">
        <f t="shared" si="0"/>
        <v>49357011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149939571</v>
      </c>
      <c r="W10" s="65">
        <f t="shared" si="0"/>
        <v>149944356</v>
      </c>
      <c r="X10" s="65">
        <f t="shared" si="0"/>
        <v>-4785</v>
      </c>
      <c r="Y10" s="66">
        <f>+IF(W10&lt;&gt;0,(X10/W10)*100,0)</f>
        <v>-0.00319118380154302</v>
      </c>
      <c r="Z10" s="67">
        <f t="shared" si="0"/>
        <v>199925834</v>
      </c>
    </row>
    <row r="11" spans="1:26" ht="13.5">
      <c r="A11" s="57" t="s">
        <v>36</v>
      </c>
      <c r="B11" s="18">
        <v>50410801</v>
      </c>
      <c r="C11" s="18">
        <v>0</v>
      </c>
      <c r="D11" s="58">
        <v>52744725</v>
      </c>
      <c r="E11" s="59">
        <v>52744725</v>
      </c>
      <c r="F11" s="59">
        <v>4537255</v>
      </c>
      <c r="G11" s="59">
        <v>4337255</v>
      </c>
      <c r="H11" s="59">
        <v>4161246</v>
      </c>
      <c r="I11" s="59">
        <v>13035756</v>
      </c>
      <c r="J11" s="59">
        <v>4436743</v>
      </c>
      <c r="K11" s="59">
        <v>4466798</v>
      </c>
      <c r="L11" s="59">
        <v>4522934</v>
      </c>
      <c r="M11" s="59">
        <v>13426475</v>
      </c>
      <c r="N11" s="59">
        <v>5295624</v>
      </c>
      <c r="O11" s="59">
        <v>4111860</v>
      </c>
      <c r="P11" s="59">
        <v>4143191</v>
      </c>
      <c r="Q11" s="59">
        <v>13550675</v>
      </c>
      <c r="R11" s="59">
        <v>0</v>
      </c>
      <c r="S11" s="59">
        <v>0</v>
      </c>
      <c r="T11" s="59">
        <v>0</v>
      </c>
      <c r="U11" s="59">
        <v>0</v>
      </c>
      <c r="V11" s="59">
        <v>40012906</v>
      </c>
      <c r="W11" s="59">
        <v>39558546</v>
      </c>
      <c r="X11" s="59">
        <v>454360</v>
      </c>
      <c r="Y11" s="60">
        <v>1.15</v>
      </c>
      <c r="Z11" s="61">
        <v>52744725</v>
      </c>
    </row>
    <row r="12" spans="1:26" ht="13.5">
      <c r="A12" s="57" t="s">
        <v>37</v>
      </c>
      <c r="B12" s="18">
        <v>5103823</v>
      </c>
      <c r="C12" s="18">
        <v>0</v>
      </c>
      <c r="D12" s="58">
        <v>5207277</v>
      </c>
      <c r="E12" s="59">
        <v>5207277</v>
      </c>
      <c r="F12" s="59">
        <v>0</v>
      </c>
      <c r="G12" s="59">
        <v>0</v>
      </c>
      <c r="H12" s="59">
        <v>407769</v>
      </c>
      <c r="I12" s="59">
        <v>407769</v>
      </c>
      <c r="J12" s="59">
        <v>438370</v>
      </c>
      <c r="K12" s="59">
        <v>426250</v>
      </c>
      <c r="L12" s="59">
        <v>0</v>
      </c>
      <c r="M12" s="59">
        <v>864620</v>
      </c>
      <c r="N12" s="59">
        <v>0</v>
      </c>
      <c r="O12" s="59">
        <v>487500</v>
      </c>
      <c r="P12" s="59">
        <v>472321</v>
      </c>
      <c r="Q12" s="59">
        <v>959821</v>
      </c>
      <c r="R12" s="59">
        <v>0</v>
      </c>
      <c r="S12" s="59">
        <v>0</v>
      </c>
      <c r="T12" s="59">
        <v>0</v>
      </c>
      <c r="U12" s="59">
        <v>0</v>
      </c>
      <c r="V12" s="59">
        <v>2232210</v>
      </c>
      <c r="W12" s="59">
        <v>3905460</v>
      </c>
      <c r="X12" s="59">
        <v>-1673250</v>
      </c>
      <c r="Y12" s="60">
        <v>-42.84</v>
      </c>
      <c r="Z12" s="61">
        <v>5207277</v>
      </c>
    </row>
    <row r="13" spans="1:26" ht="13.5">
      <c r="A13" s="57" t="s">
        <v>96</v>
      </c>
      <c r="B13" s="18">
        <v>19558704</v>
      </c>
      <c r="C13" s="18">
        <v>0</v>
      </c>
      <c r="D13" s="58">
        <v>18000000</v>
      </c>
      <c r="E13" s="59">
        <v>18000000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13500000</v>
      </c>
      <c r="X13" s="59">
        <v>-13500000</v>
      </c>
      <c r="Y13" s="60">
        <v>-100</v>
      </c>
      <c r="Z13" s="61">
        <v>18000000</v>
      </c>
    </row>
    <row r="14" spans="1:26" ht="13.5">
      <c r="A14" s="57" t="s">
        <v>38</v>
      </c>
      <c r="B14" s="18">
        <v>1910179</v>
      </c>
      <c r="C14" s="18">
        <v>0</v>
      </c>
      <c r="D14" s="58">
        <v>173638</v>
      </c>
      <c r="E14" s="59">
        <v>173638</v>
      </c>
      <c r="F14" s="59">
        <v>0</v>
      </c>
      <c r="G14" s="59">
        <v>0</v>
      </c>
      <c r="H14" s="59">
        <v>0</v>
      </c>
      <c r="I14" s="59">
        <v>0</v>
      </c>
      <c r="J14" s="59">
        <v>143384</v>
      </c>
      <c r="K14" s="59">
        <v>947058</v>
      </c>
      <c r="L14" s="59">
        <v>213382</v>
      </c>
      <c r="M14" s="59">
        <v>1303824</v>
      </c>
      <c r="N14" s="59">
        <v>0</v>
      </c>
      <c r="O14" s="59">
        <v>55073</v>
      </c>
      <c r="P14" s="59">
        <v>165289</v>
      </c>
      <c r="Q14" s="59">
        <v>220362</v>
      </c>
      <c r="R14" s="59">
        <v>0</v>
      </c>
      <c r="S14" s="59">
        <v>0</v>
      </c>
      <c r="T14" s="59">
        <v>0</v>
      </c>
      <c r="U14" s="59">
        <v>0</v>
      </c>
      <c r="V14" s="59">
        <v>1524186</v>
      </c>
      <c r="W14" s="59">
        <v>130230</v>
      </c>
      <c r="X14" s="59">
        <v>1393956</v>
      </c>
      <c r="Y14" s="60">
        <v>1070.38</v>
      </c>
      <c r="Z14" s="61">
        <v>173638</v>
      </c>
    </row>
    <row r="15" spans="1:26" ht="13.5">
      <c r="A15" s="57" t="s">
        <v>39</v>
      </c>
      <c r="B15" s="18">
        <v>55334943</v>
      </c>
      <c r="C15" s="18">
        <v>0</v>
      </c>
      <c r="D15" s="58">
        <v>75668512</v>
      </c>
      <c r="E15" s="59">
        <v>75668512</v>
      </c>
      <c r="F15" s="59">
        <v>4676415</v>
      </c>
      <c r="G15" s="59">
        <v>3598744</v>
      </c>
      <c r="H15" s="59">
        <v>3357892</v>
      </c>
      <c r="I15" s="59">
        <v>11633051</v>
      </c>
      <c r="J15" s="59">
        <v>2965758</v>
      </c>
      <c r="K15" s="59">
        <v>7275540</v>
      </c>
      <c r="L15" s="59">
        <v>3996515</v>
      </c>
      <c r="M15" s="59">
        <v>14237813</v>
      </c>
      <c r="N15" s="59">
        <v>4345902</v>
      </c>
      <c r="O15" s="59">
        <v>3707295</v>
      </c>
      <c r="P15" s="59">
        <v>3568114</v>
      </c>
      <c r="Q15" s="59">
        <v>11621311</v>
      </c>
      <c r="R15" s="59">
        <v>0</v>
      </c>
      <c r="S15" s="59">
        <v>0</v>
      </c>
      <c r="T15" s="59">
        <v>0</v>
      </c>
      <c r="U15" s="59">
        <v>0</v>
      </c>
      <c r="V15" s="59">
        <v>37492175</v>
      </c>
      <c r="W15" s="59">
        <v>56751381</v>
      </c>
      <c r="X15" s="59">
        <v>-19259206</v>
      </c>
      <c r="Y15" s="60">
        <v>-33.94</v>
      </c>
      <c r="Z15" s="61">
        <v>75668512</v>
      </c>
    </row>
    <row r="16" spans="1:26" ht="13.5">
      <c r="A16" s="68" t="s">
        <v>40</v>
      </c>
      <c r="B16" s="18">
        <v>3384303</v>
      </c>
      <c r="C16" s="18">
        <v>0</v>
      </c>
      <c r="D16" s="58">
        <v>3163000</v>
      </c>
      <c r="E16" s="59">
        <v>3163000</v>
      </c>
      <c r="F16" s="59">
        <v>0</v>
      </c>
      <c r="G16" s="59">
        <v>0</v>
      </c>
      <c r="H16" s="59">
        <v>0</v>
      </c>
      <c r="I16" s="59">
        <v>0</v>
      </c>
      <c r="J16" s="59">
        <v>12734</v>
      </c>
      <c r="K16" s="59">
        <v>0</v>
      </c>
      <c r="L16" s="59">
        <v>0</v>
      </c>
      <c r="M16" s="59">
        <v>12734</v>
      </c>
      <c r="N16" s="59">
        <v>641282</v>
      </c>
      <c r="O16" s="59">
        <v>0</v>
      </c>
      <c r="P16" s="59">
        <v>0</v>
      </c>
      <c r="Q16" s="59">
        <v>641282</v>
      </c>
      <c r="R16" s="59">
        <v>0</v>
      </c>
      <c r="S16" s="59">
        <v>0</v>
      </c>
      <c r="T16" s="59">
        <v>0</v>
      </c>
      <c r="U16" s="59">
        <v>0</v>
      </c>
      <c r="V16" s="59">
        <v>654016</v>
      </c>
      <c r="W16" s="59">
        <v>2372247</v>
      </c>
      <c r="X16" s="59">
        <v>-1718231</v>
      </c>
      <c r="Y16" s="60">
        <v>-72.43</v>
      </c>
      <c r="Z16" s="61">
        <v>3163000</v>
      </c>
    </row>
    <row r="17" spans="1:26" ht="13.5">
      <c r="A17" s="57" t="s">
        <v>41</v>
      </c>
      <c r="B17" s="18">
        <v>74120235</v>
      </c>
      <c r="C17" s="18">
        <v>0</v>
      </c>
      <c r="D17" s="58">
        <v>58397911</v>
      </c>
      <c r="E17" s="59">
        <v>72397911</v>
      </c>
      <c r="F17" s="59">
        <v>19298559</v>
      </c>
      <c r="G17" s="59">
        <v>5298559</v>
      </c>
      <c r="H17" s="59">
        <v>1866690</v>
      </c>
      <c r="I17" s="59">
        <v>26463808</v>
      </c>
      <c r="J17" s="59">
        <v>1983014</v>
      </c>
      <c r="K17" s="59">
        <v>2748507</v>
      </c>
      <c r="L17" s="59">
        <v>4934389</v>
      </c>
      <c r="M17" s="59">
        <v>9665910</v>
      </c>
      <c r="N17" s="59">
        <v>2783693</v>
      </c>
      <c r="O17" s="59">
        <v>2766981</v>
      </c>
      <c r="P17" s="59">
        <v>5055619</v>
      </c>
      <c r="Q17" s="59">
        <v>10606293</v>
      </c>
      <c r="R17" s="59">
        <v>0</v>
      </c>
      <c r="S17" s="59">
        <v>0</v>
      </c>
      <c r="T17" s="59">
        <v>0</v>
      </c>
      <c r="U17" s="59">
        <v>0</v>
      </c>
      <c r="V17" s="59">
        <v>46736011</v>
      </c>
      <c r="W17" s="59">
        <v>43798428</v>
      </c>
      <c r="X17" s="59">
        <v>2937583</v>
      </c>
      <c r="Y17" s="60">
        <v>6.71</v>
      </c>
      <c r="Z17" s="61">
        <v>72397911</v>
      </c>
    </row>
    <row r="18" spans="1:26" ht="13.5">
      <c r="A18" s="69" t="s">
        <v>42</v>
      </c>
      <c r="B18" s="70">
        <f>SUM(B11:B17)</f>
        <v>209822988</v>
      </c>
      <c r="C18" s="70">
        <f>SUM(C11:C17)</f>
        <v>0</v>
      </c>
      <c r="D18" s="71">
        <f aca="true" t="shared" si="1" ref="D18:Z18">SUM(D11:D17)</f>
        <v>213355063</v>
      </c>
      <c r="E18" s="72">
        <f t="shared" si="1"/>
        <v>227355063</v>
      </c>
      <c r="F18" s="72">
        <f t="shared" si="1"/>
        <v>28512229</v>
      </c>
      <c r="G18" s="72">
        <f t="shared" si="1"/>
        <v>13234558</v>
      </c>
      <c r="H18" s="72">
        <f t="shared" si="1"/>
        <v>9793597</v>
      </c>
      <c r="I18" s="72">
        <f t="shared" si="1"/>
        <v>51540384</v>
      </c>
      <c r="J18" s="72">
        <f t="shared" si="1"/>
        <v>9980003</v>
      </c>
      <c r="K18" s="72">
        <f t="shared" si="1"/>
        <v>15864153</v>
      </c>
      <c r="L18" s="72">
        <f t="shared" si="1"/>
        <v>13667220</v>
      </c>
      <c r="M18" s="72">
        <f t="shared" si="1"/>
        <v>39511376</v>
      </c>
      <c r="N18" s="72">
        <f t="shared" si="1"/>
        <v>13066501</v>
      </c>
      <c r="O18" s="72">
        <f t="shared" si="1"/>
        <v>11128709</v>
      </c>
      <c r="P18" s="72">
        <f t="shared" si="1"/>
        <v>13404534</v>
      </c>
      <c r="Q18" s="72">
        <f t="shared" si="1"/>
        <v>37599744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128651504</v>
      </c>
      <c r="W18" s="72">
        <f t="shared" si="1"/>
        <v>160016292</v>
      </c>
      <c r="X18" s="72">
        <f t="shared" si="1"/>
        <v>-31364788</v>
      </c>
      <c r="Y18" s="66">
        <f>+IF(W18&lt;&gt;0,(X18/W18)*100,0)</f>
        <v>-19.600996628518303</v>
      </c>
      <c r="Z18" s="73">
        <f t="shared" si="1"/>
        <v>227355063</v>
      </c>
    </row>
    <row r="19" spans="1:26" ht="13.5">
      <c r="A19" s="69" t="s">
        <v>43</v>
      </c>
      <c r="B19" s="74">
        <f>+B10-B18</f>
        <v>-31493143</v>
      </c>
      <c r="C19" s="74">
        <f>+C10-C18</f>
        <v>0</v>
      </c>
      <c r="D19" s="75">
        <f aca="true" t="shared" si="2" ref="D19:Z19">+D10-D18</f>
        <v>-13429229</v>
      </c>
      <c r="E19" s="76">
        <f t="shared" si="2"/>
        <v>-27429229</v>
      </c>
      <c r="F19" s="76">
        <f t="shared" si="2"/>
        <v>7078266</v>
      </c>
      <c r="G19" s="76">
        <f t="shared" si="2"/>
        <v>-2433843</v>
      </c>
      <c r="H19" s="76">
        <f t="shared" si="2"/>
        <v>1264641</v>
      </c>
      <c r="I19" s="76">
        <f t="shared" si="2"/>
        <v>5909064</v>
      </c>
      <c r="J19" s="76">
        <f t="shared" si="2"/>
        <v>846269</v>
      </c>
      <c r="K19" s="76">
        <f t="shared" si="2"/>
        <v>-4380775</v>
      </c>
      <c r="L19" s="76">
        <f t="shared" si="2"/>
        <v>7156242</v>
      </c>
      <c r="M19" s="76">
        <f t="shared" si="2"/>
        <v>3621736</v>
      </c>
      <c r="N19" s="76">
        <f t="shared" si="2"/>
        <v>-2977879</v>
      </c>
      <c r="O19" s="76">
        <f t="shared" si="2"/>
        <v>2855686</v>
      </c>
      <c r="P19" s="76">
        <f t="shared" si="2"/>
        <v>11879460</v>
      </c>
      <c r="Q19" s="76">
        <f t="shared" si="2"/>
        <v>11757267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21288067</v>
      </c>
      <c r="W19" s="76">
        <f>IF(E10=E18,0,W10-W18)</f>
        <v>-10071936</v>
      </c>
      <c r="X19" s="76">
        <f t="shared" si="2"/>
        <v>31360003</v>
      </c>
      <c r="Y19" s="77">
        <f>+IF(W19&lt;&gt;0,(X19/W19)*100,0)</f>
        <v>-311.3602290562609</v>
      </c>
      <c r="Z19" s="78">
        <f t="shared" si="2"/>
        <v>-27429229</v>
      </c>
    </row>
    <row r="20" spans="1:26" ht="13.5">
      <c r="A20" s="57" t="s">
        <v>44</v>
      </c>
      <c r="B20" s="18">
        <v>37846869</v>
      </c>
      <c r="C20" s="18">
        <v>0</v>
      </c>
      <c r="D20" s="58">
        <v>40122200</v>
      </c>
      <c r="E20" s="59">
        <v>40122200</v>
      </c>
      <c r="F20" s="59">
        <v>0</v>
      </c>
      <c r="G20" s="59">
        <v>857000</v>
      </c>
      <c r="H20" s="59">
        <v>0</v>
      </c>
      <c r="I20" s="59">
        <v>857000</v>
      </c>
      <c r="J20" s="59">
        <v>0</v>
      </c>
      <c r="K20" s="59">
        <v>0</v>
      </c>
      <c r="L20" s="59">
        <v>5423</v>
      </c>
      <c r="M20" s="59">
        <v>5423</v>
      </c>
      <c r="N20" s="59">
        <v>0</v>
      </c>
      <c r="O20" s="59">
        <v>9351</v>
      </c>
      <c r="P20" s="59">
        <v>0</v>
      </c>
      <c r="Q20" s="59">
        <v>9351</v>
      </c>
      <c r="R20" s="59">
        <v>0</v>
      </c>
      <c r="S20" s="59">
        <v>0</v>
      </c>
      <c r="T20" s="59">
        <v>0</v>
      </c>
      <c r="U20" s="59">
        <v>0</v>
      </c>
      <c r="V20" s="59">
        <v>871774</v>
      </c>
      <c r="W20" s="59">
        <v>40122201</v>
      </c>
      <c r="X20" s="59">
        <v>-39250427</v>
      </c>
      <c r="Y20" s="60">
        <v>-97.83</v>
      </c>
      <c r="Z20" s="61">
        <v>40122200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6353726</v>
      </c>
      <c r="C22" s="85">
        <f>SUM(C19:C21)</f>
        <v>0</v>
      </c>
      <c r="D22" s="86">
        <f aca="true" t="shared" si="3" ref="D22:Z22">SUM(D19:D21)</f>
        <v>26692971</v>
      </c>
      <c r="E22" s="87">
        <f t="shared" si="3"/>
        <v>12692971</v>
      </c>
      <c r="F22" s="87">
        <f t="shared" si="3"/>
        <v>7078266</v>
      </c>
      <c r="G22" s="87">
        <f t="shared" si="3"/>
        <v>-1576843</v>
      </c>
      <c r="H22" s="87">
        <f t="shared" si="3"/>
        <v>1264641</v>
      </c>
      <c r="I22" s="87">
        <f t="shared" si="3"/>
        <v>6766064</v>
      </c>
      <c r="J22" s="87">
        <f t="shared" si="3"/>
        <v>846269</v>
      </c>
      <c r="K22" s="87">
        <f t="shared" si="3"/>
        <v>-4380775</v>
      </c>
      <c r="L22" s="87">
        <f t="shared" si="3"/>
        <v>7161665</v>
      </c>
      <c r="M22" s="87">
        <f t="shared" si="3"/>
        <v>3627159</v>
      </c>
      <c r="N22" s="87">
        <f t="shared" si="3"/>
        <v>-2977879</v>
      </c>
      <c r="O22" s="87">
        <f t="shared" si="3"/>
        <v>2865037</v>
      </c>
      <c r="P22" s="87">
        <f t="shared" si="3"/>
        <v>11879460</v>
      </c>
      <c r="Q22" s="87">
        <f t="shared" si="3"/>
        <v>11766618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22159841</v>
      </c>
      <c r="W22" s="87">
        <f t="shared" si="3"/>
        <v>30050265</v>
      </c>
      <c r="X22" s="87">
        <f t="shared" si="3"/>
        <v>-7890424</v>
      </c>
      <c r="Y22" s="88">
        <f>+IF(W22&lt;&gt;0,(X22/W22)*100,0)</f>
        <v>-26.25741902775233</v>
      </c>
      <c r="Z22" s="89">
        <f t="shared" si="3"/>
        <v>12692971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6353726</v>
      </c>
      <c r="C24" s="74">
        <f>SUM(C22:C23)</f>
        <v>0</v>
      </c>
      <c r="D24" s="75">
        <f aca="true" t="shared" si="4" ref="D24:Z24">SUM(D22:D23)</f>
        <v>26692971</v>
      </c>
      <c r="E24" s="76">
        <f t="shared" si="4"/>
        <v>12692971</v>
      </c>
      <c r="F24" s="76">
        <f t="shared" si="4"/>
        <v>7078266</v>
      </c>
      <c r="G24" s="76">
        <f t="shared" si="4"/>
        <v>-1576843</v>
      </c>
      <c r="H24" s="76">
        <f t="shared" si="4"/>
        <v>1264641</v>
      </c>
      <c r="I24" s="76">
        <f t="shared" si="4"/>
        <v>6766064</v>
      </c>
      <c r="J24" s="76">
        <f t="shared" si="4"/>
        <v>846269</v>
      </c>
      <c r="K24" s="76">
        <f t="shared" si="4"/>
        <v>-4380775</v>
      </c>
      <c r="L24" s="76">
        <f t="shared" si="4"/>
        <v>7161665</v>
      </c>
      <c r="M24" s="76">
        <f t="shared" si="4"/>
        <v>3627159</v>
      </c>
      <c r="N24" s="76">
        <f t="shared" si="4"/>
        <v>-2977879</v>
      </c>
      <c r="O24" s="76">
        <f t="shared" si="4"/>
        <v>2865037</v>
      </c>
      <c r="P24" s="76">
        <f t="shared" si="4"/>
        <v>11879460</v>
      </c>
      <c r="Q24" s="76">
        <f t="shared" si="4"/>
        <v>11766618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22159841</v>
      </c>
      <c r="W24" s="76">
        <f t="shared" si="4"/>
        <v>30050265</v>
      </c>
      <c r="X24" s="76">
        <f t="shared" si="4"/>
        <v>-7890424</v>
      </c>
      <c r="Y24" s="77">
        <f>+IF(W24&lt;&gt;0,(X24/W24)*100,0)</f>
        <v>-26.25741902775233</v>
      </c>
      <c r="Z24" s="78">
        <f t="shared" si="4"/>
        <v>12692971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37846869</v>
      </c>
      <c r="C27" s="21">
        <v>0</v>
      </c>
      <c r="D27" s="98">
        <v>40122200</v>
      </c>
      <c r="E27" s="99">
        <v>40122200</v>
      </c>
      <c r="F27" s="99">
        <v>547491</v>
      </c>
      <c r="G27" s="99">
        <v>14833992</v>
      </c>
      <c r="H27" s="99">
        <v>0</v>
      </c>
      <c r="I27" s="99">
        <v>15381483</v>
      </c>
      <c r="J27" s="99">
        <v>0</v>
      </c>
      <c r="K27" s="99">
        <v>0</v>
      </c>
      <c r="L27" s="99">
        <v>4124000</v>
      </c>
      <c r="M27" s="99">
        <v>4124000</v>
      </c>
      <c r="N27" s="99">
        <v>1455340</v>
      </c>
      <c r="O27" s="99">
        <v>166902</v>
      </c>
      <c r="P27" s="99">
        <v>0</v>
      </c>
      <c r="Q27" s="99">
        <v>1622242</v>
      </c>
      <c r="R27" s="99">
        <v>0</v>
      </c>
      <c r="S27" s="99">
        <v>0</v>
      </c>
      <c r="T27" s="99">
        <v>0</v>
      </c>
      <c r="U27" s="99">
        <v>0</v>
      </c>
      <c r="V27" s="99">
        <v>21127725</v>
      </c>
      <c r="W27" s="99">
        <v>30091650</v>
      </c>
      <c r="X27" s="99">
        <v>-8963925</v>
      </c>
      <c r="Y27" s="100">
        <v>-29.79</v>
      </c>
      <c r="Z27" s="101">
        <v>40122200</v>
      </c>
    </row>
    <row r="28" spans="1:26" ht="13.5">
      <c r="A28" s="102" t="s">
        <v>44</v>
      </c>
      <c r="B28" s="18">
        <v>37846869</v>
      </c>
      <c r="C28" s="18">
        <v>0</v>
      </c>
      <c r="D28" s="58">
        <v>40122200</v>
      </c>
      <c r="E28" s="59">
        <v>40122200</v>
      </c>
      <c r="F28" s="59">
        <v>547491</v>
      </c>
      <c r="G28" s="59">
        <v>14833992</v>
      </c>
      <c r="H28" s="59">
        <v>0</v>
      </c>
      <c r="I28" s="59">
        <v>15381483</v>
      </c>
      <c r="J28" s="59">
        <v>0</v>
      </c>
      <c r="K28" s="59">
        <v>0</v>
      </c>
      <c r="L28" s="59">
        <v>4124000</v>
      </c>
      <c r="M28" s="59">
        <v>4124000</v>
      </c>
      <c r="N28" s="59">
        <v>1455340</v>
      </c>
      <c r="O28" s="59">
        <v>166902</v>
      </c>
      <c r="P28" s="59">
        <v>0</v>
      </c>
      <c r="Q28" s="59">
        <v>1622242</v>
      </c>
      <c r="R28" s="59">
        <v>0</v>
      </c>
      <c r="S28" s="59">
        <v>0</v>
      </c>
      <c r="T28" s="59">
        <v>0</v>
      </c>
      <c r="U28" s="59">
        <v>0</v>
      </c>
      <c r="V28" s="59">
        <v>21127725</v>
      </c>
      <c r="W28" s="59">
        <v>30091650</v>
      </c>
      <c r="X28" s="59">
        <v>-8963925</v>
      </c>
      <c r="Y28" s="60">
        <v>-29.79</v>
      </c>
      <c r="Z28" s="61">
        <v>40122200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37846869</v>
      </c>
      <c r="C32" s="21">
        <f>SUM(C28:C31)</f>
        <v>0</v>
      </c>
      <c r="D32" s="98">
        <f aca="true" t="shared" si="5" ref="D32:Z32">SUM(D28:D31)</f>
        <v>40122200</v>
      </c>
      <c r="E32" s="99">
        <f t="shared" si="5"/>
        <v>40122200</v>
      </c>
      <c r="F32" s="99">
        <f t="shared" si="5"/>
        <v>547491</v>
      </c>
      <c r="G32" s="99">
        <f t="shared" si="5"/>
        <v>14833992</v>
      </c>
      <c r="H32" s="99">
        <f t="shared" si="5"/>
        <v>0</v>
      </c>
      <c r="I32" s="99">
        <f t="shared" si="5"/>
        <v>15381483</v>
      </c>
      <c r="J32" s="99">
        <f t="shared" si="5"/>
        <v>0</v>
      </c>
      <c r="K32" s="99">
        <f t="shared" si="5"/>
        <v>0</v>
      </c>
      <c r="L32" s="99">
        <f t="shared" si="5"/>
        <v>4124000</v>
      </c>
      <c r="M32" s="99">
        <f t="shared" si="5"/>
        <v>4124000</v>
      </c>
      <c r="N32" s="99">
        <f t="shared" si="5"/>
        <v>1455340</v>
      </c>
      <c r="O32" s="99">
        <f t="shared" si="5"/>
        <v>166902</v>
      </c>
      <c r="P32" s="99">
        <f t="shared" si="5"/>
        <v>0</v>
      </c>
      <c r="Q32" s="99">
        <f t="shared" si="5"/>
        <v>1622242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21127725</v>
      </c>
      <c r="W32" s="99">
        <f t="shared" si="5"/>
        <v>30091650</v>
      </c>
      <c r="X32" s="99">
        <f t="shared" si="5"/>
        <v>-8963925</v>
      </c>
      <c r="Y32" s="100">
        <f>+IF(W32&lt;&gt;0,(X32/W32)*100,0)</f>
        <v>-29.788745382855375</v>
      </c>
      <c r="Z32" s="101">
        <f t="shared" si="5"/>
        <v>40122200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12268548</v>
      </c>
      <c r="C35" s="18">
        <v>0</v>
      </c>
      <c r="D35" s="58">
        <v>47605483</v>
      </c>
      <c r="E35" s="59">
        <v>47605483</v>
      </c>
      <c r="F35" s="59">
        <v>59134465</v>
      </c>
      <c r="G35" s="59">
        <v>68318705</v>
      </c>
      <c r="H35" s="59">
        <v>68318705</v>
      </c>
      <c r="I35" s="59">
        <v>68318705</v>
      </c>
      <c r="J35" s="59">
        <v>68318705</v>
      </c>
      <c r="K35" s="59">
        <v>68318705</v>
      </c>
      <c r="L35" s="59">
        <v>68318705</v>
      </c>
      <c r="M35" s="59">
        <v>68318705</v>
      </c>
      <c r="N35" s="59">
        <v>19291012</v>
      </c>
      <c r="O35" s="59">
        <v>29136690</v>
      </c>
      <c r="P35" s="59">
        <v>30720613</v>
      </c>
      <c r="Q35" s="59">
        <v>30720613</v>
      </c>
      <c r="R35" s="59">
        <v>0</v>
      </c>
      <c r="S35" s="59">
        <v>0</v>
      </c>
      <c r="T35" s="59">
        <v>0</v>
      </c>
      <c r="U35" s="59">
        <v>0</v>
      </c>
      <c r="V35" s="59">
        <v>30720613</v>
      </c>
      <c r="W35" s="59">
        <v>35704112</v>
      </c>
      <c r="X35" s="59">
        <v>-4983499</v>
      </c>
      <c r="Y35" s="60">
        <v>-13.96</v>
      </c>
      <c r="Z35" s="61">
        <v>47605483</v>
      </c>
    </row>
    <row r="36" spans="1:26" ht="13.5">
      <c r="A36" s="57" t="s">
        <v>53</v>
      </c>
      <c r="B36" s="18">
        <v>466770899</v>
      </c>
      <c r="C36" s="18">
        <v>0</v>
      </c>
      <c r="D36" s="58">
        <v>428871280</v>
      </c>
      <c r="E36" s="59">
        <v>461541904</v>
      </c>
      <c r="F36" s="59">
        <v>327719426</v>
      </c>
      <c r="G36" s="59">
        <v>327719426</v>
      </c>
      <c r="H36" s="59">
        <v>327719426</v>
      </c>
      <c r="I36" s="59">
        <v>327719426</v>
      </c>
      <c r="J36" s="59">
        <v>327719426</v>
      </c>
      <c r="K36" s="59">
        <v>327719426</v>
      </c>
      <c r="L36" s="59">
        <v>327719426</v>
      </c>
      <c r="M36" s="59">
        <v>327719426</v>
      </c>
      <c r="N36" s="59">
        <v>401642075</v>
      </c>
      <c r="O36" s="59">
        <v>401642075</v>
      </c>
      <c r="P36" s="59">
        <v>401642075</v>
      </c>
      <c r="Q36" s="59">
        <v>401642075</v>
      </c>
      <c r="R36" s="59">
        <v>0</v>
      </c>
      <c r="S36" s="59">
        <v>0</v>
      </c>
      <c r="T36" s="59">
        <v>0</v>
      </c>
      <c r="U36" s="59">
        <v>0</v>
      </c>
      <c r="V36" s="59">
        <v>401642075</v>
      </c>
      <c r="W36" s="59">
        <v>346156428</v>
      </c>
      <c r="X36" s="59">
        <v>55485647</v>
      </c>
      <c r="Y36" s="60">
        <v>16.03</v>
      </c>
      <c r="Z36" s="61">
        <v>461541904</v>
      </c>
    </row>
    <row r="37" spans="1:26" ht="13.5">
      <c r="A37" s="57" t="s">
        <v>54</v>
      </c>
      <c r="B37" s="18">
        <v>116626376</v>
      </c>
      <c r="C37" s="18">
        <v>0</v>
      </c>
      <c r="D37" s="58">
        <v>53595080</v>
      </c>
      <c r="E37" s="59">
        <v>53595080</v>
      </c>
      <c r="F37" s="59">
        <v>24427106</v>
      </c>
      <c r="G37" s="59">
        <v>19869825</v>
      </c>
      <c r="H37" s="59">
        <v>19869825</v>
      </c>
      <c r="I37" s="59">
        <v>19869825</v>
      </c>
      <c r="J37" s="59">
        <v>19869825</v>
      </c>
      <c r="K37" s="59">
        <v>19869825</v>
      </c>
      <c r="L37" s="59">
        <v>19869825</v>
      </c>
      <c r="M37" s="59">
        <v>19869825</v>
      </c>
      <c r="N37" s="59">
        <v>58603581</v>
      </c>
      <c r="O37" s="59">
        <v>58603581</v>
      </c>
      <c r="P37" s="59">
        <v>53275999</v>
      </c>
      <c r="Q37" s="59">
        <v>53275999</v>
      </c>
      <c r="R37" s="59">
        <v>0</v>
      </c>
      <c r="S37" s="59">
        <v>0</v>
      </c>
      <c r="T37" s="59">
        <v>0</v>
      </c>
      <c r="U37" s="59">
        <v>0</v>
      </c>
      <c r="V37" s="59">
        <v>53275999</v>
      </c>
      <c r="W37" s="59">
        <v>40196310</v>
      </c>
      <c r="X37" s="59">
        <v>13079689</v>
      </c>
      <c r="Y37" s="60">
        <v>32.54</v>
      </c>
      <c r="Z37" s="61">
        <v>53595080</v>
      </c>
    </row>
    <row r="38" spans="1:26" ht="13.5">
      <c r="A38" s="57" t="s">
        <v>55</v>
      </c>
      <c r="B38" s="18">
        <v>42735334</v>
      </c>
      <c r="C38" s="18">
        <v>0</v>
      </c>
      <c r="D38" s="58">
        <v>30731352</v>
      </c>
      <c r="E38" s="59">
        <v>30731352</v>
      </c>
      <c r="F38" s="59">
        <v>22424966</v>
      </c>
      <c r="G38" s="59">
        <v>22424966</v>
      </c>
      <c r="H38" s="59">
        <v>22424966</v>
      </c>
      <c r="I38" s="59">
        <v>22424966</v>
      </c>
      <c r="J38" s="59">
        <v>22424966</v>
      </c>
      <c r="K38" s="59">
        <v>22424966</v>
      </c>
      <c r="L38" s="59">
        <v>22424966</v>
      </c>
      <c r="M38" s="59">
        <v>22424966</v>
      </c>
      <c r="N38" s="59">
        <v>30731352</v>
      </c>
      <c r="O38" s="59">
        <v>30731352</v>
      </c>
      <c r="P38" s="59">
        <v>30731352</v>
      </c>
      <c r="Q38" s="59">
        <v>30731352</v>
      </c>
      <c r="R38" s="59">
        <v>0</v>
      </c>
      <c r="S38" s="59">
        <v>0</v>
      </c>
      <c r="T38" s="59">
        <v>0</v>
      </c>
      <c r="U38" s="59">
        <v>0</v>
      </c>
      <c r="V38" s="59">
        <v>30731352</v>
      </c>
      <c r="W38" s="59">
        <v>23048514</v>
      </c>
      <c r="X38" s="59">
        <v>7682838</v>
      </c>
      <c r="Y38" s="60">
        <v>33.33</v>
      </c>
      <c r="Z38" s="61">
        <v>30731352</v>
      </c>
    </row>
    <row r="39" spans="1:26" ht="13.5">
      <c r="A39" s="57" t="s">
        <v>56</v>
      </c>
      <c r="B39" s="18">
        <v>319677737</v>
      </c>
      <c r="C39" s="18">
        <v>0</v>
      </c>
      <c r="D39" s="58">
        <v>392150331</v>
      </c>
      <c r="E39" s="59">
        <v>424820955</v>
      </c>
      <c r="F39" s="59">
        <v>340001819</v>
      </c>
      <c r="G39" s="59">
        <v>353743340</v>
      </c>
      <c r="H39" s="59">
        <v>353743340</v>
      </c>
      <c r="I39" s="59">
        <v>353743340</v>
      </c>
      <c r="J39" s="59">
        <v>353743340</v>
      </c>
      <c r="K39" s="59">
        <v>353743340</v>
      </c>
      <c r="L39" s="59">
        <v>353743340</v>
      </c>
      <c r="M39" s="59">
        <v>353743340</v>
      </c>
      <c r="N39" s="59">
        <v>331598154</v>
      </c>
      <c r="O39" s="59">
        <v>341443832</v>
      </c>
      <c r="P39" s="59">
        <v>348355337</v>
      </c>
      <c r="Q39" s="59">
        <v>348355337</v>
      </c>
      <c r="R39" s="59">
        <v>0</v>
      </c>
      <c r="S39" s="59">
        <v>0</v>
      </c>
      <c r="T39" s="59">
        <v>0</v>
      </c>
      <c r="U39" s="59">
        <v>0</v>
      </c>
      <c r="V39" s="59">
        <v>348355337</v>
      </c>
      <c r="W39" s="59">
        <v>318615716</v>
      </c>
      <c r="X39" s="59">
        <v>29739621</v>
      </c>
      <c r="Y39" s="60">
        <v>9.33</v>
      </c>
      <c r="Z39" s="61">
        <v>424820955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25119958</v>
      </c>
      <c r="C42" s="18">
        <v>0</v>
      </c>
      <c r="D42" s="58">
        <v>40208439</v>
      </c>
      <c r="E42" s="59">
        <v>40208438</v>
      </c>
      <c r="F42" s="59">
        <v>20071353</v>
      </c>
      <c r="G42" s="59">
        <v>1957572</v>
      </c>
      <c r="H42" s="59">
        <v>2377059</v>
      </c>
      <c r="I42" s="59">
        <v>24405984</v>
      </c>
      <c r="J42" s="59">
        <v>-4146630</v>
      </c>
      <c r="K42" s="59">
        <v>-2564410</v>
      </c>
      <c r="L42" s="59">
        <v>13700259</v>
      </c>
      <c r="M42" s="59">
        <v>6989219</v>
      </c>
      <c r="N42" s="59">
        <v>-897376</v>
      </c>
      <c r="O42" s="59">
        <v>-2347506</v>
      </c>
      <c r="P42" s="59">
        <v>10274865</v>
      </c>
      <c r="Q42" s="59">
        <v>7029983</v>
      </c>
      <c r="R42" s="59">
        <v>0</v>
      </c>
      <c r="S42" s="59">
        <v>0</v>
      </c>
      <c r="T42" s="59">
        <v>0</v>
      </c>
      <c r="U42" s="59">
        <v>0</v>
      </c>
      <c r="V42" s="59">
        <v>38425186</v>
      </c>
      <c r="W42" s="59">
        <v>56386186</v>
      </c>
      <c r="X42" s="59">
        <v>-17961000</v>
      </c>
      <c r="Y42" s="60">
        <v>-31.85</v>
      </c>
      <c r="Z42" s="61">
        <v>40208438</v>
      </c>
    </row>
    <row r="43" spans="1:26" ht="13.5">
      <c r="A43" s="57" t="s">
        <v>59</v>
      </c>
      <c r="B43" s="18">
        <v>-48599071</v>
      </c>
      <c r="C43" s="18">
        <v>0</v>
      </c>
      <c r="D43" s="58">
        <v>-40122204</v>
      </c>
      <c r="E43" s="59">
        <v>-40122200</v>
      </c>
      <c r="F43" s="59">
        <v>-567805</v>
      </c>
      <c r="G43" s="59">
        <v>-14854307</v>
      </c>
      <c r="H43" s="59">
        <v>0</v>
      </c>
      <c r="I43" s="59">
        <v>-15422112</v>
      </c>
      <c r="J43" s="59">
        <v>-138308</v>
      </c>
      <c r="K43" s="59">
        <v>0</v>
      </c>
      <c r="L43" s="59">
        <v>-4123547</v>
      </c>
      <c r="M43" s="59">
        <v>-4261855</v>
      </c>
      <c r="N43" s="59">
        <v>-1290094</v>
      </c>
      <c r="O43" s="59">
        <v>-166902</v>
      </c>
      <c r="P43" s="59">
        <v>0</v>
      </c>
      <c r="Q43" s="59">
        <v>-1456996</v>
      </c>
      <c r="R43" s="59">
        <v>0</v>
      </c>
      <c r="S43" s="59">
        <v>0</v>
      </c>
      <c r="T43" s="59">
        <v>0</v>
      </c>
      <c r="U43" s="59">
        <v>0</v>
      </c>
      <c r="V43" s="59">
        <v>-21140963</v>
      </c>
      <c r="W43" s="59">
        <v>-40122200</v>
      </c>
      <c r="X43" s="59">
        <v>18981237</v>
      </c>
      <c r="Y43" s="60">
        <v>-47.31</v>
      </c>
      <c r="Z43" s="61">
        <v>-40122200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1937</v>
      </c>
      <c r="K44" s="59">
        <v>5877</v>
      </c>
      <c r="L44" s="59">
        <v>1303</v>
      </c>
      <c r="M44" s="59">
        <v>9117</v>
      </c>
      <c r="N44" s="59">
        <v>5719</v>
      </c>
      <c r="O44" s="59">
        <v>0</v>
      </c>
      <c r="P44" s="59">
        <v>1326</v>
      </c>
      <c r="Q44" s="59">
        <v>7045</v>
      </c>
      <c r="R44" s="59">
        <v>0</v>
      </c>
      <c r="S44" s="59">
        <v>0</v>
      </c>
      <c r="T44" s="59">
        <v>0</v>
      </c>
      <c r="U44" s="59">
        <v>0</v>
      </c>
      <c r="V44" s="59">
        <v>16162</v>
      </c>
      <c r="W44" s="59"/>
      <c r="X44" s="59">
        <v>16162</v>
      </c>
      <c r="Y44" s="60">
        <v>0</v>
      </c>
      <c r="Z44" s="61">
        <v>0</v>
      </c>
    </row>
    <row r="45" spans="1:26" ht="13.5">
      <c r="A45" s="69" t="s">
        <v>61</v>
      </c>
      <c r="B45" s="21">
        <v>145446</v>
      </c>
      <c r="C45" s="21">
        <v>0</v>
      </c>
      <c r="D45" s="98">
        <v>33831844</v>
      </c>
      <c r="E45" s="99">
        <v>231686</v>
      </c>
      <c r="F45" s="99">
        <v>19648994</v>
      </c>
      <c r="G45" s="99">
        <v>6752259</v>
      </c>
      <c r="H45" s="99">
        <v>9129318</v>
      </c>
      <c r="I45" s="99">
        <v>9129318</v>
      </c>
      <c r="J45" s="99">
        <v>4846317</v>
      </c>
      <c r="K45" s="99">
        <v>2287784</v>
      </c>
      <c r="L45" s="99">
        <v>11865799</v>
      </c>
      <c r="M45" s="99">
        <v>11865799</v>
      </c>
      <c r="N45" s="99">
        <v>9684048</v>
      </c>
      <c r="O45" s="99">
        <v>7169640</v>
      </c>
      <c r="P45" s="99">
        <v>17445831</v>
      </c>
      <c r="Q45" s="99">
        <v>17445831</v>
      </c>
      <c r="R45" s="99">
        <v>0</v>
      </c>
      <c r="S45" s="99">
        <v>0</v>
      </c>
      <c r="T45" s="99">
        <v>0</v>
      </c>
      <c r="U45" s="99">
        <v>0</v>
      </c>
      <c r="V45" s="99">
        <v>17445831</v>
      </c>
      <c r="W45" s="99">
        <v>16409434</v>
      </c>
      <c r="X45" s="99">
        <v>1036397</v>
      </c>
      <c r="Y45" s="100">
        <v>6.32</v>
      </c>
      <c r="Z45" s="101">
        <v>231686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8631961</v>
      </c>
      <c r="C49" s="51">
        <v>0</v>
      </c>
      <c r="D49" s="128">
        <v>5083273</v>
      </c>
      <c r="E49" s="53">
        <v>4911824</v>
      </c>
      <c r="F49" s="53">
        <v>0</v>
      </c>
      <c r="G49" s="53">
        <v>0</v>
      </c>
      <c r="H49" s="53">
        <v>0</v>
      </c>
      <c r="I49" s="53">
        <v>4863705</v>
      </c>
      <c r="J49" s="53">
        <v>0</v>
      </c>
      <c r="K49" s="53">
        <v>0</v>
      </c>
      <c r="L49" s="53">
        <v>0</v>
      </c>
      <c r="M49" s="53">
        <v>4682505</v>
      </c>
      <c r="N49" s="53">
        <v>0</v>
      </c>
      <c r="O49" s="53">
        <v>0</v>
      </c>
      <c r="P49" s="53">
        <v>0</v>
      </c>
      <c r="Q49" s="53">
        <v>36055120</v>
      </c>
      <c r="R49" s="53">
        <v>0</v>
      </c>
      <c r="S49" s="53">
        <v>0</v>
      </c>
      <c r="T49" s="53">
        <v>0</v>
      </c>
      <c r="U49" s="53">
        <v>0</v>
      </c>
      <c r="V49" s="53">
        <v>266405885</v>
      </c>
      <c r="W49" s="53">
        <v>0</v>
      </c>
      <c r="X49" s="53">
        <v>330634273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11642287</v>
      </c>
      <c r="C51" s="51">
        <v>0</v>
      </c>
      <c r="D51" s="128">
        <v>5676307</v>
      </c>
      <c r="E51" s="53">
        <v>1270147</v>
      </c>
      <c r="F51" s="53">
        <v>0</v>
      </c>
      <c r="G51" s="53">
        <v>0</v>
      </c>
      <c r="H51" s="53">
        <v>0</v>
      </c>
      <c r="I51" s="53">
        <v>8411634</v>
      </c>
      <c r="J51" s="53">
        <v>0</v>
      </c>
      <c r="K51" s="53">
        <v>0</v>
      </c>
      <c r="L51" s="53">
        <v>0</v>
      </c>
      <c r="M51" s="53">
        <v>3916567</v>
      </c>
      <c r="N51" s="53">
        <v>0</v>
      </c>
      <c r="O51" s="53">
        <v>0</v>
      </c>
      <c r="P51" s="53">
        <v>0</v>
      </c>
      <c r="Q51" s="53">
        <v>97605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31014547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70.89897144327405</v>
      </c>
      <c r="C58" s="5">
        <f>IF(C67=0,0,+(C76/C67)*100)</f>
        <v>0</v>
      </c>
      <c r="D58" s="6">
        <f aca="true" t="shared" si="6" ref="D58:Z58">IF(D67=0,0,+(D76/D67)*100)</f>
        <v>63.46107385155435</v>
      </c>
      <c r="E58" s="7">
        <f t="shared" si="6"/>
        <v>63.46107385155435</v>
      </c>
      <c r="F58" s="7">
        <f t="shared" si="6"/>
        <v>30.584584763228296</v>
      </c>
      <c r="G58" s="7">
        <f t="shared" si="6"/>
        <v>44.08255138845384</v>
      </c>
      <c r="H58" s="7">
        <f t="shared" si="6"/>
        <v>54.349127742239446</v>
      </c>
      <c r="I58" s="7">
        <f t="shared" si="6"/>
        <v>43.663981983439854</v>
      </c>
      <c r="J58" s="7">
        <f t="shared" si="6"/>
        <v>85.93438421363811</v>
      </c>
      <c r="K58" s="7">
        <f t="shared" si="6"/>
        <v>27.275291118224327</v>
      </c>
      <c r="L58" s="7">
        <f t="shared" si="6"/>
        <v>720.9638576983481</v>
      </c>
      <c r="M58" s="7">
        <f t="shared" si="6"/>
        <v>83.56815317387525</v>
      </c>
      <c r="N58" s="7">
        <f t="shared" si="6"/>
        <v>54.04761410713097</v>
      </c>
      <c r="O58" s="7">
        <f t="shared" si="6"/>
        <v>37.788542506349664</v>
      </c>
      <c r="P58" s="7">
        <f t="shared" si="6"/>
        <v>80.67285892097613</v>
      </c>
      <c r="Q58" s="7">
        <f t="shared" si="6"/>
        <v>55.09735726336436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58.49669442456133</v>
      </c>
      <c r="W58" s="7">
        <f t="shared" si="6"/>
        <v>63.46108129355951</v>
      </c>
      <c r="X58" s="7">
        <f t="shared" si="6"/>
        <v>0</v>
      </c>
      <c r="Y58" s="7">
        <f t="shared" si="6"/>
        <v>0</v>
      </c>
      <c r="Z58" s="8">
        <f t="shared" si="6"/>
        <v>63.46107385155435</v>
      </c>
    </row>
    <row r="59" spans="1:26" ht="13.5">
      <c r="A59" s="36" t="s">
        <v>31</v>
      </c>
      <c r="B59" s="9">
        <f aca="true" t="shared" si="7" ref="B59:Z66">IF(B68=0,0,+(B77/B68)*100)</f>
        <v>65.46461232388535</v>
      </c>
      <c r="C59" s="9">
        <f t="shared" si="7"/>
        <v>0</v>
      </c>
      <c r="D59" s="2">
        <f t="shared" si="7"/>
        <v>69.99998231694055</v>
      </c>
      <c r="E59" s="10">
        <f t="shared" si="7"/>
        <v>69.99998231694055</v>
      </c>
      <c r="F59" s="10">
        <f t="shared" si="7"/>
        <v>46.073526089261726</v>
      </c>
      <c r="G59" s="10">
        <f t="shared" si="7"/>
        <v>27.12218282635277</v>
      </c>
      <c r="H59" s="10">
        <f t="shared" si="7"/>
        <v>126.9584369288058</v>
      </c>
      <c r="I59" s="10">
        <f t="shared" si="7"/>
        <v>66.71866414172378</v>
      </c>
      <c r="J59" s="10">
        <f t="shared" si="7"/>
        <v>123.77772932349214</v>
      </c>
      <c r="K59" s="10">
        <f t="shared" si="7"/>
        <v>53.53774165976504</v>
      </c>
      <c r="L59" s="10">
        <f t="shared" si="7"/>
        <v>34.57689988194228</v>
      </c>
      <c r="M59" s="10">
        <f t="shared" si="7"/>
        <v>69.35061223315329</v>
      </c>
      <c r="N59" s="10">
        <f t="shared" si="7"/>
        <v>151.3141734217637</v>
      </c>
      <c r="O59" s="10">
        <f t="shared" si="7"/>
        <v>164.8186710079402</v>
      </c>
      <c r="P59" s="10">
        <f t="shared" si="7"/>
        <v>193.026387906918</v>
      </c>
      <c r="Q59" s="10">
        <f t="shared" si="7"/>
        <v>170.40917237197797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101.9954760345766</v>
      </c>
      <c r="W59" s="10">
        <f t="shared" si="7"/>
        <v>70</v>
      </c>
      <c r="X59" s="10">
        <f t="shared" si="7"/>
        <v>0</v>
      </c>
      <c r="Y59" s="10">
        <f t="shared" si="7"/>
        <v>0</v>
      </c>
      <c r="Z59" s="11">
        <f t="shared" si="7"/>
        <v>69.99998231694055</v>
      </c>
    </row>
    <row r="60" spans="1:26" ht="13.5">
      <c r="A60" s="37" t="s">
        <v>32</v>
      </c>
      <c r="B60" s="12">
        <f t="shared" si="7"/>
        <v>65.46460990411896</v>
      </c>
      <c r="C60" s="12">
        <f t="shared" si="7"/>
        <v>0</v>
      </c>
      <c r="D60" s="3">
        <f t="shared" si="7"/>
        <v>74.71366813432476</v>
      </c>
      <c r="E60" s="13">
        <f t="shared" si="7"/>
        <v>74.71366813432476</v>
      </c>
      <c r="F60" s="13">
        <f t="shared" si="7"/>
        <v>28.388471270682064</v>
      </c>
      <c r="G60" s="13">
        <f t="shared" si="7"/>
        <v>45.08933962529404</v>
      </c>
      <c r="H60" s="13">
        <f t="shared" si="7"/>
        <v>57.62381092251928</v>
      </c>
      <c r="I60" s="13">
        <f t="shared" si="7"/>
        <v>43.6736461961176</v>
      </c>
      <c r="J60" s="13">
        <f t="shared" si="7"/>
        <v>87.44041357713854</v>
      </c>
      <c r="K60" s="13">
        <f t="shared" si="7"/>
        <v>25.986413914959893</v>
      </c>
      <c r="L60" s="13">
        <f t="shared" si="7"/>
        <v>-635.1355601593688</v>
      </c>
      <c r="M60" s="13">
        <f t="shared" si="7"/>
        <v>96.84357145727571</v>
      </c>
      <c r="N60" s="13">
        <f t="shared" si="7"/>
        <v>51.32364233643357</v>
      </c>
      <c r="O60" s="13">
        <f t="shared" si="7"/>
        <v>36.92516749813638</v>
      </c>
      <c r="P60" s="13">
        <f t="shared" si="7"/>
        <v>63.3986588251154</v>
      </c>
      <c r="Q60" s="13">
        <f t="shared" si="7"/>
        <v>50.51775225921368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59.55149176915043</v>
      </c>
      <c r="W60" s="13">
        <f t="shared" si="7"/>
        <v>74.71367728675303</v>
      </c>
      <c r="X60" s="13">
        <f t="shared" si="7"/>
        <v>0</v>
      </c>
      <c r="Y60" s="13">
        <f t="shared" si="7"/>
        <v>0</v>
      </c>
      <c r="Z60" s="14">
        <f t="shared" si="7"/>
        <v>74.71366813432476</v>
      </c>
    </row>
    <row r="61" spans="1:26" ht="13.5">
      <c r="A61" s="38" t="s">
        <v>103</v>
      </c>
      <c r="B61" s="12">
        <f t="shared" si="7"/>
        <v>65.46461034915146</v>
      </c>
      <c r="C61" s="12">
        <f t="shared" si="7"/>
        <v>0</v>
      </c>
      <c r="D61" s="3">
        <f t="shared" si="7"/>
        <v>78.44887235298654</v>
      </c>
      <c r="E61" s="13">
        <f t="shared" si="7"/>
        <v>78.44887235298654</v>
      </c>
      <c r="F61" s="13">
        <f t="shared" si="7"/>
        <v>45.465504079349635</v>
      </c>
      <c r="G61" s="13">
        <f t="shared" si="7"/>
        <v>56.91599681292164</v>
      </c>
      <c r="H61" s="13">
        <f t="shared" si="7"/>
        <v>86.43561587429993</v>
      </c>
      <c r="I61" s="13">
        <f t="shared" si="7"/>
        <v>62.290057483869276</v>
      </c>
      <c r="J61" s="13">
        <f t="shared" si="7"/>
        <v>95.63360003856471</v>
      </c>
      <c r="K61" s="13">
        <f t="shared" si="7"/>
        <v>40.41436192137054</v>
      </c>
      <c r="L61" s="13">
        <f t="shared" si="7"/>
        <v>-108.48839360379765</v>
      </c>
      <c r="M61" s="13">
        <f t="shared" si="7"/>
        <v>212.44789437074186</v>
      </c>
      <c r="N61" s="13">
        <f t="shared" si="7"/>
        <v>72.54482521198524</v>
      </c>
      <c r="O61" s="13">
        <f t="shared" si="7"/>
        <v>41.562846106651534</v>
      </c>
      <c r="P61" s="13">
        <f t="shared" si="7"/>
        <v>68.92451021378135</v>
      </c>
      <c r="Q61" s="13">
        <f t="shared" si="7"/>
        <v>59.629439827515995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85.90426603620864</v>
      </c>
      <c r="W61" s="13">
        <f t="shared" si="7"/>
        <v>78.44887861667112</v>
      </c>
      <c r="X61" s="13">
        <f t="shared" si="7"/>
        <v>0</v>
      </c>
      <c r="Y61" s="13">
        <f t="shared" si="7"/>
        <v>0</v>
      </c>
      <c r="Z61" s="14">
        <f t="shared" si="7"/>
        <v>78.44887235298654</v>
      </c>
    </row>
    <row r="62" spans="1:26" ht="13.5">
      <c r="A62" s="38" t="s">
        <v>104</v>
      </c>
      <c r="B62" s="12">
        <f t="shared" si="7"/>
        <v>65.4646082732047</v>
      </c>
      <c r="C62" s="12">
        <f t="shared" si="7"/>
        <v>0</v>
      </c>
      <c r="D62" s="3">
        <f t="shared" si="7"/>
        <v>70.00001424622782</v>
      </c>
      <c r="E62" s="13">
        <f t="shared" si="7"/>
        <v>70.00001424622782</v>
      </c>
      <c r="F62" s="13">
        <f t="shared" si="7"/>
        <v>10.205704278208657</v>
      </c>
      <c r="G62" s="13">
        <f t="shared" si="7"/>
        <v>30.85338271884494</v>
      </c>
      <c r="H62" s="13">
        <f t="shared" si="7"/>
        <v>32.36720432338836</v>
      </c>
      <c r="I62" s="13">
        <f t="shared" si="7"/>
        <v>24.185997711924085</v>
      </c>
      <c r="J62" s="13">
        <f t="shared" si="7"/>
        <v>82.46937969753549</v>
      </c>
      <c r="K62" s="13">
        <f t="shared" si="7"/>
        <v>11.8031285698753</v>
      </c>
      <c r="L62" s="13">
        <f t="shared" si="7"/>
        <v>53.98106999121669</v>
      </c>
      <c r="M62" s="13">
        <f t="shared" si="7"/>
        <v>40.03253293964493</v>
      </c>
      <c r="N62" s="13">
        <f t="shared" si="7"/>
        <v>33.82620310083133</v>
      </c>
      <c r="O62" s="13">
        <f t="shared" si="7"/>
        <v>41.712638593805266</v>
      </c>
      <c r="P62" s="13">
        <f t="shared" si="7"/>
        <v>60.21072921268256</v>
      </c>
      <c r="Q62" s="13">
        <f t="shared" si="7"/>
        <v>44.06075306807204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35.570904072516555</v>
      </c>
      <c r="W62" s="13">
        <f t="shared" si="7"/>
        <v>70.0000341909565</v>
      </c>
      <c r="X62" s="13">
        <f t="shared" si="7"/>
        <v>0</v>
      </c>
      <c r="Y62" s="13">
        <f t="shared" si="7"/>
        <v>0</v>
      </c>
      <c r="Z62" s="14">
        <f t="shared" si="7"/>
        <v>70.00001424622782</v>
      </c>
    </row>
    <row r="63" spans="1:26" ht="13.5">
      <c r="A63" s="38" t="s">
        <v>105</v>
      </c>
      <c r="B63" s="12">
        <f t="shared" si="7"/>
        <v>65.46461015824102</v>
      </c>
      <c r="C63" s="12">
        <f t="shared" si="7"/>
        <v>0</v>
      </c>
      <c r="D63" s="3">
        <f t="shared" si="7"/>
        <v>69.99997206134212</v>
      </c>
      <c r="E63" s="13">
        <f t="shared" si="7"/>
        <v>69.99997206134212</v>
      </c>
      <c r="F63" s="13">
        <f t="shared" si="7"/>
        <v>8.354423933800128</v>
      </c>
      <c r="G63" s="13">
        <f t="shared" si="7"/>
        <v>27.660407383831952</v>
      </c>
      <c r="H63" s="13">
        <f t="shared" si="7"/>
        <v>19.0221458014048</v>
      </c>
      <c r="I63" s="13">
        <f t="shared" si="7"/>
        <v>18.331051928247913</v>
      </c>
      <c r="J63" s="13">
        <f t="shared" si="7"/>
        <v>86.25024940304175</v>
      </c>
      <c r="K63" s="13">
        <f t="shared" si="7"/>
        <v>11.83728004908665</v>
      </c>
      <c r="L63" s="13">
        <f t="shared" si="7"/>
        <v>38.49959179871213</v>
      </c>
      <c r="M63" s="13">
        <f t="shared" si="7"/>
        <v>43.79527221048133</v>
      </c>
      <c r="N63" s="13">
        <f t="shared" si="7"/>
        <v>24.175033086344826</v>
      </c>
      <c r="O63" s="13">
        <f t="shared" si="7"/>
        <v>25.240458776865005</v>
      </c>
      <c r="P63" s="13">
        <f t="shared" si="7"/>
        <v>60.12361594977752</v>
      </c>
      <c r="Q63" s="13">
        <f t="shared" si="7"/>
        <v>37.252270139845336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32.54679840172575</v>
      </c>
      <c r="W63" s="13">
        <f t="shared" si="7"/>
        <v>69.99998509937969</v>
      </c>
      <c r="X63" s="13">
        <f t="shared" si="7"/>
        <v>0</v>
      </c>
      <c r="Y63" s="13">
        <f t="shared" si="7"/>
        <v>0</v>
      </c>
      <c r="Z63" s="14">
        <f t="shared" si="7"/>
        <v>69.99997206134212</v>
      </c>
    </row>
    <row r="64" spans="1:26" ht="13.5">
      <c r="A64" s="38" t="s">
        <v>106</v>
      </c>
      <c r="B64" s="12">
        <f t="shared" si="7"/>
        <v>65.4646100994403</v>
      </c>
      <c r="C64" s="12">
        <f t="shared" si="7"/>
        <v>0</v>
      </c>
      <c r="D64" s="3">
        <f t="shared" si="7"/>
        <v>70.00001158349907</v>
      </c>
      <c r="E64" s="13">
        <f t="shared" si="7"/>
        <v>70.00001158349907</v>
      </c>
      <c r="F64" s="13">
        <f t="shared" si="7"/>
        <v>13.179570266441592</v>
      </c>
      <c r="G64" s="13">
        <f t="shared" si="7"/>
        <v>9.752499077888709</v>
      </c>
      <c r="H64" s="13">
        <f t="shared" si="7"/>
        <v>11.560529963188722</v>
      </c>
      <c r="I64" s="13">
        <f t="shared" si="7"/>
        <v>11.487223439573631</v>
      </c>
      <c r="J64" s="13">
        <f t="shared" si="7"/>
        <v>11.327792047320218</v>
      </c>
      <c r="K64" s="13">
        <f t="shared" si="7"/>
        <v>13.136785734632255</v>
      </c>
      <c r="L64" s="13">
        <f t="shared" si="7"/>
        <v>13.226798837805504</v>
      </c>
      <c r="M64" s="13">
        <f t="shared" si="7"/>
        <v>12.565486841779988</v>
      </c>
      <c r="N64" s="13">
        <f t="shared" si="7"/>
        <v>14.87334469911665</v>
      </c>
      <c r="O64" s="13">
        <f t="shared" si="7"/>
        <v>3.1997379886055515</v>
      </c>
      <c r="P64" s="13">
        <f t="shared" si="7"/>
        <v>12.71369080676987</v>
      </c>
      <c r="Q64" s="13">
        <f t="shared" si="7"/>
        <v>10.023814129716966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11.377673925344082</v>
      </c>
      <c r="W64" s="13">
        <f t="shared" si="7"/>
        <v>70</v>
      </c>
      <c r="X64" s="13">
        <f t="shared" si="7"/>
        <v>0</v>
      </c>
      <c r="Y64" s="13">
        <f t="shared" si="7"/>
        <v>0</v>
      </c>
      <c r="Z64" s="14">
        <f t="shared" si="7"/>
        <v>70.00001158349907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100</v>
      </c>
      <c r="C66" s="15">
        <f t="shared" si="7"/>
        <v>0</v>
      </c>
      <c r="D66" s="4">
        <f t="shared" si="7"/>
        <v>13.464386697185942</v>
      </c>
      <c r="E66" s="16">
        <f t="shared" si="7"/>
        <v>13.464386697185942</v>
      </c>
      <c r="F66" s="16">
        <f t="shared" si="7"/>
        <v>0</v>
      </c>
      <c r="G66" s="16">
        <f t="shared" si="7"/>
        <v>0</v>
      </c>
      <c r="H66" s="16">
        <f t="shared" si="7"/>
        <v>5.500147742230102</v>
      </c>
      <c r="I66" s="16">
        <f t="shared" si="7"/>
        <v>10.796894726945498</v>
      </c>
      <c r="J66" s="16">
        <f t="shared" si="7"/>
        <v>13.780447066349193</v>
      </c>
      <c r="K66" s="16">
        <f t="shared" si="7"/>
        <v>7.862709664598742</v>
      </c>
      <c r="L66" s="16">
        <f t="shared" si="7"/>
        <v>0</v>
      </c>
      <c r="M66" s="16">
        <f t="shared" si="7"/>
        <v>6.598073721015645</v>
      </c>
      <c r="N66" s="16">
        <f t="shared" si="7"/>
        <v>8.253476538978347</v>
      </c>
      <c r="O66" s="16">
        <f t="shared" si="7"/>
        <v>9.295472066908593</v>
      </c>
      <c r="P66" s="16">
        <f t="shared" si="7"/>
        <v>0</v>
      </c>
      <c r="Q66" s="16">
        <f t="shared" si="7"/>
        <v>16.670363659113516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13.063219554569791</v>
      </c>
      <c r="W66" s="16">
        <f t="shared" si="7"/>
        <v>13.464386697185942</v>
      </c>
      <c r="X66" s="16">
        <f t="shared" si="7"/>
        <v>0</v>
      </c>
      <c r="Y66" s="16">
        <f t="shared" si="7"/>
        <v>0</v>
      </c>
      <c r="Z66" s="17">
        <f t="shared" si="7"/>
        <v>13.464386697185942</v>
      </c>
    </row>
    <row r="67" spans="1:26" ht="13.5" hidden="1">
      <c r="A67" s="40" t="s">
        <v>109</v>
      </c>
      <c r="B67" s="23">
        <v>117296885</v>
      </c>
      <c r="C67" s="23"/>
      <c r="D67" s="24">
        <v>127911255</v>
      </c>
      <c r="E67" s="25">
        <v>127911255</v>
      </c>
      <c r="F67" s="25">
        <v>9312747</v>
      </c>
      <c r="G67" s="25">
        <v>10768129</v>
      </c>
      <c r="H67" s="25">
        <v>10977661</v>
      </c>
      <c r="I67" s="25">
        <v>31058537</v>
      </c>
      <c r="J67" s="25">
        <v>10726626</v>
      </c>
      <c r="K67" s="25">
        <v>11236672</v>
      </c>
      <c r="L67" s="25">
        <v>952568</v>
      </c>
      <c r="M67" s="25">
        <v>22915866</v>
      </c>
      <c r="N67" s="25">
        <v>9783109</v>
      </c>
      <c r="O67" s="25">
        <v>13900335</v>
      </c>
      <c r="P67" s="25">
        <v>9808921</v>
      </c>
      <c r="Q67" s="25">
        <v>33492365</v>
      </c>
      <c r="R67" s="25"/>
      <c r="S67" s="25"/>
      <c r="T67" s="25"/>
      <c r="U67" s="25"/>
      <c r="V67" s="25">
        <v>87466768</v>
      </c>
      <c r="W67" s="25">
        <v>95933430</v>
      </c>
      <c r="X67" s="25"/>
      <c r="Y67" s="24"/>
      <c r="Z67" s="26">
        <v>127911255</v>
      </c>
    </row>
    <row r="68" spans="1:26" ht="13.5" hidden="1">
      <c r="A68" s="36" t="s">
        <v>31</v>
      </c>
      <c r="B68" s="18">
        <v>13724227</v>
      </c>
      <c r="C68" s="18"/>
      <c r="D68" s="19">
        <v>15834364</v>
      </c>
      <c r="E68" s="20">
        <v>15834364</v>
      </c>
      <c r="F68" s="20">
        <v>880803</v>
      </c>
      <c r="G68" s="20">
        <v>880803</v>
      </c>
      <c r="H68" s="20">
        <v>880830</v>
      </c>
      <c r="I68" s="20">
        <v>2642436</v>
      </c>
      <c r="J68" s="20">
        <v>981452</v>
      </c>
      <c r="K68" s="20">
        <v>1055306</v>
      </c>
      <c r="L68" s="20">
        <v>1056263</v>
      </c>
      <c r="M68" s="20">
        <v>3093021</v>
      </c>
      <c r="N68" s="20">
        <v>875265</v>
      </c>
      <c r="O68" s="20">
        <v>981586</v>
      </c>
      <c r="P68" s="20">
        <v>981586</v>
      </c>
      <c r="Q68" s="20">
        <v>2838437</v>
      </c>
      <c r="R68" s="20"/>
      <c r="S68" s="20"/>
      <c r="T68" s="20"/>
      <c r="U68" s="20"/>
      <c r="V68" s="20">
        <v>8573894</v>
      </c>
      <c r="W68" s="20">
        <v>11875770</v>
      </c>
      <c r="X68" s="20"/>
      <c r="Y68" s="19"/>
      <c r="Z68" s="22">
        <v>15834364</v>
      </c>
    </row>
    <row r="69" spans="1:26" ht="13.5" hidden="1">
      <c r="A69" s="37" t="s">
        <v>32</v>
      </c>
      <c r="B69" s="18">
        <v>85115254</v>
      </c>
      <c r="C69" s="18"/>
      <c r="D69" s="19">
        <v>89795891</v>
      </c>
      <c r="E69" s="20">
        <v>89795891</v>
      </c>
      <c r="F69" s="20">
        <v>8431944</v>
      </c>
      <c r="G69" s="20">
        <v>9887326</v>
      </c>
      <c r="H69" s="20">
        <v>8235481</v>
      </c>
      <c r="I69" s="20">
        <v>26554751</v>
      </c>
      <c r="J69" s="20">
        <v>9041699</v>
      </c>
      <c r="K69" s="20">
        <v>9376211</v>
      </c>
      <c r="L69" s="20">
        <v>-1023789</v>
      </c>
      <c r="M69" s="20">
        <v>17394121</v>
      </c>
      <c r="N69" s="20">
        <v>7494585</v>
      </c>
      <c r="O69" s="20">
        <v>8809501</v>
      </c>
      <c r="P69" s="20">
        <v>8827335</v>
      </c>
      <c r="Q69" s="20">
        <v>25131421</v>
      </c>
      <c r="R69" s="20"/>
      <c r="S69" s="20"/>
      <c r="T69" s="20"/>
      <c r="U69" s="20"/>
      <c r="V69" s="20">
        <v>69080293</v>
      </c>
      <c r="W69" s="20">
        <v>67346910</v>
      </c>
      <c r="X69" s="20"/>
      <c r="Y69" s="19"/>
      <c r="Z69" s="22">
        <v>89795891</v>
      </c>
    </row>
    <row r="70" spans="1:26" ht="13.5" hidden="1">
      <c r="A70" s="38" t="s">
        <v>103</v>
      </c>
      <c r="B70" s="18">
        <v>47916141</v>
      </c>
      <c r="C70" s="18"/>
      <c r="D70" s="19">
        <v>50097592</v>
      </c>
      <c r="E70" s="20">
        <v>50097592</v>
      </c>
      <c r="F70" s="20">
        <v>4390896</v>
      </c>
      <c r="G70" s="20">
        <v>5981654</v>
      </c>
      <c r="H70" s="20">
        <v>4390896</v>
      </c>
      <c r="I70" s="20">
        <v>14763446</v>
      </c>
      <c r="J70" s="20">
        <v>5891398</v>
      </c>
      <c r="K70" s="20">
        <v>4621805</v>
      </c>
      <c r="L70" s="20">
        <v>-4621805</v>
      </c>
      <c r="M70" s="20">
        <v>5891398</v>
      </c>
      <c r="N70" s="20">
        <v>3901097</v>
      </c>
      <c r="O70" s="20">
        <v>5647645</v>
      </c>
      <c r="P70" s="20">
        <v>5556659</v>
      </c>
      <c r="Q70" s="20">
        <v>15105401</v>
      </c>
      <c r="R70" s="20"/>
      <c r="S70" s="20"/>
      <c r="T70" s="20"/>
      <c r="U70" s="20"/>
      <c r="V70" s="20">
        <v>35760245</v>
      </c>
      <c r="W70" s="20">
        <v>37573191</v>
      </c>
      <c r="X70" s="20"/>
      <c r="Y70" s="19"/>
      <c r="Z70" s="22">
        <v>50097592</v>
      </c>
    </row>
    <row r="71" spans="1:26" ht="13.5" hidden="1">
      <c r="A71" s="38" t="s">
        <v>104</v>
      </c>
      <c r="B71" s="18">
        <v>16145666</v>
      </c>
      <c r="C71" s="18"/>
      <c r="D71" s="19">
        <v>17548505</v>
      </c>
      <c r="E71" s="20">
        <v>17548505</v>
      </c>
      <c r="F71" s="20">
        <v>1998500</v>
      </c>
      <c r="G71" s="20">
        <v>1854795</v>
      </c>
      <c r="H71" s="20">
        <v>1903507</v>
      </c>
      <c r="I71" s="20">
        <v>5756802</v>
      </c>
      <c r="J71" s="20">
        <v>1382906</v>
      </c>
      <c r="K71" s="20">
        <v>2832732</v>
      </c>
      <c r="L71" s="20">
        <v>1525620</v>
      </c>
      <c r="M71" s="20">
        <v>5741258</v>
      </c>
      <c r="N71" s="20">
        <v>1960829</v>
      </c>
      <c r="O71" s="20">
        <v>1308951</v>
      </c>
      <c r="P71" s="20">
        <v>1432929</v>
      </c>
      <c r="Q71" s="20">
        <v>4702709</v>
      </c>
      <c r="R71" s="20"/>
      <c r="S71" s="20"/>
      <c r="T71" s="20"/>
      <c r="U71" s="20"/>
      <c r="V71" s="20">
        <v>16200769</v>
      </c>
      <c r="W71" s="20">
        <v>13161375</v>
      </c>
      <c r="X71" s="20"/>
      <c r="Y71" s="19"/>
      <c r="Z71" s="22">
        <v>17548505</v>
      </c>
    </row>
    <row r="72" spans="1:26" ht="13.5" hidden="1">
      <c r="A72" s="38" t="s">
        <v>105</v>
      </c>
      <c r="B72" s="18">
        <v>15233976</v>
      </c>
      <c r="C72" s="18"/>
      <c r="D72" s="19">
        <v>16106715</v>
      </c>
      <c r="E72" s="20">
        <v>16106715</v>
      </c>
      <c r="F72" s="20">
        <v>1571000</v>
      </c>
      <c r="G72" s="20">
        <v>1571000</v>
      </c>
      <c r="H72" s="20">
        <v>1471385</v>
      </c>
      <c r="I72" s="20">
        <v>4613385</v>
      </c>
      <c r="J72" s="20">
        <v>1242968</v>
      </c>
      <c r="K72" s="20">
        <v>1395084</v>
      </c>
      <c r="L72" s="20">
        <v>1545806</v>
      </c>
      <c r="M72" s="20">
        <v>4183858</v>
      </c>
      <c r="N72" s="20">
        <v>1186290</v>
      </c>
      <c r="O72" s="20">
        <v>1358133</v>
      </c>
      <c r="P72" s="20">
        <v>1391568</v>
      </c>
      <c r="Q72" s="20">
        <v>3935991</v>
      </c>
      <c r="R72" s="20"/>
      <c r="S72" s="20"/>
      <c r="T72" s="20"/>
      <c r="U72" s="20"/>
      <c r="V72" s="20">
        <v>12733234</v>
      </c>
      <c r="W72" s="20">
        <v>12080034</v>
      </c>
      <c r="X72" s="20"/>
      <c r="Y72" s="19"/>
      <c r="Z72" s="22">
        <v>16106715</v>
      </c>
    </row>
    <row r="73" spans="1:26" ht="13.5" hidden="1">
      <c r="A73" s="38" t="s">
        <v>106</v>
      </c>
      <c r="B73" s="18">
        <v>5819471</v>
      </c>
      <c r="C73" s="18"/>
      <c r="D73" s="19">
        <v>6043079</v>
      </c>
      <c r="E73" s="20">
        <v>6043079</v>
      </c>
      <c r="F73" s="20">
        <v>471548</v>
      </c>
      <c r="G73" s="20">
        <v>479877</v>
      </c>
      <c r="H73" s="20">
        <v>469693</v>
      </c>
      <c r="I73" s="20">
        <v>1421118</v>
      </c>
      <c r="J73" s="20">
        <v>524427</v>
      </c>
      <c r="K73" s="20">
        <v>526590</v>
      </c>
      <c r="L73" s="20">
        <v>526590</v>
      </c>
      <c r="M73" s="20">
        <v>1577607</v>
      </c>
      <c r="N73" s="20">
        <v>446369</v>
      </c>
      <c r="O73" s="20">
        <v>525168</v>
      </c>
      <c r="P73" s="20">
        <v>527573</v>
      </c>
      <c r="Q73" s="20">
        <v>1499110</v>
      </c>
      <c r="R73" s="20"/>
      <c r="S73" s="20"/>
      <c r="T73" s="20"/>
      <c r="U73" s="20"/>
      <c r="V73" s="20">
        <v>4497835</v>
      </c>
      <c r="W73" s="20">
        <v>4532310</v>
      </c>
      <c r="X73" s="20"/>
      <c r="Y73" s="19"/>
      <c r="Z73" s="22">
        <v>6043079</v>
      </c>
    </row>
    <row r="74" spans="1:26" ht="13.5" hidden="1">
      <c r="A74" s="38" t="s">
        <v>107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>
        <v>-30396</v>
      </c>
      <c r="P74" s="20">
        <v>-81394</v>
      </c>
      <c r="Q74" s="20">
        <v>-111790</v>
      </c>
      <c r="R74" s="20"/>
      <c r="S74" s="20"/>
      <c r="T74" s="20"/>
      <c r="U74" s="20"/>
      <c r="V74" s="20">
        <v>-111790</v>
      </c>
      <c r="W74" s="20"/>
      <c r="X74" s="20"/>
      <c r="Y74" s="19"/>
      <c r="Z74" s="22"/>
    </row>
    <row r="75" spans="1:26" ht="13.5" hidden="1">
      <c r="A75" s="39" t="s">
        <v>108</v>
      </c>
      <c r="B75" s="27">
        <v>18457404</v>
      </c>
      <c r="C75" s="27"/>
      <c r="D75" s="28">
        <v>22281000</v>
      </c>
      <c r="E75" s="29">
        <v>22281000</v>
      </c>
      <c r="F75" s="29"/>
      <c r="G75" s="29"/>
      <c r="H75" s="29">
        <v>1861350</v>
      </c>
      <c r="I75" s="29">
        <v>1861350</v>
      </c>
      <c r="J75" s="29">
        <v>703475</v>
      </c>
      <c r="K75" s="29">
        <v>805155</v>
      </c>
      <c r="L75" s="29">
        <v>920094</v>
      </c>
      <c r="M75" s="29">
        <v>2428724</v>
      </c>
      <c r="N75" s="29">
        <v>1413259</v>
      </c>
      <c r="O75" s="29">
        <v>4109248</v>
      </c>
      <c r="P75" s="29"/>
      <c r="Q75" s="29">
        <v>5522507</v>
      </c>
      <c r="R75" s="29"/>
      <c r="S75" s="29"/>
      <c r="T75" s="29"/>
      <c r="U75" s="29"/>
      <c r="V75" s="29">
        <v>9812581</v>
      </c>
      <c r="W75" s="29">
        <v>16710750</v>
      </c>
      <c r="X75" s="29"/>
      <c r="Y75" s="28"/>
      <c r="Z75" s="30">
        <v>22281000</v>
      </c>
    </row>
    <row r="76" spans="1:26" ht="13.5" hidden="1">
      <c r="A76" s="41" t="s">
        <v>110</v>
      </c>
      <c r="B76" s="31">
        <v>83162285</v>
      </c>
      <c r="C76" s="31"/>
      <c r="D76" s="32">
        <v>81173856</v>
      </c>
      <c r="E76" s="33">
        <v>81173856</v>
      </c>
      <c r="F76" s="33">
        <v>2848265</v>
      </c>
      <c r="G76" s="33">
        <v>4746866</v>
      </c>
      <c r="H76" s="33">
        <v>5966263</v>
      </c>
      <c r="I76" s="33">
        <v>13561394</v>
      </c>
      <c r="J76" s="33">
        <v>9217860</v>
      </c>
      <c r="K76" s="33">
        <v>3064835</v>
      </c>
      <c r="L76" s="33">
        <v>6867671</v>
      </c>
      <c r="M76" s="33">
        <v>19150366</v>
      </c>
      <c r="N76" s="33">
        <v>5287537</v>
      </c>
      <c r="O76" s="33">
        <v>5252734</v>
      </c>
      <c r="P76" s="33">
        <v>7913137</v>
      </c>
      <c r="Q76" s="33">
        <v>18453408</v>
      </c>
      <c r="R76" s="33"/>
      <c r="S76" s="33"/>
      <c r="T76" s="33"/>
      <c r="U76" s="33"/>
      <c r="V76" s="33">
        <v>51165168</v>
      </c>
      <c r="W76" s="33">
        <v>60880392</v>
      </c>
      <c r="X76" s="33"/>
      <c r="Y76" s="32"/>
      <c r="Z76" s="34">
        <v>81173856</v>
      </c>
    </row>
    <row r="77" spans="1:26" ht="13.5" hidden="1">
      <c r="A77" s="36" t="s">
        <v>31</v>
      </c>
      <c r="B77" s="18">
        <v>8984512</v>
      </c>
      <c r="C77" s="18"/>
      <c r="D77" s="19">
        <v>11084052</v>
      </c>
      <c r="E77" s="20">
        <v>11084052</v>
      </c>
      <c r="F77" s="20">
        <v>405817</v>
      </c>
      <c r="G77" s="20">
        <v>238893</v>
      </c>
      <c r="H77" s="20">
        <v>1118288</v>
      </c>
      <c r="I77" s="20">
        <v>1762998</v>
      </c>
      <c r="J77" s="20">
        <v>1214819</v>
      </c>
      <c r="K77" s="20">
        <v>564987</v>
      </c>
      <c r="L77" s="20">
        <v>365223</v>
      </c>
      <c r="M77" s="20">
        <v>2145029</v>
      </c>
      <c r="N77" s="20">
        <v>1324400</v>
      </c>
      <c r="O77" s="20">
        <v>1617837</v>
      </c>
      <c r="P77" s="20">
        <v>1894720</v>
      </c>
      <c r="Q77" s="20">
        <v>4836957</v>
      </c>
      <c r="R77" s="20"/>
      <c r="S77" s="20"/>
      <c r="T77" s="20"/>
      <c r="U77" s="20"/>
      <c r="V77" s="20">
        <v>8744984</v>
      </c>
      <c r="W77" s="20">
        <v>8313039</v>
      </c>
      <c r="X77" s="20"/>
      <c r="Y77" s="19"/>
      <c r="Z77" s="22">
        <v>11084052</v>
      </c>
    </row>
    <row r="78" spans="1:26" ht="13.5" hidden="1">
      <c r="A78" s="37" t="s">
        <v>32</v>
      </c>
      <c r="B78" s="18">
        <v>55720369</v>
      </c>
      <c r="C78" s="18"/>
      <c r="D78" s="19">
        <v>67089804</v>
      </c>
      <c r="E78" s="20">
        <v>67089804</v>
      </c>
      <c r="F78" s="20">
        <v>2393700</v>
      </c>
      <c r="G78" s="20">
        <v>4458130</v>
      </c>
      <c r="H78" s="20">
        <v>4745598</v>
      </c>
      <c r="I78" s="20">
        <v>11597428</v>
      </c>
      <c r="J78" s="20">
        <v>7906099</v>
      </c>
      <c r="K78" s="20">
        <v>2436541</v>
      </c>
      <c r="L78" s="20">
        <v>6502448</v>
      </c>
      <c r="M78" s="20">
        <v>16845088</v>
      </c>
      <c r="N78" s="20">
        <v>3846494</v>
      </c>
      <c r="O78" s="20">
        <v>3252923</v>
      </c>
      <c r="P78" s="20">
        <v>5596412</v>
      </c>
      <c r="Q78" s="20">
        <v>12695829</v>
      </c>
      <c r="R78" s="20"/>
      <c r="S78" s="20"/>
      <c r="T78" s="20"/>
      <c r="U78" s="20"/>
      <c r="V78" s="20">
        <v>41138345</v>
      </c>
      <c r="W78" s="20">
        <v>50317353</v>
      </c>
      <c r="X78" s="20"/>
      <c r="Y78" s="19"/>
      <c r="Z78" s="22">
        <v>67089804</v>
      </c>
    </row>
    <row r="79" spans="1:26" ht="13.5" hidden="1">
      <c r="A79" s="38" t="s">
        <v>103</v>
      </c>
      <c r="B79" s="18">
        <v>31368115</v>
      </c>
      <c r="C79" s="18"/>
      <c r="D79" s="19">
        <v>39300996</v>
      </c>
      <c r="E79" s="20">
        <v>39300996</v>
      </c>
      <c r="F79" s="20">
        <v>1996343</v>
      </c>
      <c r="G79" s="20">
        <v>3404518</v>
      </c>
      <c r="H79" s="20">
        <v>3795298</v>
      </c>
      <c r="I79" s="20">
        <v>9196159</v>
      </c>
      <c r="J79" s="20">
        <v>5634156</v>
      </c>
      <c r="K79" s="20">
        <v>1867873</v>
      </c>
      <c r="L79" s="20">
        <v>5014122</v>
      </c>
      <c r="M79" s="20">
        <v>12516151</v>
      </c>
      <c r="N79" s="20">
        <v>2830044</v>
      </c>
      <c r="O79" s="20">
        <v>2347322</v>
      </c>
      <c r="P79" s="20">
        <v>3829900</v>
      </c>
      <c r="Q79" s="20">
        <v>9007266</v>
      </c>
      <c r="R79" s="20"/>
      <c r="S79" s="20"/>
      <c r="T79" s="20"/>
      <c r="U79" s="20"/>
      <c r="V79" s="20">
        <v>30719576</v>
      </c>
      <c r="W79" s="20">
        <v>29475747</v>
      </c>
      <c r="X79" s="20"/>
      <c r="Y79" s="19"/>
      <c r="Z79" s="22">
        <v>39300996</v>
      </c>
    </row>
    <row r="80" spans="1:26" ht="13.5" hidden="1">
      <c r="A80" s="38" t="s">
        <v>104</v>
      </c>
      <c r="B80" s="18">
        <v>10569697</v>
      </c>
      <c r="C80" s="18"/>
      <c r="D80" s="19">
        <v>12283956</v>
      </c>
      <c r="E80" s="20">
        <v>12283956</v>
      </c>
      <c r="F80" s="20">
        <v>203961</v>
      </c>
      <c r="G80" s="20">
        <v>572267</v>
      </c>
      <c r="H80" s="20">
        <v>616112</v>
      </c>
      <c r="I80" s="20">
        <v>1392340</v>
      </c>
      <c r="J80" s="20">
        <v>1140474</v>
      </c>
      <c r="K80" s="20">
        <v>334351</v>
      </c>
      <c r="L80" s="20">
        <v>823546</v>
      </c>
      <c r="M80" s="20">
        <v>2298371</v>
      </c>
      <c r="N80" s="20">
        <v>663274</v>
      </c>
      <c r="O80" s="20">
        <v>545998</v>
      </c>
      <c r="P80" s="20">
        <v>862777</v>
      </c>
      <c r="Q80" s="20">
        <v>2072049</v>
      </c>
      <c r="R80" s="20"/>
      <c r="S80" s="20"/>
      <c r="T80" s="20"/>
      <c r="U80" s="20"/>
      <c r="V80" s="20">
        <v>5762760</v>
      </c>
      <c r="W80" s="20">
        <v>9212967</v>
      </c>
      <c r="X80" s="20"/>
      <c r="Y80" s="19"/>
      <c r="Z80" s="22">
        <v>12283956</v>
      </c>
    </row>
    <row r="81" spans="1:26" ht="13.5" hidden="1">
      <c r="A81" s="38" t="s">
        <v>105</v>
      </c>
      <c r="B81" s="18">
        <v>9972863</v>
      </c>
      <c r="C81" s="18"/>
      <c r="D81" s="19">
        <v>11274696</v>
      </c>
      <c r="E81" s="20">
        <v>11274696</v>
      </c>
      <c r="F81" s="20">
        <v>131248</v>
      </c>
      <c r="G81" s="20">
        <v>434545</v>
      </c>
      <c r="H81" s="20">
        <v>279889</v>
      </c>
      <c r="I81" s="20">
        <v>845682</v>
      </c>
      <c r="J81" s="20">
        <v>1072063</v>
      </c>
      <c r="K81" s="20">
        <v>165140</v>
      </c>
      <c r="L81" s="20">
        <v>595129</v>
      </c>
      <c r="M81" s="20">
        <v>1832332</v>
      </c>
      <c r="N81" s="20">
        <v>286786</v>
      </c>
      <c r="O81" s="20">
        <v>342799</v>
      </c>
      <c r="P81" s="20">
        <v>836661</v>
      </c>
      <c r="Q81" s="20">
        <v>1466246</v>
      </c>
      <c r="R81" s="20"/>
      <c r="S81" s="20"/>
      <c r="T81" s="20"/>
      <c r="U81" s="20"/>
      <c r="V81" s="20">
        <v>4144260</v>
      </c>
      <c r="W81" s="20">
        <v>8456022</v>
      </c>
      <c r="X81" s="20"/>
      <c r="Y81" s="19"/>
      <c r="Z81" s="22">
        <v>11274696</v>
      </c>
    </row>
    <row r="82" spans="1:26" ht="13.5" hidden="1">
      <c r="A82" s="38" t="s">
        <v>106</v>
      </c>
      <c r="B82" s="18">
        <v>3809694</v>
      </c>
      <c r="C82" s="18"/>
      <c r="D82" s="19">
        <v>4230156</v>
      </c>
      <c r="E82" s="20">
        <v>4230156</v>
      </c>
      <c r="F82" s="20">
        <v>62148</v>
      </c>
      <c r="G82" s="20">
        <v>46800</v>
      </c>
      <c r="H82" s="20">
        <v>54299</v>
      </c>
      <c r="I82" s="20">
        <v>163247</v>
      </c>
      <c r="J82" s="20">
        <v>59406</v>
      </c>
      <c r="K82" s="20">
        <v>69177</v>
      </c>
      <c r="L82" s="20">
        <v>69651</v>
      </c>
      <c r="M82" s="20">
        <v>198234</v>
      </c>
      <c r="N82" s="20">
        <v>66390</v>
      </c>
      <c r="O82" s="20">
        <v>16804</v>
      </c>
      <c r="P82" s="20">
        <v>67074</v>
      </c>
      <c r="Q82" s="20">
        <v>150268</v>
      </c>
      <c r="R82" s="20"/>
      <c r="S82" s="20"/>
      <c r="T82" s="20"/>
      <c r="U82" s="20"/>
      <c r="V82" s="20">
        <v>511749</v>
      </c>
      <c r="W82" s="20">
        <v>3172617</v>
      </c>
      <c r="X82" s="20"/>
      <c r="Y82" s="19"/>
      <c r="Z82" s="22">
        <v>4230156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>
        <v>18457404</v>
      </c>
      <c r="C84" s="27"/>
      <c r="D84" s="28">
        <v>3000000</v>
      </c>
      <c r="E84" s="29">
        <v>3000000</v>
      </c>
      <c r="F84" s="29">
        <v>48748</v>
      </c>
      <c r="G84" s="29">
        <v>49843</v>
      </c>
      <c r="H84" s="29">
        <v>102377</v>
      </c>
      <c r="I84" s="29">
        <v>200968</v>
      </c>
      <c r="J84" s="29">
        <v>96942</v>
      </c>
      <c r="K84" s="29">
        <v>63307</v>
      </c>
      <c r="L84" s="29"/>
      <c r="M84" s="29">
        <v>160249</v>
      </c>
      <c r="N84" s="29">
        <v>116643</v>
      </c>
      <c r="O84" s="29">
        <v>381974</v>
      </c>
      <c r="P84" s="29">
        <v>422005</v>
      </c>
      <c r="Q84" s="29">
        <v>920622</v>
      </c>
      <c r="R84" s="29"/>
      <c r="S84" s="29"/>
      <c r="T84" s="29"/>
      <c r="U84" s="29"/>
      <c r="V84" s="29">
        <v>1281839</v>
      </c>
      <c r="W84" s="29">
        <v>2250000</v>
      </c>
      <c r="X84" s="29"/>
      <c r="Y84" s="28"/>
      <c r="Z84" s="30">
        <v>3000000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232691020</v>
      </c>
      <c r="C5" s="18">
        <v>0</v>
      </c>
      <c r="D5" s="58">
        <v>266065863</v>
      </c>
      <c r="E5" s="59">
        <v>266065863</v>
      </c>
      <c r="F5" s="59">
        <v>26869518</v>
      </c>
      <c r="G5" s="59">
        <v>43078645</v>
      </c>
      <c r="H5" s="59">
        <v>43495573</v>
      </c>
      <c r="I5" s="59">
        <v>113443736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113443736</v>
      </c>
      <c r="W5" s="59">
        <v>199549368</v>
      </c>
      <c r="X5" s="59">
        <v>-86105632</v>
      </c>
      <c r="Y5" s="60">
        <v>-43.15</v>
      </c>
      <c r="Z5" s="61">
        <v>266065863</v>
      </c>
    </row>
    <row r="6" spans="1:26" ht="13.5">
      <c r="A6" s="57" t="s">
        <v>32</v>
      </c>
      <c r="B6" s="18">
        <v>1011673962</v>
      </c>
      <c r="C6" s="18">
        <v>0</v>
      </c>
      <c r="D6" s="58">
        <v>1017013095</v>
      </c>
      <c r="E6" s="59">
        <v>1017013095</v>
      </c>
      <c r="F6" s="59">
        <v>44629222</v>
      </c>
      <c r="G6" s="59">
        <v>47293813</v>
      </c>
      <c r="H6" s="59">
        <v>50149586</v>
      </c>
      <c r="I6" s="59">
        <v>142072621</v>
      </c>
      <c r="J6" s="59">
        <v>1</v>
      </c>
      <c r="K6" s="59">
        <v>0</v>
      </c>
      <c r="L6" s="59">
        <v>0</v>
      </c>
      <c r="M6" s="59">
        <v>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142072622</v>
      </c>
      <c r="W6" s="59">
        <v>678095829</v>
      </c>
      <c r="X6" s="59">
        <v>-536023207</v>
      </c>
      <c r="Y6" s="60">
        <v>-79.05</v>
      </c>
      <c r="Z6" s="61">
        <v>1017013095</v>
      </c>
    </row>
    <row r="7" spans="1:26" ht="13.5">
      <c r="A7" s="57" t="s">
        <v>33</v>
      </c>
      <c r="B7" s="18">
        <v>46076075</v>
      </c>
      <c r="C7" s="18">
        <v>0</v>
      </c>
      <c r="D7" s="58">
        <v>3403045</v>
      </c>
      <c r="E7" s="59">
        <v>3403045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2552274</v>
      </c>
      <c r="X7" s="59">
        <v>-2552274</v>
      </c>
      <c r="Y7" s="60">
        <v>-100</v>
      </c>
      <c r="Z7" s="61">
        <v>3403045</v>
      </c>
    </row>
    <row r="8" spans="1:26" ht="13.5">
      <c r="A8" s="57" t="s">
        <v>34</v>
      </c>
      <c r="B8" s="18">
        <v>227607689</v>
      </c>
      <c r="C8" s="18">
        <v>0</v>
      </c>
      <c r="D8" s="58">
        <v>247125000</v>
      </c>
      <c r="E8" s="59">
        <v>247125000</v>
      </c>
      <c r="F8" s="59">
        <v>0</v>
      </c>
      <c r="G8" s="59">
        <v>89042981</v>
      </c>
      <c r="H8" s="59">
        <v>0</v>
      </c>
      <c r="I8" s="59">
        <v>89042981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89042981</v>
      </c>
      <c r="W8" s="59">
        <v>3183336</v>
      </c>
      <c r="X8" s="59">
        <v>85859645</v>
      </c>
      <c r="Y8" s="60">
        <v>2697.16</v>
      </c>
      <c r="Z8" s="61">
        <v>247125000</v>
      </c>
    </row>
    <row r="9" spans="1:26" ht="13.5">
      <c r="A9" s="57" t="s">
        <v>35</v>
      </c>
      <c r="B9" s="18">
        <v>160950668</v>
      </c>
      <c r="C9" s="18">
        <v>0</v>
      </c>
      <c r="D9" s="58">
        <v>153864793</v>
      </c>
      <c r="E9" s="59">
        <v>153864793</v>
      </c>
      <c r="F9" s="59">
        <v>493036</v>
      </c>
      <c r="G9" s="59">
        <v>971663</v>
      </c>
      <c r="H9" s="59">
        <v>304703</v>
      </c>
      <c r="I9" s="59">
        <v>1769402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1769402</v>
      </c>
      <c r="W9" s="59">
        <v>92898225</v>
      </c>
      <c r="X9" s="59">
        <v>-91128823</v>
      </c>
      <c r="Y9" s="60">
        <v>-98.1</v>
      </c>
      <c r="Z9" s="61">
        <v>153864793</v>
      </c>
    </row>
    <row r="10" spans="1:26" ht="25.5">
      <c r="A10" s="62" t="s">
        <v>95</v>
      </c>
      <c r="B10" s="63">
        <f>SUM(B5:B9)</f>
        <v>1678999414</v>
      </c>
      <c r="C10" s="63">
        <f>SUM(C5:C9)</f>
        <v>0</v>
      </c>
      <c r="D10" s="64">
        <f aca="true" t="shared" si="0" ref="D10:Z10">SUM(D5:D9)</f>
        <v>1687471796</v>
      </c>
      <c r="E10" s="65">
        <f t="shared" si="0"/>
        <v>1687471796</v>
      </c>
      <c r="F10" s="65">
        <f t="shared" si="0"/>
        <v>71991776</v>
      </c>
      <c r="G10" s="65">
        <f t="shared" si="0"/>
        <v>180387102</v>
      </c>
      <c r="H10" s="65">
        <f t="shared" si="0"/>
        <v>93949862</v>
      </c>
      <c r="I10" s="65">
        <f t="shared" si="0"/>
        <v>346328740</v>
      </c>
      <c r="J10" s="65">
        <f t="shared" si="0"/>
        <v>1</v>
      </c>
      <c r="K10" s="65">
        <f t="shared" si="0"/>
        <v>0</v>
      </c>
      <c r="L10" s="65">
        <f t="shared" si="0"/>
        <v>0</v>
      </c>
      <c r="M10" s="65">
        <f t="shared" si="0"/>
        <v>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346328741</v>
      </c>
      <c r="W10" s="65">
        <f t="shared" si="0"/>
        <v>976279032</v>
      </c>
      <c r="X10" s="65">
        <f t="shared" si="0"/>
        <v>-629950291</v>
      </c>
      <c r="Y10" s="66">
        <f>+IF(W10&lt;&gt;0,(X10/W10)*100,0)</f>
        <v>-64.52563973534157</v>
      </c>
      <c r="Z10" s="67">
        <f t="shared" si="0"/>
        <v>1687471796</v>
      </c>
    </row>
    <row r="11" spans="1:26" ht="13.5">
      <c r="A11" s="57" t="s">
        <v>36</v>
      </c>
      <c r="B11" s="18">
        <v>442877792</v>
      </c>
      <c r="C11" s="18">
        <v>0</v>
      </c>
      <c r="D11" s="58">
        <v>474659610</v>
      </c>
      <c r="E11" s="59">
        <v>474659610</v>
      </c>
      <c r="F11" s="59">
        <v>0</v>
      </c>
      <c r="G11" s="59">
        <v>578392</v>
      </c>
      <c r="H11" s="59">
        <v>123125603</v>
      </c>
      <c r="I11" s="59">
        <v>123703995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123703995</v>
      </c>
      <c r="W11" s="59">
        <v>355992156</v>
      </c>
      <c r="X11" s="59">
        <v>-232288161</v>
      </c>
      <c r="Y11" s="60">
        <v>-65.25</v>
      </c>
      <c r="Z11" s="61">
        <v>474659610</v>
      </c>
    </row>
    <row r="12" spans="1:26" ht="13.5">
      <c r="A12" s="57" t="s">
        <v>37</v>
      </c>
      <c r="B12" s="18">
        <v>20574230</v>
      </c>
      <c r="C12" s="18">
        <v>0</v>
      </c>
      <c r="D12" s="58">
        <v>22616138</v>
      </c>
      <c r="E12" s="59">
        <v>22616138</v>
      </c>
      <c r="F12" s="59">
        <v>0</v>
      </c>
      <c r="G12" s="59">
        <v>0</v>
      </c>
      <c r="H12" s="59">
        <v>8546542</v>
      </c>
      <c r="I12" s="59">
        <v>8546542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8546542</v>
      </c>
      <c r="W12" s="59">
        <v>16962012</v>
      </c>
      <c r="X12" s="59">
        <v>-8415470</v>
      </c>
      <c r="Y12" s="60">
        <v>-49.61</v>
      </c>
      <c r="Z12" s="61">
        <v>22616138</v>
      </c>
    </row>
    <row r="13" spans="1:26" ht="13.5">
      <c r="A13" s="57" t="s">
        <v>96</v>
      </c>
      <c r="B13" s="18">
        <v>167939755</v>
      </c>
      <c r="C13" s="18">
        <v>0</v>
      </c>
      <c r="D13" s="58">
        <v>162164992</v>
      </c>
      <c r="E13" s="59">
        <v>162164992</v>
      </c>
      <c r="F13" s="59">
        <v>34690626</v>
      </c>
      <c r="G13" s="59">
        <v>33053863</v>
      </c>
      <c r="H13" s="59">
        <v>31875837</v>
      </c>
      <c r="I13" s="59">
        <v>99620326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99620326</v>
      </c>
      <c r="W13" s="59">
        <v>121623705</v>
      </c>
      <c r="X13" s="59">
        <v>-22003379</v>
      </c>
      <c r="Y13" s="60">
        <v>-18.09</v>
      </c>
      <c r="Z13" s="61">
        <v>162164992</v>
      </c>
    </row>
    <row r="14" spans="1:26" ht="13.5">
      <c r="A14" s="57" t="s">
        <v>38</v>
      </c>
      <c r="B14" s="18">
        <v>42449372</v>
      </c>
      <c r="C14" s="18">
        <v>0</v>
      </c>
      <c r="D14" s="58">
        <v>3429562</v>
      </c>
      <c r="E14" s="59">
        <v>3429562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2572164</v>
      </c>
      <c r="X14" s="59">
        <v>-2572164</v>
      </c>
      <c r="Y14" s="60">
        <v>-100</v>
      </c>
      <c r="Z14" s="61">
        <v>3429562</v>
      </c>
    </row>
    <row r="15" spans="1:26" ht="13.5">
      <c r="A15" s="57" t="s">
        <v>39</v>
      </c>
      <c r="B15" s="18">
        <v>817286667</v>
      </c>
      <c r="C15" s="18">
        <v>0</v>
      </c>
      <c r="D15" s="58">
        <v>670000000</v>
      </c>
      <c r="E15" s="59">
        <v>670000000</v>
      </c>
      <c r="F15" s="59">
        <v>223</v>
      </c>
      <c r="G15" s="59">
        <v>16400375</v>
      </c>
      <c r="H15" s="59">
        <v>5191</v>
      </c>
      <c r="I15" s="59">
        <v>16405789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16405789</v>
      </c>
      <c r="W15" s="59">
        <v>502499997</v>
      </c>
      <c r="X15" s="59">
        <v>-486094208</v>
      </c>
      <c r="Y15" s="60">
        <v>-96.74</v>
      </c>
      <c r="Z15" s="61">
        <v>670000000</v>
      </c>
    </row>
    <row r="16" spans="1:26" ht="13.5">
      <c r="A16" s="68" t="s">
        <v>40</v>
      </c>
      <c r="B16" s="18">
        <v>33161349</v>
      </c>
      <c r="C16" s="18">
        <v>0</v>
      </c>
      <c r="D16" s="58">
        <v>39609874</v>
      </c>
      <c r="E16" s="59">
        <v>39609874</v>
      </c>
      <c r="F16" s="59">
        <v>0</v>
      </c>
      <c r="G16" s="59">
        <v>0</v>
      </c>
      <c r="H16" s="59">
        <v>36842</v>
      </c>
      <c r="I16" s="59">
        <v>36842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36842</v>
      </c>
      <c r="W16" s="59">
        <v>4457988</v>
      </c>
      <c r="X16" s="59">
        <v>-4421146</v>
      </c>
      <c r="Y16" s="60">
        <v>-99.17</v>
      </c>
      <c r="Z16" s="61">
        <v>39609874</v>
      </c>
    </row>
    <row r="17" spans="1:26" ht="13.5">
      <c r="A17" s="57" t="s">
        <v>41</v>
      </c>
      <c r="B17" s="18">
        <v>843879763</v>
      </c>
      <c r="C17" s="18">
        <v>0</v>
      </c>
      <c r="D17" s="58">
        <v>283326401</v>
      </c>
      <c r="E17" s="59">
        <v>283326401</v>
      </c>
      <c r="F17" s="59">
        <v>856907</v>
      </c>
      <c r="G17" s="59">
        <v>9155872</v>
      </c>
      <c r="H17" s="59">
        <v>8836079</v>
      </c>
      <c r="I17" s="59">
        <v>18848858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18848858</v>
      </c>
      <c r="W17" s="59">
        <v>212494077</v>
      </c>
      <c r="X17" s="59">
        <v>-193645219</v>
      </c>
      <c r="Y17" s="60">
        <v>-91.13</v>
      </c>
      <c r="Z17" s="61">
        <v>283326401</v>
      </c>
    </row>
    <row r="18" spans="1:26" ht="13.5">
      <c r="A18" s="69" t="s">
        <v>42</v>
      </c>
      <c r="B18" s="70">
        <f>SUM(B11:B17)</f>
        <v>2368168928</v>
      </c>
      <c r="C18" s="70">
        <f>SUM(C11:C17)</f>
        <v>0</v>
      </c>
      <c r="D18" s="71">
        <f aca="true" t="shared" si="1" ref="D18:Z18">SUM(D11:D17)</f>
        <v>1655806577</v>
      </c>
      <c r="E18" s="72">
        <f t="shared" si="1"/>
        <v>1655806577</v>
      </c>
      <c r="F18" s="72">
        <f t="shared" si="1"/>
        <v>35547756</v>
      </c>
      <c r="G18" s="72">
        <f t="shared" si="1"/>
        <v>59188502</v>
      </c>
      <c r="H18" s="72">
        <f t="shared" si="1"/>
        <v>172426094</v>
      </c>
      <c r="I18" s="72">
        <f t="shared" si="1"/>
        <v>267162352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267162352</v>
      </c>
      <c r="W18" s="72">
        <f t="shared" si="1"/>
        <v>1216602099</v>
      </c>
      <c r="X18" s="72">
        <f t="shared" si="1"/>
        <v>-949439747</v>
      </c>
      <c r="Y18" s="66">
        <f>+IF(W18&lt;&gt;0,(X18/W18)*100,0)</f>
        <v>-78.04028513352088</v>
      </c>
      <c r="Z18" s="73">
        <f t="shared" si="1"/>
        <v>1655806577</v>
      </c>
    </row>
    <row r="19" spans="1:26" ht="13.5">
      <c r="A19" s="69" t="s">
        <v>43</v>
      </c>
      <c r="B19" s="74">
        <f>+B10-B18</f>
        <v>-689169514</v>
      </c>
      <c r="C19" s="74">
        <f>+C10-C18</f>
        <v>0</v>
      </c>
      <c r="D19" s="75">
        <f aca="true" t="shared" si="2" ref="D19:Z19">+D10-D18</f>
        <v>31665219</v>
      </c>
      <c r="E19" s="76">
        <f t="shared" si="2"/>
        <v>31665219</v>
      </c>
      <c r="F19" s="76">
        <f t="shared" si="2"/>
        <v>36444020</v>
      </c>
      <c r="G19" s="76">
        <f t="shared" si="2"/>
        <v>121198600</v>
      </c>
      <c r="H19" s="76">
        <f t="shared" si="2"/>
        <v>-78476232</v>
      </c>
      <c r="I19" s="76">
        <f t="shared" si="2"/>
        <v>79166388</v>
      </c>
      <c r="J19" s="76">
        <f t="shared" si="2"/>
        <v>1</v>
      </c>
      <c r="K19" s="76">
        <f t="shared" si="2"/>
        <v>0</v>
      </c>
      <c r="L19" s="76">
        <f t="shared" si="2"/>
        <v>0</v>
      </c>
      <c r="M19" s="76">
        <f t="shared" si="2"/>
        <v>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79166389</v>
      </c>
      <c r="W19" s="76">
        <f>IF(E10=E18,0,W10-W18)</f>
        <v>-240323067</v>
      </c>
      <c r="X19" s="76">
        <f t="shared" si="2"/>
        <v>319489456</v>
      </c>
      <c r="Y19" s="77">
        <f>+IF(W19&lt;&gt;0,(X19/W19)*100,0)</f>
        <v>-132.9416522468066</v>
      </c>
      <c r="Z19" s="78">
        <f t="shared" si="2"/>
        <v>31665219</v>
      </c>
    </row>
    <row r="20" spans="1:26" ht="13.5">
      <c r="A20" s="57" t="s">
        <v>44</v>
      </c>
      <c r="B20" s="18">
        <v>57196295</v>
      </c>
      <c r="C20" s="18">
        <v>0</v>
      </c>
      <c r="D20" s="58">
        <v>72796000</v>
      </c>
      <c r="E20" s="59">
        <v>72796000</v>
      </c>
      <c r="F20" s="59">
        <v>0</v>
      </c>
      <c r="G20" s="59">
        <v>20657894</v>
      </c>
      <c r="H20" s="59">
        <v>0</v>
      </c>
      <c r="I20" s="59">
        <v>20657894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20657894</v>
      </c>
      <c r="W20" s="59">
        <v>73121976</v>
      </c>
      <c r="X20" s="59">
        <v>-52464082</v>
      </c>
      <c r="Y20" s="60">
        <v>-71.75</v>
      </c>
      <c r="Z20" s="61">
        <v>72796000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163635750</v>
      </c>
      <c r="X21" s="81">
        <v>-163635750</v>
      </c>
      <c r="Y21" s="82">
        <v>-100</v>
      </c>
      <c r="Z21" s="83">
        <v>0</v>
      </c>
    </row>
    <row r="22" spans="1:26" ht="25.5">
      <c r="A22" s="84" t="s">
        <v>98</v>
      </c>
      <c r="B22" s="85">
        <f>SUM(B19:B21)</f>
        <v>-631973219</v>
      </c>
      <c r="C22" s="85">
        <f>SUM(C19:C21)</f>
        <v>0</v>
      </c>
      <c r="D22" s="86">
        <f aca="true" t="shared" si="3" ref="D22:Z22">SUM(D19:D21)</f>
        <v>104461219</v>
      </c>
      <c r="E22" s="87">
        <f t="shared" si="3"/>
        <v>104461219</v>
      </c>
      <c r="F22" s="87">
        <f t="shared" si="3"/>
        <v>36444020</v>
      </c>
      <c r="G22" s="87">
        <f t="shared" si="3"/>
        <v>141856494</v>
      </c>
      <c r="H22" s="87">
        <f t="shared" si="3"/>
        <v>-78476232</v>
      </c>
      <c r="I22" s="87">
        <f t="shared" si="3"/>
        <v>99824282</v>
      </c>
      <c r="J22" s="87">
        <f t="shared" si="3"/>
        <v>1</v>
      </c>
      <c r="K22" s="87">
        <f t="shared" si="3"/>
        <v>0</v>
      </c>
      <c r="L22" s="87">
        <f t="shared" si="3"/>
        <v>0</v>
      </c>
      <c r="M22" s="87">
        <f t="shared" si="3"/>
        <v>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99824283</v>
      </c>
      <c r="W22" s="87">
        <f t="shared" si="3"/>
        <v>-3565341</v>
      </c>
      <c r="X22" s="87">
        <f t="shared" si="3"/>
        <v>103389624</v>
      </c>
      <c r="Y22" s="88">
        <f>+IF(W22&lt;&gt;0,(X22/W22)*100,0)</f>
        <v>-2899.852328290618</v>
      </c>
      <c r="Z22" s="89">
        <f t="shared" si="3"/>
        <v>104461219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-631973219</v>
      </c>
      <c r="C24" s="74">
        <f>SUM(C22:C23)</f>
        <v>0</v>
      </c>
      <c r="D24" s="75">
        <f aca="true" t="shared" si="4" ref="D24:Z24">SUM(D22:D23)</f>
        <v>104461219</v>
      </c>
      <c r="E24" s="76">
        <f t="shared" si="4"/>
        <v>104461219</v>
      </c>
      <c r="F24" s="76">
        <f t="shared" si="4"/>
        <v>36444020</v>
      </c>
      <c r="G24" s="76">
        <f t="shared" si="4"/>
        <v>141856494</v>
      </c>
      <c r="H24" s="76">
        <f t="shared" si="4"/>
        <v>-78476232</v>
      </c>
      <c r="I24" s="76">
        <f t="shared" si="4"/>
        <v>99824282</v>
      </c>
      <c r="J24" s="76">
        <f t="shared" si="4"/>
        <v>1</v>
      </c>
      <c r="K24" s="76">
        <f t="shared" si="4"/>
        <v>0</v>
      </c>
      <c r="L24" s="76">
        <f t="shared" si="4"/>
        <v>0</v>
      </c>
      <c r="M24" s="76">
        <f t="shared" si="4"/>
        <v>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99824283</v>
      </c>
      <c r="W24" s="76">
        <f t="shared" si="4"/>
        <v>-3565341</v>
      </c>
      <c r="X24" s="76">
        <f t="shared" si="4"/>
        <v>103389624</v>
      </c>
      <c r="Y24" s="77">
        <f>+IF(W24&lt;&gt;0,(X24/W24)*100,0)</f>
        <v>-2899.852328290618</v>
      </c>
      <c r="Z24" s="78">
        <f t="shared" si="4"/>
        <v>104461219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61206922</v>
      </c>
      <c r="C27" s="21">
        <v>0</v>
      </c>
      <c r="D27" s="98">
        <v>104396000</v>
      </c>
      <c r="E27" s="99">
        <v>104396000</v>
      </c>
      <c r="F27" s="99">
        <v>498075</v>
      </c>
      <c r="G27" s="99">
        <v>0</v>
      </c>
      <c r="H27" s="99">
        <v>2764465</v>
      </c>
      <c r="I27" s="99">
        <v>3262540</v>
      </c>
      <c r="J27" s="99">
        <v>0</v>
      </c>
      <c r="K27" s="99">
        <v>1480758</v>
      </c>
      <c r="L27" s="99">
        <v>2110200</v>
      </c>
      <c r="M27" s="99">
        <v>3590958</v>
      </c>
      <c r="N27" s="99">
        <v>1088882</v>
      </c>
      <c r="O27" s="99">
        <v>5832393</v>
      </c>
      <c r="P27" s="99">
        <v>4072480</v>
      </c>
      <c r="Q27" s="99">
        <v>10993755</v>
      </c>
      <c r="R27" s="99">
        <v>0</v>
      </c>
      <c r="S27" s="99">
        <v>0</v>
      </c>
      <c r="T27" s="99">
        <v>0</v>
      </c>
      <c r="U27" s="99">
        <v>0</v>
      </c>
      <c r="V27" s="99">
        <v>17847253</v>
      </c>
      <c r="W27" s="99">
        <v>78297000</v>
      </c>
      <c r="X27" s="99">
        <v>-60449747</v>
      </c>
      <c r="Y27" s="100">
        <v>-77.21</v>
      </c>
      <c r="Z27" s="101">
        <v>104396000</v>
      </c>
    </row>
    <row r="28" spans="1:26" ht="13.5">
      <c r="A28" s="102" t="s">
        <v>44</v>
      </c>
      <c r="B28" s="18">
        <v>55858962</v>
      </c>
      <c r="C28" s="18">
        <v>0</v>
      </c>
      <c r="D28" s="58">
        <v>72796000</v>
      </c>
      <c r="E28" s="59">
        <v>72796000</v>
      </c>
      <c r="F28" s="59">
        <v>498075</v>
      </c>
      <c r="G28" s="59">
        <v>0</v>
      </c>
      <c r="H28" s="59">
        <v>2764465</v>
      </c>
      <c r="I28" s="59">
        <v>3262540</v>
      </c>
      <c r="J28" s="59">
        <v>0</v>
      </c>
      <c r="K28" s="59">
        <v>1480758</v>
      </c>
      <c r="L28" s="59">
        <v>2110200</v>
      </c>
      <c r="M28" s="59">
        <v>3590958</v>
      </c>
      <c r="N28" s="59">
        <v>1088882</v>
      </c>
      <c r="O28" s="59">
        <v>5832393</v>
      </c>
      <c r="P28" s="59">
        <v>4072480</v>
      </c>
      <c r="Q28" s="59">
        <v>10993755</v>
      </c>
      <c r="R28" s="59">
        <v>0</v>
      </c>
      <c r="S28" s="59">
        <v>0</v>
      </c>
      <c r="T28" s="59">
        <v>0</v>
      </c>
      <c r="U28" s="59">
        <v>0</v>
      </c>
      <c r="V28" s="59">
        <v>17847253</v>
      </c>
      <c r="W28" s="59">
        <v>54597000</v>
      </c>
      <c r="X28" s="59">
        <v>-36749747</v>
      </c>
      <c r="Y28" s="60">
        <v>-67.31</v>
      </c>
      <c r="Z28" s="61">
        <v>72796000</v>
      </c>
    </row>
    <row r="29" spans="1:26" ht="13.5">
      <c r="A29" s="57" t="s">
        <v>100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5347960</v>
      </c>
      <c r="C31" s="18">
        <v>0</v>
      </c>
      <c r="D31" s="58">
        <v>31600000</v>
      </c>
      <c r="E31" s="59">
        <v>31600000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23700000</v>
      </c>
      <c r="X31" s="59">
        <v>-23700000</v>
      </c>
      <c r="Y31" s="60">
        <v>-100</v>
      </c>
      <c r="Z31" s="61">
        <v>31600000</v>
      </c>
    </row>
    <row r="32" spans="1:26" ht="13.5">
      <c r="A32" s="69" t="s">
        <v>50</v>
      </c>
      <c r="B32" s="21">
        <f>SUM(B28:B31)</f>
        <v>61206922</v>
      </c>
      <c r="C32" s="21">
        <f>SUM(C28:C31)</f>
        <v>0</v>
      </c>
      <c r="D32" s="98">
        <f aca="true" t="shared" si="5" ref="D32:Z32">SUM(D28:D31)</f>
        <v>104396000</v>
      </c>
      <c r="E32" s="99">
        <f t="shared" si="5"/>
        <v>104396000</v>
      </c>
      <c r="F32" s="99">
        <f t="shared" si="5"/>
        <v>498075</v>
      </c>
      <c r="G32" s="99">
        <f t="shared" si="5"/>
        <v>0</v>
      </c>
      <c r="H32" s="99">
        <f t="shared" si="5"/>
        <v>2764465</v>
      </c>
      <c r="I32" s="99">
        <f t="shared" si="5"/>
        <v>3262540</v>
      </c>
      <c r="J32" s="99">
        <f t="shared" si="5"/>
        <v>0</v>
      </c>
      <c r="K32" s="99">
        <f t="shared" si="5"/>
        <v>1480758</v>
      </c>
      <c r="L32" s="99">
        <f t="shared" si="5"/>
        <v>2110200</v>
      </c>
      <c r="M32" s="99">
        <f t="shared" si="5"/>
        <v>3590958</v>
      </c>
      <c r="N32" s="99">
        <f t="shared" si="5"/>
        <v>1088882</v>
      </c>
      <c r="O32" s="99">
        <f t="shared" si="5"/>
        <v>5832393</v>
      </c>
      <c r="P32" s="99">
        <f t="shared" si="5"/>
        <v>4072480</v>
      </c>
      <c r="Q32" s="99">
        <f t="shared" si="5"/>
        <v>10993755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17847253</v>
      </c>
      <c r="W32" s="99">
        <f t="shared" si="5"/>
        <v>78297000</v>
      </c>
      <c r="X32" s="99">
        <f t="shared" si="5"/>
        <v>-60449747</v>
      </c>
      <c r="Y32" s="100">
        <f>+IF(W32&lt;&gt;0,(X32/W32)*100,0)</f>
        <v>-77.20570009068037</v>
      </c>
      <c r="Z32" s="101">
        <f t="shared" si="5"/>
        <v>104396000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265811079</v>
      </c>
      <c r="C35" s="18">
        <v>0</v>
      </c>
      <c r="D35" s="58">
        <v>397844807</v>
      </c>
      <c r="E35" s="59">
        <v>397844807</v>
      </c>
      <c r="F35" s="59">
        <v>514453580</v>
      </c>
      <c r="G35" s="59">
        <v>506977327</v>
      </c>
      <c r="H35" s="59">
        <v>537935300</v>
      </c>
      <c r="I35" s="59">
        <v>537935300</v>
      </c>
      <c r="J35" s="59">
        <v>580540625</v>
      </c>
      <c r="K35" s="59">
        <v>0</v>
      </c>
      <c r="L35" s="59">
        <v>0</v>
      </c>
      <c r="M35" s="59">
        <v>0</v>
      </c>
      <c r="N35" s="59">
        <v>618272024</v>
      </c>
      <c r="O35" s="59">
        <v>0</v>
      </c>
      <c r="P35" s="59">
        <v>0</v>
      </c>
      <c r="Q35" s="59">
        <v>618272024</v>
      </c>
      <c r="R35" s="59">
        <v>0</v>
      </c>
      <c r="S35" s="59">
        <v>0</v>
      </c>
      <c r="T35" s="59">
        <v>0</v>
      </c>
      <c r="U35" s="59">
        <v>0</v>
      </c>
      <c r="V35" s="59">
        <v>618272024</v>
      </c>
      <c r="W35" s="59">
        <v>298383605</v>
      </c>
      <c r="X35" s="59">
        <v>319888419</v>
      </c>
      <c r="Y35" s="60">
        <v>107.21</v>
      </c>
      <c r="Z35" s="61">
        <v>397844807</v>
      </c>
    </row>
    <row r="36" spans="1:26" ht="13.5">
      <c r="A36" s="57" t="s">
        <v>53</v>
      </c>
      <c r="B36" s="18">
        <v>2961558075</v>
      </c>
      <c r="C36" s="18">
        <v>0</v>
      </c>
      <c r="D36" s="58">
        <v>3558385237</v>
      </c>
      <c r="E36" s="59">
        <v>3558385238</v>
      </c>
      <c r="F36" s="59">
        <v>3071364830</v>
      </c>
      <c r="G36" s="59">
        <v>3076090302</v>
      </c>
      <c r="H36" s="59">
        <v>3077564320</v>
      </c>
      <c r="I36" s="59">
        <v>3077564320</v>
      </c>
      <c r="J36" s="59">
        <v>3077631740</v>
      </c>
      <c r="K36" s="59">
        <v>0</v>
      </c>
      <c r="L36" s="59">
        <v>0</v>
      </c>
      <c r="M36" s="59">
        <v>0</v>
      </c>
      <c r="N36" s="59">
        <v>3077829730</v>
      </c>
      <c r="O36" s="59">
        <v>0</v>
      </c>
      <c r="P36" s="59">
        <v>0</v>
      </c>
      <c r="Q36" s="59">
        <v>3077829730</v>
      </c>
      <c r="R36" s="59">
        <v>0</v>
      </c>
      <c r="S36" s="59">
        <v>0</v>
      </c>
      <c r="T36" s="59">
        <v>0</v>
      </c>
      <c r="U36" s="59">
        <v>0</v>
      </c>
      <c r="V36" s="59">
        <v>3077829730</v>
      </c>
      <c r="W36" s="59">
        <v>2668788929</v>
      </c>
      <c r="X36" s="59">
        <v>409040801</v>
      </c>
      <c r="Y36" s="60">
        <v>15.33</v>
      </c>
      <c r="Z36" s="61">
        <v>3558385238</v>
      </c>
    </row>
    <row r="37" spans="1:26" ht="13.5">
      <c r="A37" s="57" t="s">
        <v>54</v>
      </c>
      <c r="B37" s="18">
        <v>978052172</v>
      </c>
      <c r="C37" s="18">
        <v>0</v>
      </c>
      <c r="D37" s="58">
        <v>375001325</v>
      </c>
      <c r="E37" s="59">
        <v>375001325</v>
      </c>
      <c r="F37" s="59">
        <v>708358936</v>
      </c>
      <c r="G37" s="59">
        <v>715012543</v>
      </c>
      <c r="H37" s="59">
        <v>582054156</v>
      </c>
      <c r="I37" s="59">
        <v>582054156</v>
      </c>
      <c r="J37" s="59">
        <v>624362684</v>
      </c>
      <c r="K37" s="59">
        <v>0</v>
      </c>
      <c r="L37" s="59">
        <v>0</v>
      </c>
      <c r="M37" s="59">
        <v>0</v>
      </c>
      <c r="N37" s="59">
        <v>624511963</v>
      </c>
      <c r="O37" s="59">
        <v>0</v>
      </c>
      <c r="P37" s="59">
        <v>0</v>
      </c>
      <c r="Q37" s="59">
        <v>624511963</v>
      </c>
      <c r="R37" s="59">
        <v>0</v>
      </c>
      <c r="S37" s="59">
        <v>0</v>
      </c>
      <c r="T37" s="59">
        <v>0</v>
      </c>
      <c r="U37" s="59">
        <v>0</v>
      </c>
      <c r="V37" s="59">
        <v>624511963</v>
      </c>
      <c r="W37" s="59">
        <v>281250994</v>
      </c>
      <c r="X37" s="59">
        <v>343260969</v>
      </c>
      <c r="Y37" s="60">
        <v>122.05</v>
      </c>
      <c r="Z37" s="61">
        <v>375001325</v>
      </c>
    </row>
    <row r="38" spans="1:26" ht="13.5">
      <c r="A38" s="57" t="s">
        <v>55</v>
      </c>
      <c r="B38" s="18">
        <v>159151702</v>
      </c>
      <c r="C38" s="18">
        <v>0</v>
      </c>
      <c r="D38" s="58">
        <v>179564013</v>
      </c>
      <c r="E38" s="59">
        <v>179564013</v>
      </c>
      <c r="F38" s="59">
        <v>159151702</v>
      </c>
      <c r="G38" s="59">
        <v>159151702</v>
      </c>
      <c r="H38" s="59">
        <v>159151702</v>
      </c>
      <c r="I38" s="59">
        <v>159151702</v>
      </c>
      <c r="J38" s="59">
        <v>158039058</v>
      </c>
      <c r="K38" s="59">
        <v>0</v>
      </c>
      <c r="L38" s="59">
        <v>0</v>
      </c>
      <c r="M38" s="59">
        <v>0</v>
      </c>
      <c r="N38" s="59">
        <v>158039058</v>
      </c>
      <c r="O38" s="59">
        <v>0</v>
      </c>
      <c r="P38" s="59">
        <v>0</v>
      </c>
      <c r="Q38" s="59">
        <v>158039058</v>
      </c>
      <c r="R38" s="59">
        <v>0</v>
      </c>
      <c r="S38" s="59">
        <v>0</v>
      </c>
      <c r="T38" s="59">
        <v>0</v>
      </c>
      <c r="U38" s="59">
        <v>0</v>
      </c>
      <c r="V38" s="59">
        <v>158039058</v>
      </c>
      <c r="W38" s="59">
        <v>134673010</v>
      </c>
      <c r="X38" s="59">
        <v>23366048</v>
      </c>
      <c r="Y38" s="60">
        <v>17.35</v>
      </c>
      <c r="Z38" s="61">
        <v>179564013</v>
      </c>
    </row>
    <row r="39" spans="1:26" ht="13.5">
      <c r="A39" s="57" t="s">
        <v>56</v>
      </c>
      <c r="B39" s="18">
        <v>2090165280</v>
      </c>
      <c r="C39" s="18">
        <v>0</v>
      </c>
      <c r="D39" s="58">
        <v>3401664705</v>
      </c>
      <c r="E39" s="59">
        <v>3401664706</v>
      </c>
      <c r="F39" s="59">
        <v>2718307772</v>
      </c>
      <c r="G39" s="59">
        <v>2708903384</v>
      </c>
      <c r="H39" s="59">
        <v>2874293762</v>
      </c>
      <c r="I39" s="59">
        <v>2874293762</v>
      </c>
      <c r="J39" s="59">
        <v>2875770623</v>
      </c>
      <c r="K39" s="59">
        <v>0</v>
      </c>
      <c r="L39" s="59">
        <v>0</v>
      </c>
      <c r="M39" s="59">
        <v>0</v>
      </c>
      <c r="N39" s="59">
        <v>2913550733</v>
      </c>
      <c r="O39" s="59">
        <v>0</v>
      </c>
      <c r="P39" s="59">
        <v>0</v>
      </c>
      <c r="Q39" s="59">
        <v>2913550733</v>
      </c>
      <c r="R39" s="59">
        <v>0</v>
      </c>
      <c r="S39" s="59">
        <v>0</v>
      </c>
      <c r="T39" s="59">
        <v>0</v>
      </c>
      <c r="U39" s="59">
        <v>0</v>
      </c>
      <c r="V39" s="59">
        <v>2913550733</v>
      </c>
      <c r="W39" s="59">
        <v>2551248530</v>
      </c>
      <c r="X39" s="59">
        <v>362302203</v>
      </c>
      <c r="Y39" s="60">
        <v>14.2</v>
      </c>
      <c r="Z39" s="61">
        <v>3401664706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85283849</v>
      </c>
      <c r="C42" s="18">
        <v>0</v>
      </c>
      <c r="D42" s="58">
        <v>181947612</v>
      </c>
      <c r="E42" s="59">
        <v>181947612</v>
      </c>
      <c r="F42" s="59">
        <v>-9364050</v>
      </c>
      <c r="G42" s="59">
        <v>-23781955</v>
      </c>
      <c r="H42" s="59">
        <v>-627207</v>
      </c>
      <c r="I42" s="59">
        <v>-33773212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-33773212</v>
      </c>
      <c r="W42" s="59">
        <v>136460709</v>
      </c>
      <c r="X42" s="59">
        <v>-170233921</v>
      </c>
      <c r="Y42" s="60">
        <v>-124.75</v>
      </c>
      <c r="Z42" s="61">
        <v>181947612</v>
      </c>
    </row>
    <row r="43" spans="1:26" ht="13.5">
      <c r="A43" s="57" t="s">
        <v>59</v>
      </c>
      <c r="B43" s="18">
        <v>-56670707</v>
      </c>
      <c r="C43" s="18">
        <v>0</v>
      </c>
      <c r="D43" s="58">
        <v>-79396008</v>
      </c>
      <c r="E43" s="59">
        <v>-79396008</v>
      </c>
      <c r="F43" s="59">
        <v>0</v>
      </c>
      <c r="G43" s="59">
        <v>-1606947</v>
      </c>
      <c r="H43" s="59">
        <v>-1103730</v>
      </c>
      <c r="I43" s="59">
        <v>-2710677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-2710677</v>
      </c>
      <c r="W43" s="59">
        <v>-59547006</v>
      </c>
      <c r="X43" s="59">
        <v>56836329</v>
      </c>
      <c r="Y43" s="60">
        <v>-95.45</v>
      </c>
      <c r="Z43" s="61">
        <v>-79396008</v>
      </c>
    </row>
    <row r="44" spans="1:26" ht="13.5">
      <c r="A44" s="57" t="s">
        <v>60</v>
      </c>
      <c r="B44" s="18">
        <v>-4216596</v>
      </c>
      <c r="C44" s="18">
        <v>0</v>
      </c>
      <c r="D44" s="58">
        <v>-2225292</v>
      </c>
      <c r="E44" s="59">
        <v>-2225292</v>
      </c>
      <c r="F44" s="59">
        <v>-6255</v>
      </c>
      <c r="G44" s="59">
        <v>-3885</v>
      </c>
      <c r="H44" s="59">
        <v>-16107</v>
      </c>
      <c r="I44" s="59">
        <v>-26247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-26247</v>
      </c>
      <c r="W44" s="59">
        <v>-1668969</v>
      </c>
      <c r="X44" s="59">
        <v>1642722</v>
      </c>
      <c r="Y44" s="60">
        <v>-98.43</v>
      </c>
      <c r="Z44" s="61">
        <v>-2225292</v>
      </c>
    </row>
    <row r="45" spans="1:26" ht="13.5">
      <c r="A45" s="69" t="s">
        <v>61</v>
      </c>
      <c r="B45" s="21">
        <v>39386773</v>
      </c>
      <c r="C45" s="21">
        <v>0</v>
      </c>
      <c r="D45" s="98">
        <v>121600603</v>
      </c>
      <c r="E45" s="99">
        <v>121600603</v>
      </c>
      <c r="F45" s="99">
        <v>30016468</v>
      </c>
      <c r="G45" s="99">
        <v>4623681</v>
      </c>
      <c r="H45" s="99">
        <v>2876637</v>
      </c>
      <c r="I45" s="99">
        <v>2876637</v>
      </c>
      <c r="J45" s="99">
        <v>2876637</v>
      </c>
      <c r="K45" s="99">
        <v>2876637</v>
      </c>
      <c r="L45" s="99">
        <v>2876637</v>
      </c>
      <c r="M45" s="99">
        <v>2876637</v>
      </c>
      <c r="N45" s="99">
        <v>2876637</v>
      </c>
      <c r="O45" s="99">
        <v>0</v>
      </c>
      <c r="P45" s="99">
        <v>0</v>
      </c>
      <c r="Q45" s="99">
        <v>2876637</v>
      </c>
      <c r="R45" s="99">
        <v>0</v>
      </c>
      <c r="S45" s="99">
        <v>0</v>
      </c>
      <c r="T45" s="99">
        <v>0</v>
      </c>
      <c r="U45" s="99">
        <v>0</v>
      </c>
      <c r="V45" s="99">
        <v>2876637</v>
      </c>
      <c r="W45" s="99">
        <v>96519025</v>
      </c>
      <c r="X45" s="99">
        <v>-93642388</v>
      </c>
      <c r="Y45" s="100">
        <v>-97.02</v>
      </c>
      <c r="Z45" s="101">
        <v>121600603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50948374</v>
      </c>
      <c r="C49" s="51">
        <v>0</v>
      </c>
      <c r="D49" s="128">
        <v>43839248</v>
      </c>
      <c r="E49" s="53">
        <v>34720659</v>
      </c>
      <c r="F49" s="53">
        <v>0</v>
      </c>
      <c r="G49" s="53">
        <v>0</v>
      </c>
      <c r="H49" s="53">
        <v>0</v>
      </c>
      <c r="I49" s="53">
        <v>34481259</v>
      </c>
      <c r="J49" s="53">
        <v>0</v>
      </c>
      <c r="K49" s="53">
        <v>0</v>
      </c>
      <c r="L49" s="53">
        <v>0</v>
      </c>
      <c r="M49" s="53">
        <v>23818893</v>
      </c>
      <c r="N49" s="53">
        <v>0</v>
      </c>
      <c r="O49" s="53">
        <v>0</v>
      </c>
      <c r="P49" s="53">
        <v>0</v>
      </c>
      <c r="Q49" s="53">
        <v>25146026</v>
      </c>
      <c r="R49" s="53">
        <v>0</v>
      </c>
      <c r="S49" s="53">
        <v>0</v>
      </c>
      <c r="T49" s="53">
        <v>0</v>
      </c>
      <c r="U49" s="53">
        <v>0</v>
      </c>
      <c r="V49" s="53">
        <v>317416156</v>
      </c>
      <c r="W49" s="53">
        <v>592176842</v>
      </c>
      <c r="X49" s="53">
        <v>1122547457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60689435</v>
      </c>
      <c r="C51" s="51">
        <v>0</v>
      </c>
      <c r="D51" s="128">
        <v>7842005</v>
      </c>
      <c r="E51" s="53">
        <v>48600043</v>
      </c>
      <c r="F51" s="53">
        <v>0</v>
      </c>
      <c r="G51" s="53">
        <v>0</v>
      </c>
      <c r="H51" s="53">
        <v>0</v>
      </c>
      <c r="I51" s="53">
        <v>583192</v>
      </c>
      <c r="J51" s="53">
        <v>0</v>
      </c>
      <c r="K51" s="53">
        <v>0</v>
      </c>
      <c r="L51" s="53">
        <v>0</v>
      </c>
      <c r="M51" s="53">
        <v>437174</v>
      </c>
      <c r="N51" s="53">
        <v>0</v>
      </c>
      <c r="O51" s="53">
        <v>0</v>
      </c>
      <c r="P51" s="53">
        <v>0</v>
      </c>
      <c r="Q51" s="53">
        <v>76801954</v>
      </c>
      <c r="R51" s="53">
        <v>0</v>
      </c>
      <c r="S51" s="53">
        <v>0</v>
      </c>
      <c r="T51" s="53">
        <v>0</v>
      </c>
      <c r="U51" s="53">
        <v>0</v>
      </c>
      <c r="V51" s="53">
        <v>359768702</v>
      </c>
      <c r="W51" s="53">
        <v>114598263</v>
      </c>
      <c r="X51" s="53">
        <v>669320768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87.26397614104509</v>
      </c>
      <c r="C58" s="5">
        <f>IF(C67=0,0,+(C76/C67)*100)</f>
        <v>0</v>
      </c>
      <c r="D58" s="6">
        <f aca="true" t="shared" si="6" ref="D58:Z58">IF(D67=0,0,+(D76/D67)*100)</f>
        <v>89.93786117408996</v>
      </c>
      <c r="E58" s="7">
        <f t="shared" si="6"/>
        <v>89.93786117408996</v>
      </c>
      <c r="F58" s="7">
        <f t="shared" si="6"/>
        <v>44.779748566198506</v>
      </c>
      <c r="G58" s="7">
        <f t="shared" si="6"/>
        <v>74.49825587348748</v>
      </c>
      <c r="H58" s="7">
        <f t="shared" si="6"/>
        <v>67.07708403805476</v>
      </c>
      <c r="I58" s="7">
        <f t="shared" si="6"/>
        <v>63.46259194670657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63.46259169833659</v>
      </c>
      <c r="W58" s="7">
        <f t="shared" si="6"/>
        <v>98.6139196065127</v>
      </c>
      <c r="X58" s="7">
        <f t="shared" si="6"/>
        <v>0</v>
      </c>
      <c r="Y58" s="7">
        <f t="shared" si="6"/>
        <v>0</v>
      </c>
      <c r="Z58" s="8">
        <f t="shared" si="6"/>
        <v>89.93786117408996</v>
      </c>
    </row>
    <row r="59" spans="1:26" ht="13.5">
      <c r="A59" s="36" t="s">
        <v>31</v>
      </c>
      <c r="B59" s="9">
        <f aca="true" t="shared" si="7" ref="B59:Z66">IF(B68=0,0,+(B77/B68)*100)</f>
        <v>94.16323586531186</v>
      </c>
      <c r="C59" s="9">
        <f t="shared" si="7"/>
        <v>0</v>
      </c>
      <c r="D59" s="2">
        <f t="shared" si="7"/>
        <v>87.25089546718738</v>
      </c>
      <c r="E59" s="10">
        <f t="shared" si="7"/>
        <v>87.25089546718738</v>
      </c>
      <c r="F59" s="10">
        <f t="shared" si="7"/>
        <v>26.54932626629179</v>
      </c>
      <c r="G59" s="10">
        <f t="shared" si="7"/>
        <v>39.81420028415471</v>
      </c>
      <c r="H59" s="10">
        <f t="shared" si="7"/>
        <v>26.414129548310584</v>
      </c>
      <c r="I59" s="10">
        <f t="shared" si="7"/>
        <v>31.53463757575826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31.53463757575826</v>
      </c>
      <c r="W59" s="10">
        <f t="shared" si="7"/>
        <v>87.2509082564471</v>
      </c>
      <c r="X59" s="10">
        <f t="shared" si="7"/>
        <v>0</v>
      </c>
      <c r="Y59" s="10">
        <f t="shared" si="7"/>
        <v>0</v>
      </c>
      <c r="Z59" s="11">
        <f t="shared" si="7"/>
        <v>87.25089546718738</v>
      </c>
    </row>
    <row r="60" spans="1:26" ht="13.5">
      <c r="A60" s="37" t="s">
        <v>32</v>
      </c>
      <c r="B60" s="12">
        <f t="shared" si="7"/>
        <v>85.6771054269755</v>
      </c>
      <c r="C60" s="12">
        <f t="shared" si="7"/>
        <v>0</v>
      </c>
      <c r="D60" s="3">
        <f t="shared" si="7"/>
        <v>86.87516221214437</v>
      </c>
      <c r="E60" s="13">
        <f t="shared" si="7"/>
        <v>86.87516221214437</v>
      </c>
      <c r="F60" s="13">
        <f t="shared" si="7"/>
        <v>55.755576469605494</v>
      </c>
      <c r="G60" s="13">
        <f t="shared" si="7"/>
        <v>106.09101659872509</v>
      </c>
      <c r="H60" s="13">
        <f t="shared" si="7"/>
        <v>102.34474318491881</v>
      </c>
      <c r="I60" s="13">
        <f t="shared" si="7"/>
        <v>88.95678217972764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88.95678155359165</v>
      </c>
      <c r="W60" s="13">
        <f t="shared" si="7"/>
        <v>97.72200383199821</v>
      </c>
      <c r="X60" s="13">
        <f t="shared" si="7"/>
        <v>0</v>
      </c>
      <c r="Y60" s="13">
        <f t="shared" si="7"/>
        <v>0</v>
      </c>
      <c r="Z60" s="14">
        <f t="shared" si="7"/>
        <v>86.87516221214437</v>
      </c>
    </row>
    <row r="61" spans="1:26" ht="13.5">
      <c r="A61" s="38" t="s">
        <v>103</v>
      </c>
      <c r="B61" s="12">
        <f t="shared" si="7"/>
        <v>92.0960312605586</v>
      </c>
      <c r="C61" s="12">
        <f t="shared" si="7"/>
        <v>0</v>
      </c>
      <c r="D61" s="3">
        <f t="shared" si="7"/>
        <v>85.19694015356659</v>
      </c>
      <c r="E61" s="13">
        <f t="shared" si="7"/>
        <v>85.19694015356659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85.1969658650375</v>
      </c>
      <c r="X61" s="13">
        <f t="shared" si="7"/>
        <v>0</v>
      </c>
      <c r="Y61" s="13">
        <f t="shared" si="7"/>
        <v>0</v>
      </c>
      <c r="Z61" s="14">
        <f t="shared" si="7"/>
        <v>85.19694015356659</v>
      </c>
    </row>
    <row r="62" spans="1:26" ht="13.5">
      <c r="A62" s="38" t="s">
        <v>104</v>
      </c>
      <c r="B62" s="12">
        <f t="shared" si="7"/>
        <v>79.12501658287457</v>
      </c>
      <c r="C62" s="12">
        <f t="shared" si="7"/>
        <v>0</v>
      </c>
      <c r="D62" s="3">
        <f t="shared" si="7"/>
        <v>87.8957344209521</v>
      </c>
      <c r="E62" s="13">
        <f t="shared" si="7"/>
        <v>87.8957344209521</v>
      </c>
      <c r="F62" s="13">
        <f t="shared" si="7"/>
        <v>17.829972987947976</v>
      </c>
      <c r="G62" s="13">
        <f t="shared" si="7"/>
        <v>27.930078327125358</v>
      </c>
      <c r="H62" s="13">
        <f t="shared" si="7"/>
        <v>44.65854888375322</v>
      </c>
      <c r="I62" s="13">
        <f t="shared" si="7"/>
        <v>30.334927418656232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30.334927418656232</v>
      </c>
      <c r="W62" s="13">
        <f t="shared" si="7"/>
        <v>87.8957701819501</v>
      </c>
      <c r="X62" s="13">
        <f t="shared" si="7"/>
        <v>0</v>
      </c>
      <c r="Y62" s="13">
        <f t="shared" si="7"/>
        <v>0</v>
      </c>
      <c r="Z62" s="14">
        <f t="shared" si="7"/>
        <v>87.8957344209521</v>
      </c>
    </row>
    <row r="63" spans="1:26" ht="13.5">
      <c r="A63" s="38" t="s">
        <v>105</v>
      </c>
      <c r="B63" s="12">
        <f t="shared" si="7"/>
        <v>75.4693487925614</v>
      </c>
      <c r="C63" s="12">
        <f t="shared" si="7"/>
        <v>0</v>
      </c>
      <c r="D63" s="3">
        <f t="shared" si="7"/>
        <v>89.79780641404469</v>
      </c>
      <c r="E63" s="13">
        <f t="shared" si="7"/>
        <v>89.79780641404469</v>
      </c>
      <c r="F63" s="13">
        <f t="shared" si="7"/>
        <v>22.67052902611492</v>
      </c>
      <c r="G63" s="13">
        <f t="shared" si="7"/>
        <v>47.46976054639372</v>
      </c>
      <c r="H63" s="13">
        <f t="shared" si="7"/>
        <v>34.35826480564501</v>
      </c>
      <c r="I63" s="13">
        <f t="shared" si="7"/>
        <v>35.080534899419035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35.080534899419035</v>
      </c>
      <c r="W63" s="13">
        <f t="shared" si="7"/>
        <v>89.79785651241347</v>
      </c>
      <c r="X63" s="13">
        <f t="shared" si="7"/>
        <v>0</v>
      </c>
      <c r="Y63" s="13">
        <f t="shared" si="7"/>
        <v>0</v>
      </c>
      <c r="Z63" s="14">
        <f t="shared" si="7"/>
        <v>89.79780641404469</v>
      </c>
    </row>
    <row r="64" spans="1:26" ht="13.5">
      <c r="A64" s="38" t="s">
        <v>106</v>
      </c>
      <c r="B64" s="12">
        <f t="shared" si="7"/>
        <v>81.17155402729632</v>
      </c>
      <c r="C64" s="12">
        <f t="shared" si="7"/>
        <v>0</v>
      </c>
      <c r="D64" s="3">
        <f t="shared" si="7"/>
        <v>88.13070442873499</v>
      </c>
      <c r="E64" s="13">
        <f t="shared" si="7"/>
        <v>88.13070442873499</v>
      </c>
      <c r="F64" s="13">
        <f t="shared" si="7"/>
        <v>22.65339466121691</v>
      </c>
      <c r="G64" s="13">
        <f t="shared" si="7"/>
        <v>54.743941057929135</v>
      </c>
      <c r="H64" s="13">
        <f t="shared" si="7"/>
        <v>23.648461618196244</v>
      </c>
      <c r="I64" s="13">
        <f t="shared" si="7"/>
        <v>33.54189248029053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33.54189248029053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88.13070442873499</v>
      </c>
    </row>
    <row r="65" spans="1:26" ht="13.5">
      <c r="A65" s="38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1244364982</v>
      </c>
      <c r="C67" s="23"/>
      <c r="D67" s="24">
        <v>1283078958</v>
      </c>
      <c r="E67" s="25">
        <v>1283078958</v>
      </c>
      <c r="F67" s="25">
        <v>71498740</v>
      </c>
      <c r="G67" s="25">
        <v>90372458</v>
      </c>
      <c r="H67" s="25">
        <v>93645159</v>
      </c>
      <c r="I67" s="25">
        <v>255516357</v>
      </c>
      <c r="J67" s="25">
        <v>1</v>
      </c>
      <c r="K67" s="25"/>
      <c r="L67" s="25"/>
      <c r="M67" s="25">
        <v>1</v>
      </c>
      <c r="N67" s="25"/>
      <c r="O67" s="25"/>
      <c r="P67" s="25"/>
      <c r="Q67" s="25"/>
      <c r="R67" s="25"/>
      <c r="S67" s="25"/>
      <c r="T67" s="25"/>
      <c r="U67" s="25"/>
      <c r="V67" s="25">
        <v>255516358</v>
      </c>
      <c r="W67" s="25">
        <v>877645197</v>
      </c>
      <c r="X67" s="25"/>
      <c r="Y67" s="24"/>
      <c r="Z67" s="26">
        <v>1283078958</v>
      </c>
    </row>
    <row r="68" spans="1:26" ht="13.5" hidden="1">
      <c r="A68" s="36" t="s">
        <v>31</v>
      </c>
      <c r="B68" s="18">
        <v>232691020</v>
      </c>
      <c r="C68" s="18"/>
      <c r="D68" s="19">
        <v>266065863</v>
      </c>
      <c r="E68" s="20">
        <v>266065863</v>
      </c>
      <c r="F68" s="20">
        <v>26869518</v>
      </c>
      <c r="G68" s="20">
        <v>43078645</v>
      </c>
      <c r="H68" s="20">
        <v>43495573</v>
      </c>
      <c r="I68" s="20">
        <v>113443736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113443736</v>
      </c>
      <c r="W68" s="20">
        <v>199549368</v>
      </c>
      <c r="X68" s="20"/>
      <c r="Y68" s="19"/>
      <c r="Z68" s="22">
        <v>266065863</v>
      </c>
    </row>
    <row r="69" spans="1:26" ht="13.5" hidden="1">
      <c r="A69" s="37" t="s">
        <v>32</v>
      </c>
      <c r="B69" s="18">
        <v>1011673962</v>
      </c>
      <c r="C69" s="18"/>
      <c r="D69" s="19">
        <v>1017013095</v>
      </c>
      <c r="E69" s="20">
        <v>1017013095</v>
      </c>
      <c r="F69" s="20">
        <v>44629222</v>
      </c>
      <c r="G69" s="20">
        <v>47293813</v>
      </c>
      <c r="H69" s="20">
        <v>50149586</v>
      </c>
      <c r="I69" s="20">
        <v>142072621</v>
      </c>
      <c r="J69" s="20">
        <v>1</v>
      </c>
      <c r="K69" s="20"/>
      <c r="L69" s="20"/>
      <c r="M69" s="20">
        <v>1</v>
      </c>
      <c r="N69" s="20"/>
      <c r="O69" s="20"/>
      <c r="P69" s="20"/>
      <c r="Q69" s="20"/>
      <c r="R69" s="20"/>
      <c r="S69" s="20"/>
      <c r="T69" s="20"/>
      <c r="U69" s="20"/>
      <c r="V69" s="20">
        <v>142072622</v>
      </c>
      <c r="W69" s="20">
        <v>678095829</v>
      </c>
      <c r="X69" s="20"/>
      <c r="Y69" s="19"/>
      <c r="Z69" s="22">
        <v>1017013095</v>
      </c>
    </row>
    <row r="70" spans="1:26" ht="13.5" hidden="1">
      <c r="A70" s="38" t="s">
        <v>103</v>
      </c>
      <c r="B70" s="18">
        <v>481278156</v>
      </c>
      <c r="C70" s="18"/>
      <c r="D70" s="19">
        <v>463900928</v>
      </c>
      <c r="E70" s="20">
        <v>463900928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347925591</v>
      </c>
      <c r="X70" s="20"/>
      <c r="Y70" s="19"/>
      <c r="Z70" s="22">
        <v>463900928</v>
      </c>
    </row>
    <row r="71" spans="1:26" ht="13.5" hidden="1">
      <c r="A71" s="38" t="s">
        <v>104</v>
      </c>
      <c r="B71" s="18">
        <v>339861161</v>
      </c>
      <c r="C71" s="18"/>
      <c r="D71" s="19">
        <v>341643487</v>
      </c>
      <c r="E71" s="20">
        <v>341643487</v>
      </c>
      <c r="F71" s="20">
        <v>27988988</v>
      </c>
      <c r="G71" s="20">
        <v>30380280</v>
      </c>
      <c r="H71" s="20">
        <v>29535897</v>
      </c>
      <c r="I71" s="20">
        <v>87905165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87905165</v>
      </c>
      <c r="W71" s="20">
        <v>256232511</v>
      </c>
      <c r="X71" s="20"/>
      <c r="Y71" s="19"/>
      <c r="Z71" s="22">
        <v>341643487</v>
      </c>
    </row>
    <row r="72" spans="1:26" ht="13.5" hidden="1">
      <c r="A72" s="38" t="s">
        <v>105</v>
      </c>
      <c r="B72" s="18">
        <v>90508702</v>
      </c>
      <c r="C72" s="18"/>
      <c r="D72" s="19">
        <v>98583691</v>
      </c>
      <c r="E72" s="20">
        <v>98583691</v>
      </c>
      <c r="F72" s="20">
        <v>6864198</v>
      </c>
      <c r="G72" s="20">
        <v>7530394</v>
      </c>
      <c r="H72" s="20">
        <v>11229889</v>
      </c>
      <c r="I72" s="20">
        <v>25624481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25624481</v>
      </c>
      <c r="W72" s="20">
        <v>73937727</v>
      </c>
      <c r="X72" s="20"/>
      <c r="Y72" s="19"/>
      <c r="Z72" s="22">
        <v>98583691</v>
      </c>
    </row>
    <row r="73" spans="1:26" ht="13.5" hidden="1">
      <c r="A73" s="38" t="s">
        <v>106</v>
      </c>
      <c r="B73" s="18">
        <v>106334490</v>
      </c>
      <c r="C73" s="18"/>
      <c r="D73" s="19">
        <v>112884989</v>
      </c>
      <c r="E73" s="20">
        <v>112884989</v>
      </c>
      <c r="F73" s="20">
        <v>9750649</v>
      </c>
      <c r="G73" s="20">
        <v>9378700</v>
      </c>
      <c r="H73" s="20">
        <v>9367603</v>
      </c>
      <c r="I73" s="20">
        <v>28496952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28496952</v>
      </c>
      <c r="W73" s="20"/>
      <c r="X73" s="20"/>
      <c r="Y73" s="19"/>
      <c r="Z73" s="22">
        <v>112884989</v>
      </c>
    </row>
    <row r="74" spans="1:26" ht="13.5" hidden="1">
      <c r="A74" s="38" t="s">
        <v>107</v>
      </c>
      <c r="B74" s="18">
        <v>-6308547</v>
      </c>
      <c r="C74" s="18"/>
      <c r="D74" s="19"/>
      <c r="E74" s="20"/>
      <c r="F74" s="20">
        <v>25387</v>
      </c>
      <c r="G74" s="20">
        <v>4439</v>
      </c>
      <c r="H74" s="20">
        <v>16197</v>
      </c>
      <c r="I74" s="20">
        <v>46023</v>
      </c>
      <c r="J74" s="20">
        <v>1</v>
      </c>
      <c r="K74" s="20"/>
      <c r="L74" s="20"/>
      <c r="M74" s="20">
        <v>1</v>
      </c>
      <c r="N74" s="20"/>
      <c r="O74" s="20"/>
      <c r="P74" s="20"/>
      <c r="Q74" s="20"/>
      <c r="R74" s="20"/>
      <c r="S74" s="20"/>
      <c r="T74" s="20"/>
      <c r="U74" s="20"/>
      <c r="V74" s="20">
        <v>46024</v>
      </c>
      <c r="W74" s="20"/>
      <c r="X74" s="20"/>
      <c r="Y74" s="19"/>
      <c r="Z74" s="22"/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>
        <v>1085882361</v>
      </c>
      <c r="C76" s="31"/>
      <c r="D76" s="32">
        <v>1153973772</v>
      </c>
      <c r="E76" s="33">
        <v>1153973772</v>
      </c>
      <c r="F76" s="33">
        <v>32016956</v>
      </c>
      <c r="G76" s="33">
        <v>67325905</v>
      </c>
      <c r="H76" s="33">
        <v>62814442</v>
      </c>
      <c r="I76" s="33">
        <v>162157303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162157303</v>
      </c>
      <c r="W76" s="33">
        <v>865480329</v>
      </c>
      <c r="X76" s="33"/>
      <c r="Y76" s="32"/>
      <c r="Z76" s="34">
        <v>1153973772</v>
      </c>
    </row>
    <row r="77" spans="1:26" ht="13.5" hidden="1">
      <c r="A77" s="36" t="s">
        <v>31</v>
      </c>
      <c r="B77" s="18">
        <v>219109394</v>
      </c>
      <c r="C77" s="18"/>
      <c r="D77" s="19">
        <v>232144848</v>
      </c>
      <c r="E77" s="20">
        <v>232144848</v>
      </c>
      <c r="F77" s="20">
        <v>7133676</v>
      </c>
      <c r="G77" s="20">
        <v>17151418</v>
      </c>
      <c r="H77" s="20">
        <v>11488977</v>
      </c>
      <c r="I77" s="20">
        <v>35774071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35774071</v>
      </c>
      <c r="W77" s="20">
        <v>174108636</v>
      </c>
      <c r="X77" s="20"/>
      <c r="Y77" s="19"/>
      <c r="Z77" s="22">
        <v>232144848</v>
      </c>
    </row>
    <row r="78" spans="1:26" ht="13.5" hidden="1">
      <c r="A78" s="37" t="s">
        <v>32</v>
      </c>
      <c r="B78" s="18">
        <v>866772967</v>
      </c>
      <c r="C78" s="18"/>
      <c r="D78" s="19">
        <v>883531776</v>
      </c>
      <c r="E78" s="20">
        <v>883531776</v>
      </c>
      <c r="F78" s="20">
        <v>24883280</v>
      </c>
      <c r="G78" s="20">
        <v>50174487</v>
      </c>
      <c r="H78" s="20">
        <v>51325465</v>
      </c>
      <c r="I78" s="20">
        <v>126383232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126383232</v>
      </c>
      <c r="W78" s="20">
        <v>662648832</v>
      </c>
      <c r="X78" s="20"/>
      <c r="Y78" s="19"/>
      <c r="Z78" s="22">
        <v>883531776</v>
      </c>
    </row>
    <row r="79" spans="1:26" ht="13.5" hidden="1">
      <c r="A79" s="38" t="s">
        <v>103</v>
      </c>
      <c r="B79" s="18">
        <v>443238081</v>
      </c>
      <c r="C79" s="18"/>
      <c r="D79" s="19">
        <v>395229396</v>
      </c>
      <c r="E79" s="20">
        <v>395229396</v>
      </c>
      <c r="F79" s="20">
        <v>16127848</v>
      </c>
      <c r="G79" s="20">
        <v>32980321</v>
      </c>
      <c r="H79" s="20">
        <v>32061473</v>
      </c>
      <c r="I79" s="20">
        <v>81169642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81169642</v>
      </c>
      <c r="W79" s="20">
        <v>296422047</v>
      </c>
      <c r="X79" s="20"/>
      <c r="Y79" s="19"/>
      <c r="Z79" s="22">
        <v>395229396</v>
      </c>
    </row>
    <row r="80" spans="1:26" ht="13.5" hidden="1">
      <c r="A80" s="38" t="s">
        <v>104</v>
      </c>
      <c r="B80" s="18">
        <v>268915200</v>
      </c>
      <c r="C80" s="18"/>
      <c r="D80" s="19">
        <v>300290052</v>
      </c>
      <c r="E80" s="20">
        <v>300290052</v>
      </c>
      <c r="F80" s="20">
        <v>4990429</v>
      </c>
      <c r="G80" s="20">
        <v>8485236</v>
      </c>
      <c r="H80" s="20">
        <v>13190303</v>
      </c>
      <c r="I80" s="20">
        <v>26665968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26665968</v>
      </c>
      <c r="W80" s="20">
        <v>225217539</v>
      </c>
      <c r="X80" s="20"/>
      <c r="Y80" s="19"/>
      <c r="Z80" s="22">
        <v>300290052</v>
      </c>
    </row>
    <row r="81" spans="1:26" ht="13.5" hidden="1">
      <c r="A81" s="38" t="s">
        <v>105</v>
      </c>
      <c r="B81" s="18">
        <v>68306328</v>
      </c>
      <c r="C81" s="18"/>
      <c r="D81" s="19">
        <v>88525992</v>
      </c>
      <c r="E81" s="20">
        <v>88525992</v>
      </c>
      <c r="F81" s="20">
        <v>1556150</v>
      </c>
      <c r="G81" s="20">
        <v>3574660</v>
      </c>
      <c r="H81" s="20">
        <v>3858395</v>
      </c>
      <c r="I81" s="20">
        <v>8989205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8989205</v>
      </c>
      <c r="W81" s="20">
        <v>66394494</v>
      </c>
      <c r="X81" s="20"/>
      <c r="Y81" s="19"/>
      <c r="Z81" s="22">
        <v>88525992</v>
      </c>
    </row>
    <row r="82" spans="1:26" ht="13.5" hidden="1">
      <c r="A82" s="38" t="s">
        <v>106</v>
      </c>
      <c r="B82" s="18">
        <v>86313358</v>
      </c>
      <c r="C82" s="18"/>
      <c r="D82" s="19">
        <v>99486336</v>
      </c>
      <c r="E82" s="20">
        <v>99486336</v>
      </c>
      <c r="F82" s="20">
        <v>2208853</v>
      </c>
      <c r="G82" s="20">
        <v>5134270</v>
      </c>
      <c r="H82" s="20">
        <v>2215294</v>
      </c>
      <c r="I82" s="20">
        <v>9558417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9558417</v>
      </c>
      <c r="W82" s="20">
        <v>74614752</v>
      </c>
      <c r="X82" s="20"/>
      <c r="Y82" s="19"/>
      <c r="Z82" s="22">
        <v>99486336</v>
      </c>
    </row>
    <row r="83" spans="1:26" ht="13.5" hidden="1">
      <c r="A83" s="38" t="s">
        <v>107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108</v>
      </c>
      <c r="B84" s="27"/>
      <c r="C84" s="27"/>
      <c r="D84" s="28">
        <v>38297148</v>
      </c>
      <c r="E84" s="29">
        <v>38297148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28722861</v>
      </c>
      <c r="X84" s="29"/>
      <c r="Y84" s="28"/>
      <c r="Z84" s="30">
        <v>38297148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206176</v>
      </c>
      <c r="C6" s="18">
        <v>0</v>
      </c>
      <c r="D6" s="58">
        <v>1900000</v>
      </c>
      <c r="E6" s="59">
        <v>2600000</v>
      </c>
      <c r="F6" s="59">
        <v>9649</v>
      </c>
      <c r="G6" s="59">
        <v>31356</v>
      </c>
      <c r="H6" s="59">
        <v>59781</v>
      </c>
      <c r="I6" s="59">
        <v>100786</v>
      </c>
      <c r="J6" s="59">
        <v>4075</v>
      </c>
      <c r="K6" s="59">
        <v>17588</v>
      </c>
      <c r="L6" s="59">
        <v>91096</v>
      </c>
      <c r="M6" s="59">
        <v>112759</v>
      </c>
      <c r="N6" s="59">
        <v>8114</v>
      </c>
      <c r="O6" s="59">
        <v>10363</v>
      </c>
      <c r="P6" s="59">
        <v>14737</v>
      </c>
      <c r="Q6" s="59">
        <v>33214</v>
      </c>
      <c r="R6" s="59">
        <v>0</v>
      </c>
      <c r="S6" s="59">
        <v>0</v>
      </c>
      <c r="T6" s="59">
        <v>0</v>
      </c>
      <c r="U6" s="59">
        <v>0</v>
      </c>
      <c r="V6" s="59">
        <v>246759</v>
      </c>
      <c r="W6" s="59">
        <v>290000</v>
      </c>
      <c r="X6" s="59">
        <v>-43241</v>
      </c>
      <c r="Y6" s="60">
        <v>-14.91</v>
      </c>
      <c r="Z6" s="61">
        <v>2600000</v>
      </c>
    </row>
    <row r="7" spans="1:26" ht="13.5">
      <c r="A7" s="57" t="s">
        <v>33</v>
      </c>
      <c r="B7" s="18">
        <v>14853282</v>
      </c>
      <c r="C7" s="18">
        <v>0</v>
      </c>
      <c r="D7" s="58">
        <v>7000000</v>
      </c>
      <c r="E7" s="59">
        <v>14285000</v>
      </c>
      <c r="F7" s="59">
        <v>46197</v>
      </c>
      <c r="G7" s="59">
        <v>867971</v>
      </c>
      <c r="H7" s="59">
        <v>576595</v>
      </c>
      <c r="I7" s="59">
        <v>1490763</v>
      </c>
      <c r="J7" s="59">
        <v>3181981</v>
      </c>
      <c r="K7" s="59">
        <v>115718</v>
      </c>
      <c r="L7" s="59">
        <v>1124915</v>
      </c>
      <c r="M7" s="59">
        <v>4422614</v>
      </c>
      <c r="N7" s="59">
        <v>661027</v>
      </c>
      <c r="O7" s="59">
        <v>1479009</v>
      </c>
      <c r="P7" s="59">
        <v>709081</v>
      </c>
      <c r="Q7" s="59">
        <v>2849117</v>
      </c>
      <c r="R7" s="59">
        <v>0</v>
      </c>
      <c r="S7" s="59">
        <v>0</v>
      </c>
      <c r="T7" s="59">
        <v>0</v>
      </c>
      <c r="U7" s="59">
        <v>0</v>
      </c>
      <c r="V7" s="59">
        <v>8762494</v>
      </c>
      <c r="W7" s="59">
        <v>5426000</v>
      </c>
      <c r="X7" s="59">
        <v>3336494</v>
      </c>
      <c r="Y7" s="60">
        <v>61.49</v>
      </c>
      <c r="Z7" s="61">
        <v>14285000</v>
      </c>
    </row>
    <row r="8" spans="1:26" ht="13.5">
      <c r="A8" s="57" t="s">
        <v>34</v>
      </c>
      <c r="B8" s="18">
        <v>358478444</v>
      </c>
      <c r="C8" s="18">
        <v>0</v>
      </c>
      <c r="D8" s="58">
        <v>411612000</v>
      </c>
      <c r="E8" s="59">
        <v>435720820</v>
      </c>
      <c r="F8" s="59">
        <v>116403783</v>
      </c>
      <c r="G8" s="59">
        <v>923408</v>
      </c>
      <c r="H8" s="59">
        <v>603920</v>
      </c>
      <c r="I8" s="59">
        <v>117931111</v>
      </c>
      <c r="J8" s="59">
        <v>40165921</v>
      </c>
      <c r="K8" s="59">
        <v>0</v>
      </c>
      <c r="L8" s="59">
        <v>92858000</v>
      </c>
      <c r="M8" s="59">
        <v>133023921</v>
      </c>
      <c r="N8" s="59">
        <v>32638100</v>
      </c>
      <c r="O8" s="59">
        <v>10144731</v>
      </c>
      <c r="P8" s="59">
        <v>18477212</v>
      </c>
      <c r="Q8" s="59">
        <v>61260043</v>
      </c>
      <c r="R8" s="59">
        <v>0</v>
      </c>
      <c r="S8" s="59">
        <v>0</v>
      </c>
      <c r="T8" s="59">
        <v>0</v>
      </c>
      <c r="U8" s="59">
        <v>0</v>
      </c>
      <c r="V8" s="59">
        <v>312215075</v>
      </c>
      <c r="W8" s="59">
        <v>328790000</v>
      </c>
      <c r="X8" s="59">
        <v>-16574925</v>
      </c>
      <c r="Y8" s="60">
        <v>-5.04</v>
      </c>
      <c r="Z8" s="61">
        <v>435720820</v>
      </c>
    </row>
    <row r="9" spans="1:26" ht="13.5">
      <c r="A9" s="57" t="s">
        <v>35</v>
      </c>
      <c r="B9" s="18">
        <v>8141073</v>
      </c>
      <c r="C9" s="18">
        <v>0</v>
      </c>
      <c r="D9" s="58">
        <v>372640</v>
      </c>
      <c r="E9" s="59">
        <v>430170</v>
      </c>
      <c r="F9" s="59">
        <v>5928</v>
      </c>
      <c r="G9" s="59">
        <v>61417</v>
      </c>
      <c r="H9" s="59">
        <v>92935</v>
      </c>
      <c r="I9" s="59">
        <v>160280</v>
      </c>
      <c r="J9" s="59">
        <v>17404</v>
      </c>
      <c r="K9" s="59">
        <v>49458</v>
      </c>
      <c r="L9" s="59">
        <v>8453</v>
      </c>
      <c r="M9" s="59">
        <v>75315</v>
      </c>
      <c r="N9" s="59">
        <v>5308</v>
      </c>
      <c r="O9" s="59">
        <v>41710</v>
      </c>
      <c r="P9" s="59">
        <v>69971</v>
      </c>
      <c r="Q9" s="59">
        <v>116989</v>
      </c>
      <c r="R9" s="59">
        <v>0</v>
      </c>
      <c r="S9" s="59">
        <v>0</v>
      </c>
      <c r="T9" s="59">
        <v>0</v>
      </c>
      <c r="U9" s="59">
        <v>0</v>
      </c>
      <c r="V9" s="59">
        <v>352584</v>
      </c>
      <c r="W9" s="59">
        <v>241000</v>
      </c>
      <c r="X9" s="59">
        <v>111584</v>
      </c>
      <c r="Y9" s="60">
        <v>46.3</v>
      </c>
      <c r="Z9" s="61">
        <v>430170</v>
      </c>
    </row>
    <row r="10" spans="1:26" ht="25.5">
      <c r="A10" s="62" t="s">
        <v>95</v>
      </c>
      <c r="B10" s="63">
        <f>SUM(B5:B9)</f>
        <v>381678975</v>
      </c>
      <c r="C10" s="63">
        <f>SUM(C5:C9)</f>
        <v>0</v>
      </c>
      <c r="D10" s="64">
        <f aca="true" t="shared" si="0" ref="D10:Z10">SUM(D5:D9)</f>
        <v>420884640</v>
      </c>
      <c r="E10" s="65">
        <f t="shared" si="0"/>
        <v>453035990</v>
      </c>
      <c r="F10" s="65">
        <f t="shared" si="0"/>
        <v>116465557</v>
      </c>
      <c r="G10" s="65">
        <f t="shared" si="0"/>
        <v>1884152</v>
      </c>
      <c r="H10" s="65">
        <f t="shared" si="0"/>
        <v>1333231</v>
      </c>
      <c r="I10" s="65">
        <f t="shared" si="0"/>
        <v>119682940</v>
      </c>
      <c r="J10" s="65">
        <f t="shared" si="0"/>
        <v>43369381</v>
      </c>
      <c r="K10" s="65">
        <f t="shared" si="0"/>
        <v>182764</v>
      </c>
      <c r="L10" s="65">
        <f t="shared" si="0"/>
        <v>94082464</v>
      </c>
      <c r="M10" s="65">
        <f t="shared" si="0"/>
        <v>137634609</v>
      </c>
      <c r="N10" s="65">
        <f t="shared" si="0"/>
        <v>33312549</v>
      </c>
      <c r="O10" s="65">
        <f t="shared" si="0"/>
        <v>11675813</v>
      </c>
      <c r="P10" s="65">
        <f t="shared" si="0"/>
        <v>19271001</v>
      </c>
      <c r="Q10" s="65">
        <f t="shared" si="0"/>
        <v>64259363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321576912</v>
      </c>
      <c r="W10" s="65">
        <f t="shared" si="0"/>
        <v>334747000</v>
      </c>
      <c r="X10" s="65">
        <f t="shared" si="0"/>
        <v>-13170088</v>
      </c>
      <c r="Y10" s="66">
        <f>+IF(W10&lt;&gt;0,(X10/W10)*100,0)</f>
        <v>-3.934340860410997</v>
      </c>
      <c r="Z10" s="67">
        <f t="shared" si="0"/>
        <v>453035990</v>
      </c>
    </row>
    <row r="11" spans="1:26" ht="13.5">
      <c r="A11" s="57" t="s">
        <v>36</v>
      </c>
      <c r="B11" s="18">
        <v>111194694</v>
      </c>
      <c r="C11" s="18">
        <v>0</v>
      </c>
      <c r="D11" s="58">
        <v>138988000</v>
      </c>
      <c r="E11" s="59">
        <v>141580990</v>
      </c>
      <c r="F11" s="59">
        <v>10329029</v>
      </c>
      <c r="G11" s="59">
        <v>10985479</v>
      </c>
      <c r="H11" s="59">
        <v>10060486</v>
      </c>
      <c r="I11" s="59">
        <v>31374994</v>
      </c>
      <c r="J11" s="59">
        <v>10411418</v>
      </c>
      <c r="K11" s="59">
        <v>10208547</v>
      </c>
      <c r="L11" s="59">
        <v>10369768</v>
      </c>
      <c r="M11" s="59">
        <v>30989733</v>
      </c>
      <c r="N11" s="59">
        <v>10536339</v>
      </c>
      <c r="O11" s="59">
        <v>11281719</v>
      </c>
      <c r="P11" s="59">
        <v>11166545</v>
      </c>
      <c r="Q11" s="59">
        <v>32984603</v>
      </c>
      <c r="R11" s="59">
        <v>0</v>
      </c>
      <c r="S11" s="59">
        <v>0</v>
      </c>
      <c r="T11" s="59">
        <v>0</v>
      </c>
      <c r="U11" s="59">
        <v>0</v>
      </c>
      <c r="V11" s="59">
        <v>95349330</v>
      </c>
      <c r="W11" s="59">
        <v>110900000</v>
      </c>
      <c r="X11" s="59">
        <v>-15550670</v>
      </c>
      <c r="Y11" s="60">
        <v>-14.02</v>
      </c>
      <c r="Z11" s="61">
        <v>141580990</v>
      </c>
    </row>
    <row r="12" spans="1:26" ht="13.5">
      <c r="A12" s="57" t="s">
        <v>37</v>
      </c>
      <c r="B12" s="18">
        <v>11593628</v>
      </c>
      <c r="C12" s="18">
        <v>0</v>
      </c>
      <c r="D12" s="58">
        <v>13282370</v>
      </c>
      <c r="E12" s="59">
        <v>12914640</v>
      </c>
      <c r="F12" s="59">
        <v>970541</v>
      </c>
      <c r="G12" s="59">
        <v>979064</v>
      </c>
      <c r="H12" s="59">
        <v>985506</v>
      </c>
      <c r="I12" s="59">
        <v>2935111</v>
      </c>
      <c r="J12" s="59">
        <v>963056</v>
      </c>
      <c r="K12" s="59">
        <v>970680</v>
      </c>
      <c r="L12" s="59">
        <v>958800</v>
      </c>
      <c r="M12" s="59">
        <v>2892536</v>
      </c>
      <c r="N12" s="59">
        <v>1388925</v>
      </c>
      <c r="O12" s="59">
        <v>1053012</v>
      </c>
      <c r="P12" s="59">
        <v>1008099</v>
      </c>
      <c r="Q12" s="59">
        <v>3450036</v>
      </c>
      <c r="R12" s="59">
        <v>0</v>
      </c>
      <c r="S12" s="59">
        <v>0</v>
      </c>
      <c r="T12" s="59">
        <v>0</v>
      </c>
      <c r="U12" s="59">
        <v>0</v>
      </c>
      <c r="V12" s="59">
        <v>9277683</v>
      </c>
      <c r="W12" s="59">
        <v>9980000</v>
      </c>
      <c r="X12" s="59">
        <v>-702317</v>
      </c>
      <c r="Y12" s="60">
        <v>-7.04</v>
      </c>
      <c r="Z12" s="61">
        <v>12914640</v>
      </c>
    </row>
    <row r="13" spans="1:26" ht="13.5">
      <c r="A13" s="57" t="s">
        <v>96</v>
      </c>
      <c r="B13" s="18">
        <v>19533220</v>
      </c>
      <c r="C13" s="18">
        <v>0</v>
      </c>
      <c r="D13" s="58">
        <v>18281000</v>
      </c>
      <c r="E13" s="59">
        <v>20018050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13707000</v>
      </c>
      <c r="X13" s="59">
        <v>-13707000</v>
      </c>
      <c r="Y13" s="60">
        <v>-100</v>
      </c>
      <c r="Z13" s="61">
        <v>20018050</v>
      </c>
    </row>
    <row r="14" spans="1:26" ht="13.5">
      <c r="A14" s="57" t="s">
        <v>38</v>
      </c>
      <c r="B14" s="18">
        <v>665209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93334615</v>
      </c>
      <c r="C16" s="18">
        <v>0</v>
      </c>
      <c r="D16" s="58">
        <v>255407325</v>
      </c>
      <c r="E16" s="59">
        <v>225750805</v>
      </c>
      <c r="F16" s="59">
        <v>1103606</v>
      </c>
      <c r="G16" s="59">
        <v>8021485</v>
      </c>
      <c r="H16" s="59">
        <v>7463008</v>
      </c>
      <c r="I16" s="59">
        <v>16588099</v>
      </c>
      <c r="J16" s="59">
        <v>35410527</v>
      </c>
      <c r="K16" s="59">
        <v>14694387</v>
      </c>
      <c r="L16" s="59">
        <v>24889394</v>
      </c>
      <c r="M16" s="59">
        <v>74994308</v>
      </c>
      <c r="N16" s="59">
        <v>9080536</v>
      </c>
      <c r="O16" s="59">
        <v>15949862</v>
      </c>
      <c r="P16" s="59">
        <v>21807251</v>
      </c>
      <c r="Q16" s="59">
        <v>46837649</v>
      </c>
      <c r="R16" s="59">
        <v>0</v>
      </c>
      <c r="S16" s="59">
        <v>0</v>
      </c>
      <c r="T16" s="59">
        <v>0</v>
      </c>
      <c r="U16" s="59">
        <v>0</v>
      </c>
      <c r="V16" s="59">
        <v>138420056</v>
      </c>
      <c r="W16" s="59">
        <v>117400000</v>
      </c>
      <c r="X16" s="59">
        <v>21020056</v>
      </c>
      <c r="Y16" s="60">
        <v>17.9</v>
      </c>
      <c r="Z16" s="61">
        <v>225750805</v>
      </c>
    </row>
    <row r="17" spans="1:26" ht="13.5">
      <c r="A17" s="57" t="s">
        <v>41</v>
      </c>
      <c r="B17" s="18">
        <v>46758897</v>
      </c>
      <c r="C17" s="18">
        <v>0</v>
      </c>
      <c r="D17" s="58">
        <v>57006660</v>
      </c>
      <c r="E17" s="59">
        <v>58137660</v>
      </c>
      <c r="F17" s="59">
        <v>2924065</v>
      </c>
      <c r="G17" s="59">
        <v>3054816</v>
      </c>
      <c r="H17" s="59">
        <v>2998225</v>
      </c>
      <c r="I17" s="59">
        <v>8977106</v>
      </c>
      <c r="J17" s="59">
        <v>5569797</v>
      </c>
      <c r="K17" s="59">
        <v>4663992</v>
      </c>
      <c r="L17" s="59">
        <v>4399044</v>
      </c>
      <c r="M17" s="59">
        <v>14632833</v>
      </c>
      <c r="N17" s="59">
        <v>4550781</v>
      </c>
      <c r="O17" s="59">
        <v>3639804</v>
      </c>
      <c r="P17" s="59">
        <v>6624110</v>
      </c>
      <c r="Q17" s="59">
        <v>14814695</v>
      </c>
      <c r="R17" s="59">
        <v>0</v>
      </c>
      <c r="S17" s="59">
        <v>0</v>
      </c>
      <c r="T17" s="59">
        <v>0</v>
      </c>
      <c r="U17" s="59">
        <v>0</v>
      </c>
      <c r="V17" s="59">
        <v>38424634</v>
      </c>
      <c r="W17" s="59">
        <v>40900000</v>
      </c>
      <c r="X17" s="59">
        <v>-2475366</v>
      </c>
      <c r="Y17" s="60">
        <v>-6.05</v>
      </c>
      <c r="Z17" s="61">
        <v>58137660</v>
      </c>
    </row>
    <row r="18" spans="1:26" ht="13.5">
      <c r="A18" s="69" t="s">
        <v>42</v>
      </c>
      <c r="B18" s="70">
        <f>SUM(B11:B17)</f>
        <v>283080263</v>
      </c>
      <c r="C18" s="70">
        <f>SUM(C11:C17)</f>
        <v>0</v>
      </c>
      <c r="D18" s="71">
        <f aca="true" t="shared" si="1" ref="D18:Z18">SUM(D11:D17)</f>
        <v>482965355</v>
      </c>
      <c r="E18" s="72">
        <f t="shared" si="1"/>
        <v>458402145</v>
      </c>
      <c r="F18" s="72">
        <f t="shared" si="1"/>
        <v>15327241</v>
      </c>
      <c r="G18" s="72">
        <f t="shared" si="1"/>
        <v>23040844</v>
      </c>
      <c r="H18" s="72">
        <f t="shared" si="1"/>
        <v>21507225</v>
      </c>
      <c r="I18" s="72">
        <f t="shared" si="1"/>
        <v>59875310</v>
      </c>
      <c r="J18" s="72">
        <f t="shared" si="1"/>
        <v>52354798</v>
      </c>
      <c r="K18" s="72">
        <f t="shared" si="1"/>
        <v>30537606</v>
      </c>
      <c r="L18" s="72">
        <f t="shared" si="1"/>
        <v>40617006</v>
      </c>
      <c r="M18" s="72">
        <f t="shared" si="1"/>
        <v>123509410</v>
      </c>
      <c r="N18" s="72">
        <f t="shared" si="1"/>
        <v>25556581</v>
      </c>
      <c r="O18" s="72">
        <f t="shared" si="1"/>
        <v>31924397</v>
      </c>
      <c r="P18" s="72">
        <f t="shared" si="1"/>
        <v>40606005</v>
      </c>
      <c r="Q18" s="72">
        <f t="shared" si="1"/>
        <v>98086983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281471703</v>
      </c>
      <c r="W18" s="72">
        <f t="shared" si="1"/>
        <v>292887000</v>
      </c>
      <c r="X18" s="72">
        <f t="shared" si="1"/>
        <v>-11415297</v>
      </c>
      <c r="Y18" s="66">
        <f>+IF(W18&lt;&gt;0,(X18/W18)*100,0)</f>
        <v>-3.897508936893751</v>
      </c>
      <c r="Z18" s="73">
        <f t="shared" si="1"/>
        <v>458402145</v>
      </c>
    </row>
    <row r="19" spans="1:26" ht="13.5">
      <c r="A19" s="69" t="s">
        <v>43</v>
      </c>
      <c r="B19" s="74">
        <f>+B10-B18</f>
        <v>98598712</v>
      </c>
      <c r="C19" s="74">
        <f>+C10-C18</f>
        <v>0</v>
      </c>
      <c r="D19" s="75">
        <f aca="true" t="shared" si="2" ref="D19:Z19">+D10-D18</f>
        <v>-62080715</v>
      </c>
      <c r="E19" s="76">
        <f t="shared" si="2"/>
        <v>-5366155</v>
      </c>
      <c r="F19" s="76">
        <f t="shared" si="2"/>
        <v>101138316</v>
      </c>
      <c r="G19" s="76">
        <f t="shared" si="2"/>
        <v>-21156692</v>
      </c>
      <c r="H19" s="76">
        <f t="shared" si="2"/>
        <v>-20173994</v>
      </c>
      <c r="I19" s="76">
        <f t="shared" si="2"/>
        <v>59807630</v>
      </c>
      <c r="J19" s="76">
        <f t="shared" si="2"/>
        <v>-8985417</v>
      </c>
      <c r="K19" s="76">
        <f t="shared" si="2"/>
        <v>-30354842</v>
      </c>
      <c r="L19" s="76">
        <f t="shared" si="2"/>
        <v>53465458</v>
      </c>
      <c r="M19" s="76">
        <f t="shared" si="2"/>
        <v>14125199</v>
      </c>
      <c r="N19" s="76">
        <f t="shared" si="2"/>
        <v>7755968</v>
      </c>
      <c r="O19" s="76">
        <f t="shared" si="2"/>
        <v>-20248584</v>
      </c>
      <c r="P19" s="76">
        <f t="shared" si="2"/>
        <v>-21335004</v>
      </c>
      <c r="Q19" s="76">
        <f t="shared" si="2"/>
        <v>-33827620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40105209</v>
      </c>
      <c r="W19" s="76">
        <f>IF(E10=E18,0,W10-W18)</f>
        <v>41860000</v>
      </c>
      <c r="X19" s="76">
        <f t="shared" si="2"/>
        <v>-1754791</v>
      </c>
      <c r="Y19" s="77">
        <f>+IF(W19&lt;&gt;0,(X19/W19)*100,0)</f>
        <v>-4.192047300525561</v>
      </c>
      <c r="Z19" s="78">
        <f t="shared" si="2"/>
        <v>-5366155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97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98</v>
      </c>
      <c r="B22" s="85">
        <f>SUM(B19:B21)</f>
        <v>98598712</v>
      </c>
      <c r="C22" s="85">
        <f>SUM(C19:C21)</f>
        <v>0</v>
      </c>
      <c r="D22" s="86">
        <f aca="true" t="shared" si="3" ref="D22:Z22">SUM(D19:D21)</f>
        <v>-62080715</v>
      </c>
      <c r="E22" s="87">
        <f t="shared" si="3"/>
        <v>-5366155</v>
      </c>
      <c r="F22" s="87">
        <f t="shared" si="3"/>
        <v>101138316</v>
      </c>
      <c r="G22" s="87">
        <f t="shared" si="3"/>
        <v>-21156692</v>
      </c>
      <c r="H22" s="87">
        <f t="shared" si="3"/>
        <v>-20173994</v>
      </c>
      <c r="I22" s="87">
        <f t="shared" si="3"/>
        <v>59807630</v>
      </c>
      <c r="J22" s="87">
        <f t="shared" si="3"/>
        <v>-8985417</v>
      </c>
      <c r="K22" s="87">
        <f t="shared" si="3"/>
        <v>-30354842</v>
      </c>
      <c r="L22" s="87">
        <f t="shared" si="3"/>
        <v>53465458</v>
      </c>
      <c r="M22" s="87">
        <f t="shared" si="3"/>
        <v>14125199</v>
      </c>
      <c r="N22" s="87">
        <f t="shared" si="3"/>
        <v>7755968</v>
      </c>
      <c r="O22" s="87">
        <f t="shared" si="3"/>
        <v>-20248584</v>
      </c>
      <c r="P22" s="87">
        <f t="shared" si="3"/>
        <v>-21335004</v>
      </c>
      <c r="Q22" s="87">
        <f t="shared" si="3"/>
        <v>-33827620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40105209</v>
      </c>
      <c r="W22" s="87">
        <f t="shared" si="3"/>
        <v>41860000</v>
      </c>
      <c r="X22" s="87">
        <f t="shared" si="3"/>
        <v>-1754791</v>
      </c>
      <c r="Y22" s="88">
        <f>+IF(W22&lt;&gt;0,(X22/W22)*100,0)</f>
        <v>-4.192047300525561</v>
      </c>
      <c r="Z22" s="89">
        <f t="shared" si="3"/>
        <v>-5366155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98598712</v>
      </c>
      <c r="C24" s="74">
        <f>SUM(C22:C23)</f>
        <v>0</v>
      </c>
      <c r="D24" s="75">
        <f aca="true" t="shared" si="4" ref="D24:Z24">SUM(D22:D23)</f>
        <v>-62080715</v>
      </c>
      <c r="E24" s="76">
        <f t="shared" si="4"/>
        <v>-5366155</v>
      </c>
      <c r="F24" s="76">
        <f t="shared" si="4"/>
        <v>101138316</v>
      </c>
      <c r="G24" s="76">
        <f t="shared" si="4"/>
        <v>-21156692</v>
      </c>
      <c r="H24" s="76">
        <f t="shared" si="4"/>
        <v>-20173994</v>
      </c>
      <c r="I24" s="76">
        <f t="shared" si="4"/>
        <v>59807630</v>
      </c>
      <c r="J24" s="76">
        <f t="shared" si="4"/>
        <v>-8985417</v>
      </c>
      <c r="K24" s="76">
        <f t="shared" si="4"/>
        <v>-30354842</v>
      </c>
      <c r="L24" s="76">
        <f t="shared" si="4"/>
        <v>53465458</v>
      </c>
      <c r="M24" s="76">
        <f t="shared" si="4"/>
        <v>14125199</v>
      </c>
      <c r="N24" s="76">
        <f t="shared" si="4"/>
        <v>7755968</v>
      </c>
      <c r="O24" s="76">
        <f t="shared" si="4"/>
        <v>-20248584</v>
      </c>
      <c r="P24" s="76">
        <f t="shared" si="4"/>
        <v>-21335004</v>
      </c>
      <c r="Q24" s="76">
        <f t="shared" si="4"/>
        <v>-33827620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40105209</v>
      </c>
      <c r="W24" s="76">
        <f t="shared" si="4"/>
        <v>41860000</v>
      </c>
      <c r="X24" s="76">
        <f t="shared" si="4"/>
        <v>-1754791</v>
      </c>
      <c r="Y24" s="77">
        <f>+IF(W24&lt;&gt;0,(X24/W24)*100,0)</f>
        <v>-4.192047300525561</v>
      </c>
      <c r="Z24" s="78">
        <f t="shared" si="4"/>
        <v>-5366155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9691450</v>
      </c>
      <c r="C27" s="21">
        <v>0</v>
      </c>
      <c r="D27" s="98">
        <v>28050000</v>
      </c>
      <c r="E27" s="99">
        <v>28505020</v>
      </c>
      <c r="F27" s="99">
        <v>53546</v>
      </c>
      <c r="G27" s="99">
        <v>537993</v>
      </c>
      <c r="H27" s="99">
        <v>3908956</v>
      </c>
      <c r="I27" s="99">
        <v>4500495</v>
      </c>
      <c r="J27" s="99">
        <v>2963673</v>
      </c>
      <c r="K27" s="99">
        <v>441785</v>
      </c>
      <c r="L27" s="99">
        <v>441785</v>
      </c>
      <c r="M27" s="99">
        <v>3847243</v>
      </c>
      <c r="N27" s="99">
        <v>2064321</v>
      </c>
      <c r="O27" s="99">
        <v>1587528</v>
      </c>
      <c r="P27" s="99">
        <v>2184051</v>
      </c>
      <c r="Q27" s="99">
        <v>5835900</v>
      </c>
      <c r="R27" s="99">
        <v>0</v>
      </c>
      <c r="S27" s="99">
        <v>0</v>
      </c>
      <c r="T27" s="99">
        <v>0</v>
      </c>
      <c r="U27" s="99">
        <v>0</v>
      </c>
      <c r="V27" s="99">
        <v>14183638</v>
      </c>
      <c r="W27" s="99">
        <v>21378765</v>
      </c>
      <c r="X27" s="99">
        <v>-7195127</v>
      </c>
      <c r="Y27" s="100">
        <v>-33.66</v>
      </c>
      <c r="Z27" s="101">
        <v>28505020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100</v>
      </c>
      <c r="B29" s="18">
        <v>530543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2788548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6372359</v>
      </c>
      <c r="C31" s="18">
        <v>0</v>
      </c>
      <c r="D31" s="58">
        <v>28050000</v>
      </c>
      <c r="E31" s="59">
        <v>28505020</v>
      </c>
      <c r="F31" s="59">
        <v>53546</v>
      </c>
      <c r="G31" s="59">
        <v>537993</v>
      </c>
      <c r="H31" s="59">
        <v>3908956</v>
      </c>
      <c r="I31" s="59">
        <v>4500495</v>
      </c>
      <c r="J31" s="59">
        <v>2963673</v>
      </c>
      <c r="K31" s="59">
        <v>441785</v>
      </c>
      <c r="L31" s="59">
        <v>441785</v>
      </c>
      <c r="M31" s="59">
        <v>3847243</v>
      </c>
      <c r="N31" s="59">
        <v>2064321</v>
      </c>
      <c r="O31" s="59">
        <v>1587528</v>
      </c>
      <c r="P31" s="59">
        <v>2184051</v>
      </c>
      <c r="Q31" s="59">
        <v>5835900</v>
      </c>
      <c r="R31" s="59">
        <v>0</v>
      </c>
      <c r="S31" s="59">
        <v>0</v>
      </c>
      <c r="T31" s="59">
        <v>0</v>
      </c>
      <c r="U31" s="59">
        <v>0</v>
      </c>
      <c r="V31" s="59">
        <v>14183638</v>
      </c>
      <c r="W31" s="59">
        <v>21378765</v>
      </c>
      <c r="X31" s="59">
        <v>-7195127</v>
      </c>
      <c r="Y31" s="60">
        <v>-33.66</v>
      </c>
      <c r="Z31" s="61">
        <v>28505020</v>
      </c>
    </row>
    <row r="32" spans="1:26" ht="13.5">
      <c r="A32" s="69" t="s">
        <v>50</v>
      </c>
      <c r="B32" s="21">
        <f>SUM(B28:B31)</f>
        <v>9691450</v>
      </c>
      <c r="C32" s="21">
        <f>SUM(C28:C31)</f>
        <v>0</v>
      </c>
      <c r="D32" s="98">
        <f aca="true" t="shared" si="5" ref="D32:Z32">SUM(D28:D31)</f>
        <v>28050000</v>
      </c>
      <c r="E32" s="99">
        <f t="shared" si="5"/>
        <v>28505020</v>
      </c>
      <c r="F32" s="99">
        <f t="shared" si="5"/>
        <v>53546</v>
      </c>
      <c r="G32" s="99">
        <f t="shared" si="5"/>
        <v>537993</v>
      </c>
      <c r="H32" s="99">
        <f t="shared" si="5"/>
        <v>3908956</v>
      </c>
      <c r="I32" s="99">
        <f t="shared" si="5"/>
        <v>4500495</v>
      </c>
      <c r="J32" s="99">
        <f t="shared" si="5"/>
        <v>2963673</v>
      </c>
      <c r="K32" s="99">
        <f t="shared" si="5"/>
        <v>441785</v>
      </c>
      <c r="L32" s="99">
        <f t="shared" si="5"/>
        <v>441785</v>
      </c>
      <c r="M32" s="99">
        <f t="shared" si="5"/>
        <v>3847243</v>
      </c>
      <c r="N32" s="99">
        <f t="shared" si="5"/>
        <v>2064321</v>
      </c>
      <c r="O32" s="99">
        <f t="shared" si="5"/>
        <v>1587528</v>
      </c>
      <c r="P32" s="99">
        <f t="shared" si="5"/>
        <v>2184051</v>
      </c>
      <c r="Q32" s="99">
        <f t="shared" si="5"/>
        <v>5835900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14183638</v>
      </c>
      <c r="W32" s="99">
        <f t="shared" si="5"/>
        <v>21378765</v>
      </c>
      <c r="X32" s="99">
        <f t="shared" si="5"/>
        <v>-7195127</v>
      </c>
      <c r="Y32" s="100">
        <f>+IF(W32&lt;&gt;0,(X32/W32)*100,0)</f>
        <v>-33.65548477659958</v>
      </c>
      <c r="Z32" s="101">
        <f t="shared" si="5"/>
        <v>28505020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273429948</v>
      </c>
      <c r="C35" s="18">
        <v>0</v>
      </c>
      <c r="D35" s="58">
        <v>83490000</v>
      </c>
      <c r="E35" s="59">
        <v>93490000</v>
      </c>
      <c r="F35" s="59">
        <v>106303946</v>
      </c>
      <c r="G35" s="59">
        <v>283369988</v>
      </c>
      <c r="H35" s="59">
        <v>373244386</v>
      </c>
      <c r="I35" s="59">
        <v>373244386</v>
      </c>
      <c r="J35" s="59">
        <v>300867375</v>
      </c>
      <c r="K35" s="59">
        <v>255019056</v>
      </c>
      <c r="L35" s="59">
        <v>291699055</v>
      </c>
      <c r="M35" s="59">
        <v>291699055</v>
      </c>
      <c r="N35" s="59">
        <v>325942960</v>
      </c>
      <c r="O35" s="59">
        <v>299090887</v>
      </c>
      <c r="P35" s="59">
        <v>304282518</v>
      </c>
      <c r="Q35" s="59">
        <v>304282518</v>
      </c>
      <c r="R35" s="59">
        <v>0</v>
      </c>
      <c r="S35" s="59">
        <v>0</v>
      </c>
      <c r="T35" s="59">
        <v>0</v>
      </c>
      <c r="U35" s="59">
        <v>0</v>
      </c>
      <c r="V35" s="59">
        <v>304282518</v>
      </c>
      <c r="W35" s="59">
        <v>70117500</v>
      </c>
      <c r="X35" s="59">
        <v>234165018</v>
      </c>
      <c r="Y35" s="60">
        <v>333.96</v>
      </c>
      <c r="Z35" s="61">
        <v>93490000</v>
      </c>
    </row>
    <row r="36" spans="1:26" ht="13.5">
      <c r="A36" s="57" t="s">
        <v>53</v>
      </c>
      <c r="B36" s="18">
        <v>297180671</v>
      </c>
      <c r="C36" s="18">
        <v>0</v>
      </c>
      <c r="D36" s="58">
        <v>366269000</v>
      </c>
      <c r="E36" s="59">
        <v>366269000</v>
      </c>
      <c r="F36" s="59">
        <v>53546</v>
      </c>
      <c r="G36" s="59">
        <v>288922133</v>
      </c>
      <c r="H36" s="59">
        <v>292831090</v>
      </c>
      <c r="I36" s="59">
        <v>292831090</v>
      </c>
      <c r="J36" s="59">
        <v>301934389</v>
      </c>
      <c r="K36" s="59">
        <v>304216174</v>
      </c>
      <c r="L36" s="59">
        <v>304216174</v>
      </c>
      <c r="M36" s="59">
        <v>304216174</v>
      </c>
      <c r="N36" s="59">
        <v>310891742</v>
      </c>
      <c r="O36" s="59">
        <v>312037485</v>
      </c>
      <c r="P36" s="59">
        <v>314221536</v>
      </c>
      <c r="Q36" s="59">
        <v>314221536</v>
      </c>
      <c r="R36" s="59">
        <v>0</v>
      </c>
      <c r="S36" s="59">
        <v>0</v>
      </c>
      <c r="T36" s="59">
        <v>0</v>
      </c>
      <c r="U36" s="59">
        <v>0</v>
      </c>
      <c r="V36" s="59">
        <v>314221536</v>
      </c>
      <c r="W36" s="59">
        <v>274701750</v>
      </c>
      <c r="X36" s="59">
        <v>39519786</v>
      </c>
      <c r="Y36" s="60">
        <v>14.39</v>
      </c>
      <c r="Z36" s="61">
        <v>366269000</v>
      </c>
    </row>
    <row r="37" spans="1:26" ht="13.5">
      <c r="A37" s="57" t="s">
        <v>54</v>
      </c>
      <c r="B37" s="18">
        <v>99292679</v>
      </c>
      <c r="C37" s="18">
        <v>0</v>
      </c>
      <c r="D37" s="58">
        <v>20000000</v>
      </c>
      <c r="E37" s="59">
        <v>30000000</v>
      </c>
      <c r="F37" s="59">
        <v>5274551</v>
      </c>
      <c r="G37" s="59">
        <v>132531373</v>
      </c>
      <c r="H37" s="59">
        <v>111455545</v>
      </c>
      <c r="I37" s="59">
        <v>111455545</v>
      </c>
      <c r="J37" s="59">
        <v>63897855</v>
      </c>
      <c r="K37" s="59">
        <v>97766042</v>
      </c>
      <c r="L37" s="59">
        <v>80621906</v>
      </c>
      <c r="M37" s="59">
        <v>80621906</v>
      </c>
      <c r="N37" s="59">
        <v>77325431</v>
      </c>
      <c r="O37" s="59">
        <v>69240502</v>
      </c>
      <c r="P37" s="59">
        <v>92559508</v>
      </c>
      <c r="Q37" s="59">
        <v>92559508</v>
      </c>
      <c r="R37" s="59">
        <v>0</v>
      </c>
      <c r="S37" s="59">
        <v>0</v>
      </c>
      <c r="T37" s="59">
        <v>0</v>
      </c>
      <c r="U37" s="59">
        <v>0</v>
      </c>
      <c r="V37" s="59">
        <v>92559508</v>
      </c>
      <c r="W37" s="59">
        <v>22500000</v>
      </c>
      <c r="X37" s="59">
        <v>70059508</v>
      </c>
      <c r="Y37" s="60">
        <v>311.38</v>
      </c>
      <c r="Z37" s="61">
        <v>30000000</v>
      </c>
    </row>
    <row r="38" spans="1:26" ht="13.5">
      <c r="A38" s="57" t="s">
        <v>55</v>
      </c>
      <c r="B38" s="18">
        <v>7213121</v>
      </c>
      <c r="C38" s="18">
        <v>0</v>
      </c>
      <c r="D38" s="58">
        <v>5100000</v>
      </c>
      <c r="E38" s="59">
        <v>5100000</v>
      </c>
      <c r="F38" s="59">
        <v>0</v>
      </c>
      <c r="G38" s="59">
        <v>3307829</v>
      </c>
      <c r="H38" s="59">
        <v>3307829</v>
      </c>
      <c r="I38" s="59">
        <v>3307829</v>
      </c>
      <c r="J38" s="59">
        <v>8558740</v>
      </c>
      <c r="K38" s="59">
        <v>8558740</v>
      </c>
      <c r="L38" s="59">
        <v>8558740</v>
      </c>
      <c r="M38" s="59">
        <v>8558740</v>
      </c>
      <c r="N38" s="59">
        <v>8558740</v>
      </c>
      <c r="O38" s="59">
        <v>8558740</v>
      </c>
      <c r="P38" s="59">
        <v>8558740</v>
      </c>
      <c r="Q38" s="59">
        <v>8558740</v>
      </c>
      <c r="R38" s="59">
        <v>0</v>
      </c>
      <c r="S38" s="59">
        <v>0</v>
      </c>
      <c r="T38" s="59">
        <v>0</v>
      </c>
      <c r="U38" s="59">
        <v>0</v>
      </c>
      <c r="V38" s="59">
        <v>8558740</v>
      </c>
      <c r="W38" s="59">
        <v>3825000</v>
      </c>
      <c r="X38" s="59">
        <v>4733740</v>
      </c>
      <c r="Y38" s="60">
        <v>123.76</v>
      </c>
      <c r="Z38" s="61">
        <v>5100000</v>
      </c>
    </row>
    <row r="39" spans="1:26" ht="13.5">
      <c r="A39" s="57" t="s">
        <v>56</v>
      </c>
      <c r="B39" s="18">
        <v>464104819</v>
      </c>
      <c r="C39" s="18">
        <v>0</v>
      </c>
      <c r="D39" s="58">
        <v>424659000</v>
      </c>
      <c r="E39" s="59">
        <v>424659000</v>
      </c>
      <c r="F39" s="59">
        <v>101082941</v>
      </c>
      <c r="G39" s="59">
        <v>436452919</v>
      </c>
      <c r="H39" s="59">
        <v>551312102</v>
      </c>
      <c r="I39" s="59">
        <v>551312102</v>
      </c>
      <c r="J39" s="59">
        <v>530345169</v>
      </c>
      <c r="K39" s="59">
        <v>452910448</v>
      </c>
      <c r="L39" s="59">
        <v>506734583</v>
      </c>
      <c r="M39" s="59">
        <v>506734583</v>
      </c>
      <c r="N39" s="59">
        <v>550950531</v>
      </c>
      <c r="O39" s="59">
        <v>533329130</v>
      </c>
      <c r="P39" s="59">
        <v>517385806</v>
      </c>
      <c r="Q39" s="59">
        <v>517385806</v>
      </c>
      <c r="R39" s="59">
        <v>0</v>
      </c>
      <c r="S39" s="59">
        <v>0</v>
      </c>
      <c r="T39" s="59">
        <v>0</v>
      </c>
      <c r="U39" s="59">
        <v>0</v>
      </c>
      <c r="V39" s="59">
        <v>517385806</v>
      </c>
      <c r="W39" s="59">
        <v>318494250</v>
      </c>
      <c r="X39" s="59">
        <v>198891556</v>
      </c>
      <c r="Y39" s="60">
        <v>62.45</v>
      </c>
      <c r="Z39" s="61">
        <v>424659000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12559249</v>
      </c>
      <c r="C42" s="18">
        <v>0</v>
      </c>
      <c r="D42" s="58">
        <v>-43798765</v>
      </c>
      <c r="E42" s="59">
        <v>14651898</v>
      </c>
      <c r="F42" s="59">
        <v>101146854</v>
      </c>
      <c r="G42" s="59">
        <v>-19031967</v>
      </c>
      <c r="H42" s="59">
        <v>-21598306</v>
      </c>
      <c r="I42" s="59">
        <v>60516581</v>
      </c>
      <c r="J42" s="59">
        <v>-34475758</v>
      </c>
      <c r="K42" s="59">
        <v>-13277529</v>
      </c>
      <c r="L42" s="59">
        <v>53701112</v>
      </c>
      <c r="M42" s="59">
        <v>5947825</v>
      </c>
      <c r="N42" s="59">
        <v>24938738</v>
      </c>
      <c r="O42" s="59">
        <v>-14292211</v>
      </c>
      <c r="P42" s="59">
        <v>-47378578</v>
      </c>
      <c r="Q42" s="59">
        <v>-36732051</v>
      </c>
      <c r="R42" s="59">
        <v>0</v>
      </c>
      <c r="S42" s="59">
        <v>0</v>
      </c>
      <c r="T42" s="59">
        <v>0</v>
      </c>
      <c r="U42" s="59">
        <v>0</v>
      </c>
      <c r="V42" s="59">
        <v>29732355</v>
      </c>
      <c r="W42" s="59">
        <v>140126200</v>
      </c>
      <c r="X42" s="59">
        <v>-110393845</v>
      </c>
      <c r="Y42" s="60">
        <v>-78.78</v>
      </c>
      <c r="Z42" s="61">
        <v>14651898</v>
      </c>
    </row>
    <row r="43" spans="1:26" ht="13.5">
      <c r="A43" s="57" t="s">
        <v>59</v>
      </c>
      <c r="B43" s="18">
        <v>-5907223</v>
      </c>
      <c r="C43" s="18">
        <v>0</v>
      </c>
      <c r="D43" s="58">
        <v>-28050000</v>
      </c>
      <c r="E43" s="59">
        <v>-28505020</v>
      </c>
      <c r="F43" s="59">
        <v>215946454</v>
      </c>
      <c r="G43" s="59">
        <v>39462007</v>
      </c>
      <c r="H43" s="59">
        <v>16091044</v>
      </c>
      <c r="I43" s="59">
        <v>271499505</v>
      </c>
      <c r="J43" s="59">
        <v>47053526</v>
      </c>
      <c r="K43" s="59">
        <v>-20441785</v>
      </c>
      <c r="L43" s="59">
        <v>-66000000</v>
      </c>
      <c r="M43" s="59">
        <v>-39388259</v>
      </c>
      <c r="N43" s="59">
        <v>21765463</v>
      </c>
      <c r="O43" s="59">
        <v>46854257</v>
      </c>
      <c r="P43" s="59">
        <v>29815949</v>
      </c>
      <c r="Q43" s="59">
        <v>98435669</v>
      </c>
      <c r="R43" s="59">
        <v>0</v>
      </c>
      <c r="S43" s="59">
        <v>0</v>
      </c>
      <c r="T43" s="59">
        <v>0</v>
      </c>
      <c r="U43" s="59">
        <v>0</v>
      </c>
      <c r="V43" s="59">
        <v>330546915</v>
      </c>
      <c r="W43" s="59">
        <v>-199044926</v>
      </c>
      <c r="X43" s="59">
        <v>529591841</v>
      </c>
      <c r="Y43" s="60">
        <v>-266.07</v>
      </c>
      <c r="Z43" s="61">
        <v>-28505020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-45985</v>
      </c>
      <c r="G44" s="59">
        <v>-144285</v>
      </c>
      <c r="H44" s="59">
        <v>-6315</v>
      </c>
      <c r="I44" s="59">
        <v>-196585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-196585</v>
      </c>
      <c r="W44" s="59"/>
      <c r="X44" s="59">
        <v>-196585</v>
      </c>
      <c r="Y44" s="60">
        <v>0</v>
      </c>
      <c r="Z44" s="61">
        <v>0</v>
      </c>
    </row>
    <row r="45" spans="1:26" ht="13.5">
      <c r="A45" s="69" t="s">
        <v>61</v>
      </c>
      <c r="B45" s="21">
        <v>91296278</v>
      </c>
      <c r="C45" s="21">
        <v>0</v>
      </c>
      <c r="D45" s="98">
        <v>12748235</v>
      </c>
      <c r="E45" s="99">
        <v>77443156</v>
      </c>
      <c r="F45" s="99">
        <v>317047323</v>
      </c>
      <c r="G45" s="99">
        <v>337333078</v>
      </c>
      <c r="H45" s="99">
        <v>331819501</v>
      </c>
      <c r="I45" s="99">
        <v>331819501</v>
      </c>
      <c r="J45" s="99">
        <v>344397269</v>
      </c>
      <c r="K45" s="99">
        <v>310677955</v>
      </c>
      <c r="L45" s="99">
        <v>298379067</v>
      </c>
      <c r="M45" s="99">
        <v>298379067</v>
      </c>
      <c r="N45" s="99">
        <v>345083268</v>
      </c>
      <c r="O45" s="99">
        <v>377645314</v>
      </c>
      <c r="P45" s="99">
        <v>360082685</v>
      </c>
      <c r="Q45" s="99">
        <v>360082685</v>
      </c>
      <c r="R45" s="99">
        <v>0</v>
      </c>
      <c r="S45" s="99">
        <v>0</v>
      </c>
      <c r="T45" s="99">
        <v>0</v>
      </c>
      <c r="U45" s="99">
        <v>0</v>
      </c>
      <c r="V45" s="99">
        <v>360082685</v>
      </c>
      <c r="W45" s="99">
        <v>32377552</v>
      </c>
      <c r="X45" s="99">
        <v>327705133</v>
      </c>
      <c r="Y45" s="100">
        <v>1012.14</v>
      </c>
      <c r="Z45" s="101">
        <v>77443156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101</v>
      </c>
      <c r="B47" s="114" t="s">
        <v>86</v>
      </c>
      <c r="C47" s="114"/>
      <c r="D47" s="115" t="s">
        <v>87</v>
      </c>
      <c r="E47" s="116" t="s">
        <v>88</v>
      </c>
      <c r="F47" s="117"/>
      <c r="G47" s="117"/>
      <c r="H47" s="117"/>
      <c r="I47" s="118" t="s">
        <v>89</v>
      </c>
      <c r="J47" s="117"/>
      <c r="K47" s="117"/>
      <c r="L47" s="117"/>
      <c r="M47" s="118" t="s">
        <v>90</v>
      </c>
      <c r="N47" s="119"/>
      <c r="O47" s="119"/>
      <c r="P47" s="119"/>
      <c r="Q47" s="118" t="s">
        <v>91</v>
      </c>
      <c r="R47" s="119"/>
      <c r="S47" s="119"/>
      <c r="T47" s="119"/>
      <c r="U47" s="119"/>
      <c r="V47" s="118" t="s">
        <v>92</v>
      </c>
      <c r="W47" s="118" t="s">
        <v>93</v>
      </c>
      <c r="X47" s="118" t="s">
        <v>94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17923643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1795119</v>
      </c>
      <c r="X49" s="53">
        <v>19718762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18984286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31658153</v>
      </c>
      <c r="X51" s="53">
        <v>50642439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100</v>
      </c>
      <c r="P58" s="7">
        <f t="shared" si="6"/>
        <v>100</v>
      </c>
      <c r="Q58" s="7">
        <f t="shared" si="6"/>
        <v>75.57054254230144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10.171868098022767</v>
      </c>
      <c r="W58" s="7">
        <f t="shared" si="6"/>
        <v>83.33068965517242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100</v>
      </c>
      <c r="P60" s="13">
        <f t="shared" si="7"/>
        <v>100</v>
      </c>
      <c r="Q60" s="13">
        <f t="shared" si="7"/>
        <v>75.57054254230144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10.171868098022767</v>
      </c>
      <c r="W60" s="13">
        <f t="shared" si="7"/>
        <v>83.33068965517242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75.57054254230144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10.171868098022767</v>
      </c>
      <c r="W65" s="13">
        <f t="shared" si="7"/>
        <v>83.33068965517242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109</v>
      </c>
      <c r="B67" s="23">
        <v>206176</v>
      </c>
      <c r="C67" s="23"/>
      <c r="D67" s="24">
        <v>1900000</v>
      </c>
      <c r="E67" s="25">
        <v>2600000</v>
      </c>
      <c r="F67" s="25">
        <v>9649</v>
      </c>
      <c r="G67" s="25">
        <v>31356</v>
      </c>
      <c r="H67" s="25">
        <v>59781</v>
      </c>
      <c r="I67" s="25">
        <v>100786</v>
      </c>
      <c r="J67" s="25">
        <v>4075</v>
      </c>
      <c r="K67" s="25">
        <v>17588</v>
      </c>
      <c r="L67" s="25">
        <v>91096</v>
      </c>
      <c r="M67" s="25">
        <v>112759</v>
      </c>
      <c r="N67" s="25">
        <v>8114</v>
      </c>
      <c r="O67" s="25">
        <v>10363</v>
      </c>
      <c r="P67" s="25">
        <v>14737</v>
      </c>
      <c r="Q67" s="25">
        <v>33214</v>
      </c>
      <c r="R67" s="25"/>
      <c r="S67" s="25"/>
      <c r="T67" s="25"/>
      <c r="U67" s="25"/>
      <c r="V67" s="25">
        <v>246759</v>
      </c>
      <c r="W67" s="25">
        <v>290000</v>
      </c>
      <c r="X67" s="25"/>
      <c r="Y67" s="24"/>
      <c r="Z67" s="26">
        <v>2600000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206176</v>
      </c>
      <c r="C69" s="18"/>
      <c r="D69" s="19">
        <v>1900000</v>
      </c>
      <c r="E69" s="20">
        <v>2600000</v>
      </c>
      <c r="F69" s="20">
        <v>9649</v>
      </c>
      <c r="G69" s="20">
        <v>31356</v>
      </c>
      <c r="H69" s="20">
        <v>59781</v>
      </c>
      <c r="I69" s="20">
        <v>100786</v>
      </c>
      <c r="J69" s="20">
        <v>4075</v>
      </c>
      <c r="K69" s="20">
        <v>17588</v>
      </c>
      <c r="L69" s="20">
        <v>91096</v>
      </c>
      <c r="M69" s="20">
        <v>112759</v>
      </c>
      <c r="N69" s="20">
        <v>8114</v>
      </c>
      <c r="O69" s="20">
        <v>10363</v>
      </c>
      <c r="P69" s="20">
        <v>14737</v>
      </c>
      <c r="Q69" s="20">
        <v>33214</v>
      </c>
      <c r="R69" s="20"/>
      <c r="S69" s="20"/>
      <c r="T69" s="20"/>
      <c r="U69" s="20"/>
      <c r="V69" s="20">
        <v>246759</v>
      </c>
      <c r="W69" s="20">
        <v>290000</v>
      </c>
      <c r="X69" s="20"/>
      <c r="Y69" s="19"/>
      <c r="Z69" s="22">
        <v>2600000</v>
      </c>
    </row>
    <row r="70" spans="1:26" ht="13.5" hidden="1">
      <c r="A70" s="38" t="s">
        <v>103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107</v>
      </c>
      <c r="B74" s="18">
        <v>206176</v>
      </c>
      <c r="C74" s="18"/>
      <c r="D74" s="19">
        <v>1900000</v>
      </c>
      <c r="E74" s="20">
        <v>2600000</v>
      </c>
      <c r="F74" s="20">
        <v>9649</v>
      </c>
      <c r="G74" s="20">
        <v>31356</v>
      </c>
      <c r="H74" s="20">
        <v>59781</v>
      </c>
      <c r="I74" s="20">
        <v>100786</v>
      </c>
      <c r="J74" s="20">
        <v>4075</v>
      </c>
      <c r="K74" s="20">
        <v>17588</v>
      </c>
      <c r="L74" s="20">
        <v>91096</v>
      </c>
      <c r="M74" s="20">
        <v>112759</v>
      </c>
      <c r="N74" s="20">
        <v>8114</v>
      </c>
      <c r="O74" s="20">
        <v>10363</v>
      </c>
      <c r="P74" s="20">
        <v>14737</v>
      </c>
      <c r="Q74" s="20">
        <v>33214</v>
      </c>
      <c r="R74" s="20"/>
      <c r="S74" s="20"/>
      <c r="T74" s="20"/>
      <c r="U74" s="20"/>
      <c r="V74" s="20">
        <v>246759</v>
      </c>
      <c r="W74" s="20">
        <v>290000</v>
      </c>
      <c r="X74" s="20"/>
      <c r="Y74" s="19"/>
      <c r="Z74" s="22">
        <v>2600000</v>
      </c>
    </row>
    <row r="75" spans="1:26" ht="13.5" hidden="1">
      <c r="A75" s="39" t="s">
        <v>108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110</v>
      </c>
      <c r="B76" s="31">
        <v>206176</v>
      </c>
      <c r="C76" s="31"/>
      <c r="D76" s="32">
        <v>1900000</v>
      </c>
      <c r="E76" s="33">
        <v>2600000</v>
      </c>
      <c r="F76" s="33"/>
      <c r="G76" s="33"/>
      <c r="H76" s="33"/>
      <c r="I76" s="33"/>
      <c r="J76" s="33"/>
      <c r="K76" s="33"/>
      <c r="L76" s="33"/>
      <c r="M76" s="33"/>
      <c r="N76" s="33"/>
      <c r="O76" s="33">
        <v>10363</v>
      </c>
      <c r="P76" s="33">
        <v>14737</v>
      </c>
      <c r="Q76" s="33">
        <v>25100</v>
      </c>
      <c r="R76" s="33"/>
      <c r="S76" s="33"/>
      <c r="T76" s="33"/>
      <c r="U76" s="33"/>
      <c r="V76" s="33">
        <v>25100</v>
      </c>
      <c r="W76" s="33">
        <v>241659</v>
      </c>
      <c r="X76" s="33"/>
      <c r="Y76" s="32"/>
      <c r="Z76" s="34">
        <v>2600000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206176</v>
      </c>
      <c r="C78" s="18"/>
      <c r="D78" s="19">
        <v>1900000</v>
      </c>
      <c r="E78" s="20">
        <v>2600000</v>
      </c>
      <c r="F78" s="20"/>
      <c r="G78" s="20"/>
      <c r="H78" s="20"/>
      <c r="I78" s="20"/>
      <c r="J78" s="20"/>
      <c r="K78" s="20"/>
      <c r="L78" s="20"/>
      <c r="M78" s="20"/>
      <c r="N78" s="20"/>
      <c r="O78" s="20">
        <v>10363</v>
      </c>
      <c r="P78" s="20">
        <v>14737</v>
      </c>
      <c r="Q78" s="20">
        <v>25100</v>
      </c>
      <c r="R78" s="20"/>
      <c r="S78" s="20"/>
      <c r="T78" s="20"/>
      <c r="U78" s="20"/>
      <c r="V78" s="20">
        <v>25100</v>
      </c>
      <c r="W78" s="20">
        <v>241659</v>
      </c>
      <c r="X78" s="20"/>
      <c r="Y78" s="19"/>
      <c r="Z78" s="22">
        <v>2600000</v>
      </c>
    </row>
    <row r="79" spans="1:26" ht="13.5" hidden="1">
      <c r="A79" s="38" t="s">
        <v>103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107</v>
      </c>
      <c r="B83" s="18">
        <v>206176</v>
      </c>
      <c r="C83" s="18"/>
      <c r="D83" s="19">
        <v>1900000</v>
      </c>
      <c r="E83" s="20">
        <v>2600000</v>
      </c>
      <c r="F83" s="20"/>
      <c r="G83" s="20"/>
      <c r="H83" s="20"/>
      <c r="I83" s="20"/>
      <c r="J83" s="20"/>
      <c r="K83" s="20"/>
      <c r="L83" s="20"/>
      <c r="M83" s="20"/>
      <c r="N83" s="20"/>
      <c r="O83" s="20">
        <v>10363</v>
      </c>
      <c r="P83" s="20">
        <v>14737</v>
      </c>
      <c r="Q83" s="20">
        <v>25100</v>
      </c>
      <c r="R83" s="20"/>
      <c r="S83" s="20"/>
      <c r="T83" s="20"/>
      <c r="U83" s="20"/>
      <c r="V83" s="20">
        <v>25100</v>
      </c>
      <c r="W83" s="20">
        <v>241659</v>
      </c>
      <c r="X83" s="20"/>
      <c r="Y83" s="19"/>
      <c r="Z83" s="22">
        <v>2600000</v>
      </c>
    </row>
    <row r="84" spans="1:26" ht="13.5" hidden="1">
      <c r="A84" s="39" t="s">
        <v>108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2018-05-09T08:21:45Z</dcterms:created>
  <dcterms:modified xsi:type="dcterms:W3CDTF">2018-05-17T13:23:36Z</dcterms:modified>
  <cp:category/>
  <cp:version/>
  <cp:contentType/>
  <cp:contentStatus/>
</cp:coreProperties>
</file>