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'DC37'!$A$1:$Z$66</definedName>
    <definedName name="_xlnm.Print_Area" localSheetId="12">'DC38'!$A$1:$Z$66</definedName>
    <definedName name="_xlnm.Print_Area" localSheetId="18">'DC39'!$A$1:$Z$66</definedName>
    <definedName name="_xlnm.Print_Area" localSheetId="22">'DC40'!$A$1:$Z$66</definedName>
    <definedName name="_xlnm.Print_Area" localSheetId="1">'NW371'!$A$1:$Z$66</definedName>
    <definedName name="_xlnm.Print_Area" localSheetId="2">'NW372'!$A$1:$Z$66</definedName>
    <definedName name="_xlnm.Print_Area" localSheetId="3">'NW373'!$A$1:$Z$66</definedName>
    <definedName name="_xlnm.Print_Area" localSheetId="4">'NW374'!$A$1:$Z$66</definedName>
    <definedName name="_xlnm.Print_Area" localSheetId="5">'NW375'!$A$1:$Z$66</definedName>
    <definedName name="_xlnm.Print_Area" localSheetId="7">'NW381'!$A$1:$Z$66</definedName>
    <definedName name="_xlnm.Print_Area" localSheetId="8">'NW382'!$A$1:$Z$66</definedName>
    <definedName name="_xlnm.Print_Area" localSheetId="9">'NW383'!$A$1:$Z$66</definedName>
    <definedName name="_xlnm.Print_Area" localSheetId="10">'NW384'!$A$1:$Z$66</definedName>
    <definedName name="_xlnm.Print_Area" localSheetId="11">'NW385'!$A$1:$Z$66</definedName>
    <definedName name="_xlnm.Print_Area" localSheetId="13">'NW392'!$A$1:$Z$66</definedName>
    <definedName name="_xlnm.Print_Area" localSheetId="14">'NW393'!$A$1:$Z$66</definedName>
    <definedName name="_xlnm.Print_Area" localSheetId="15">'NW394'!$A$1:$Z$66</definedName>
    <definedName name="_xlnm.Print_Area" localSheetId="16">'NW396'!$A$1:$Z$66</definedName>
    <definedName name="_xlnm.Print_Area" localSheetId="17">'NW397'!$A$1:$Z$66</definedName>
    <definedName name="_xlnm.Print_Area" localSheetId="19">'NW403'!$A$1:$Z$66</definedName>
    <definedName name="_xlnm.Print_Area" localSheetId="20">'NW404'!$A$1:$Z$66</definedName>
    <definedName name="_xlnm.Print_Area" localSheetId="21">'NW405'!$A$1:$Z$66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<sst xmlns="http://schemas.openxmlformats.org/spreadsheetml/2006/main" count="2553" uniqueCount="113">
  <si>
    <t>North West: Moretele(NW371)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</si>
  <si>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</si>
  <si>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</si>
  <si>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</si>
  <si>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</si>
  <si>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</si>
  <si>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</si>
  <si>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</si>
  <si>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</si>
  <si>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</si>
  <si>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</si>
  <si>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</si>
  <si>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</si>
  <si>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</si>
  <si>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</si>
  <si>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</si>
  <si>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</si>
  <si>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</si>
  <si>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</si>
  <si>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</si>
  <si>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</si>
  <si>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</si>
  <si>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</si>
  <si>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</si>
  <si>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</si>
  <si>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</si>
  <si>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</si>
  <si>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</si>
  <si>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</si>
  <si>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</si>
  <si>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</si>
  <si>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</si>
  <si>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</si>
  <si>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</si>
  <si>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</si>
  <si>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</si>
  <si>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</si>
  <si>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</si>
  <si>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</si>
  <si>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</si>
  <si>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</si>
  <si>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</si>
  <si>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</si>
  <si>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</si>
  <si>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</si>
  <si>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</si>
  <si>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</si>
  <si>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</si>
  <si>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</si>
  <si>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</si>
  <si>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</si>
  <si>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</si>
  <si>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</si>
  <si>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</si>
  <si>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</si>
  <si>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</si>
  <si>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</si>
  <si>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</si>
  <si>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</si>
  <si>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</si>
  <si>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</si>
  <si>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</si>
  <si>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</si>
  <si>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</si>
  <si>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</si>
  <si>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</si>
  <si>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3rd Quarter ended 31 March 2018 (Figures Finalised as at 2018/05/07)</t>
  </si>
  <si>
    <t>North West: Rustenburg(NW373) - Table C1 Schedule Quarterly Budget Statement Summary for 3rd Quarter ended 31 March 2018 (Figures Finalised as at 2018/05/07)</t>
  </si>
  <si>
    <t>North West: Kgetlengrivier(NW374) - Table C1 Schedule Quarterly Budget Statement Summary for 3rd Quarter ended 31 March 2018 (Figures Finalised as at 2018/05/07)</t>
  </si>
  <si>
    <t>North West: Moses Kotane(NW375) - Table C1 Schedule Quarterly Budget Statement Summary for 3rd Quarter ended 31 March 2018 (Figures Finalised as at 2018/05/07)</t>
  </si>
  <si>
    <t>North West: Bojanala Platinum(DC37) - Table C1 Schedule Quarterly Budget Statement Summary for 3rd Quarter ended 31 March 2018 (Figures Finalised as at 2018/05/07)</t>
  </si>
  <si>
    <t>North West: Ratlou(NW381) - Table C1 Schedule Quarterly Budget Statement Summary for 3rd Quarter ended 31 March 2018 (Figures Finalised as at 2018/05/07)</t>
  </si>
  <si>
    <t>North West: Tswaing(NW382) - Table C1 Schedule Quarterly Budget Statement Summary for 3rd Quarter ended 31 March 2018 (Figures Finalised as at 2018/05/07)</t>
  </si>
  <si>
    <t>North West: Mafikeng(NW383) - Table C1 Schedule Quarterly Budget Statement Summary for 3rd Quarter ended 31 March 2018 (Figures Finalised as at 2018/05/07)</t>
  </si>
  <si>
    <t>North West: Ditsobotla(NW384) - Table C1 Schedule Quarterly Budget Statement Summary for 3rd Quarter ended 31 March 2018 (Figures Finalised as at 2018/05/07)</t>
  </si>
  <si>
    <t>North West: Ramotshere Moiloa(NW385) - Table C1 Schedule Quarterly Budget Statement Summary for 3rd Quarter ended 31 March 2018 (Figures Finalised as at 2018/05/07)</t>
  </si>
  <si>
    <t>North West: Ngaka Modiri Molema(DC38) - Table C1 Schedule Quarterly Budget Statement Summary for 3rd Quarter ended 31 March 2018 (Figures Finalised as at 2018/05/07)</t>
  </si>
  <si>
    <t>North West: Naledi (Nw)(NW392) - Table C1 Schedule Quarterly Budget Statement Summary for 3rd Quarter ended 31 March 2018 (Figures Finalised as at 2018/05/07)</t>
  </si>
  <si>
    <t>North West: Mamusa(NW393) - Table C1 Schedule Quarterly Budget Statement Summary for 3rd Quarter ended 31 March 2018 (Figures Finalised as at 2018/05/07)</t>
  </si>
  <si>
    <t>North West: Greater Taung(NW394) - Table C1 Schedule Quarterly Budget Statement Summary for 3rd Quarter ended 31 March 2018 (Figures Finalised as at 2018/05/07)</t>
  </si>
  <si>
    <t>North West: Lekwa-Teemane(NW396) - Table C1 Schedule Quarterly Budget Statement Summary for 3rd Quarter ended 31 March 2018 (Figures Finalised as at 2018/05/07)</t>
  </si>
  <si>
    <t>North West: Kagisano-Molopo(NW397) - Table C1 Schedule Quarterly Budget Statement Summary for 3rd Quarter ended 31 March 2018 (Figures Finalised as at 2018/05/07)</t>
  </si>
  <si>
    <t>North West: Dr Ruth Segomotsi Mompati(DC39) - Table C1 Schedule Quarterly Budget Statement Summary for 3rd Quarter ended 31 March 2018 (Figures Finalised as at 2018/05/07)</t>
  </si>
  <si>
    <t>North West: City Of Matlosana(NW403) - Table C1 Schedule Quarterly Budget Statement Summary for 3rd Quarter ended 31 March 2018 (Figures Finalised as at 2018/05/07)</t>
  </si>
  <si>
    <t>North West: Maquassi Hills(NW404) - Table C1 Schedule Quarterly Budget Statement Summary for 3rd Quarter ended 31 March 2018 (Figures Finalised as at 2018/05/07)</t>
  </si>
  <si>
    <t>North West: J B Marks(NW405) - Table C1 Schedule Quarterly Budget Statement Summary for 3rd Quarter ended 31 March 2018 (Figures Finalised as at 2018/05/07)</t>
  </si>
  <si>
    <t>North West: Dr Kenneth Kaunda(DC40)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</si>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</sst>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1656061612</v>
      </c>
      <c r="C5" s="18">
        <v>0</v>
      </c>
      <c r="D5" s="58">
        <v>1853867932</v>
      </c>
      <c r="E5" s="59">
        <v>1930545386</v>
      </c>
      <c r="F5" s="59">
        <v>197431330</v>
      </c>
      <c r="G5" s="59">
        <v>129719179</v>
      </c>
      <c r="H5" s="59">
        <v>125213831</v>
      </c>
      <c r="I5" s="59">
        <v>452364340</v>
      </c>
      <c r="J5" s="59">
        <v>133396318</v>
      </c>
      <c r="K5" s="59">
        <v>123688190</v>
      </c>
      <c r="L5" s="59">
        <v>125288765</v>
      </c>
      <c r="M5" s="59">
        <v>382373273</v>
      </c>
      <c r="N5" s="59">
        <v>96514942</v>
      </c>
      <c r="O5" s="59">
        <v>91294527</v>
      </c>
      <c r="P5" s="59">
        <v>88923343</v>
      </c>
      <c r="Q5" s="59">
        <v>276732812</v>
      </c>
      <c r="R5" s="59">
        <v>0</v>
      </c>
      <c r="S5" s="59">
        <v>0</v>
      </c>
      <c r="T5" s="59">
        <v>0</v>
      </c>
      <c r="U5" s="59">
        <v>0</v>
      </c>
      <c r="V5" s="59">
        <v>1111470425</v>
      </c>
      <c r="W5" s="59">
        <v>1385231251</v>
      </c>
      <c r="X5" s="59">
        <v>-273760826</v>
      </c>
      <c r="Y5" s="60">
        <v>-19.76</v>
      </c>
      <c r="Z5" s="61">
        <v>1930545386</v>
      </c>
    </row>
    <row r="6" spans="1:26" ht="13.5">
      <c r="A6" s="57" t="s">
        <v>32</v>
      </c>
      <c r="B6" s="18">
        <v>6792237817</v>
      </c>
      <c r="C6" s="18">
        <v>0</v>
      </c>
      <c r="D6" s="58">
        <v>8345386517</v>
      </c>
      <c r="E6" s="59">
        <v>8395832853</v>
      </c>
      <c r="F6" s="59">
        <v>616593136</v>
      </c>
      <c r="G6" s="59">
        <v>534452485</v>
      </c>
      <c r="H6" s="59">
        <v>544533486</v>
      </c>
      <c r="I6" s="59">
        <v>1695579107</v>
      </c>
      <c r="J6" s="59">
        <v>439074078</v>
      </c>
      <c r="K6" s="59">
        <v>440089667</v>
      </c>
      <c r="L6" s="59">
        <v>497079254</v>
      </c>
      <c r="M6" s="59">
        <v>1376242999</v>
      </c>
      <c r="N6" s="59">
        <v>242339780</v>
      </c>
      <c r="O6" s="59">
        <v>722127928</v>
      </c>
      <c r="P6" s="59">
        <v>231237962</v>
      </c>
      <c r="Q6" s="59">
        <v>1195705670</v>
      </c>
      <c r="R6" s="59">
        <v>0</v>
      </c>
      <c r="S6" s="59">
        <v>0</v>
      </c>
      <c r="T6" s="59">
        <v>0</v>
      </c>
      <c r="U6" s="59">
        <v>0</v>
      </c>
      <c r="V6" s="59">
        <v>4267527776</v>
      </c>
      <c r="W6" s="59">
        <v>6200752728</v>
      </c>
      <c r="X6" s="59">
        <v>-1933224952</v>
      </c>
      <c r="Y6" s="60">
        <v>-31.18</v>
      </c>
      <c r="Z6" s="61">
        <v>8395832853</v>
      </c>
    </row>
    <row r="7" spans="1:26" ht="13.5">
      <c r="A7" s="57" t="s">
        <v>33</v>
      </c>
      <c r="B7" s="18">
        <v>122573260</v>
      </c>
      <c r="C7" s="18">
        <v>0</v>
      </c>
      <c r="D7" s="58">
        <v>90376237</v>
      </c>
      <c r="E7" s="59">
        <v>87982401</v>
      </c>
      <c r="F7" s="59">
        <v>6980105</v>
      </c>
      <c r="G7" s="59">
        <v>5414827</v>
      </c>
      <c r="H7" s="59">
        <v>4505227</v>
      </c>
      <c r="I7" s="59">
        <v>16900159</v>
      </c>
      <c r="J7" s="59">
        <v>5186311</v>
      </c>
      <c r="K7" s="59">
        <v>21331062</v>
      </c>
      <c r="L7" s="59">
        <v>3505779</v>
      </c>
      <c r="M7" s="59">
        <v>30023152</v>
      </c>
      <c r="N7" s="59">
        <v>7527878</v>
      </c>
      <c r="O7" s="59">
        <v>9942658</v>
      </c>
      <c r="P7" s="59">
        <v>6030094</v>
      </c>
      <c r="Q7" s="59">
        <v>23500630</v>
      </c>
      <c r="R7" s="59">
        <v>0</v>
      </c>
      <c r="S7" s="59">
        <v>0</v>
      </c>
      <c r="T7" s="59">
        <v>0</v>
      </c>
      <c r="U7" s="59">
        <v>0</v>
      </c>
      <c r="V7" s="59">
        <v>70423941</v>
      </c>
      <c r="W7" s="59">
        <v>69465288</v>
      </c>
      <c r="X7" s="59">
        <v>958653</v>
      </c>
      <c r="Y7" s="60">
        <v>1.38</v>
      </c>
      <c r="Z7" s="61">
        <v>87982401</v>
      </c>
    </row>
    <row r="8" spans="1:26" ht="13.5">
      <c r="A8" s="57" t="s">
        <v>34</v>
      </c>
      <c r="B8" s="18">
        <v>4755974512</v>
      </c>
      <c r="C8" s="18">
        <v>0</v>
      </c>
      <c r="D8" s="58">
        <v>5342410616</v>
      </c>
      <c r="E8" s="59">
        <v>5251490369</v>
      </c>
      <c r="F8" s="59">
        <v>1663628411</v>
      </c>
      <c r="G8" s="59">
        <v>13946148</v>
      </c>
      <c r="H8" s="59">
        <v>8206564</v>
      </c>
      <c r="I8" s="59">
        <v>1685781123</v>
      </c>
      <c r="J8" s="59">
        <v>26337012</v>
      </c>
      <c r="K8" s="59">
        <v>5274065</v>
      </c>
      <c r="L8" s="59">
        <v>1221086924</v>
      </c>
      <c r="M8" s="59">
        <v>1252698001</v>
      </c>
      <c r="N8" s="59">
        <v>164197662</v>
      </c>
      <c r="O8" s="59">
        <v>194288509</v>
      </c>
      <c r="P8" s="59">
        <v>683659462</v>
      </c>
      <c r="Q8" s="59">
        <v>1042145633</v>
      </c>
      <c r="R8" s="59">
        <v>0</v>
      </c>
      <c r="S8" s="59">
        <v>0</v>
      </c>
      <c r="T8" s="59">
        <v>0</v>
      </c>
      <c r="U8" s="59">
        <v>0</v>
      </c>
      <c r="V8" s="59">
        <v>3980624757</v>
      </c>
      <c r="W8" s="59">
        <v>4726100335</v>
      </c>
      <c r="X8" s="59">
        <v>-745475578</v>
      </c>
      <c r="Y8" s="60">
        <v>-15.77</v>
      </c>
      <c r="Z8" s="61">
        <v>5251490369</v>
      </c>
    </row>
    <row r="9" spans="1:26" ht="13.5">
      <c r="A9" s="57" t="s">
        <v>35</v>
      </c>
      <c r="B9" s="18">
        <v>1493538678</v>
      </c>
      <c r="C9" s="18">
        <v>0</v>
      </c>
      <c r="D9" s="58">
        <v>1356867593</v>
      </c>
      <c r="E9" s="59">
        <v>1333554735</v>
      </c>
      <c r="F9" s="59">
        <v>99493219</v>
      </c>
      <c r="G9" s="59">
        <v>92902117</v>
      </c>
      <c r="H9" s="59">
        <v>61661420</v>
      </c>
      <c r="I9" s="59">
        <v>254056756</v>
      </c>
      <c r="J9" s="59">
        <v>43669311</v>
      </c>
      <c r="K9" s="59">
        <v>203400644</v>
      </c>
      <c r="L9" s="59">
        <v>-36824484</v>
      </c>
      <c r="M9" s="59">
        <v>210245471</v>
      </c>
      <c r="N9" s="59">
        <v>46782503</v>
      </c>
      <c r="O9" s="59">
        <v>34021386</v>
      </c>
      <c r="P9" s="59">
        <v>48801278</v>
      </c>
      <c r="Q9" s="59">
        <v>129605167</v>
      </c>
      <c r="R9" s="59">
        <v>0</v>
      </c>
      <c r="S9" s="59">
        <v>0</v>
      </c>
      <c r="T9" s="59">
        <v>0</v>
      </c>
      <c r="U9" s="59">
        <v>0</v>
      </c>
      <c r="V9" s="59">
        <v>593907394</v>
      </c>
      <c r="W9" s="59">
        <v>984326444</v>
      </c>
      <c r="X9" s="59">
        <v>-390419050</v>
      </c>
      <c r="Y9" s="60">
        <v>-39.66</v>
      </c>
      <c r="Z9" s="61">
        <v>1333554735</v>
      </c>
    </row>
    <row r="10" spans="1:26" ht="25.5">
      <c r="A10" s="62" t="s">
        <v>97</v>
      </c>
      <c r="B10" s="63">
        <f>SUM(B5:B9)</f>
        <v>14820385879</v>
      </c>
      <c r="C10" s="63">
        <f>SUM(C5:C9)</f>
        <v>0</v>
      </c>
      <c r="D10" s="64">
        <f aca="true" t="shared" si="0" ref="D10:Z10">SUM(D5:D9)</f>
        <v>16988908895</v>
      </c>
      <c r="E10" s="65">
        <f t="shared" si="0"/>
        <v>16999405744</v>
      </c>
      <c r="F10" s="65">
        <f t="shared" si="0"/>
        <v>2584126201</v>
      </c>
      <c r="G10" s="65">
        <f t="shared" si="0"/>
        <v>776434756</v>
      </c>
      <c r="H10" s="65">
        <f t="shared" si="0"/>
        <v>744120528</v>
      </c>
      <c r="I10" s="65">
        <f t="shared" si="0"/>
        <v>4104681485</v>
      </c>
      <c r="J10" s="65">
        <f t="shared" si="0"/>
        <v>647663030</v>
      </c>
      <c r="K10" s="65">
        <f t="shared" si="0"/>
        <v>793783628</v>
      </c>
      <c r="L10" s="65">
        <f t="shared" si="0"/>
        <v>1810136238</v>
      </c>
      <c r="M10" s="65">
        <f t="shared" si="0"/>
        <v>3251582896</v>
      </c>
      <c r="N10" s="65">
        <f t="shared" si="0"/>
        <v>557362765</v>
      </c>
      <c r="O10" s="65">
        <f t="shared" si="0"/>
        <v>1051675008</v>
      </c>
      <c r="P10" s="65">
        <f t="shared" si="0"/>
        <v>1058652139</v>
      </c>
      <c r="Q10" s="65">
        <f t="shared" si="0"/>
        <v>2667689912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10023954293</v>
      </c>
      <c r="W10" s="65">
        <f t="shared" si="0"/>
        <v>13365876046</v>
      </c>
      <c r="X10" s="65">
        <f t="shared" si="0"/>
        <v>-3341921753</v>
      </c>
      <c r="Y10" s="66">
        <f>+IF(W10&lt;&gt;0,(X10/W10)*100,0)</f>
        <v>-25.003387293870166</v>
      </c>
      <c r="Z10" s="67">
        <f t="shared" si="0"/>
        <v>16999405744</v>
      </c>
    </row>
    <row r="11" spans="1:26" ht="13.5">
      <c r="A11" s="57" t="s">
        <v>36</v>
      </c>
      <c r="B11" s="18">
        <v>3930587828</v>
      </c>
      <c r="C11" s="18">
        <v>0</v>
      </c>
      <c r="D11" s="58">
        <v>4273505706</v>
      </c>
      <c r="E11" s="59">
        <v>4211811641</v>
      </c>
      <c r="F11" s="59">
        <v>298468035</v>
      </c>
      <c r="G11" s="59">
        <v>320638135</v>
      </c>
      <c r="H11" s="59">
        <v>345518479</v>
      </c>
      <c r="I11" s="59">
        <v>964624649</v>
      </c>
      <c r="J11" s="59">
        <v>287006625</v>
      </c>
      <c r="K11" s="59">
        <v>271563421</v>
      </c>
      <c r="L11" s="59">
        <v>262558923</v>
      </c>
      <c r="M11" s="59">
        <v>821128969</v>
      </c>
      <c r="N11" s="59">
        <v>237428378</v>
      </c>
      <c r="O11" s="59">
        <v>220732303</v>
      </c>
      <c r="P11" s="59">
        <v>188259900</v>
      </c>
      <c r="Q11" s="59">
        <v>646420581</v>
      </c>
      <c r="R11" s="59">
        <v>0</v>
      </c>
      <c r="S11" s="59">
        <v>0</v>
      </c>
      <c r="T11" s="59">
        <v>0</v>
      </c>
      <c r="U11" s="59">
        <v>0</v>
      </c>
      <c r="V11" s="59">
        <v>2432174199</v>
      </c>
      <c r="W11" s="59">
        <v>3179488981</v>
      </c>
      <c r="X11" s="59">
        <v>-747314782</v>
      </c>
      <c r="Y11" s="60">
        <v>-23.5</v>
      </c>
      <c r="Z11" s="61">
        <v>4211811641</v>
      </c>
    </row>
    <row r="12" spans="1:26" ht="13.5">
      <c r="A12" s="57" t="s">
        <v>37</v>
      </c>
      <c r="B12" s="18">
        <v>300288303</v>
      </c>
      <c r="C12" s="18">
        <v>0</v>
      </c>
      <c r="D12" s="58">
        <v>342514444</v>
      </c>
      <c r="E12" s="59">
        <v>344073349</v>
      </c>
      <c r="F12" s="59">
        <v>24118734</v>
      </c>
      <c r="G12" s="59">
        <v>24384642</v>
      </c>
      <c r="H12" s="59">
        <v>27923025</v>
      </c>
      <c r="I12" s="59">
        <v>76426401</v>
      </c>
      <c r="J12" s="59">
        <v>23399147</v>
      </c>
      <c r="K12" s="59">
        <v>19100834</v>
      </c>
      <c r="L12" s="59">
        <v>21318115</v>
      </c>
      <c r="M12" s="59">
        <v>63818096</v>
      </c>
      <c r="N12" s="59">
        <v>22289217</v>
      </c>
      <c r="O12" s="59">
        <v>24138966</v>
      </c>
      <c r="P12" s="59">
        <v>18329621</v>
      </c>
      <c r="Q12" s="59">
        <v>64757804</v>
      </c>
      <c r="R12" s="59">
        <v>0</v>
      </c>
      <c r="S12" s="59">
        <v>0</v>
      </c>
      <c r="T12" s="59">
        <v>0</v>
      </c>
      <c r="U12" s="59">
        <v>0</v>
      </c>
      <c r="V12" s="59">
        <v>205002301</v>
      </c>
      <c r="W12" s="59">
        <v>260603711</v>
      </c>
      <c r="X12" s="59">
        <v>-55601410</v>
      </c>
      <c r="Y12" s="60">
        <v>-21.34</v>
      </c>
      <c r="Z12" s="61">
        <v>344073349</v>
      </c>
    </row>
    <row r="13" spans="1:26" ht="13.5">
      <c r="A13" s="57" t="s">
        <v>98</v>
      </c>
      <c r="B13" s="18">
        <v>2481933173</v>
      </c>
      <c r="C13" s="18">
        <v>0</v>
      </c>
      <c r="D13" s="58">
        <v>2693219513</v>
      </c>
      <c r="E13" s="59">
        <v>2690502057</v>
      </c>
      <c r="F13" s="59">
        <v>48506731</v>
      </c>
      <c r="G13" s="59">
        <v>45628693</v>
      </c>
      <c r="H13" s="59">
        <v>48226431</v>
      </c>
      <c r="I13" s="59">
        <v>142361855</v>
      </c>
      <c r="J13" s="59">
        <v>9666801</v>
      </c>
      <c r="K13" s="59">
        <v>9156520</v>
      </c>
      <c r="L13" s="59">
        <v>-2653910</v>
      </c>
      <c r="M13" s="59">
        <v>16169411</v>
      </c>
      <c r="N13" s="59">
        <v>8857761</v>
      </c>
      <c r="O13" s="59">
        <v>8846981</v>
      </c>
      <c r="P13" s="59">
        <v>8465327</v>
      </c>
      <c r="Q13" s="59">
        <v>26170069</v>
      </c>
      <c r="R13" s="59">
        <v>0</v>
      </c>
      <c r="S13" s="59">
        <v>0</v>
      </c>
      <c r="T13" s="59">
        <v>0</v>
      </c>
      <c r="U13" s="59">
        <v>0</v>
      </c>
      <c r="V13" s="59">
        <v>184701335</v>
      </c>
      <c r="W13" s="59">
        <v>1829448890</v>
      </c>
      <c r="X13" s="59">
        <v>-1644747555</v>
      </c>
      <c r="Y13" s="60">
        <v>-89.9</v>
      </c>
      <c r="Z13" s="61">
        <v>2690502057</v>
      </c>
    </row>
    <row r="14" spans="1:26" ht="13.5">
      <c r="A14" s="57" t="s">
        <v>38</v>
      </c>
      <c r="B14" s="18">
        <v>407422887</v>
      </c>
      <c r="C14" s="18">
        <v>0</v>
      </c>
      <c r="D14" s="58">
        <v>229072898</v>
      </c>
      <c r="E14" s="59">
        <v>217673798</v>
      </c>
      <c r="F14" s="59">
        <v>2979038</v>
      </c>
      <c r="G14" s="59">
        <v>972097</v>
      </c>
      <c r="H14" s="59">
        <v>35690281</v>
      </c>
      <c r="I14" s="59">
        <v>39641416</v>
      </c>
      <c r="J14" s="59">
        <v>11429592</v>
      </c>
      <c r="K14" s="59">
        <v>41655187</v>
      </c>
      <c r="L14" s="59">
        <v>16014425</v>
      </c>
      <c r="M14" s="59">
        <v>69099204</v>
      </c>
      <c r="N14" s="59">
        <v>7034129</v>
      </c>
      <c r="O14" s="59">
        <v>24444234</v>
      </c>
      <c r="P14" s="59">
        <v>14507684</v>
      </c>
      <c r="Q14" s="59">
        <v>45986047</v>
      </c>
      <c r="R14" s="59">
        <v>0</v>
      </c>
      <c r="S14" s="59">
        <v>0</v>
      </c>
      <c r="T14" s="59">
        <v>0</v>
      </c>
      <c r="U14" s="59">
        <v>0</v>
      </c>
      <c r="V14" s="59">
        <v>154726667</v>
      </c>
      <c r="W14" s="59">
        <v>168137790</v>
      </c>
      <c r="X14" s="59">
        <v>-13411123</v>
      </c>
      <c r="Y14" s="60">
        <v>-7.98</v>
      </c>
      <c r="Z14" s="61">
        <v>217673798</v>
      </c>
    </row>
    <row r="15" spans="1:26" ht="13.5">
      <c r="A15" s="57" t="s">
        <v>39</v>
      </c>
      <c r="B15" s="18">
        <v>5031831910</v>
      </c>
      <c r="C15" s="18">
        <v>0</v>
      </c>
      <c r="D15" s="58">
        <v>5475807060</v>
      </c>
      <c r="E15" s="59">
        <v>5562731373</v>
      </c>
      <c r="F15" s="59">
        <v>341441681</v>
      </c>
      <c r="G15" s="59">
        <v>328446226</v>
      </c>
      <c r="H15" s="59">
        <v>432070051</v>
      </c>
      <c r="I15" s="59">
        <v>1101957958</v>
      </c>
      <c r="J15" s="59">
        <v>267457393</v>
      </c>
      <c r="K15" s="59">
        <v>278286778</v>
      </c>
      <c r="L15" s="59">
        <v>483646976</v>
      </c>
      <c r="M15" s="59">
        <v>1029391147</v>
      </c>
      <c r="N15" s="59">
        <v>127918557</v>
      </c>
      <c r="O15" s="59">
        <v>118120464</v>
      </c>
      <c r="P15" s="59">
        <v>168942508</v>
      </c>
      <c r="Q15" s="59">
        <v>414981529</v>
      </c>
      <c r="R15" s="59">
        <v>0</v>
      </c>
      <c r="S15" s="59">
        <v>0</v>
      </c>
      <c r="T15" s="59">
        <v>0</v>
      </c>
      <c r="U15" s="59">
        <v>0</v>
      </c>
      <c r="V15" s="59">
        <v>2546330634</v>
      </c>
      <c r="W15" s="59">
        <v>4115236573</v>
      </c>
      <c r="X15" s="59">
        <v>-1568905939</v>
      </c>
      <c r="Y15" s="60">
        <v>-38.12</v>
      </c>
      <c r="Z15" s="61">
        <v>5562731373</v>
      </c>
    </row>
    <row r="16" spans="1:26" ht="13.5">
      <c r="A16" s="68" t="s">
        <v>40</v>
      </c>
      <c r="B16" s="18">
        <v>255839787</v>
      </c>
      <c r="C16" s="18">
        <v>0</v>
      </c>
      <c r="D16" s="58">
        <v>181373964</v>
      </c>
      <c r="E16" s="59">
        <v>176773416</v>
      </c>
      <c r="F16" s="59">
        <v>7148895</v>
      </c>
      <c r="G16" s="59">
        <v>5068235</v>
      </c>
      <c r="H16" s="59">
        <v>22214512</v>
      </c>
      <c r="I16" s="59">
        <v>34431642</v>
      </c>
      <c r="J16" s="59">
        <v>18440273</v>
      </c>
      <c r="K16" s="59">
        <v>11171342</v>
      </c>
      <c r="L16" s="59">
        <v>13213294</v>
      </c>
      <c r="M16" s="59">
        <v>42824909</v>
      </c>
      <c r="N16" s="59">
        <v>-6275057</v>
      </c>
      <c r="O16" s="59">
        <v>12209032</v>
      </c>
      <c r="P16" s="59">
        <v>2560763</v>
      </c>
      <c r="Q16" s="59">
        <v>8494738</v>
      </c>
      <c r="R16" s="59">
        <v>0</v>
      </c>
      <c r="S16" s="59">
        <v>0</v>
      </c>
      <c r="T16" s="59">
        <v>0</v>
      </c>
      <c r="U16" s="59">
        <v>0</v>
      </c>
      <c r="V16" s="59">
        <v>85751289</v>
      </c>
      <c r="W16" s="59">
        <v>100493826</v>
      </c>
      <c r="X16" s="59">
        <v>-14742537</v>
      </c>
      <c r="Y16" s="60">
        <v>-14.67</v>
      </c>
      <c r="Z16" s="61">
        <v>176773416</v>
      </c>
    </row>
    <row r="17" spans="1:26" ht="13.5">
      <c r="A17" s="57" t="s">
        <v>41</v>
      </c>
      <c r="B17" s="18">
        <v>5000061288</v>
      </c>
      <c r="C17" s="18">
        <v>0</v>
      </c>
      <c r="D17" s="58">
        <v>5266241020</v>
      </c>
      <c r="E17" s="59">
        <v>5360035210</v>
      </c>
      <c r="F17" s="59">
        <v>129752781</v>
      </c>
      <c r="G17" s="59">
        <v>154917358</v>
      </c>
      <c r="H17" s="59">
        <v>215331078</v>
      </c>
      <c r="I17" s="59">
        <v>500001217</v>
      </c>
      <c r="J17" s="59">
        <v>240552245</v>
      </c>
      <c r="K17" s="59">
        <v>208618904</v>
      </c>
      <c r="L17" s="59">
        <v>228633459</v>
      </c>
      <c r="M17" s="59">
        <v>677804608</v>
      </c>
      <c r="N17" s="59">
        <v>193158962</v>
      </c>
      <c r="O17" s="59">
        <v>215656703</v>
      </c>
      <c r="P17" s="59">
        <v>162311076</v>
      </c>
      <c r="Q17" s="59">
        <v>571126741</v>
      </c>
      <c r="R17" s="59">
        <v>0</v>
      </c>
      <c r="S17" s="59">
        <v>0</v>
      </c>
      <c r="T17" s="59">
        <v>0</v>
      </c>
      <c r="U17" s="59">
        <v>0</v>
      </c>
      <c r="V17" s="59">
        <v>1748932566</v>
      </c>
      <c r="W17" s="59">
        <v>3807136118</v>
      </c>
      <c r="X17" s="59">
        <v>-2058203552</v>
      </c>
      <c r="Y17" s="60">
        <v>-54.06</v>
      </c>
      <c r="Z17" s="61">
        <v>5360035210</v>
      </c>
    </row>
    <row r="18" spans="1:26" ht="13.5">
      <c r="A18" s="69" t="s">
        <v>42</v>
      </c>
      <c r="B18" s="70">
        <f>SUM(B11:B17)</f>
        <v>17407965176</v>
      </c>
      <c r="C18" s="70">
        <f>SUM(C11:C17)</f>
        <v>0</v>
      </c>
      <c r="D18" s="71">
        <f aca="true" t="shared" si="1" ref="D18:Z18">SUM(D11:D17)</f>
        <v>18461734605</v>
      </c>
      <c r="E18" s="72">
        <f t="shared" si="1"/>
        <v>18563600844</v>
      </c>
      <c r="F18" s="72">
        <f t="shared" si="1"/>
        <v>852415895</v>
      </c>
      <c r="G18" s="72">
        <f t="shared" si="1"/>
        <v>880055386</v>
      </c>
      <c r="H18" s="72">
        <f t="shared" si="1"/>
        <v>1126973857</v>
      </c>
      <c r="I18" s="72">
        <f t="shared" si="1"/>
        <v>2859445138</v>
      </c>
      <c r="J18" s="72">
        <f t="shared" si="1"/>
        <v>857952076</v>
      </c>
      <c r="K18" s="72">
        <f t="shared" si="1"/>
        <v>839552986</v>
      </c>
      <c r="L18" s="72">
        <f t="shared" si="1"/>
        <v>1022731282</v>
      </c>
      <c r="M18" s="72">
        <f t="shared" si="1"/>
        <v>2720236344</v>
      </c>
      <c r="N18" s="72">
        <f t="shared" si="1"/>
        <v>590411947</v>
      </c>
      <c r="O18" s="72">
        <f t="shared" si="1"/>
        <v>624148683</v>
      </c>
      <c r="P18" s="72">
        <f t="shared" si="1"/>
        <v>563376879</v>
      </c>
      <c r="Q18" s="72">
        <f t="shared" si="1"/>
        <v>1777937509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7357618991</v>
      </c>
      <c r="W18" s="72">
        <f t="shared" si="1"/>
        <v>13460545889</v>
      </c>
      <c r="X18" s="72">
        <f t="shared" si="1"/>
        <v>-6102926898</v>
      </c>
      <c r="Y18" s="66">
        <f>+IF(W18&lt;&gt;0,(X18/W18)*100,0)</f>
        <v>-45.339371436542784</v>
      </c>
      <c r="Z18" s="73">
        <f t="shared" si="1"/>
        <v>18563600844</v>
      </c>
    </row>
    <row r="19" spans="1:26" ht="13.5">
      <c r="A19" s="69" t="s">
        <v>43</v>
      </c>
      <c r="B19" s="74">
        <f>+B10-B18</f>
        <v>-2587579297</v>
      </c>
      <c r="C19" s="74">
        <f>+C10-C18</f>
        <v>0</v>
      </c>
      <c r="D19" s="75">
        <f aca="true" t="shared" si="2" ref="D19:Z19">+D10-D18</f>
        <v>-1472825710</v>
      </c>
      <c r="E19" s="76">
        <f t="shared" si="2"/>
        <v>-1564195100</v>
      </c>
      <c r="F19" s="76">
        <f t="shared" si="2"/>
        <v>1731710306</v>
      </c>
      <c r="G19" s="76">
        <f t="shared" si="2"/>
        <v>-103620630</v>
      </c>
      <c r="H19" s="76">
        <f t="shared" si="2"/>
        <v>-382853329</v>
      </c>
      <c r="I19" s="76">
        <f t="shared" si="2"/>
        <v>1245236347</v>
      </c>
      <c r="J19" s="76">
        <f t="shared" si="2"/>
        <v>-210289046</v>
      </c>
      <c r="K19" s="76">
        <f t="shared" si="2"/>
        <v>-45769358</v>
      </c>
      <c r="L19" s="76">
        <f t="shared" si="2"/>
        <v>787404956</v>
      </c>
      <c r="M19" s="76">
        <f t="shared" si="2"/>
        <v>531346552</v>
      </c>
      <c r="N19" s="76">
        <f t="shared" si="2"/>
        <v>-33049182</v>
      </c>
      <c r="O19" s="76">
        <f t="shared" si="2"/>
        <v>427526325</v>
      </c>
      <c r="P19" s="76">
        <f t="shared" si="2"/>
        <v>495275260</v>
      </c>
      <c r="Q19" s="76">
        <f t="shared" si="2"/>
        <v>889752403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2666335302</v>
      </c>
      <c r="W19" s="76">
        <f>IF(E10=E18,0,W10-W18)</f>
        <v>-94669843</v>
      </c>
      <c r="X19" s="76">
        <f t="shared" si="2"/>
        <v>2761005145</v>
      </c>
      <c r="Y19" s="77">
        <f>+IF(W19&lt;&gt;0,(X19/W19)*100,0)</f>
        <v>-2916.456875290265</v>
      </c>
      <c r="Z19" s="78">
        <f t="shared" si="2"/>
        <v>-1564195100</v>
      </c>
    </row>
    <row r="20" spans="1:26" ht="13.5">
      <c r="A20" s="57" t="s">
        <v>44</v>
      </c>
      <c r="B20" s="18">
        <v>2206060378</v>
      </c>
      <c r="C20" s="18">
        <v>0</v>
      </c>
      <c r="D20" s="58">
        <v>2406994555</v>
      </c>
      <c r="E20" s="59">
        <v>2506276774</v>
      </c>
      <c r="F20" s="59">
        <v>333029945</v>
      </c>
      <c r="G20" s="59">
        <v>25119221</v>
      </c>
      <c r="H20" s="59">
        <v>57421906</v>
      </c>
      <c r="I20" s="59">
        <v>415571072</v>
      </c>
      <c r="J20" s="59">
        <v>42623125</v>
      </c>
      <c r="K20" s="59">
        <v>56659710</v>
      </c>
      <c r="L20" s="59">
        <v>325267221</v>
      </c>
      <c r="M20" s="59">
        <v>424550056</v>
      </c>
      <c r="N20" s="59">
        <v>8979501</v>
      </c>
      <c r="O20" s="59">
        <v>33094710</v>
      </c>
      <c r="P20" s="59">
        <v>48184149</v>
      </c>
      <c r="Q20" s="59">
        <v>90258360</v>
      </c>
      <c r="R20" s="59">
        <v>0</v>
      </c>
      <c r="S20" s="59">
        <v>0</v>
      </c>
      <c r="T20" s="59">
        <v>0</v>
      </c>
      <c r="U20" s="59">
        <v>0</v>
      </c>
      <c r="V20" s="59">
        <v>930379488</v>
      </c>
      <c r="W20" s="59">
        <v>2067703624</v>
      </c>
      <c r="X20" s="59">
        <v>-1137324136</v>
      </c>
      <c r="Y20" s="60">
        <v>-55</v>
      </c>
      <c r="Z20" s="61">
        <v>2506276774</v>
      </c>
    </row>
    <row r="21" spans="1:26" ht="13.5">
      <c r="A21" s="57" t="s">
        <v>99</v>
      </c>
      <c r="B21" s="79">
        <v>0</v>
      </c>
      <c r="C21" s="79">
        <v>0</v>
      </c>
      <c r="D21" s="80">
        <v>66889000</v>
      </c>
      <c r="E21" s="81">
        <v>26642000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26642000</v>
      </c>
    </row>
    <row r="22" spans="1:26" ht="25.5">
      <c r="A22" s="84" t="s">
        <v>100</v>
      </c>
      <c r="B22" s="85">
        <f>SUM(B19:B21)</f>
        <v>-381518919</v>
      </c>
      <c r="C22" s="85">
        <f>SUM(C19:C21)</f>
        <v>0</v>
      </c>
      <c r="D22" s="86">
        <f aca="true" t="shared" si="3" ref="D22:Z22">SUM(D19:D21)</f>
        <v>1001057845</v>
      </c>
      <c r="E22" s="87">
        <f t="shared" si="3"/>
        <v>968723674</v>
      </c>
      <c r="F22" s="87">
        <f t="shared" si="3"/>
        <v>2064740251</v>
      </c>
      <c r="G22" s="87">
        <f t="shared" si="3"/>
        <v>-78501409</v>
      </c>
      <c r="H22" s="87">
        <f t="shared" si="3"/>
        <v>-325431423</v>
      </c>
      <c r="I22" s="87">
        <f t="shared" si="3"/>
        <v>1660807419</v>
      </c>
      <c r="J22" s="87">
        <f t="shared" si="3"/>
        <v>-167665921</v>
      </c>
      <c r="K22" s="87">
        <f t="shared" si="3"/>
        <v>10890352</v>
      </c>
      <c r="L22" s="87">
        <f t="shared" si="3"/>
        <v>1112672177</v>
      </c>
      <c r="M22" s="87">
        <f t="shared" si="3"/>
        <v>955896608</v>
      </c>
      <c r="N22" s="87">
        <f t="shared" si="3"/>
        <v>-24069681</v>
      </c>
      <c r="O22" s="87">
        <f t="shared" si="3"/>
        <v>460621035</v>
      </c>
      <c r="P22" s="87">
        <f t="shared" si="3"/>
        <v>543459409</v>
      </c>
      <c r="Q22" s="87">
        <f t="shared" si="3"/>
        <v>980010763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3596714790</v>
      </c>
      <c r="W22" s="87">
        <f t="shared" si="3"/>
        <v>1973033781</v>
      </c>
      <c r="X22" s="87">
        <f t="shared" si="3"/>
        <v>1623681009</v>
      </c>
      <c r="Y22" s="88">
        <f>+IF(W22&lt;&gt;0,(X22/W22)*100,0)</f>
        <v>82.29362439892255</v>
      </c>
      <c r="Z22" s="89">
        <f t="shared" si="3"/>
        <v>968723674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-381518919</v>
      </c>
      <c r="C24" s="74">
        <f>SUM(C22:C23)</f>
        <v>0</v>
      </c>
      <c r="D24" s="75">
        <f aca="true" t="shared" si="4" ref="D24:Z24">SUM(D22:D23)</f>
        <v>1001057845</v>
      </c>
      <c r="E24" s="76">
        <f t="shared" si="4"/>
        <v>968723674</v>
      </c>
      <c r="F24" s="76">
        <f t="shared" si="4"/>
        <v>2064740251</v>
      </c>
      <c r="G24" s="76">
        <f t="shared" si="4"/>
        <v>-78501409</v>
      </c>
      <c r="H24" s="76">
        <f t="shared" si="4"/>
        <v>-325431423</v>
      </c>
      <c r="I24" s="76">
        <f t="shared" si="4"/>
        <v>1660807419</v>
      </c>
      <c r="J24" s="76">
        <f t="shared" si="4"/>
        <v>-167665921</v>
      </c>
      <c r="K24" s="76">
        <f t="shared" si="4"/>
        <v>10890352</v>
      </c>
      <c r="L24" s="76">
        <f t="shared" si="4"/>
        <v>1112672177</v>
      </c>
      <c r="M24" s="76">
        <f t="shared" si="4"/>
        <v>955896608</v>
      </c>
      <c r="N24" s="76">
        <f t="shared" si="4"/>
        <v>-24069681</v>
      </c>
      <c r="O24" s="76">
        <f t="shared" si="4"/>
        <v>460621035</v>
      </c>
      <c r="P24" s="76">
        <f t="shared" si="4"/>
        <v>543459409</v>
      </c>
      <c r="Q24" s="76">
        <f t="shared" si="4"/>
        <v>980010763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3596714790</v>
      </c>
      <c r="W24" s="76">
        <f t="shared" si="4"/>
        <v>1973033781</v>
      </c>
      <c r="X24" s="76">
        <f t="shared" si="4"/>
        <v>1623681009</v>
      </c>
      <c r="Y24" s="77">
        <f>+IF(W24&lt;&gt;0,(X24/W24)*100,0)</f>
        <v>82.29362439892255</v>
      </c>
      <c r="Z24" s="78">
        <f t="shared" si="4"/>
        <v>968723674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2519683506</v>
      </c>
      <c r="C27" s="21">
        <v>0</v>
      </c>
      <c r="D27" s="98">
        <v>3107218029</v>
      </c>
      <c r="E27" s="99">
        <v>3228311764</v>
      </c>
      <c r="F27" s="99">
        <v>60012995</v>
      </c>
      <c r="G27" s="99">
        <v>81177530</v>
      </c>
      <c r="H27" s="99">
        <v>169263169</v>
      </c>
      <c r="I27" s="99">
        <v>310453694</v>
      </c>
      <c r="J27" s="99">
        <v>181119074</v>
      </c>
      <c r="K27" s="99">
        <v>372906586</v>
      </c>
      <c r="L27" s="99">
        <v>266548200</v>
      </c>
      <c r="M27" s="99">
        <v>820573860</v>
      </c>
      <c r="N27" s="99">
        <v>59312166</v>
      </c>
      <c r="O27" s="99">
        <v>503057884</v>
      </c>
      <c r="P27" s="99">
        <v>118317793</v>
      </c>
      <c r="Q27" s="99">
        <v>680687843</v>
      </c>
      <c r="R27" s="99">
        <v>0</v>
      </c>
      <c r="S27" s="99">
        <v>0</v>
      </c>
      <c r="T27" s="99">
        <v>0</v>
      </c>
      <c r="U27" s="99">
        <v>0</v>
      </c>
      <c r="V27" s="99">
        <v>1811715397</v>
      </c>
      <c r="W27" s="99">
        <v>2421233825</v>
      </c>
      <c r="X27" s="99">
        <v>-609518428</v>
      </c>
      <c r="Y27" s="100">
        <v>-25.17</v>
      </c>
      <c r="Z27" s="101">
        <v>3228311764</v>
      </c>
    </row>
    <row r="28" spans="1:26" ht="13.5">
      <c r="A28" s="102" t="s">
        <v>44</v>
      </c>
      <c r="B28" s="18">
        <v>2118719658</v>
      </c>
      <c r="C28" s="18">
        <v>0</v>
      </c>
      <c r="D28" s="58">
        <v>2623603070</v>
      </c>
      <c r="E28" s="59">
        <v>2720964200</v>
      </c>
      <c r="F28" s="59">
        <v>46086141</v>
      </c>
      <c r="G28" s="59">
        <v>78116649</v>
      </c>
      <c r="H28" s="59">
        <v>166108816</v>
      </c>
      <c r="I28" s="59">
        <v>290311606</v>
      </c>
      <c r="J28" s="59">
        <v>168744575</v>
      </c>
      <c r="K28" s="59">
        <v>350372498</v>
      </c>
      <c r="L28" s="59">
        <v>233866106</v>
      </c>
      <c r="M28" s="59">
        <v>752983179</v>
      </c>
      <c r="N28" s="59">
        <v>58624687</v>
      </c>
      <c r="O28" s="59">
        <v>498923759</v>
      </c>
      <c r="P28" s="59">
        <v>112724194</v>
      </c>
      <c r="Q28" s="59">
        <v>670272640</v>
      </c>
      <c r="R28" s="59">
        <v>0</v>
      </c>
      <c r="S28" s="59">
        <v>0</v>
      </c>
      <c r="T28" s="59">
        <v>0</v>
      </c>
      <c r="U28" s="59">
        <v>0</v>
      </c>
      <c r="V28" s="59">
        <v>1713567425</v>
      </c>
      <c r="W28" s="59">
        <v>2040723151</v>
      </c>
      <c r="X28" s="59">
        <v>-327155726</v>
      </c>
      <c r="Y28" s="60">
        <v>-16.03</v>
      </c>
      <c r="Z28" s="61">
        <v>2720964200</v>
      </c>
    </row>
    <row r="29" spans="1:26" ht="13.5">
      <c r="A29" s="57" t="s">
        <v>102</v>
      </c>
      <c r="B29" s="18">
        <v>55161437</v>
      </c>
      <c r="C29" s="18">
        <v>0</v>
      </c>
      <c r="D29" s="58">
        <v>69000000</v>
      </c>
      <c r="E29" s="59">
        <v>90302603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48809</v>
      </c>
      <c r="P29" s="59">
        <v>0</v>
      </c>
      <c r="Q29" s="59">
        <v>48809</v>
      </c>
      <c r="R29" s="59">
        <v>0</v>
      </c>
      <c r="S29" s="59">
        <v>0</v>
      </c>
      <c r="T29" s="59">
        <v>0</v>
      </c>
      <c r="U29" s="59">
        <v>0</v>
      </c>
      <c r="V29" s="59">
        <v>48809</v>
      </c>
      <c r="W29" s="59">
        <v>67726952</v>
      </c>
      <c r="X29" s="59">
        <v>-67678143</v>
      </c>
      <c r="Y29" s="60">
        <v>-99.93</v>
      </c>
      <c r="Z29" s="61">
        <v>90302603</v>
      </c>
    </row>
    <row r="30" spans="1:26" ht="13.5">
      <c r="A30" s="57" t="s">
        <v>48</v>
      </c>
      <c r="B30" s="18">
        <v>68915971</v>
      </c>
      <c r="C30" s="18">
        <v>0</v>
      </c>
      <c r="D30" s="58">
        <v>94640000</v>
      </c>
      <c r="E30" s="59">
        <v>94640000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70980000</v>
      </c>
      <c r="X30" s="59">
        <v>-70980000</v>
      </c>
      <c r="Y30" s="60">
        <v>-100</v>
      </c>
      <c r="Z30" s="61">
        <v>94640000</v>
      </c>
    </row>
    <row r="31" spans="1:26" ht="13.5">
      <c r="A31" s="57" t="s">
        <v>49</v>
      </c>
      <c r="B31" s="18">
        <v>276886440</v>
      </c>
      <c r="C31" s="18">
        <v>0</v>
      </c>
      <c r="D31" s="58">
        <v>319974959</v>
      </c>
      <c r="E31" s="59">
        <v>322404961</v>
      </c>
      <c r="F31" s="59">
        <v>13926854</v>
      </c>
      <c r="G31" s="59">
        <v>3060881</v>
      </c>
      <c r="H31" s="59">
        <v>3154353</v>
      </c>
      <c r="I31" s="59">
        <v>20142088</v>
      </c>
      <c r="J31" s="59">
        <v>12374499</v>
      </c>
      <c r="K31" s="59">
        <v>22534088</v>
      </c>
      <c r="L31" s="59">
        <v>32682094</v>
      </c>
      <c r="M31" s="59">
        <v>67590681</v>
      </c>
      <c r="N31" s="59">
        <v>687479</v>
      </c>
      <c r="O31" s="59">
        <v>4085316</v>
      </c>
      <c r="P31" s="59">
        <v>5593599</v>
      </c>
      <c r="Q31" s="59">
        <v>10366394</v>
      </c>
      <c r="R31" s="59">
        <v>0</v>
      </c>
      <c r="S31" s="59">
        <v>0</v>
      </c>
      <c r="T31" s="59">
        <v>0</v>
      </c>
      <c r="U31" s="59">
        <v>0</v>
      </c>
      <c r="V31" s="59">
        <v>98099163</v>
      </c>
      <c r="W31" s="59">
        <v>241803723</v>
      </c>
      <c r="X31" s="59">
        <v>-143704560</v>
      </c>
      <c r="Y31" s="60">
        <v>-59.43</v>
      </c>
      <c r="Z31" s="61">
        <v>322404961</v>
      </c>
    </row>
    <row r="32" spans="1:26" ht="13.5">
      <c r="A32" s="69" t="s">
        <v>50</v>
      </c>
      <c r="B32" s="21">
        <f>SUM(B28:B31)</f>
        <v>2519683506</v>
      </c>
      <c r="C32" s="21">
        <f>SUM(C28:C31)</f>
        <v>0</v>
      </c>
      <c r="D32" s="98">
        <f aca="true" t="shared" si="5" ref="D32:Z32">SUM(D28:D31)</f>
        <v>3107218029</v>
      </c>
      <c r="E32" s="99">
        <f t="shared" si="5"/>
        <v>3228311764</v>
      </c>
      <c r="F32" s="99">
        <f t="shared" si="5"/>
        <v>60012995</v>
      </c>
      <c r="G32" s="99">
        <f t="shared" si="5"/>
        <v>81177530</v>
      </c>
      <c r="H32" s="99">
        <f t="shared" si="5"/>
        <v>169263169</v>
      </c>
      <c r="I32" s="99">
        <f t="shared" si="5"/>
        <v>310453694</v>
      </c>
      <c r="J32" s="99">
        <f t="shared" si="5"/>
        <v>181119074</v>
      </c>
      <c r="K32" s="99">
        <f t="shared" si="5"/>
        <v>372906586</v>
      </c>
      <c r="L32" s="99">
        <f t="shared" si="5"/>
        <v>266548200</v>
      </c>
      <c r="M32" s="99">
        <f t="shared" si="5"/>
        <v>820573860</v>
      </c>
      <c r="N32" s="99">
        <f t="shared" si="5"/>
        <v>59312166</v>
      </c>
      <c r="O32" s="99">
        <f t="shared" si="5"/>
        <v>503057884</v>
      </c>
      <c r="P32" s="99">
        <f t="shared" si="5"/>
        <v>118317793</v>
      </c>
      <c r="Q32" s="99">
        <f t="shared" si="5"/>
        <v>680687843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1811715397</v>
      </c>
      <c r="W32" s="99">
        <f t="shared" si="5"/>
        <v>2421233826</v>
      </c>
      <c r="X32" s="99">
        <f t="shared" si="5"/>
        <v>-609518429</v>
      </c>
      <c r="Y32" s="100">
        <f>+IF(W32&lt;&gt;0,(X32/W32)*100,0)</f>
        <v>-25.17387715530784</v>
      </c>
      <c r="Z32" s="101">
        <f t="shared" si="5"/>
        <v>3228311764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4874796575</v>
      </c>
      <c r="C35" s="18">
        <v>0</v>
      </c>
      <c r="D35" s="58">
        <v>4950497892</v>
      </c>
      <c r="E35" s="59">
        <v>5163562384</v>
      </c>
      <c r="F35" s="59">
        <v>5880429657</v>
      </c>
      <c r="G35" s="59">
        <v>6174800826</v>
      </c>
      <c r="H35" s="59">
        <v>6160288106</v>
      </c>
      <c r="I35" s="59">
        <v>6160288106</v>
      </c>
      <c r="J35" s="59">
        <v>3534410207</v>
      </c>
      <c r="K35" s="59">
        <v>3723907134</v>
      </c>
      <c r="L35" s="59">
        <v>4055584556</v>
      </c>
      <c r="M35" s="59">
        <v>4055584556</v>
      </c>
      <c r="N35" s="59">
        <v>3672068943</v>
      </c>
      <c r="O35" s="59">
        <v>102373954495</v>
      </c>
      <c r="P35" s="59">
        <v>2230010071</v>
      </c>
      <c r="Q35" s="59">
        <v>3550471328</v>
      </c>
      <c r="R35" s="59">
        <v>0</v>
      </c>
      <c r="S35" s="59">
        <v>0</v>
      </c>
      <c r="T35" s="59">
        <v>0</v>
      </c>
      <c r="U35" s="59">
        <v>0</v>
      </c>
      <c r="V35" s="59">
        <v>3550471328</v>
      </c>
      <c r="W35" s="59">
        <v>3872671792</v>
      </c>
      <c r="X35" s="59">
        <v>-322200464</v>
      </c>
      <c r="Y35" s="60">
        <v>-8.32</v>
      </c>
      <c r="Z35" s="61">
        <v>5163562384</v>
      </c>
    </row>
    <row r="36" spans="1:26" ht="13.5">
      <c r="A36" s="57" t="s">
        <v>53</v>
      </c>
      <c r="B36" s="18">
        <v>40811996641</v>
      </c>
      <c r="C36" s="18">
        <v>0</v>
      </c>
      <c r="D36" s="58">
        <v>42531796241</v>
      </c>
      <c r="E36" s="59">
        <v>42988258885</v>
      </c>
      <c r="F36" s="59">
        <v>22258735000</v>
      </c>
      <c r="G36" s="59">
        <v>22313148639</v>
      </c>
      <c r="H36" s="59">
        <v>22447129303</v>
      </c>
      <c r="I36" s="59">
        <v>22447129303</v>
      </c>
      <c r="J36" s="59">
        <v>6806220572</v>
      </c>
      <c r="K36" s="59">
        <v>4953046084</v>
      </c>
      <c r="L36" s="59">
        <v>7549267511</v>
      </c>
      <c r="M36" s="59">
        <v>7549267511</v>
      </c>
      <c r="N36" s="59">
        <v>5085833841</v>
      </c>
      <c r="O36" s="59">
        <v>156316900999</v>
      </c>
      <c r="P36" s="59">
        <v>5800018279</v>
      </c>
      <c r="Q36" s="59">
        <v>7143301767</v>
      </c>
      <c r="R36" s="59">
        <v>0</v>
      </c>
      <c r="S36" s="59">
        <v>0</v>
      </c>
      <c r="T36" s="59">
        <v>0</v>
      </c>
      <c r="U36" s="59">
        <v>0</v>
      </c>
      <c r="V36" s="59">
        <v>7143301767</v>
      </c>
      <c r="W36" s="59">
        <v>32241194166</v>
      </c>
      <c r="X36" s="59">
        <v>-25097892399</v>
      </c>
      <c r="Y36" s="60">
        <v>-77.84</v>
      </c>
      <c r="Z36" s="61">
        <v>42988258885</v>
      </c>
    </row>
    <row r="37" spans="1:26" ht="13.5">
      <c r="A37" s="57" t="s">
        <v>54</v>
      </c>
      <c r="B37" s="18">
        <v>6626592108</v>
      </c>
      <c r="C37" s="18">
        <v>0</v>
      </c>
      <c r="D37" s="58">
        <v>4095933638</v>
      </c>
      <c r="E37" s="59">
        <v>4096847435</v>
      </c>
      <c r="F37" s="59">
        <v>4184763880</v>
      </c>
      <c r="G37" s="59">
        <v>4325000641</v>
      </c>
      <c r="H37" s="59">
        <v>4703970524</v>
      </c>
      <c r="I37" s="59">
        <v>4703970524</v>
      </c>
      <c r="J37" s="59">
        <v>2214314555</v>
      </c>
      <c r="K37" s="59">
        <v>2303797036</v>
      </c>
      <c r="L37" s="59">
        <v>2375695983</v>
      </c>
      <c r="M37" s="59">
        <v>2375695983</v>
      </c>
      <c r="N37" s="59">
        <v>1932679933</v>
      </c>
      <c r="O37" s="59">
        <v>-3988625420</v>
      </c>
      <c r="P37" s="59">
        <v>988305118</v>
      </c>
      <c r="Q37" s="59">
        <v>1778484806</v>
      </c>
      <c r="R37" s="59">
        <v>0</v>
      </c>
      <c r="S37" s="59">
        <v>0</v>
      </c>
      <c r="T37" s="59">
        <v>0</v>
      </c>
      <c r="U37" s="59">
        <v>0</v>
      </c>
      <c r="V37" s="59">
        <v>1778484806</v>
      </c>
      <c r="W37" s="59">
        <v>3072635578</v>
      </c>
      <c r="X37" s="59">
        <v>-1294150772</v>
      </c>
      <c r="Y37" s="60">
        <v>-42.12</v>
      </c>
      <c r="Z37" s="61">
        <v>4096847435</v>
      </c>
    </row>
    <row r="38" spans="1:26" ht="13.5">
      <c r="A38" s="57" t="s">
        <v>55</v>
      </c>
      <c r="B38" s="18">
        <v>3616751943</v>
      </c>
      <c r="C38" s="18">
        <v>0</v>
      </c>
      <c r="D38" s="58">
        <v>3302372525</v>
      </c>
      <c r="E38" s="59">
        <v>3299372222</v>
      </c>
      <c r="F38" s="59">
        <v>1690901569</v>
      </c>
      <c r="G38" s="59">
        <v>1701377110</v>
      </c>
      <c r="H38" s="59">
        <v>1778564382</v>
      </c>
      <c r="I38" s="59">
        <v>1778564382</v>
      </c>
      <c r="J38" s="59">
        <v>343388636</v>
      </c>
      <c r="K38" s="59">
        <v>287807499</v>
      </c>
      <c r="L38" s="59">
        <v>589823859</v>
      </c>
      <c r="M38" s="59">
        <v>589823859</v>
      </c>
      <c r="N38" s="59">
        <v>590880798</v>
      </c>
      <c r="O38" s="59">
        <v>894047005</v>
      </c>
      <c r="P38" s="59">
        <v>328034570</v>
      </c>
      <c r="Q38" s="59">
        <v>645502580</v>
      </c>
      <c r="R38" s="59">
        <v>0</v>
      </c>
      <c r="S38" s="59">
        <v>0</v>
      </c>
      <c r="T38" s="59">
        <v>0</v>
      </c>
      <c r="U38" s="59">
        <v>0</v>
      </c>
      <c r="V38" s="59">
        <v>645502580</v>
      </c>
      <c r="W38" s="59">
        <v>2474529167</v>
      </c>
      <c r="X38" s="59">
        <v>-1829026587</v>
      </c>
      <c r="Y38" s="60">
        <v>-73.91</v>
      </c>
      <c r="Z38" s="61">
        <v>3299372222</v>
      </c>
    </row>
    <row r="39" spans="1:26" ht="13.5">
      <c r="A39" s="57" t="s">
        <v>56</v>
      </c>
      <c r="B39" s="18">
        <v>35443449165</v>
      </c>
      <c r="C39" s="18">
        <v>0</v>
      </c>
      <c r="D39" s="58">
        <v>40083987970</v>
      </c>
      <c r="E39" s="59">
        <v>40755601612</v>
      </c>
      <c r="F39" s="59">
        <v>22263499207</v>
      </c>
      <c r="G39" s="59">
        <v>22461571713</v>
      </c>
      <c r="H39" s="59">
        <v>22124882502</v>
      </c>
      <c r="I39" s="59">
        <v>22124882502</v>
      </c>
      <c r="J39" s="59">
        <v>7782927587</v>
      </c>
      <c r="K39" s="59">
        <v>6085348683</v>
      </c>
      <c r="L39" s="59">
        <v>8639332223</v>
      </c>
      <c r="M39" s="59">
        <v>8639332223</v>
      </c>
      <c r="N39" s="59">
        <v>6234342055</v>
      </c>
      <c r="O39" s="59">
        <v>261785433908</v>
      </c>
      <c r="P39" s="59">
        <v>6713688663</v>
      </c>
      <c r="Q39" s="59">
        <v>8269785710</v>
      </c>
      <c r="R39" s="59">
        <v>0</v>
      </c>
      <c r="S39" s="59">
        <v>0</v>
      </c>
      <c r="T39" s="59">
        <v>0</v>
      </c>
      <c r="U39" s="59">
        <v>0</v>
      </c>
      <c r="V39" s="59">
        <v>8269785710</v>
      </c>
      <c r="W39" s="59">
        <v>30566701211</v>
      </c>
      <c r="X39" s="59">
        <v>-22296915501</v>
      </c>
      <c r="Y39" s="60">
        <v>-72.95</v>
      </c>
      <c r="Z39" s="61">
        <v>40755601612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2461153978</v>
      </c>
      <c r="C42" s="18">
        <v>0</v>
      </c>
      <c r="D42" s="58">
        <v>3045662065</v>
      </c>
      <c r="E42" s="59">
        <v>2719146523</v>
      </c>
      <c r="F42" s="59">
        <v>1910042609</v>
      </c>
      <c r="G42" s="59">
        <v>-187197641</v>
      </c>
      <c r="H42" s="59">
        <v>-381300188</v>
      </c>
      <c r="I42" s="59">
        <v>1341544780</v>
      </c>
      <c r="J42" s="59">
        <v>-43356070</v>
      </c>
      <c r="K42" s="59">
        <v>-153966545</v>
      </c>
      <c r="L42" s="59">
        <v>1546872757</v>
      </c>
      <c r="M42" s="59">
        <v>1349550142</v>
      </c>
      <c r="N42" s="59">
        <v>-277688324</v>
      </c>
      <c r="O42" s="59">
        <v>-60134113</v>
      </c>
      <c r="P42" s="59">
        <v>742959315</v>
      </c>
      <c r="Q42" s="59">
        <v>405136878</v>
      </c>
      <c r="R42" s="59">
        <v>0</v>
      </c>
      <c r="S42" s="59">
        <v>0</v>
      </c>
      <c r="T42" s="59">
        <v>0</v>
      </c>
      <c r="U42" s="59">
        <v>0</v>
      </c>
      <c r="V42" s="59">
        <v>3096231800</v>
      </c>
      <c r="W42" s="59">
        <v>3598443460</v>
      </c>
      <c r="X42" s="59">
        <v>-502211660</v>
      </c>
      <c r="Y42" s="60">
        <v>-13.96</v>
      </c>
      <c r="Z42" s="61">
        <v>2719146523</v>
      </c>
    </row>
    <row r="43" spans="1:26" ht="13.5">
      <c r="A43" s="57" t="s">
        <v>59</v>
      </c>
      <c r="B43" s="18">
        <v>-2386872319</v>
      </c>
      <c r="C43" s="18">
        <v>0</v>
      </c>
      <c r="D43" s="58">
        <v>-2749626751</v>
      </c>
      <c r="E43" s="59">
        <v>-2618674562</v>
      </c>
      <c r="F43" s="59">
        <v>-224263916</v>
      </c>
      <c r="G43" s="59">
        <v>-52827084</v>
      </c>
      <c r="H43" s="59">
        <v>-98877250</v>
      </c>
      <c r="I43" s="59">
        <v>-375968250</v>
      </c>
      <c r="J43" s="59">
        <v>-167652682</v>
      </c>
      <c r="K43" s="59">
        <v>-141419402</v>
      </c>
      <c r="L43" s="59">
        <v>-210220330</v>
      </c>
      <c r="M43" s="59">
        <v>-519292414</v>
      </c>
      <c r="N43" s="59">
        <v>52797306</v>
      </c>
      <c r="O43" s="59">
        <v>-19600444</v>
      </c>
      <c r="P43" s="59">
        <v>-65131858</v>
      </c>
      <c r="Q43" s="59">
        <v>-31934996</v>
      </c>
      <c r="R43" s="59">
        <v>0</v>
      </c>
      <c r="S43" s="59">
        <v>0</v>
      </c>
      <c r="T43" s="59">
        <v>0</v>
      </c>
      <c r="U43" s="59">
        <v>0</v>
      </c>
      <c r="V43" s="59">
        <v>-927195660</v>
      </c>
      <c r="W43" s="59">
        <v>-1998359102</v>
      </c>
      <c r="X43" s="59">
        <v>1071163442</v>
      </c>
      <c r="Y43" s="60">
        <v>-53.6</v>
      </c>
      <c r="Z43" s="61">
        <v>-2618674562</v>
      </c>
    </row>
    <row r="44" spans="1:26" ht="13.5">
      <c r="A44" s="57" t="s">
        <v>60</v>
      </c>
      <c r="B44" s="18">
        <v>-311922728</v>
      </c>
      <c r="C44" s="18">
        <v>0</v>
      </c>
      <c r="D44" s="58">
        <v>-172013030</v>
      </c>
      <c r="E44" s="59">
        <v>-190039604</v>
      </c>
      <c r="F44" s="59">
        <v>-63006527</v>
      </c>
      <c r="G44" s="59">
        <v>-28433084</v>
      </c>
      <c r="H44" s="59">
        <v>-6161283</v>
      </c>
      <c r="I44" s="59">
        <v>-97600894</v>
      </c>
      <c r="J44" s="59">
        <v>-2508697</v>
      </c>
      <c r="K44" s="59">
        <v>31397538</v>
      </c>
      <c r="L44" s="59">
        <v>-34035789</v>
      </c>
      <c r="M44" s="59">
        <v>-5146948</v>
      </c>
      <c r="N44" s="59">
        <v>-559805</v>
      </c>
      <c r="O44" s="59">
        <v>-457716</v>
      </c>
      <c r="P44" s="59">
        <v>-29987304</v>
      </c>
      <c r="Q44" s="59">
        <v>-31004825</v>
      </c>
      <c r="R44" s="59">
        <v>0</v>
      </c>
      <c r="S44" s="59">
        <v>0</v>
      </c>
      <c r="T44" s="59">
        <v>0</v>
      </c>
      <c r="U44" s="59">
        <v>0</v>
      </c>
      <c r="V44" s="59">
        <v>-133752667</v>
      </c>
      <c r="W44" s="59">
        <v>-145581085</v>
      </c>
      <c r="X44" s="59">
        <v>11828418</v>
      </c>
      <c r="Y44" s="60">
        <v>-8.12</v>
      </c>
      <c r="Z44" s="61">
        <v>-190039604</v>
      </c>
    </row>
    <row r="45" spans="1:26" ht="13.5">
      <c r="A45" s="69" t="s">
        <v>61</v>
      </c>
      <c r="B45" s="21">
        <v>1052908107</v>
      </c>
      <c r="C45" s="21">
        <v>0</v>
      </c>
      <c r="D45" s="98">
        <v>755605384</v>
      </c>
      <c r="E45" s="99">
        <v>523329463</v>
      </c>
      <c r="F45" s="99">
        <v>2495528470</v>
      </c>
      <c r="G45" s="99">
        <v>2227070661</v>
      </c>
      <c r="H45" s="99">
        <v>1740731940</v>
      </c>
      <c r="I45" s="99">
        <v>1740731940</v>
      </c>
      <c r="J45" s="99">
        <v>1372570494</v>
      </c>
      <c r="K45" s="99">
        <v>849149551</v>
      </c>
      <c r="L45" s="99">
        <v>2151766189</v>
      </c>
      <c r="M45" s="99">
        <v>2151766189</v>
      </c>
      <c r="N45" s="99">
        <v>1215612839</v>
      </c>
      <c r="O45" s="99">
        <v>1096672824</v>
      </c>
      <c r="P45" s="99">
        <v>1730514394</v>
      </c>
      <c r="Q45" s="99">
        <v>1783260719</v>
      </c>
      <c r="R45" s="99">
        <v>0</v>
      </c>
      <c r="S45" s="99">
        <v>0</v>
      </c>
      <c r="T45" s="99">
        <v>0</v>
      </c>
      <c r="U45" s="99">
        <v>0</v>
      </c>
      <c r="V45" s="99">
        <v>1783260719</v>
      </c>
      <c r="W45" s="99">
        <v>2067400379</v>
      </c>
      <c r="X45" s="99">
        <v>-284139660</v>
      </c>
      <c r="Y45" s="100">
        <v>-13.74</v>
      </c>
      <c r="Z45" s="101">
        <v>523329463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263014626</v>
      </c>
      <c r="C49" s="51">
        <v>0</v>
      </c>
      <c r="D49" s="128">
        <v>219852735</v>
      </c>
      <c r="E49" s="53">
        <v>181436919</v>
      </c>
      <c r="F49" s="53">
        <v>0</v>
      </c>
      <c r="G49" s="53">
        <v>0</v>
      </c>
      <c r="H49" s="53">
        <v>0</v>
      </c>
      <c r="I49" s="53">
        <v>1679343007</v>
      </c>
      <c r="J49" s="53">
        <v>0</v>
      </c>
      <c r="K49" s="53">
        <v>0</v>
      </c>
      <c r="L49" s="53">
        <v>0</v>
      </c>
      <c r="M49" s="53">
        <v>150029483</v>
      </c>
      <c r="N49" s="53">
        <v>0</v>
      </c>
      <c r="O49" s="53">
        <v>0</v>
      </c>
      <c r="P49" s="53">
        <v>0</v>
      </c>
      <c r="Q49" s="53">
        <v>100804681</v>
      </c>
      <c r="R49" s="53">
        <v>0</v>
      </c>
      <c r="S49" s="53">
        <v>0</v>
      </c>
      <c r="T49" s="53">
        <v>0</v>
      </c>
      <c r="U49" s="53">
        <v>0</v>
      </c>
      <c r="V49" s="53">
        <v>469087121</v>
      </c>
      <c r="W49" s="53">
        <v>2991928491</v>
      </c>
      <c r="X49" s="53">
        <v>6055497063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140387251</v>
      </c>
      <c r="C51" s="51">
        <v>0</v>
      </c>
      <c r="D51" s="128">
        <v>154369682</v>
      </c>
      <c r="E51" s="53">
        <v>100575788</v>
      </c>
      <c r="F51" s="53">
        <v>0</v>
      </c>
      <c r="G51" s="53">
        <v>0</v>
      </c>
      <c r="H51" s="53">
        <v>0</v>
      </c>
      <c r="I51" s="53">
        <v>326911292</v>
      </c>
      <c r="J51" s="53">
        <v>0</v>
      </c>
      <c r="K51" s="53">
        <v>0</v>
      </c>
      <c r="L51" s="53">
        <v>0</v>
      </c>
      <c r="M51" s="53">
        <v>110653862</v>
      </c>
      <c r="N51" s="53">
        <v>0</v>
      </c>
      <c r="O51" s="53">
        <v>0</v>
      </c>
      <c r="P51" s="53">
        <v>0</v>
      </c>
      <c r="Q51" s="53">
        <v>126724389</v>
      </c>
      <c r="R51" s="53">
        <v>0</v>
      </c>
      <c r="S51" s="53">
        <v>0</v>
      </c>
      <c r="T51" s="53">
        <v>0</v>
      </c>
      <c r="U51" s="53">
        <v>0</v>
      </c>
      <c r="V51" s="53">
        <v>226469511</v>
      </c>
      <c r="W51" s="53">
        <v>835455190</v>
      </c>
      <c r="X51" s="53">
        <v>2021546965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88.47837265941186</v>
      </c>
      <c r="C58" s="5">
        <f>IF(C67=0,0,+(C76/C67)*100)</f>
        <v>0</v>
      </c>
      <c r="D58" s="6">
        <f aca="true" t="shared" si="6" ref="D58:Z58">IF(D67=0,0,+(D76/D67)*100)</f>
        <v>78.00230930762527</v>
      </c>
      <c r="E58" s="7">
        <f t="shared" si="6"/>
        <v>57.38953009705157</v>
      </c>
      <c r="F58" s="7">
        <f t="shared" si="6"/>
        <v>67.84932241494198</v>
      </c>
      <c r="G58" s="7">
        <f t="shared" si="6"/>
        <v>72.41406336950214</v>
      </c>
      <c r="H58" s="7">
        <f t="shared" si="6"/>
        <v>73.49139500354708</v>
      </c>
      <c r="I58" s="7">
        <f t="shared" si="6"/>
        <v>71.02212339898041</v>
      </c>
      <c r="J58" s="7">
        <f t="shared" si="6"/>
        <v>59.19040439641432</v>
      </c>
      <c r="K58" s="7">
        <f t="shared" si="6"/>
        <v>72.94349072903647</v>
      </c>
      <c r="L58" s="7">
        <f t="shared" si="6"/>
        <v>112.16243938676058</v>
      </c>
      <c r="M58" s="7">
        <f t="shared" si="6"/>
        <v>82.76209782578955</v>
      </c>
      <c r="N58" s="7">
        <f t="shared" si="6"/>
        <v>64.29629054668605</v>
      </c>
      <c r="O58" s="7">
        <f t="shared" si="6"/>
        <v>28.63001197277417</v>
      </c>
      <c r="P58" s="7">
        <f t="shared" si="6"/>
        <v>73.15860748782637</v>
      </c>
      <c r="Q58" s="7">
        <f t="shared" si="6"/>
        <v>47.30517514376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68.48903667317335</v>
      </c>
      <c r="W58" s="7">
        <f t="shared" si="6"/>
        <v>61.5159571781231</v>
      </c>
      <c r="X58" s="7">
        <f t="shared" si="6"/>
        <v>0</v>
      </c>
      <c r="Y58" s="7">
        <f t="shared" si="6"/>
        <v>0</v>
      </c>
      <c r="Z58" s="8">
        <f t="shared" si="6"/>
        <v>57.38953009705157</v>
      </c>
    </row>
    <row r="59" spans="1:26" ht="13.5">
      <c r="A59" s="36" t="s">
        <v>31</v>
      </c>
      <c r="B59" s="9">
        <f aca="true" t="shared" si="7" ref="B59:Z66">IF(B68=0,0,+(B77/B68)*100)</f>
        <v>87.69847019134072</v>
      </c>
      <c r="C59" s="9">
        <f t="shared" si="7"/>
        <v>0</v>
      </c>
      <c r="D59" s="2">
        <f t="shared" si="7"/>
        <v>79.47018444893193</v>
      </c>
      <c r="E59" s="10">
        <f t="shared" si="7"/>
        <v>78.61667232799051</v>
      </c>
      <c r="F59" s="10">
        <f t="shared" si="7"/>
        <v>64.7379228008037</v>
      </c>
      <c r="G59" s="10">
        <f t="shared" si="7"/>
        <v>65.11364879835634</v>
      </c>
      <c r="H59" s="10">
        <f t="shared" si="7"/>
        <v>82.40518935878114</v>
      </c>
      <c r="I59" s="10">
        <f t="shared" si="7"/>
        <v>69.72867044299352</v>
      </c>
      <c r="J59" s="10">
        <f t="shared" si="7"/>
        <v>60.80950065134324</v>
      </c>
      <c r="K59" s="10">
        <f t="shared" si="7"/>
        <v>61.36831352698206</v>
      </c>
      <c r="L59" s="10">
        <f t="shared" si="7"/>
        <v>67.14070477450498</v>
      </c>
      <c r="M59" s="10">
        <f t="shared" si="7"/>
        <v>63.06712275347538</v>
      </c>
      <c r="N59" s="10">
        <f t="shared" si="7"/>
        <v>52.38901147346512</v>
      </c>
      <c r="O59" s="10">
        <f t="shared" si="7"/>
        <v>58.063639849138895</v>
      </c>
      <c r="P59" s="10">
        <f t="shared" si="7"/>
        <v>54.98686912437376</v>
      </c>
      <c r="Q59" s="10">
        <f t="shared" si="7"/>
        <v>55.05642528631706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63.82324637088114</v>
      </c>
      <c r="W59" s="10">
        <f t="shared" si="7"/>
        <v>80.90762818056001</v>
      </c>
      <c r="X59" s="10">
        <f t="shared" si="7"/>
        <v>0</v>
      </c>
      <c r="Y59" s="10">
        <f t="shared" si="7"/>
        <v>0</v>
      </c>
      <c r="Z59" s="11">
        <f t="shared" si="7"/>
        <v>78.61667232799051</v>
      </c>
    </row>
    <row r="60" spans="1:26" ht="13.5">
      <c r="A60" s="37" t="s">
        <v>32</v>
      </c>
      <c r="B60" s="12">
        <f t="shared" si="7"/>
        <v>90.54002245928721</v>
      </c>
      <c r="C60" s="12">
        <f t="shared" si="7"/>
        <v>0</v>
      </c>
      <c r="D60" s="3">
        <f t="shared" si="7"/>
        <v>82.13361014540533</v>
      </c>
      <c r="E60" s="13">
        <f t="shared" si="7"/>
        <v>55.171024305764604</v>
      </c>
      <c r="F60" s="13">
        <f t="shared" si="7"/>
        <v>69.62419558948837</v>
      </c>
      <c r="G60" s="13">
        <f t="shared" si="7"/>
        <v>82.20207695357614</v>
      </c>
      <c r="H60" s="13">
        <f t="shared" si="7"/>
        <v>76.73524636095566</v>
      </c>
      <c r="I60" s="13">
        <f t="shared" si="7"/>
        <v>75.87249457656829</v>
      </c>
      <c r="J60" s="13">
        <f t="shared" si="7"/>
        <v>60.010220644362434</v>
      </c>
      <c r="K60" s="13">
        <f t="shared" si="7"/>
        <v>76.36434781369225</v>
      </c>
      <c r="L60" s="13">
        <f t="shared" si="7"/>
        <v>130.57191741098092</v>
      </c>
      <c r="M60" s="13">
        <f t="shared" si="7"/>
        <v>90.72575416603445</v>
      </c>
      <c r="N60" s="13">
        <f t="shared" si="7"/>
        <v>78.06933719259793</v>
      </c>
      <c r="O60" s="13">
        <f t="shared" si="7"/>
        <v>24.733771687057644</v>
      </c>
      <c r="P60" s="13">
        <f t="shared" si="7"/>
        <v>87.72776418086578</v>
      </c>
      <c r="Q60" s="13">
        <f t="shared" si="7"/>
        <v>47.72599489304086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72.77626757267531</v>
      </c>
      <c r="W60" s="13">
        <f t="shared" si="7"/>
        <v>59.24535547775193</v>
      </c>
      <c r="X60" s="13">
        <f t="shared" si="7"/>
        <v>0</v>
      </c>
      <c r="Y60" s="13">
        <f t="shared" si="7"/>
        <v>0</v>
      </c>
      <c r="Z60" s="14">
        <f t="shared" si="7"/>
        <v>55.171024305764604</v>
      </c>
    </row>
    <row r="61" spans="1:26" ht="13.5">
      <c r="A61" s="38" t="s">
        <v>105</v>
      </c>
      <c r="B61" s="12">
        <f t="shared" si="7"/>
        <v>92.3246240146844</v>
      </c>
      <c r="C61" s="12">
        <f t="shared" si="7"/>
        <v>0</v>
      </c>
      <c r="D61" s="3">
        <f t="shared" si="7"/>
        <v>85.45163990086907</v>
      </c>
      <c r="E61" s="13">
        <f t="shared" si="7"/>
        <v>49.991495309216624</v>
      </c>
      <c r="F61" s="13">
        <f t="shared" si="7"/>
        <v>77.1390596605888</v>
      </c>
      <c r="G61" s="13">
        <f t="shared" si="7"/>
        <v>81.47355313577724</v>
      </c>
      <c r="H61" s="13">
        <f t="shared" si="7"/>
        <v>95.91275797093421</v>
      </c>
      <c r="I61" s="13">
        <f t="shared" si="7"/>
        <v>84.4290103380183</v>
      </c>
      <c r="J61" s="13">
        <f t="shared" si="7"/>
        <v>41.21254188734236</v>
      </c>
      <c r="K61" s="13">
        <f t="shared" si="7"/>
        <v>86.1439416711143</v>
      </c>
      <c r="L61" s="13">
        <f t="shared" si="7"/>
        <v>163.45935333636027</v>
      </c>
      <c r="M61" s="13">
        <f t="shared" si="7"/>
        <v>96.7647208323396</v>
      </c>
      <c r="N61" s="13">
        <f t="shared" si="7"/>
        <v>91.63546452447797</v>
      </c>
      <c r="O61" s="13">
        <f t="shared" si="7"/>
        <v>154.71827213448208</v>
      </c>
      <c r="P61" s="13">
        <f t="shared" si="7"/>
        <v>97.55687882251034</v>
      </c>
      <c r="Q61" s="13">
        <f t="shared" si="7"/>
        <v>108.12361636112546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93.15797050768109</v>
      </c>
      <c r="W61" s="13">
        <f t="shared" si="7"/>
        <v>51.80219026987185</v>
      </c>
      <c r="X61" s="13">
        <f t="shared" si="7"/>
        <v>0</v>
      </c>
      <c r="Y61" s="13">
        <f t="shared" si="7"/>
        <v>0</v>
      </c>
      <c r="Z61" s="14">
        <f t="shared" si="7"/>
        <v>49.991495309216624</v>
      </c>
    </row>
    <row r="62" spans="1:26" ht="13.5">
      <c r="A62" s="38" t="s">
        <v>106</v>
      </c>
      <c r="B62" s="12">
        <f t="shared" si="7"/>
        <v>76.83235455372055</v>
      </c>
      <c r="C62" s="12">
        <f t="shared" si="7"/>
        <v>0</v>
      </c>
      <c r="D62" s="3">
        <f t="shared" si="7"/>
        <v>77.64593728182226</v>
      </c>
      <c r="E62" s="13">
        <f t="shared" si="7"/>
        <v>65.40035609771623</v>
      </c>
      <c r="F62" s="13">
        <f t="shared" si="7"/>
        <v>48.95280883818837</v>
      </c>
      <c r="G62" s="13">
        <f t="shared" si="7"/>
        <v>47.44674024697537</v>
      </c>
      <c r="H62" s="13">
        <f t="shared" si="7"/>
        <v>36.30471730711909</v>
      </c>
      <c r="I62" s="13">
        <f t="shared" si="7"/>
        <v>43.36288603849379</v>
      </c>
      <c r="J62" s="13">
        <f t="shared" si="7"/>
        <v>135.83187308709054</v>
      </c>
      <c r="K62" s="13">
        <f t="shared" si="7"/>
        <v>44.89631819437061</v>
      </c>
      <c r="L62" s="13">
        <f t="shared" si="7"/>
        <v>49.122144161436864</v>
      </c>
      <c r="M62" s="13">
        <f t="shared" si="7"/>
        <v>61.31974939703145</v>
      </c>
      <c r="N62" s="13">
        <f t="shared" si="7"/>
        <v>72.36722153924161</v>
      </c>
      <c r="O62" s="13">
        <f t="shared" si="7"/>
        <v>4.567255652550571</v>
      </c>
      <c r="P62" s="13">
        <f t="shared" si="7"/>
        <v>77.84793027699465</v>
      </c>
      <c r="Q62" s="13">
        <f t="shared" si="7"/>
        <v>14.30403704389615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31.092822455840953</v>
      </c>
      <c r="W62" s="13">
        <f t="shared" si="7"/>
        <v>73.34177497362892</v>
      </c>
      <c r="X62" s="13">
        <f t="shared" si="7"/>
        <v>0</v>
      </c>
      <c r="Y62" s="13">
        <f t="shared" si="7"/>
        <v>0</v>
      </c>
      <c r="Z62" s="14">
        <f t="shared" si="7"/>
        <v>65.40035609771623</v>
      </c>
    </row>
    <row r="63" spans="1:26" ht="13.5">
      <c r="A63" s="38" t="s">
        <v>107</v>
      </c>
      <c r="B63" s="12">
        <f t="shared" si="7"/>
        <v>88.03115217538485</v>
      </c>
      <c r="C63" s="12">
        <f t="shared" si="7"/>
        <v>0</v>
      </c>
      <c r="D63" s="3">
        <f t="shared" si="7"/>
        <v>76.43957302160271</v>
      </c>
      <c r="E63" s="13">
        <f t="shared" si="7"/>
        <v>60.60527116978831</v>
      </c>
      <c r="F63" s="13">
        <f t="shared" si="7"/>
        <v>20.200199447457457</v>
      </c>
      <c r="G63" s="13">
        <f t="shared" si="7"/>
        <v>62.92968090398162</v>
      </c>
      <c r="H63" s="13">
        <f t="shared" si="7"/>
        <v>73.73752788983309</v>
      </c>
      <c r="I63" s="13">
        <f t="shared" si="7"/>
        <v>37.84599336103508</v>
      </c>
      <c r="J63" s="13">
        <f t="shared" si="7"/>
        <v>41.24008158496842</v>
      </c>
      <c r="K63" s="13">
        <f t="shared" si="7"/>
        <v>86.23382268304663</v>
      </c>
      <c r="L63" s="13">
        <f t="shared" si="7"/>
        <v>90.1632770130594</v>
      </c>
      <c r="M63" s="13">
        <f t="shared" si="7"/>
        <v>70.4598054806239</v>
      </c>
      <c r="N63" s="13">
        <f t="shared" si="7"/>
        <v>44.89976706697155</v>
      </c>
      <c r="O63" s="13">
        <f t="shared" si="7"/>
        <v>60.138290704321285</v>
      </c>
      <c r="P63" s="13">
        <f t="shared" si="7"/>
        <v>72.30920823631737</v>
      </c>
      <c r="Q63" s="13">
        <f t="shared" si="7"/>
        <v>57.88278860560888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50.658322232272724</v>
      </c>
      <c r="W63" s="13">
        <f t="shared" si="7"/>
        <v>63.731180171085946</v>
      </c>
      <c r="X63" s="13">
        <f t="shared" si="7"/>
        <v>0</v>
      </c>
      <c r="Y63" s="13">
        <f t="shared" si="7"/>
        <v>0</v>
      </c>
      <c r="Z63" s="14">
        <f t="shared" si="7"/>
        <v>60.60527116978831</v>
      </c>
    </row>
    <row r="64" spans="1:26" ht="13.5">
      <c r="A64" s="38" t="s">
        <v>108</v>
      </c>
      <c r="B64" s="12">
        <f t="shared" si="7"/>
        <v>86.53647460477791</v>
      </c>
      <c r="C64" s="12">
        <f t="shared" si="7"/>
        <v>0</v>
      </c>
      <c r="D64" s="3">
        <f t="shared" si="7"/>
        <v>73.93635122533632</v>
      </c>
      <c r="E64" s="13">
        <f t="shared" si="7"/>
        <v>56.194802438417604</v>
      </c>
      <c r="F64" s="13">
        <f t="shared" si="7"/>
        <v>115.52973552999748</v>
      </c>
      <c r="G64" s="13">
        <f t="shared" si="7"/>
        <v>49.67309760037362</v>
      </c>
      <c r="H64" s="13">
        <f t="shared" si="7"/>
        <v>49.9549924931504</v>
      </c>
      <c r="I64" s="13">
        <f t="shared" si="7"/>
        <v>70.59672484028978</v>
      </c>
      <c r="J64" s="13">
        <f t="shared" si="7"/>
        <v>26.0918929782198</v>
      </c>
      <c r="K64" s="13">
        <f t="shared" si="7"/>
        <v>51.64972505068849</v>
      </c>
      <c r="L64" s="13">
        <f t="shared" si="7"/>
        <v>52.355050772550996</v>
      </c>
      <c r="M64" s="13">
        <f t="shared" si="7"/>
        <v>43.926460008569464</v>
      </c>
      <c r="N64" s="13">
        <f t="shared" si="7"/>
        <v>46.089861572301736</v>
      </c>
      <c r="O64" s="13">
        <f t="shared" si="7"/>
        <v>52.86740139881248</v>
      </c>
      <c r="P64" s="13">
        <f t="shared" si="7"/>
        <v>41.03074208531508</v>
      </c>
      <c r="Q64" s="13">
        <f t="shared" si="7"/>
        <v>45.81454048227158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54.79222710192765</v>
      </c>
      <c r="W64" s="13">
        <f t="shared" si="7"/>
        <v>63.54450983613395</v>
      </c>
      <c r="X64" s="13">
        <f t="shared" si="7"/>
        <v>0</v>
      </c>
      <c r="Y64" s="13">
        <f t="shared" si="7"/>
        <v>0</v>
      </c>
      <c r="Z64" s="14">
        <f t="shared" si="7"/>
        <v>56.194802438417604</v>
      </c>
    </row>
    <row r="65" spans="1:26" ht="13.5">
      <c r="A65" s="38" t="s">
        <v>109</v>
      </c>
      <c r="B65" s="12">
        <f t="shared" si="7"/>
        <v>33747.05685745151</v>
      </c>
      <c r="C65" s="12">
        <f t="shared" si="7"/>
        <v>0</v>
      </c>
      <c r="D65" s="3">
        <f t="shared" si="7"/>
        <v>128.22056374578307</v>
      </c>
      <c r="E65" s="13">
        <f t="shared" si="7"/>
        <v>106.07079312914185</v>
      </c>
      <c r="F65" s="13">
        <f t="shared" si="7"/>
        <v>9157.776926786373</v>
      </c>
      <c r="G65" s="13">
        <f t="shared" si="7"/>
        <v>38366.12699291942</v>
      </c>
      <c r="H65" s="13">
        <f t="shared" si="7"/>
        <v>6813.844403855249</v>
      </c>
      <c r="I65" s="13">
        <f t="shared" si="7"/>
        <v>14755.734303450477</v>
      </c>
      <c r="J65" s="13">
        <f t="shared" si="7"/>
        <v>3803.8038322435355</v>
      </c>
      <c r="K65" s="13">
        <f t="shared" si="7"/>
        <v>448.7777411121095</v>
      </c>
      <c r="L65" s="13">
        <f t="shared" si="7"/>
        <v>1533.7997035550882</v>
      </c>
      <c r="M65" s="13">
        <f t="shared" si="7"/>
        <v>2120.386521493918</v>
      </c>
      <c r="N65" s="13">
        <f t="shared" si="7"/>
        <v>47.64867297669099</v>
      </c>
      <c r="O65" s="13">
        <f t="shared" si="7"/>
        <v>2798.5311325983866</v>
      </c>
      <c r="P65" s="13">
        <f t="shared" si="7"/>
        <v>408.6976890124592</v>
      </c>
      <c r="Q65" s="13">
        <f t="shared" si="7"/>
        <v>270.50646525122716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2251.623936814236</v>
      </c>
      <c r="W65" s="13">
        <f t="shared" si="7"/>
        <v>410.0940645114081</v>
      </c>
      <c r="X65" s="13">
        <f t="shared" si="7"/>
        <v>0</v>
      </c>
      <c r="Y65" s="13">
        <f t="shared" si="7"/>
        <v>0</v>
      </c>
      <c r="Z65" s="14">
        <f t="shared" si="7"/>
        <v>106.07079312914185</v>
      </c>
    </row>
    <row r="66" spans="1:26" ht="13.5">
      <c r="A66" s="39" t="s">
        <v>110</v>
      </c>
      <c r="B66" s="15">
        <f t="shared" si="7"/>
        <v>72.10449103609926</v>
      </c>
      <c r="C66" s="15">
        <f t="shared" si="7"/>
        <v>0</v>
      </c>
      <c r="D66" s="4">
        <f t="shared" si="7"/>
        <v>26.08456234424147</v>
      </c>
      <c r="E66" s="16">
        <f t="shared" si="7"/>
        <v>27.056054643243936</v>
      </c>
      <c r="F66" s="16">
        <f t="shared" si="7"/>
        <v>60.48118868241469</v>
      </c>
      <c r="G66" s="16">
        <f t="shared" si="7"/>
        <v>6.15557420224178</v>
      </c>
      <c r="H66" s="16">
        <f t="shared" si="7"/>
        <v>15.576579593120316</v>
      </c>
      <c r="I66" s="16">
        <f t="shared" si="7"/>
        <v>28.475422012795438</v>
      </c>
      <c r="J66" s="16">
        <f t="shared" si="7"/>
        <v>40.63419200248821</v>
      </c>
      <c r="K66" s="16">
        <f t="shared" si="7"/>
        <v>71.519675347444</v>
      </c>
      <c r="L66" s="16">
        <f t="shared" si="7"/>
        <v>60.22768491587873</v>
      </c>
      <c r="M66" s="16">
        <f t="shared" si="7"/>
        <v>60.40315104563723</v>
      </c>
      <c r="N66" s="16">
        <f t="shared" si="7"/>
        <v>5.558267713252478</v>
      </c>
      <c r="O66" s="16">
        <f t="shared" si="7"/>
        <v>38.55387435986821</v>
      </c>
      <c r="P66" s="16">
        <f t="shared" si="7"/>
        <v>24.674361875394794</v>
      </c>
      <c r="Q66" s="16">
        <f t="shared" si="7"/>
        <v>21.041877633696558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38.18864466017184</v>
      </c>
      <c r="W66" s="16">
        <f t="shared" si="7"/>
        <v>37.57993226955178</v>
      </c>
      <c r="X66" s="16">
        <f t="shared" si="7"/>
        <v>0</v>
      </c>
      <c r="Y66" s="16">
        <f t="shared" si="7"/>
        <v>0</v>
      </c>
      <c r="Z66" s="17">
        <f t="shared" si="7"/>
        <v>27.056054643243936</v>
      </c>
    </row>
    <row r="67" spans="1:26" ht="13.5" hidden="1">
      <c r="A67" s="40" t="s">
        <v>111</v>
      </c>
      <c r="B67" s="23">
        <v>9221633547</v>
      </c>
      <c r="C67" s="23"/>
      <c r="D67" s="24">
        <v>10915744496</v>
      </c>
      <c r="E67" s="25">
        <v>11055662786</v>
      </c>
      <c r="F67" s="25">
        <v>879181651</v>
      </c>
      <c r="G67" s="25">
        <v>728452054</v>
      </c>
      <c r="H67" s="25">
        <v>719040738</v>
      </c>
      <c r="I67" s="25">
        <v>2326674443</v>
      </c>
      <c r="J67" s="25">
        <v>602485164</v>
      </c>
      <c r="K67" s="25">
        <v>619371059</v>
      </c>
      <c r="L67" s="25">
        <v>689888470</v>
      </c>
      <c r="M67" s="25">
        <v>1911744693</v>
      </c>
      <c r="N67" s="25">
        <v>375497272</v>
      </c>
      <c r="O67" s="25">
        <v>834660360</v>
      </c>
      <c r="P67" s="25">
        <v>356134567</v>
      </c>
      <c r="Q67" s="25">
        <v>1566292199</v>
      </c>
      <c r="R67" s="25"/>
      <c r="S67" s="25"/>
      <c r="T67" s="25"/>
      <c r="U67" s="25"/>
      <c r="V67" s="25">
        <v>5804711335</v>
      </c>
      <c r="W67" s="25">
        <v>8120012041</v>
      </c>
      <c r="X67" s="25"/>
      <c r="Y67" s="24"/>
      <c r="Z67" s="26">
        <v>11055662786</v>
      </c>
    </row>
    <row r="68" spans="1:26" ht="13.5" hidden="1">
      <c r="A68" s="36" t="s">
        <v>31</v>
      </c>
      <c r="B68" s="18">
        <v>1652908607</v>
      </c>
      <c r="C68" s="18"/>
      <c r="D68" s="19">
        <v>1853867932</v>
      </c>
      <c r="E68" s="20">
        <v>1926045386</v>
      </c>
      <c r="F68" s="20">
        <v>197431330</v>
      </c>
      <c r="G68" s="20">
        <v>129293404</v>
      </c>
      <c r="H68" s="20">
        <v>124799388</v>
      </c>
      <c r="I68" s="20">
        <v>451524122</v>
      </c>
      <c r="J68" s="20">
        <v>132455508</v>
      </c>
      <c r="K68" s="20">
        <v>123157885</v>
      </c>
      <c r="L68" s="20">
        <v>124768872</v>
      </c>
      <c r="M68" s="20">
        <v>380382265</v>
      </c>
      <c r="N68" s="20">
        <v>95741608</v>
      </c>
      <c r="O68" s="20">
        <v>86973242</v>
      </c>
      <c r="P68" s="20">
        <v>88629276</v>
      </c>
      <c r="Q68" s="20">
        <v>271344126</v>
      </c>
      <c r="R68" s="20"/>
      <c r="S68" s="20"/>
      <c r="T68" s="20"/>
      <c r="U68" s="20"/>
      <c r="V68" s="20">
        <v>1103250513</v>
      </c>
      <c r="W68" s="20">
        <v>1385231251</v>
      </c>
      <c r="X68" s="20"/>
      <c r="Y68" s="19"/>
      <c r="Z68" s="22">
        <v>1926045386</v>
      </c>
    </row>
    <row r="69" spans="1:26" ht="13.5" hidden="1">
      <c r="A69" s="37" t="s">
        <v>32</v>
      </c>
      <c r="B69" s="18">
        <v>6792237817</v>
      </c>
      <c r="C69" s="18"/>
      <c r="D69" s="19">
        <v>8345386517</v>
      </c>
      <c r="E69" s="20">
        <v>8395832853</v>
      </c>
      <c r="F69" s="20">
        <v>616593136</v>
      </c>
      <c r="G69" s="20">
        <v>534452485</v>
      </c>
      <c r="H69" s="20">
        <v>544533486</v>
      </c>
      <c r="I69" s="20">
        <v>1695579107</v>
      </c>
      <c r="J69" s="20">
        <v>439074078</v>
      </c>
      <c r="K69" s="20">
        <v>440089667</v>
      </c>
      <c r="L69" s="20">
        <v>497079254</v>
      </c>
      <c r="M69" s="20">
        <v>1376242999</v>
      </c>
      <c r="N69" s="20">
        <v>242339780</v>
      </c>
      <c r="O69" s="20">
        <v>722127928</v>
      </c>
      <c r="P69" s="20">
        <v>231237962</v>
      </c>
      <c r="Q69" s="20">
        <v>1195705670</v>
      </c>
      <c r="R69" s="20"/>
      <c r="S69" s="20"/>
      <c r="T69" s="20"/>
      <c r="U69" s="20"/>
      <c r="V69" s="20">
        <v>4267527776</v>
      </c>
      <c r="W69" s="20">
        <v>6200752728</v>
      </c>
      <c r="X69" s="20"/>
      <c r="Y69" s="19"/>
      <c r="Z69" s="22">
        <v>8395832853</v>
      </c>
    </row>
    <row r="70" spans="1:26" ht="13.5" hidden="1">
      <c r="A70" s="38" t="s">
        <v>105</v>
      </c>
      <c r="B70" s="18">
        <v>4254334102</v>
      </c>
      <c r="C70" s="18"/>
      <c r="D70" s="19">
        <v>5066401608</v>
      </c>
      <c r="E70" s="20">
        <v>5072465431</v>
      </c>
      <c r="F70" s="20">
        <v>359482540</v>
      </c>
      <c r="G70" s="20">
        <v>341172943</v>
      </c>
      <c r="H70" s="20">
        <v>316005901</v>
      </c>
      <c r="I70" s="20">
        <v>1016661384</v>
      </c>
      <c r="J70" s="20">
        <v>337823414</v>
      </c>
      <c r="K70" s="20">
        <v>293116383</v>
      </c>
      <c r="L70" s="20">
        <v>328061649</v>
      </c>
      <c r="M70" s="20">
        <v>959001446</v>
      </c>
      <c r="N70" s="20">
        <v>140412902</v>
      </c>
      <c r="O70" s="20">
        <v>81438838</v>
      </c>
      <c r="P70" s="20">
        <v>140011557</v>
      </c>
      <c r="Q70" s="20">
        <v>361863297</v>
      </c>
      <c r="R70" s="20"/>
      <c r="S70" s="20"/>
      <c r="T70" s="20"/>
      <c r="U70" s="20"/>
      <c r="V70" s="20">
        <v>2337526127</v>
      </c>
      <c r="W70" s="20">
        <v>3796471890</v>
      </c>
      <c r="X70" s="20"/>
      <c r="Y70" s="19"/>
      <c r="Z70" s="22">
        <v>5072465431</v>
      </c>
    </row>
    <row r="71" spans="1:26" ht="13.5" hidden="1">
      <c r="A71" s="38" t="s">
        <v>106</v>
      </c>
      <c r="B71" s="18">
        <v>1554312275</v>
      </c>
      <c r="C71" s="18"/>
      <c r="D71" s="19">
        <v>1915661365</v>
      </c>
      <c r="E71" s="20">
        <v>1945688412</v>
      </c>
      <c r="F71" s="20">
        <v>119272588</v>
      </c>
      <c r="G71" s="20">
        <v>120711553</v>
      </c>
      <c r="H71" s="20">
        <v>164305075</v>
      </c>
      <c r="I71" s="20">
        <v>404289216</v>
      </c>
      <c r="J71" s="20">
        <v>35568202</v>
      </c>
      <c r="K71" s="20">
        <v>81722728</v>
      </c>
      <c r="L71" s="20">
        <v>107241925</v>
      </c>
      <c r="M71" s="20">
        <v>224532855</v>
      </c>
      <c r="N71" s="20">
        <v>52484002</v>
      </c>
      <c r="O71" s="20">
        <v>602830520</v>
      </c>
      <c r="P71" s="20">
        <v>44414035</v>
      </c>
      <c r="Q71" s="20">
        <v>699728557</v>
      </c>
      <c r="R71" s="20"/>
      <c r="S71" s="20"/>
      <c r="T71" s="20"/>
      <c r="U71" s="20"/>
      <c r="V71" s="20">
        <v>1328550628</v>
      </c>
      <c r="W71" s="20">
        <v>1390573347</v>
      </c>
      <c r="X71" s="20"/>
      <c r="Y71" s="19"/>
      <c r="Z71" s="22">
        <v>1945688412</v>
      </c>
    </row>
    <row r="72" spans="1:26" ht="13.5" hidden="1">
      <c r="A72" s="38" t="s">
        <v>107</v>
      </c>
      <c r="B72" s="18">
        <v>489962316</v>
      </c>
      <c r="C72" s="18"/>
      <c r="D72" s="19">
        <v>723644292</v>
      </c>
      <c r="E72" s="20">
        <v>720629301</v>
      </c>
      <c r="F72" s="20">
        <v>102288594</v>
      </c>
      <c r="G72" s="20">
        <v>33235012</v>
      </c>
      <c r="H72" s="20">
        <v>27062281</v>
      </c>
      <c r="I72" s="20">
        <v>162585887</v>
      </c>
      <c r="J72" s="20">
        <v>31001299</v>
      </c>
      <c r="K72" s="20">
        <v>26549520</v>
      </c>
      <c r="L72" s="20">
        <v>24719340</v>
      </c>
      <c r="M72" s="20">
        <v>82270159</v>
      </c>
      <c r="N72" s="20">
        <v>23950661</v>
      </c>
      <c r="O72" s="20">
        <v>20555250</v>
      </c>
      <c r="P72" s="20">
        <v>18340624</v>
      </c>
      <c r="Q72" s="20">
        <v>62846535</v>
      </c>
      <c r="R72" s="20"/>
      <c r="S72" s="20"/>
      <c r="T72" s="20"/>
      <c r="U72" s="20"/>
      <c r="V72" s="20">
        <v>307702581</v>
      </c>
      <c r="W72" s="20">
        <v>544096604</v>
      </c>
      <c r="X72" s="20"/>
      <c r="Y72" s="19"/>
      <c r="Z72" s="22">
        <v>720629301</v>
      </c>
    </row>
    <row r="73" spans="1:26" ht="13.5" hidden="1">
      <c r="A73" s="38" t="s">
        <v>108</v>
      </c>
      <c r="B73" s="18">
        <v>493126481</v>
      </c>
      <c r="C73" s="18"/>
      <c r="D73" s="19">
        <v>618485905</v>
      </c>
      <c r="E73" s="20">
        <v>621338362</v>
      </c>
      <c r="F73" s="20">
        <v>35196884</v>
      </c>
      <c r="G73" s="20">
        <v>39166889</v>
      </c>
      <c r="H73" s="20">
        <v>36914953</v>
      </c>
      <c r="I73" s="20">
        <v>111278726</v>
      </c>
      <c r="J73" s="20">
        <v>33248634</v>
      </c>
      <c r="K73" s="20">
        <v>37694948</v>
      </c>
      <c r="L73" s="20">
        <v>35812264</v>
      </c>
      <c r="M73" s="20">
        <v>106755846</v>
      </c>
      <c r="N73" s="20">
        <v>22880392</v>
      </c>
      <c r="O73" s="20">
        <v>17173424</v>
      </c>
      <c r="P73" s="20">
        <v>26635994</v>
      </c>
      <c r="Q73" s="20">
        <v>66689810</v>
      </c>
      <c r="R73" s="20"/>
      <c r="S73" s="20"/>
      <c r="T73" s="20"/>
      <c r="U73" s="20"/>
      <c r="V73" s="20">
        <v>284724382</v>
      </c>
      <c r="W73" s="20">
        <v>457502920</v>
      </c>
      <c r="X73" s="20"/>
      <c r="Y73" s="19"/>
      <c r="Z73" s="22">
        <v>621338362</v>
      </c>
    </row>
    <row r="74" spans="1:26" ht="13.5" hidden="1">
      <c r="A74" s="38" t="s">
        <v>109</v>
      </c>
      <c r="B74" s="18">
        <v>502643</v>
      </c>
      <c r="C74" s="18"/>
      <c r="D74" s="19">
        <v>21193347</v>
      </c>
      <c r="E74" s="20">
        <v>35711347</v>
      </c>
      <c r="F74" s="20">
        <v>352530</v>
      </c>
      <c r="G74" s="20">
        <v>166088</v>
      </c>
      <c r="H74" s="20">
        <v>245276</v>
      </c>
      <c r="I74" s="20">
        <v>763894</v>
      </c>
      <c r="J74" s="20">
        <v>1432529</v>
      </c>
      <c r="K74" s="20">
        <v>1006088</v>
      </c>
      <c r="L74" s="20">
        <v>1244076</v>
      </c>
      <c r="M74" s="20">
        <v>3682693</v>
      </c>
      <c r="N74" s="20">
        <v>2611823</v>
      </c>
      <c r="O74" s="20">
        <v>129896</v>
      </c>
      <c r="P74" s="20">
        <v>1835752</v>
      </c>
      <c r="Q74" s="20">
        <v>4577471</v>
      </c>
      <c r="R74" s="20"/>
      <c r="S74" s="20"/>
      <c r="T74" s="20"/>
      <c r="U74" s="20"/>
      <c r="V74" s="20">
        <v>9024058</v>
      </c>
      <c r="W74" s="20">
        <v>12107967</v>
      </c>
      <c r="X74" s="20"/>
      <c r="Y74" s="19"/>
      <c r="Z74" s="22">
        <v>35711347</v>
      </c>
    </row>
    <row r="75" spans="1:26" ht="13.5" hidden="1">
      <c r="A75" s="39" t="s">
        <v>110</v>
      </c>
      <c r="B75" s="27">
        <v>776487123</v>
      </c>
      <c r="C75" s="27"/>
      <c r="D75" s="28">
        <v>716490047</v>
      </c>
      <c r="E75" s="29">
        <v>733784547</v>
      </c>
      <c r="F75" s="29">
        <v>65157185</v>
      </c>
      <c r="G75" s="29">
        <v>64706165</v>
      </c>
      <c r="H75" s="29">
        <v>49707864</v>
      </c>
      <c r="I75" s="29">
        <v>179571214</v>
      </c>
      <c r="J75" s="29">
        <v>30955578</v>
      </c>
      <c r="K75" s="29">
        <v>56123507</v>
      </c>
      <c r="L75" s="29">
        <v>68040344</v>
      </c>
      <c r="M75" s="29">
        <v>155119429</v>
      </c>
      <c r="N75" s="29">
        <v>37415884</v>
      </c>
      <c r="O75" s="29">
        <v>25559190</v>
      </c>
      <c r="P75" s="29">
        <v>36267329</v>
      </c>
      <c r="Q75" s="29">
        <v>99242403</v>
      </c>
      <c r="R75" s="29"/>
      <c r="S75" s="29"/>
      <c r="T75" s="29"/>
      <c r="U75" s="29"/>
      <c r="V75" s="29">
        <v>433933046</v>
      </c>
      <c r="W75" s="29">
        <v>534028062</v>
      </c>
      <c r="X75" s="29"/>
      <c r="Y75" s="28"/>
      <c r="Z75" s="30">
        <v>733784547</v>
      </c>
    </row>
    <row r="76" spans="1:26" ht="13.5" hidden="1">
      <c r="A76" s="41" t="s">
        <v>112</v>
      </c>
      <c r="B76" s="31">
        <v>8159151295</v>
      </c>
      <c r="C76" s="31"/>
      <c r="D76" s="32">
        <v>8514532785</v>
      </c>
      <c r="E76" s="33">
        <v>6344792922</v>
      </c>
      <c r="F76" s="33">
        <v>596518793</v>
      </c>
      <c r="G76" s="33">
        <v>527501732</v>
      </c>
      <c r="H76" s="33">
        <v>528433069</v>
      </c>
      <c r="I76" s="33">
        <v>1652453594</v>
      </c>
      <c r="J76" s="33">
        <v>356613405</v>
      </c>
      <c r="K76" s="33">
        <v>451790871</v>
      </c>
      <c r="L76" s="33">
        <v>773795737</v>
      </c>
      <c r="M76" s="33">
        <v>1582200013</v>
      </c>
      <c r="N76" s="33">
        <v>241430817</v>
      </c>
      <c r="O76" s="33">
        <v>238963361</v>
      </c>
      <c r="P76" s="33">
        <v>260543090</v>
      </c>
      <c r="Q76" s="33">
        <v>740937268</v>
      </c>
      <c r="R76" s="33"/>
      <c r="S76" s="33"/>
      <c r="T76" s="33"/>
      <c r="U76" s="33"/>
      <c r="V76" s="33">
        <v>3975590875</v>
      </c>
      <c r="W76" s="33">
        <v>4995103130</v>
      </c>
      <c r="X76" s="33"/>
      <c r="Y76" s="32"/>
      <c r="Z76" s="34">
        <v>6344792922</v>
      </c>
    </row>
    <row r="77" spans="1:26" ht="13.5" hidden="1">
      <c r="A77" s="36" t="s">
        <v>31</v>
      </c>
      <c r="B77" s="18">
        <v>1449575562</v>
      </c>
      <c r="C77" s="18"/>
      <c r="D77" s="19">
        <v>1473272265</v>
      </c>
      <c r="E77" s="20">
        <v>1514192790</v>
      </c>
      <c r="F77" s="20">
        <v>127812942</v>
      </c>
      <c r="G77" s="20">
        <v>84187653</v>
      </c>
      <c r="H77" s="20">
        <v>102841172</v>
      </c>
      <c r="I77" s="20">
        <v>314841767</v>
      </c>
      <c r="J77" s="20">
        <v>80545533</v>
      </c>
      <c r="K77" s="20">
        <v>75579917</v>
      </c>
      <c r="L77" s="20">
        <v>83770700</v>
      </c>
      <c r="M77" s="20">
        <v>239896150</v>
      </c>
      <c r="N77" s="20">
        <v>50158082</v>
      </c>
      <c r="O77" s="20">
        <v>50499830</v>
      </c>
      <c r="P77" s="20">
        <v>48734464</v>
      </c>
      <c r="Q77" s="20">
        <v>149392376</v>
      </c>
      <c r="R77" s="20"/>
      <c r="S77" s="20"/>
      <c r="T77" s="20"/>
      <c r="U77" s="20"/>
      <c r="V77" s="20">
        <v>704130293</v>
      </c>
      <c r="W77" s="20">
        <v>1120757750</v>
      </c>
      <c r="X77" s="20"/>
      <c r="Y77" s="19"/>
      <c r="Z77" s="22">
        <v>1514192790</v>
      </c>
    </row>
    <row r="78" spans="1:26" ht="13.5" hidden="1">
      <c r="A78" s="37" t="s">
        <v>32</v>
      </c>
      <c r="B78" s="18">
        <v>6149693645</v>
      </c>
      <c r="C78" s="18"/>
      <c r="D78" s="19">
        <v>6854367227</v>
      </c>
      <c r="E78" s="20">
        <v>4632066984</v>
      </c>
      <c r="F78" s="20">
        <v>429298011</v>
      </c>
      <c r="G78" s="20">
        <v>439331043</v>
      </c>
      <c r="H78" s="20">
        <v>417849112</v>
      </c>
      <c r="I78" s="20">
        <v>1286478166</v>
      </c>
      <c r="J78" s="20">
        <v>263489323</v>
      </c>
      <c r="K78" s="20">
        <v>336071604</v>
      </c>
      <c r="L78" s="20">
        <v>649045913</v>
      </c>
      <c r="M78" s="20">
        <v>1248606840</v>
      </c>
      <c r="N78" s="20">
        <v>189193060</v>
      </c>
      <c r="O78" s="20">
        <v>178609473</v>
      </c>
      <c r="P78" s="20">
        <v>202859894</v>
      </c>
      <c r="Q78" s="20">
        <v>570662427</v>
      </c>
      <c r="R78" s="20"/>
      <c r="S78" s="20"/>
      <c r="T78" s="20"/>
      <c r="U78" s="20"/>
      <c r="V78" s="20">
        <v>3105747433</v>
      </c>
      <c r="W78" s="20">
        <v>3673657996</v>
      </c>
      <c r="X78" s="20"/>
      <c r="Y78" s="19"/>
      <c r="Z78" s="22">
        <v>4632066984</v>
      </c>
    </row>
    <row r="79" spans="1:26" ht="13.5" hidden="1">
      <c r="A79" s="38" t="s">
        <v>105</v>
      </c>
      <c r="B79" s="18">
        <v>3927797964</v>
      </c>
      <c r="C79" s="18"/>
      <c r="D79" s="19">
        <v>4329323258</v>
      </c>
      <c r="E79" s="20">
        <v>2535801318</v>
      </c>
      <c r="F79" s="20">
        <v>277301451</v>
      </c>
      <c r="G79" s="20">
        <v>277965719</v>
      </c>
      <c r="H79" s="20">
        <v>303089975</v>
      </c>
      <c r="I79" s="20">
        <v>858357145</v>
      </c>
      <c r="J79" s="20">
        <v>139225616</v>
      </c>
      <c r="K79" s="20">
        <v>252502006</v>
      </c>
      <c r="L79" s="20">
        <v>536247450</v>
      </c>
      <c r="M79" s="20">
        <v>927975072</v>
      </c>
      <c r="N79" s="20">
        <v>128668015</v>
      </c>
      <c r="O79" s="20">
        <v>126000763</v>
      </c>
      <c r="P79" s="20">
        <v>136590905</v>
      </c>
      <c r="Q79" s="20">
        <v>391259683</v>
      </c>
      <c r="R79" s="20"/>
      <c r="S79" s="20"/>
      <c r="T79" s="20"/>
      <c r="U79" s="20"/>
      <c r="V79" s="20">
        <v>2177591900</v>
      </c>
      <c r="W79" s="20">
        <v>1966655592</v>
      </c>
      <c r="X79" s="20"/>
      <c r="Y79" s="19"/>
      <c r="Z79" s="22">
        <v>2535801318</v>
      </c>
    </row>
    <row r="80" spans="1:26" ht="13.5" hidden="1">
      <c r="A80" s="38" t="s">
        <v>106</v>
      </c>
      <c r="B80" s="18">
        <v>1194214718</v>
      </c>
      <c r="C80" s="18"/>
      <c r="D80" s="19">
        <v>1487433222</v>
      </c>
      <c r="E80" s="20">
        <v>1272487150</v>
      </c>
      <c r="F80" s="20">
        <v>58387282</v>
      </c>
      <c r="G80" s="20">
        <v>57273697</v>
      </c>
      <c r="H80" s="20">
        <v>59650493</v>
      </c>
      <c r="I80" s="20">
        <v>175311472</v>
      </c>
      <c r="J80" s="20">
        <v>48312955</v>
      </c>
      <c r="K80" s="20">
        <v>36690496</v>
      </c>
      <c r="L80" s="20">
        <v>52679533</v>
      </c>
      <c r="M80" s="20">
        <v>137682984</v>
      </c>
      <c r="N80" s="20">
        <v>37981214</v>
      </c>
      <c r="O80" s="20">
        <v>27532811</v>
      </c>
      <c r="P80" s="20">
        <v>34575407</v>
      </c>
      <c r="Q80" s="20">
        <v>100089432</v>
      </c>
      <c r="R80" s="20"/>
      <c r="S80" s="20"/>
      <c r="T80" s="20"/>
      <c r="U80" s="20"/>
      <c r="V80" s="20">
        <v>413083888</v>
      </c>
      <c r="W80" s="20">
        <v>1019871175</v>
      </c>
      <c r="X80" s="20"/>
      <c r="Y80" s="19"/>
      <c r="Z80" s="22">
        <v>1272487150</v>
      </c>
    </row>
    <row r="81" spans="1:26" ht="13.5" hidden="1">
      <c r="A81" s="38" t="s">
        <v>107</v>
      </c>
      <c r="B81" s="18">
        <v>431319472</v>
      </c>
      <c r="C81" s="18"/>
      <c r="D81" s="19">
        <v>553150607</v>
      </c>
      <c r="E81" s="20">
        <v>436739342</v>
      </c>
      <c r="F81" s="20">
        <v>20662500</v>
      </c>
      <c r="G81" s="20">
        <v>20914687</v>
      </c>
      <c r="H81" s="20">
        <v>19955057</v>
      </c>
      <c r="I81" s="20">
        <v>61532244</v>
      </c>
      <c r="J81" s="20">
        <v>12784961</v>
      </c>
      <c r="K81" s="20">
        <v>22894666</v>
      </c>
      <c r="L81" s="20">
        <v>22287767</v>
      </c>
      <c r="M81" s="20">
        <v>57967394</v>
      </c>
      <c r="N81" s="20">
        <v>10753791</v>
      </c>
      <c r="O81" s="20">
        <v>12361576</v>
      </c>
      <c r="P81" s="20">
        <v>13261960</v>
      </c>
      <c r="Q81" s="20">
        <v>36377327</v>
      </c>
      <c r="R81" s="20"/>
      <c r="S81" s="20"/>
      <c r="T81" s="20"/>
      <c r="U81" s="20"/>
      <c r="V81" s="20">
        <v>155876965</v>
      </c>
      <c r="W81" s="20">
        <v>346759187</v>
      </c>
      <c r="X81" s="20"/>
      <c r="Y81" s="19"/>
      <c r="Z81" s="22">
        <v>436739342</v>
      </c>
    </row>
    <row r="82" spans="1:26" ht="13.5" hidden="1">
      <c r="A82" s="38" t="s">
        <v>108</v>
      </c>
      <c r="B82" s="18">
        <v>426734272</v>
      </c>
      <c r="C82" s="18"/>
      <c r="D82" s="19">
        <v>457285911</v>
      </c>
      <c r="E82" s="20">
        <v>349159865</v>
      </c>
      <c r="F82" s="20">
        <v>40662867</v>
      </c>
      <c r="G82" s="20">
        <v>19455407</v>
      </c>
      <c r="H82" s="20">
        <v>18440862</v>
      </c>
      <c r="I82" s="20">
        <v>78559136</v>
      </c>
      <c r="J82" s="20">
        <v>8675198</v>
      </c>
      <c r="K82" s="20">
        <v>19469337</v>
      </c>
      <c r="L82" s="20">
        <v>18749529</v>
      </c>
      <c r="M82" s="20">
        <v>46894064</v>
      </c>
      <c r="N82" s="20">
        <v>10545541</v>
      </c>
      <c r="O82" s="20">
        <v>9079143</v>
      </c>
      <c r="P82" s="20">
        <v>10928946</v>
      </c>
      <c r="Q82" s="20">
        <v>30553630</v>
      </c>
      <c r="R82" s="20"/>
      <c r="S82" s="20"/>
      <c r="T82" s="20"/>
      <c r="U82" s="20"/>
      <c r="V82" s="20">
        <v>156006830</v>
      </c>
      <c r="W82" s="20">
        <v>290717988</v>
      </c>
      <c r="X82" s="20"/>
      <c r="Y82" s="19"/>
      <c r="Z82" s="22">
        <v>349159865</v>
      </c>
    </row>
    <row r="83" spans="1:26" ht="13.5" hidden="1">
      <c r="A83" s="38" t="s">
        <v>109</v>
      </c>
      <c r="B83" s="18">
        <v>169627219</v>
      </c>
      <c r="C83" s="18"/>
      <c r="D83" s="19">
        <v>27174229</v>
      </c>
      <c r="E83" s="20">
        <v>37879309</v>
      </c>
      <c r="F83" s="20">
        <v>32283911</v>
      </c>
      <c r="G83" s="20">
        <v>63721533</v>
      </c>
      <c r="H83" s="20">
        <v>16712725</v>
      </c>
      <c r="I83" s="20">
        <v>112718169</v>
      </c>
      <c r="J83" s="20">
        <v>54490593</v>
      </c>
      <c r="K83" s="20">
        <v>4515099</v>
      </c>
      <c r="L83" s="20">
        <v>19081634</v>
      </c>
      <c r="M83" s="20">
        <v>78087326</v>
      </c>
      <c r="N83" s="20">
        <v>1244499</v>
      </c>
      <c r="O83" s="20">
        <v>3635180</v>
      </c>
      <c r="P83" s="20">
        <v>7502676</v>
      </c>
      <c r="Q83" s="20">
        <v>12382355</v>
      </c>
      <c r="R83" s="20"/>
      <c r="S83" s="20"/>
      <c r="T83" s="20"/>
      <c r="U83" s="20"/>
      <c r="V83" s="20">
        <v>203187850</v>
      </c>
      <c r="W83" s="20">
        <v>49654054</v>
      </c>
      <c r="X83" s="20"/>
      <c r="Y83" s="19"/>
      <c r="Z83" s="22">
        <v>37879309</v>
      </c>
    </row>
    <row r="84" spans="1:26" ht="13.5" hidden="1">
      <c r="A84" s="39" t="s">
        <v>110</v>
      </c>
      <c r="B84" s="27">
        <v>559882088</v>
      </c>
      <c r="C84" s="27"/>
      <c r="D84" s="28">
        <v>186893293</v>
      </c>
      <c r="E84" s="29">
        <v>198533148</v>
      </c>
      <c r="F84" s="29">
        <v>39407840</v>
      </c>
      <c r="G84" s="29">
        <v>3983036</v>
      </c>
      <c r="H84" s="29">
        <v>7742785</v>
      </c>
      <c r="I84" s="29">
        <v>51133661</v>
      </c>
      <c r="J84" s="29">
        <v>12578549</v>
      </c>
      <c r="K84" s="29">
        <v>40139350</v>
      </c>
      <c r="L84" s="29">
        <v>40979124</v>
      </c>
      <c r="M84" s="29">
        <v>93697023</v>
      </c>
      <c r="N84" s="29">
        <v>2079675</v>
      </c>
      <c r="O84" s="29">
        <v>9854058</v>
      </c>
      <c r="P84" s="29">
        <v>8948732</v>
      </c>
      <c r="Q84" s="29">
        <v>20882465</v>
      </c>
      <c r="R84" s="29"/>
      <c r="S84" s="29"/>
      <c r="T84" s="29"/>
      <c r="U84" s="29"/>
      <c r="V84" s="29">
        <v>165713149</v>
      </c>
      <c r="W84" s="29">
        <v>200687384</v>
      </c>
      <c r="X84" s="29"/>
      <c r="Y84" s="28"/>
      <c r="Z84" s="30">
        <v>198533148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182200516</v>
      </c>
      <c r="C5" s="18">
        <v>0</v>
      </c>
      <c r="D5" s="58">
        <v>216981250</v>
      </c>
      <c r="E5" s="59">
        <v>284850250</v>
      </c>
      <c r="F5" s="59">
        <v>0</v>
      </c>
      <c r="G5" s="59">
        <v>14371040</v>
      </c>
      <c r="H5" s="59">
        <v>23017247</v>
      </c>
      <c r="I5" s="59">
        <v>37388287</v>
      </c>
      <c r="J5" s="59">
        <v>38278243</v>
      </c>
      <c r="K5" s="59">
        <v>26446970</v>
      </c>
      <c r="L5" s="59">
        <v>26902129</v>
      </c>
      <c r="M5" s="59">
        <v>91627342</v>
      </c>
      <c r="N5" s="59">
        <v>24077362</v>
      </c>
      <c r="O5" s="59">
        <v>27725672</v>
      </c>
      <c r="P5" s="59">
        <v>27094563</v>
      </c>
      <c r="Q5" s="59">
        <v>78897597</v>
      </c>
      <c r="R5" s="59">
        <v>0</v>
      </c>
      <c r="S5" s="59">
        <v>0</v>
      </c>
      <c r="T5" s="59">
        <v>0</v>
      </c>
      <c r="U5" s="59">
        <v>0</v>
      </c>
      <c r="V5" s="59">
        <v>207913226</v>
      </c>
      <c r="W5" s="59">
        <v>162735939</v>
      </c>
      <c r="X5" s="59">
        <v>45177287</v>
      </c>
      <c r="Y5" s="60">
        <v>27.76</v>
      </c>
      <c r="Z5" s="61">
        <v>284850250</v>
      </c>
    </row>
    <row r="6" spans="1:26" ht="13.5">
      <c r="A6" s="57" t="s">
        <v>32</v>
      </c>
      <c r="B6" s="18">
        <v>169839222</v>
      </c>
      <c r="C6" s="18">
        <v>0</v>
      </c>
      <c r="D6" s="58">
        <v>196875998</v>
      </c>
      <c r="E6" s="59">
        <v>246295998</v>
      </c>
      <c r="F6" s="59">
        <v>0</v>
      </c>
      <c r="G6" s="59">
        <v>2795822</v>
      </c>
      <c r="H6" s="59">
        <v>-4227573</v>
      </c>
      <c r="I6" s="59">
        <v>-1431751</v>
      </c>
      <c r="J6" s="59">
        <v>21545084</v>
      </c>
      <c r="K6" s="59">
        <v>19428229</v>
      </c>
      <c r="L6" s="59">
        <v>25492223</v>
      </c>
      <c r="M6" s="59">
        <v>66465536</v>
      </c>
      <c r="N6" s="59">
        <v>21024987</v>
      </c>
      <c r="O6" s="59">
        <v>38490631</v>
      </c>
      <c r="P6" s="59">
        <v>13717241</v>
      </c>
      <c r="Q6" s="59">
        <v>73232859</v>
      </c>
      <c r="R6" s="59">
        <v>0</v>
      </c>
      <c r="S6" s="59">
        <v>0</v>
      </c>
      <c r="T6" s="59">
        <v>0</v>
      </c>
      <c r="U6" s="59">
        <v>0</v>
      </c>
      <c r="V6" s="59">
        <v>138266644</v>
      </c>
      <c r="W6" s="59">
        <v>147656997</v>
      </c>
      <c r="X6" s="59">
        <v>-9390353</v>
      </c>
      <c r="Y6" s="60">
        <v>-6.36</v>
      </c>
      <c r="Z6" s="61">
        <v>246295998</v>
      </c>
    </row>
    <row r="7" spans="1:26" ht="13.5">
      <c r="A7" s="57" t="s">
        <v>33</v>
      </c>
      <c r="B7" s="18">
        <v>1051529</v>
      </c>
      <c r="C7" s="18">
        <v>0</v>
      </c>
      <c r="D7" s="58">
        <v>1877966</v>
      </c>
      <c r="E7" s="59">
        <v>2647966</v>
      </c>
      <c r="F7" s="59">
        <v>0</v>
      </c>
      <c r="G7" s="59">
        <v>482</v>
      </c>
      <c r="H7" s="59">
        <v>0</v>
      </c>
      <c r="I7" s="59">
        <v>482</v>
      </c>
      <c r="J7" s="59">
        <v>471</v>
      </c>
      <c r="K7" s="59">
        <v>0</v>
      </c>
      <c r="L7" s="59">
        <v>0</v>
      </c>
      <c r="M7" s="59">
        <v>471</v>
      </c>
      <c r="N7" s="59">
        <v>1381</v>
      </c>
      <c r="O7" s="59">
        <v>107553</v>
      </c>
      <c r="P7" s="59">
        <v>66785</v>
      </c>
      <c r="Q7" s="59">
        <v>175719</v>
      </c>
      <c r="R7" s="59">
        <v>0</v>
      </c>
      <c r="S7" s="59">
        <v>0</v>
      </c>
      <c r="T7" s="59">
        <v>0</v>
      </c>
      <c r="U7" s="59">
        <v>0</v>
      </c>
      <c r="V7" s="59">
        <v>176672</v>
      </c>
      <c r="W7" s="59">
        <v>1408473</v>
      </c>
      <c r="X7" s="59">
        <v>-1231801</v>
      </c>
      <c r="Y7" s="60">
        <v>-87.46</v>
      </c>
      <c r="Z7" s="61">
        <v>2647966</v>
      </c>
    </row>
    <row r="8" spans="1:26" ht="13.5">
      <c r="A8" s="57" t="s">
        <v>34</v>
      </c>
      <c r="B8" s="18">
        <v>185837069</v>
      </c>
      <c r="C8" s="18">
        <v>0</v>
      </c>
      <c r="D8" s="58">
        <v>234345000</v>
      </c>
      <c r="E8" s="59">
        <v>228271000</v>
      </c>
      <c r="F8" s="59">
        <v>0</v>
      </c>
      <c r="G8" s="59">
        <v>1820000</v>
      </c>
      <c r="H8" s="59">
        <v>0</v>
      </c>
      <c r="I8" s="59">
        <v>1820000</v>
      </c>
      <c r="J8" s="59">
        <v>0</v>
      </c>
      <c r="K8" s="59">
        <v>1300000</v>
      </c>
      <c r="L8" s="59">
        <v>122382000</v>
      </c>
      <c r="M8" s="59">
        <v>123682000</v>
      </c>
      <c r="N8" s="59">
        <v>0</v>
      </c>
      <c r="O8" s="59">
        <v>0</v>
      </c>
      <c r="P8" s="59">
        <v>1696491</v>
      </c>
      <c r="Q8" s="59">
        <v>1696491</v>
      </c>
      <c r="R8" s="59">
        <v>0</v>
      </c>
      <c r="S8" s="59">
        <v>0</v>
      </c>
      <c r="T8" s="59">
        <v>0</v>
      </c>
      <c r="U8" s="59">
        <v>0</v>
      </c>
      <c r="V8" s="59">
        <v>127198491</v>
      </c>
      <c r="W8" s="59">
        <v>233184999</v>
      </c>
      <c r="X8" s="59">
        <v>-105986508</v>
      </c>
      <c r="Y8" s="60">
        <v>-45.45</v>
      </c>
      <c r="Z8" s="61">
        <v>228271000</v>
      </c>
    </row>
    <row r="9" spans="1:26" ht="13.5">
      <c r="A9" s="57" t="s">
        <v>35</v>
      </c>
      <c r="B9" s="18">
        <v>109277587</v>
      </c>
      <c r="C9" s="18">
        <v>0</v>
      </c>
      <c r="D9" s="58">
        <v>104049596</v>
      </c>
      <c r="E9" s="59">
        <v>104961763</v>
      </c>
      <c r="F9" s="59">
        <v>0</v>
      </c>
      <c r="G9" s="59">
        <v>3758478</v>
      </c>
      <c r="H9" s="59">
        <v>3355585</v>
      </c>
      <c r="I9" s="59">
        <v>7114063</v>
      </c>
      <c r="J9" s="59">
        <v>3574963</v>
      </c>
      <c r="K9" s="59">
        <v>4029630</v>
      </c>
      <c r="L9" s="59">
        <v>4147366</v>
      </c>
      <c r="M9" s="59">
        <v>11751959</v>
      </c>
      <c r="N9" s="59">
        <v>9965413</v>
      </c>
      <c r="O9" s="59">
        <v>2730978</v>
      </c>
      <c r="P9" s="59">
        <v>4211335</v>
      </c>
      <c r="Q9" s="59">
        <v>16907726</v>
      </c>
      <c r="R9" s="59">
        <v>0</v>
      </c>
      <c r="S9" s="59">
        <v>0</v>
      </c>
      <c r="T9" s="59">
        <v>0</v>
      </c>
      <c r="U9" s="59">
        <v>0</v>
      </c>
      <c r="V9" s="59">
        <v>35773748</v>
      </c>
      <c r="W9" s="59">
        <v>78036948</v>
      </c>
      <c r="X9" s="59">
        <v>-42263200</v>
      </c>
      <c r="Y9" s="60">
        <v>-54.16</v>
      </c>
      <c r="Z9" s="61">
        <v>104961763</v>
      </c>
    </row>
    <row r="10" spans="1:26" ht="25.5">
      <c r="A10" s="62" t="s">
        <v>97</v>
      </c>
      <c r="B10" s="63">
        <f>SUM(B5:B9)</f>
        <v>648205923</v>
      </c>
      <c r="C10" s="63">
        <f>SUM(C5:C9)</f>
        <v>0</v>
      </c>
      <c r="D10" s="64">
        <f aca="true" t="shared" si="0" ref="D10:Z10">SUM(D5:D9)</f>
        <v>754129810</v>
      </c>
      <c r="E10" s="65">
        <f t="shared" si="0"/>
        <v>867026977</v>
      </c>
      <c r="F10" s="65">
        <f t="shared" si="0"/>
        <v>0</v>
      </c>
      <c r="G10" s="65">
        <f t="shared" si="0"/>
        <v>22745822</v>
      </c>
      <c r="H10" s="65">
        <f t="shared" si="0"/>
        <v>22145259</v>
      </c>
      <c r="I10" s="65">
        <f t="shared" si="0"/>
        <v>44891081</v>
      </c>
      <c r="J10" s="65">
        <f t="shared" si="0"/>
        <v>63398761</v>
      </c>
      <c r="K10" s="65">
        <f t="shared" si="0"/>
        <v>51204829</v>
      </c>
      <c r="L10" s="65">
        <f t="shared" si="0"/>
        <v>178923718</v>
      </c>
      <c r="M10" s="65">
        <f t="shared" si="0"/>
        <v>293527308</v>
      </c>
      <c r="N10" s="65">
        <f t="shared" si="0"/>
        <v>55069143</v>
      </c>
      <c r="O10" s="65">
        <f t="shared" si="0"/>
        <v>69054834</v>
      </c>
      <c r="P10" s="65">
        <f t="shared" si="0"/>
        <v>46786415</v>
      </c>
      <c r="Q10" s="65">
        <f t="shared" si="0"/>
        <v>170910392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509328781</v>
      </c>
      <c r="W10" s="65">
        <f t="shared" si="0"/>
        <v>623023356</v>
      </c>
      <c r="X10" s="65">
        <f t="shared" si="0"/>
        <v>-113694575</v>
      </c>
      <c r="Y10" s="66">
        <f>+IF(W10&lt;&gt;0,(X10/W10)*100,0)</f>
        <v>-18.248846356251207</v>
      </c>
      <c r="Z10" s="67">
        <f t="shared" si="0"/>
        <v>867026977</v>
      </c>
    </row>
    <row r="11" spans="1:26" ht="13.5">
      <c r="A11" s="57" t="s">
        <v>36</v>
      </c>
      <c r="B11" s="18">
        <v>267958510</v>
      </c>
      <c r="C11" s="18">
        <v>0</v>
      </c>
      <c r="D11" s="58">
        <v>249344894</v>
      </c>
      <c r="E11" s="59">
        <v>249345351</v>
      </c>
      <c r="F11" s="59">
        <v>0</v>
      </c>
      <c r="G11" s="59">
        <v>18411419</v>
      </c>
      <c r="H11" s="59">
        <v>18871751</v>
      </c>
      <c r="I11" s="59">
        <v>37283170</v>
      </c>
      <c r="J11" s="59">
        <v>18985862</v>
      </c>
      <c r="K11" s="59">
        <v>20253292</v>
      </c>
      <c r="L11" s="59">
        <v>19258364</v>
      </c>
      <c r="M11" s="59">
        <v>58497518</v>
      </c>
      <c r="N11" s="59">
        <v>19643891</v>
      </c>
      <c r="O11" s="59">
        <v>19755727</v>
      </c>
      <c r="P11" s="59">
        <v>17790143</v>
      </c>
      <c r="Q11" s="59">
        <v>57189761</v>
      </c>
      <c r="R11" s="59">
        <v>0</v>
      </c>
      <c r="S11" s="59">
        <v>0</v>
      </c>
      <c r="T11" s="59">
        <v>0</v>
      </c>
      <c r="U11" s="59">
        <v>0</v>
      </c>
      <c r="V11" s="59">
        <v>152970449</v>
      </c>
      <c r="W11" s="59">
        <v>187008669</v>
      </c>
      <c r="X11" s="59">
        <v>-34038220</v>
      </c>
      <c r="Y11" s="60">
        <v>-18.2</v>
      </c>
      <c r="Z11" s="61">
        <v>249345351</v>
      </c>
    </row>
    <row r="12" spans="1:26" ht="13.5">
      <c r="A12" s="57" t="s">
        <v>37</v>
      </c>
      <c r="B12" s="18">
        <v>18812566</v>
      </c>
      <c r="C12" s="18">
        <v>0</v>
      </c>
      <c r="D12" s="58">
        <v>22591333</v>
      </c>
      <c r="E12" s="59">
        <v>25048373</v>
      </c>
      <c r="F12" s="59">
        <v>0</v>
      </c>
      <c r="G12" s="59">
        <v>3749512</v>
      </c>
      <c r="H12" s="59">
        <v>1936965</v>
      </c>
      <c r="I12" s="59">
        <v>5686477</v>
      </c>
      <c r="J12" s="59">
        <v>1875587</v>
      </c>
      <c r="K12" s="59">
        <v>1934293</v>
      </c>
      <c r="L12" s="59">
        <v>2030676</v>
      </c>
      <c r="M12" s="59">
        <v>5840556</v>
      </c>
      <c r="N12" s="59">
        <v>3353711</v>
      </c>
      <c r="O12" s="59">
        <v>2149315</v>
      </c>
      <c r="P12" s="59">
        <v>3498220</v>
      </c>
      <c r="Q12" s="59">
        <v>9001246</v>
      </c>
      <c r="R12" s="59">
        <v>0</v>
      </c>
      <c r="S12" s="59">
        <v>0</v>
      </c>
      <c r="T12" s="59">
        <v>0</v>
      </c>
      <c r="U12" s="59">
        <v>0</v>
      </c>
      <c r="V12" s="59">
        <v>20528279</v>
      </c>
      <c r="W12" s="59">
        <v>16943499</v>
      </c>
      <c r="X12" s="59">
        <v>3584780</v>
      </c>
      <c r="Y12" s="60">
        <v>21.16</v>
      </c>
      <c r="Z12" s="61">
        <v>25048373</v>
      </c>
    </row>
    <row r="13" spans="1:26" ht="13.5">
      <c r="A13" s="57" t="s">
        <v>98</v>
      </c>
      <c r="B13" s="18">
        <v>79069225</v>
      </c>
      <c r="C13" s="18">
        <v>0</v>
      </c>
      <c r="D13" s="58">
        <v>97587531</v>
      </c>
      <c r="E13" s="59">
        <v>97587531</v>
      </c>
      <c r="F13" s="59">
        <v>0</v>
      </c>
      <c r="G13" s="59">
        <v>1020435</v>
      </c>
      <c r="H13" s="59">
        <v>0</v>
      </c>
      <c r="I13" s="59">
        <v>1020435</v>
      </c>
      <c r="J13" s="59">
        <v>729270</v>
      </c>
      <c r="K13" s="59">
        <v>0</v>
      </c>
      <c r="L13" s="59">
        <v>0</v>
      </c>
      <c r="M13" s="59">
        <v>729270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1749705</v>
      </c>
      <c r="W13" s="59">
        <v>73190646</v>
      </c>
      <c r="X13" s="59">
        <v>-71440941</v>
      </c>
      <c r="Y13" s="60">
        <v>-97.61</v>
      </c>
      <c r="Z13" s="61">
        <v>97587531</v>
      </c>
    </row>
    <row r="14" spans="1:26" ht="13.5">
      <c r="A14" s="57" t="s">
        <v>38</v>
      </c>
      <c r="B14" s="18">
        <v>21240089</v>
      </c>
      <c r="C14" s="18">
        <v>0</v>
      </c>
      <c r="D14" s="58">
        <v>2507000</v>
      </c>
      <c r="E14" s="59">
        <v>3631300</v>
      </c>
      <c r="F14" s="59">
        <v>0</v>
      </c>
      <c r="G14" s="59">
        <v>0</v>
      </c>
      <c r="H14" s="59">
        <v>0</v>
      </c>
      <c r="I14" s="59">
        <v>0</v>
      </c>
      <c r="J14" s="59">
        <v>529622</v>
      </c>
      <c r="K14" s="59">
        <v>0</v>
      </c>
      <c r="L14" s="59">
        <v>0</v>
      </c>
      <c r="M14" s="59">
        <v>529622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529622</v>
      </c>
      <c r="W14" s="59">
        <v>1880253</v>
      </c>
      <c r="X14" s="59">
        <v>-1350631</v>
      </c>
      <c r="Y14" s="60">
        <v>-71.83</v>
      </c>
      <c r="Z14" s="61">
        <v>3631300</v>
      </c>
    </row>
    <row r="15" spans="1:26" ht="13.5">
      <c r="A15" s="57" t="s">
        <v>39</v>
      </c>
      <c r="B15" s="18">
        <v>101292577</v>
      </c>
      <c r="C15" s="18">
        <v>0</v>
      </c>
      <c r="D15" s="58">
        <v>80657666</v>
      </c>
      <c r="E15" s="59">
        <v>83377166</v>
      </c>
      <c r="F15" s="59">
        <v>0</v>
      </c>
      <c r="G15" s="59">
        <v>1445008</v>
      </c>
      <c r="H15" s="59">
        <v>1481902</v>
      </c>
      <c r="I15" s="59">
        <v>2926910</v>
      </c>
      <c r="J15" s="59">
        <v>6955764</v>
      </c>
      <c r="K15" s="59">
        <v>21811055</v>
      </c>
      <c r="L15" s="59">
        <v>3648101</v>
      </c>
      <c r="M15" s="59">
        <v>32414920</v>
      </c>
      <c r="N15" s="59">
        <v>517090</v>
      </c>
      <c r="O15" s="59">
        <v>11234176</v>
      </c>
      <c r="P15" s="59">
        <v>3969479</v>
      </c>
      <c r="Q15" s="59">
        <v>15720745</v>
      </c>
      <c r="R15" s="59">
        <v>0</v>
      </c>
      <c r="S15" s="59">
        <v>0</v>
      </c>
      <c r="T15" s="59">
        <v>0</v>
      </c>
      <c r="U15" s="59">
        <v>0</v>
      </c>
      <c r="V15" s="59">
        <v>51062575</v>
      </c>
      <c r="W15" s="59">
        <v>60493248</v>
      </c>
      <c r="X15" s="59">
        <v>-9430673</v>
      </c>
      <c r="Y15" s="60">
        <v>-15.59</v>
      </c>
      <c r="Z15" s="61">
        <v>83377166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1926366</v>
      </c>
      <c r="F16" s="59">
        <v>0</v>
      </c>
      <c r="G16" s="59">
        <v>3300</v>
      </c>
      <c r="H16" s="59">
        <v>0</v>
      </c>
      <c r="I16" s="59">
        <v>3300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3300</v>
      </c>
      <c r="W16" s="59"/>
      <c r="X16" s="59">
        <v>3300</v>
      </c>
      <c r="Y16" s="60">
        <v>0</v>
      </c>
      <c r="Z16" s="61">
        <v>1926366</v>
      </c>
    </row>
    <row r="17" spans="1:26" ht="13.5">
      <c r="A17" s="57" t="s">
        <v>41</v>
      </c>
      <c r="B17" s="18">
        <v>330957688</v>
      </c>
      <c r="C17" s="18">
        <v>0</v>
      </c>
      <c r="D17" s="58">
        <v>272083063</v>
      </c>
      <c r="E17" s="59">
        <v>345122754</v>
      </c>
      <c r="F17" s="59">
        <v>0</v>
      </c>
      <c r="G17" s="59">
        <v>5140570</v>
      </c>
      <c r="H17" s="59">
        <v>8343844</v>
      </c>
      <c r="I17" s="59">
        <v>13484414</v>
      </c>
      <c r="J17" s="59">
        <v>13035034</v>
      </c>
      <c r="K17" s="59">
        <v>9025157</v>
      </c>
      <c r="L17" s="59">
        <v>12792819</v>
      </c>
      <c r="M17" s="59">
        <v>34853010</v>
      </c>
      <c r="N17" s="59">
        <v>8221155</v>
      </c>
      <c r="O17" s="59">
        <v>88297370</v>
      </c>
      <c r="P17" s="59">
        <v>2166901</v>
      </c>
      <c r="Q17" s="59">
        <v>98685426</v>
      </c>
      <c r="R17" s="59">
        <v>0</v>
      </c>
      <c r="S17" s="59">
        <v>0</v>
      </c>
      <c r="T17" s="59">
        <v>0</v>
      </c>
      <c r="U17" s="59">
        <v>0</v>
      </c>
      <c r="V17" s="59">
        <v>147022850</v>
      </c>
      <c r="W17" s="59">
        <v>218912292</v>
      </c>
      <c r="X17" s="59">
        <v>-71889442</v>
      </c>
      <c r="Y17" s="60">
        <v>-32.84</v>
      </c>
      <c r="Z17" s="61">
        <v>345122754</v>
      </c>
    </row>
    <row r="18" spans="1:26" ht="13.5">
      <c r="A18" s="69" t="s">
        <v>42</v>
      </c>
      <c r="B18" s="70">
        <f>SUM(B11:B17)</f>
        <v>819330655</v>
      </c>
      <c r="C18" s="70">
        <f>SUM(C11:C17)</f>
        <v>0</v>
      </c>
      <c r="D18" s="71">
        <f aca="true" t="shared" si="1" ref="D18:Z18">SUM(D11:D17)</f>
        <v>724771487</v>
      </c>
      <c r="E18" s="72">
        <f t="shared" si="1"/>
        <v>806038841</v>
      </c>
      <c r="F18" s="72">
        <f t="shared" si="1"/>
        <v>0</v>
      </c>
      <c r="G18" s="72">
        <f t="shared" si="1"/>
        <v>29770244</v>
      </c>
      <c r="H18" s="72">
        <f t="shared" si="1"/>
        <v>30634462</v>
      </c>
      <c r="I18" s="72">
        <f t="shared" si="1"/>
        <v>60404706</v>
      </c>
      <c r="J18" s="72">
        <f t="shared" si="1"/>
        <v>42111139</v>
      </c>
      <c r="K18" s="72">
        <f t="shared" si="1"/>
        <v>53023797</v>
      </c>
      <c r="L18" s="72">
        <f t="shared" si="1"/>
        <v>37729960</v>
      </c>
      <c r="M18" s="72">
        <f t="shared" si="1"/>
        <v>132864896</v>
      </c>
      <c r="N18" s="72">
        <f t="shared" si="1"/>
        <v>31735847</v>
      </c>
      <c r="O18" s="72">
        <f t="shared" si="1"/>
        <v>121436588</v>
      </c>
      <c r="P18" s="72">
        <f t="shared" si="1"/>
        <v>27424743</v>
      </c>
      <c r="Q18" s="72">
        <f t="shared" si="1"/>
        <v>180597178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373866780</v>
      </c>
      <c r="W18" s="72">
        <f t="shared" si="1"/>
        <v>558428607</v>
      </c>
      <c r="X18" s="72">
        <f t="shared" si="1"/>
        <v>-184561827</v>
      </c>
      <c r="Y18" s="66">
        <f>+IF(W18&lt;&gt;0,(X18/W18)*100,0)</f>
        <v>-33.050209943846944</v>
      </c>
      <c r="Z18" s="73">
        <f t="shared" si="1"/>
        <v>806038841</v>
      </c>
    </row>
    <row r="19" spans="1:26" ht="13.5">
      <c r="A19" s="69" t="s">
        <v>43</v>
      </c>
      <c r="B19" s="74">
        <f>+B10-B18</f>
        <v>-171124732</v>
      </c>
      <c r="C19" s="74">
        <f>+C10-C18</f>
        <v>0</v>
      </c>
      <c r="D19" s="75">
        <f aca="true" t="shared" si="2" ref="D19:Z19">+D10-D18</f>
        <v>29358323</v>
      </c>
      <c r="E19" s="76">
        <f t="shared" si="2"/>
        <v>60988136</v>
      </c>
      <c r="F19" s="76">
        <f t="shared" si="2"/>
        <v>0</v>
      </c>
      <c r="G19" s="76">
        <f t="shared" si="2"/>
        <v>-7024422</v>
      </c>
      <c r="H19" s="76">
        <f t="shared" si="2"/>
        <v>-8489203</v>
      </c>
      <c r="I19" s="76">
        <f t="shared" si="2"/>
        <v>-15513625</v>
      </c>
      <c r="J19" s="76">
        <f t="shared" si="2"/>
        <v>21287622</v>
      </c>
      <c r="K19" s="76">
        <f t="shared" si="2"/>
        <v>-1818968</v>
      </c>
      <c r="L19" s="76">
        <f t="shared" si="2"/>
        <v>141193758</v>
      </c>
      <c r="M19" s="76">
        <f t="shared" si="2"/>
        <v>160662412</v>
      </c>
      <c r="N19" s="76">
        <f t="shared" si="2"/>
        <v>23333296</v>
      </c>
      <c r="O19" s="76">
        <f t="shared" si="2"/>
        <v>-52381754</v>
      </c>
      <c r="P19" s="76">
        <f t="shared" si="2"/>
        <v>19361672</v>
      </c>
      <c r="Q19" s="76">
        <f t="shared" si="2"/>
        <v>-9686786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135462001</v>
      </c>
      <c r="W19" s="76">
        <f>IF(E10=E18,0,W10-W18)</f>
        <v>64594749</v>
      </c>
      <c r="X19" s="76">
        <f t="shared" si="2"/>
        <v>70867252</v>
      </c>
      <c r="Y19" s="77">
        <f>+IF(W19&lt;&gt;0,(X19/W19)*100,0)</f>
        <v>109.71054628604564</v>
      </c>
      <c r="Z19" s="78">
        <f t="shared" si="2"/>
        <v>60988136</v>
      </c>
    </row>
    <row r="20" spans="1:26" ht="13.5">
      <c r="A20" s="57" t="s">
        <v>44</v>
      </c>
      <c r="B20" s="18">
        <v>94183467</v>
      </c>
      <c r="C20" s="18">
        <v>0</v>
      </c>
      <c r="D20" s="58">
        <v>65288476</v>
      </c>
      <c r="E20" s="59">
        <v>62288000</v>
      </c>
      <c r="F20" s="59">
        <v>0</v>
      </c>
      <c r="G20" s="59">
        <v>6033141</v>
      </c>
      <c r="H20" s="59">
        <v>-398452</v>
      </c>
      <c r="I20" s="59">
        <v>5634689</v>
      </c>
      <c r="J20" s="59">
        <v>2368261</v>
      </c>
      <c r="K20" s="59">
        <v>3316281</v>
      </c>
      <c r="L20" s="59">
        <v>21503377</v>
      </c>
      <c r="M20" s="59">
        <v>27187919</v>
      </c>
      <c r="N20" s="59">
        <v>4445395</v>
      </c>
      <c r="O20" s="59">
        <v>0</v>
      </c>
      <c r="P20" s="59">
        <v>6492982</v>
      </c>
      <c r="Q20" s="59">
        <v>10938377</v>
      </c>
      <c r="R20" s="59">
        <v>0</v>
      </c>
      <c r="S20" s="59">
        <v>0</v>
      </c>
      <c r="T20" s="59">
        <v>0</v>
      </c>
      <c r="U20" s="59">
        <v>0</v>
      </c>
      <c r="V20" s="59">
        <v>43760985</v>
      </c>
      <c r="W20" s="59">
        <v>46716003</v>
      </c>
      <c r="X20" s="59">
        <v>-2955018</v>
      </c>
      <c r="Y20" s="60">
        <v>-6.33</v>
      </c>
      <c r="Z20" s="61">
        <v>62288000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-76941265</v>
      </c>
      <c r="C22" s="85">
        <f>SUM(C19:C21)</f>
        <v>0</v>
      </c>
      <c r="D22" s="86">
        <f aca="true" t="shared" si="3" ref="D22:Z22">SUM(D19:D21)</f>
        <v>94646799</v>
      </c>
      <c r="E22" s="87">
        <f t="shared" si="3"/>
        <v>123276136</v>
      </c>
      <c r="F22" s="87">
        <f t="shared" si="3"/>
        <v>0</v>
      </c>
      <c r="G22" s="87">
        <f t="shared" si="3"/>
        <v>-991281</v>
      </c>
      <c r="H22" s="87">
        <f t="shared" si="3"/>
        <v>-8887655</v>
      </c>
      <c r="I22" s="87">
        <f t="shared" si="3"/>
        <v>-9878936</v>
      </c>
      <c r="J22" s="87">
        <f t="shared" si="3"/>
        <v>23655883</v>
      </c>
      <c r="K22" s="87">
        <f t="shared" si="3"/>
        <v>1497313</v>
      </c>
      <c r="L22" s="87">
        <f t="shared" si="3"/>
        <v>162697135</v>
      </c>
      <c r="M22" s="87">
        <f t="shared" si="3"/>
        <v>187850331</v>
      </c>
      <c r="N22" s="87">
        <f t="shared" si="3"/>
        <v>27778691</v>
      </c>
      <c r="O22" s="87">
        <f t="shared" si="3"/>
        <v>-52381754</v>
      </c>
      <c r="P22" s="87">
        <f t="shared" si="3"/>
        <v>25854654</v>
      </c>
      <c r="Q22" s="87">
        <f t="shared" si="3"/>
        <v>1251591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179222986</v>
      </c>
      <c r="W22" s="87">
        <f t="shared" si="3"/>
        <v>111310752</v>
      </c>
      <c r="X22" s="87">
        <f t="shared" si="3"/>
        <v>67912234</v>
      </c>
      <c r="Y22" s="88">
        <f>+IF(W22&lt;&gt;0,(X22/W22)*100,0)</f>
        <v>61.01138729167871</v>
      </c>
      <c r="Z22" s="89">
        <f t="shared" si="3"/>
        <v>123276136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-76941265</v>
      </c>
      <c r="C24" s="74">
        <f>SUM(C22:C23)</f>
        <v>0</v>
      </c>
      <c r="D24" s="75">
        <f aca="true" t="shared" si="4" ref="D24:Z24">SUM(D22:D23)</f>
        <v>94646799</v>
      </c>
      <c r="E24" s="76">
        <f t="shared" si="4"/>
        <v>123276136</v>
      </c>
      <c r="F24" s="76">
        <f t="shared" si="4"/>
        <v>0</v>
      </c>
      <c r="G24" s="76">
        <f t="shared" si="4"/>
        <v>-991281</v>
      </c>
      <c r="H24" s="76">
        <f t="shared" si="4"/>
        <v>-8887655</v>
      </c>
      <c r="I24" s="76">
        <f t="shared" si="4"/>
        <v>-9878936</v>
      </c>
      <c r="J24" s="76">
        <f t="shared" si="4"/>
        <v>23655883</v>
      </c>
      <c r="K24" s="76">
        <f t="shared" si="4"/>
        <v>1497313</v>
      </c>
      <c r="L24" s="76">
        <f t="shared" si="4"/>
        <v>162697135</v>
      </c>
      <c r="M24" s="76">
        <f t="shared" si="4"/>
        <v>187850331</v>
      </c>
      <c r="N24" s="76">
        <f t="shared" si="4"/>
        <v>27778691</v>
      </c>
      <c r="O24" s="76">
        <f t="shared" si="4"/>
        <v>-52381754</v>
      </c>
      <c r="P24" s="76">
        <f t="shared" si="4"/>
        <v>25854654</v>
      </c>
      <c r="Q24" s="76">
        <f t="shared" si="4"/>
        <v>1251591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179222986</v>
      </c>
      <c r="W24" s="76">
        <f t="shared" si="4"/>
        <v>111310752</v>
      </c>
      <c r="X24" s="76">
        <f t="shared" si="4"/>
        <v>67912234</v>
      </c>
      <c r="Y24" s="77">
        <f>+IF(W24&lt;&gt;0,(X24/W24)*100,0)</f>
        <v>61.01138729167871</v>
      </c>
      <c r="Z24" s="78">
        <f t="shared" si="4"/>
        <v>123276136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126115369</v>
      </c>
      <c r="C27" s="21">
        <v>0</v>
      </c>
      <c r="D27" s="98">
        <v>140265947</v>
      </c>
      <c r="E27" s="99">
        <v>140265947</v>
      </c>
      <c r="F27" s="99">
        <v>7040249</v>
      </c>
      <c r="G27" s="99">
        <v>804530</v>
      </c>
      <c r="H27" s="99">
        <v>0</v>
      </c>
      <c r="I27" s="99">
        <v>7844779</v>
      </c>
      <c r="J27" s="99">
        <v>2723991</v>
      </c>
      <c r="K27" s="99">
        <v>86663772</v>
      </c>
      <c r="L27" s="99">
        <v>12233320</v>
      </c>
      <c r="M27" s="99">
        <v>101621083</v>
      </c>
      <c r="N27" s="99">
        <v>827456</v>
      </c>
      <c r="O27" s="99">
        <v>361397523</v>
      </c>
      <c r="P27" s="99">
        <v>2084607</v>
      </c>
      <c r="Q27" s="99">
        <v>364309586</v>
      </c>
      <c r="R27" s="99">
        <v>0</v>
      </c>
      <c r="S27" s="99">
        <v>0</v>
      </c>
      <c r="T27" s="99">
        <v>0</v>
      </c>
      <c r="U27" s="99">
        <v>0</v>
      </c>
      <c r="V27" s="99">
        <v>473775448</v>
      </c>
      <c r="W27" s="99">
        <v>105199460</v>
      </c>
      <c r="X27" s="99">
        <v>368575988</v>
      </c>
      <c r="Y27" s="100">
        <v>350.36</v>
      </c>
      <c r="Z27" s="101">
        <v>140265947</v>
      </c>
    </row>
    <row r="28" spans="1:26" ht="13.5">
      <c r="A28" s="102" t="s">
        <v>44</v>
      </c>
      <c r="B28" s="18">
        <v>122342881</v>
      </c>
      <c r="C28" s="18">
        <v>0</v>
      </c>
      <c r="D28" s="58">
        <v>65288000</v>
      </c>
      <c r="E28" s="59">
        <v>65288000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68915557</v>
      </c>
      <c r="L28" s="59">
        <v>0</v>
      </c>
      <c r="M28" s="59">
        <v>68915557</v>
      </c>
      <c r="N28" s="59">
        <v>820656</v>
      </c>
      <c r="O28" s="59">
        <v>360485918</v>
      </c>
      <c r="P28" s="59">
        <v>383130</v>
      </c>
      <c r="Q28" s="59">
        <v>361689704</v>
      </c>
      <c r="R28" s="59">
        <v>0</v>
      </c>
      <c r="S28" s="59">
        <v>0</v>
      </c>
      <c r="T28" s="59">
        <v>0</v>
      </c>
      <c r="U28" s="59">
        <v>0</v>
      </c>
      <c r="V28" s="59">
        <v>430605261</v>
      </c>
      <c r="W28" s="59">
        <v>48966000</v>
      </c>
      <c r="X28" s="59">
        <v>381639261</v>
      </c>
      <c r="Y28" s="60">
        <v>779.4</v>
      </c>
      <c r="Z28" s="61">
        <v>65288000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56640000</v>
      </c>
      <c r="E30" s="59">
        <v>56640000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42480000</v>
      </c>
      <c r="X30" s="59">
        <v>-42480000</v>
      </c>
      <c r="Y30" s="60">
        <v>-100</v>
      </c>
      <c r="Z30" s="61">
        <v>56640000</v>
      </c>
    </row>
    <row r="31" spans="1:26" ht="13.5">
      <c r="A31" s="57" t="s">
        <v>49</v>
      </c>
      <c r="B31" s="18">
        <v>3772488</v>
      </c>
      <c r="C31" s="18">
        <v>0</v>
      </c>
      <c r="D31" s="58">
        <v>18337947</v>
      </c>
      <c r="E31" s="59">
        <v>18337947</v>
      </c>
      <c r="F31" s="59">
        <v>7040249</v>
      </c>
      <c r="G31" s="59">
        <v>804530</v>
      </c>
      <c r="H31" s="59">
        <v>0</v>
      </c>
      <c r="I31" s="59">
        <v>7844779</v>
      </c>
      <c r="J31" s="59">
        <v>2723991</v>
      </c>
      <c r="K31" s="59">
        <v>17748215</v>
      </c>
      <c r="L31" s="59">
        <v>12233320</v>
      </c>
      <c r="M31" s="59">
        <v>32705526</v>
      </c>
      <c r="N31" s="59">
        <v>6800</v>
      </c>
      <c r="O31" s="59">
        <v>911605</v>
      </c>
      <c r="P31" s="59">
        <v>1701477</v>
      </c>
      <c r="Q31" s="59">
        <v>2619882</v>
      </c>
      <c r="R31" s="59">
        <v>0</v>
      </c>
      <c r="S31" s="59">
        <v>0</v>
      </c>
      <c r="T31" s="59">
        <v>0</v>
      </c>
      <c r="U31" s="59">
        <v>0</v>
      </c>
      <c r="V31" s="59">
        <v>43170187</v>
      </c>
      <c r="W31" s="59">
        <v>13753460</v>
      </c>
      <c r="X31" s="59">
        <v>29416727</v>
      </c>
      <c r="Y31" s="60">
        <v>213.89</v>
      </c>
      <c r="Z31" s="61">
        <v>18337947</v>
      </c>
    </row>
    <row r="32" spans="1:26" ht="13.5">
      <c r="A32" s="69" t="s">
        <v>50</v>
      </c>
      <c r="B32" s="21">
        <f>SUM(B28:B31)</f>
        <v>126115369</v>
      </c>
      <c r="C32" s="21">
        <f>SUM(C28:C31)</f>
        <v>0</v>
      </c>
      <c r="D32" s="98">
        <f aca="true" t="shared" si="5" ref="D32:Z32">SUM(D28:D31)</f>
        <v>140265947</v>
      </c>
      <c r="E32" s="99">
        <f t="shared" si="5"/>
        <v>140265947</v>
      </c>
      <c r="F32" s="99">
        <f t="shared" si="5"/>
        <v>7040249</v>
      </c>
      <c r="G32" s="99">
        <f t="shared" si="5"/>
        <v>804530</v>
      </c>
      <c r="H32" s="99">
        <f t="shared" si="5"/>
        <v>0</v>
      </c>
      <c r="I32" s="99">
        <f t="shared" si="5"/>
        <v>7844779</v>
      </c>
      <c r="J32" s="99">
        <f t="shared" si="5"/>
        <v>2723991</v>
      </c>
      <c r="K32" s="99">
        <f t="shared" si="5"/>
        <v>86663772</v>
      </c>
      <c r="L32" s="99">
        <f t="shared" si="5"/>
        <v>12233320</v>
      </c>
      <c r="M32" s="99">
        <f t="shared" si="5"/>
        <v>101621083</v>
      </c>
      <c r="N32" s="99">
        <f t="shared" si="5"/>
        <v>827456</v>
      </c>
      <c r="O32" s="99">
        <f t="shared" si="5"/>
        <v>361397523</v>
      </c>
      <c r="P32" s="99">
        <f t="shared" si="5"/>
        <v>2084607</v>
      </c>
      <c r="Q32" s="99">
        <f t="shared" si="5"/>
        <v>364309586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473775448</v>
      </c>
      <c r="W32" s="99">
        <f t="shared" si="5"/>
        <v>105199460</v>
      </c>
      <c r="X32" s="99">
        <f t="shared" si="5"/>
        <v>368575988</v>
      </c>
      <c r="Y32" s="100">
        <f>+IF(W32&lt;&gt;0,(X32/W32)*100,0)</f>
        <v>350.35920146358166</v>
      </c>
      <c r="Z32" s="101">
        <f t="shared" si="5"/>
        <v>140265947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177540140</v>
      </c>
      <c r="C35" s="18">
        <v>0</v>
      </c>
      <c r="D35" s="58">
        <v>276835237</v>
      </c>
      <c r="E35" s="59">
        <v>276835237</v>
      </c>
      <c r="F35" s="59">
        <v>1453866732</v>
      </c>
      <c r="G35" s="59">
        <v>1430093293</v>
      </c>
      <c r="H35" s="59">
        <v>1442841496</v>
      </c>
      <c r="I35" s="59">
        <v>1442841496</v>
      </c>
      <c r="J35" s="59">
        <v>1533675692</v>
      </c>
      <c r="K35" s="59">
        <v>1574987749</v>
      </c>
      <c r="L35" s="59">
        <v>1752585238</v>
      </c>
      <c r="M35" s="59">
        <v>1752585238</v>
      </c>
      <c r="N35" s="59">
        <v>1222714435</v>
      </c>
      <c r="O35" s="59">
        <v>101316563212</v>
      </c>
      <c r="P35" s="59">
        <v>654165886</v>
      </c>
      <c r="Q35" s="59">
        <v>654165886</v>
      </c>
      <c r="R35" s="59">
        <v>0</v>
      </c>
      <c r="S35" s="59">
        <v>0</v>
      </c>
      <c r="T35" s="59">
        <v>0</v>
      </c>
      <c r="U35" s="59">
        <v>0</v>
      </c>
      <c r="V35" s="59">
        <v>654165886</v>
      </c>
      <c r="W35" s="59">
        <v>207626428</v>
      </c>
      <c r="X35" s="59">
        <v>446539458</v>
      </c>
      <c r="Y35" s="60">
        <v>215.07</v>
      </c>
      <c r="Z35" s="61">
        <v>276835237</v>
      </c>
    </row>
    <row r="36" spans="1:26" ht="13.5">
      <c r="A36" s="57" t="s">
        <v>53</v>
      </c>
      <c r="B36" s="18">
        <v>1480626235</v>
      </c>
      <c r="C36" s="18">
        <v>0</v>
      </c>
      <c r="D36" s="58">
        <v>1434136397</v>
      </c>
      <c r="E36" s="59">
        <v>1434136397</v>
      </c>
      <c r="F36" s="59">
        <v>1471114856</v>
      </c>
      <c r="G36" s="59">
        <v>1471919386</v>
      </c>
      <c r="H36" s="59">
        <v>1472881554</v>
      </c>
      <c r="I36" s="59">
        <v>1472881554</v>
      </c>
      <c r="J36" s="59">
        <v>1475605545</v>
      </c>
      <c r="K36" s="59">
        <v>1487774594</v>
      </c>
      <c r="L36" s="59">
        <v>1500301483</v>
      </c>
      <c r="M36" s="59">
        <v>1500301483</v>
      </c>
      <c r="N36" s="59">
        <v>1573572256</v>
      </c>
      <c r="O36" s="59">
        <v>154061507660</v>
      </c>
      <c r="P36" s="59">
        <v>39846398</v>
      </c>
      <c r="Q36" s="59">
        <v>39846398</v>
      </c>
      <c r="R36" s="59">
        <v>0</v>
      </c>
      <c r="S36" s="59">
        <v>0</v>
      </c>
      <c r="T36" s="59">
        <v>0</v>
      </c>
      <c r="U36" s="59">
        <v>0</v>
      </c>
      <c r="V36" s="59">
        <v>39846398</v>
      </c>
      <c r="W36" s="59">
        <v>1075602298</v>
      </c>
      <c r="X36" s="59">
        <v>-1035755900</v>
      </c>
      <c r="Y36" s="60">
        <v>-96.3</v>
      </c>
      <c r="Z36" s="61">
        <v>1434136397</v>
      </c>
    </row>
    <row r="37" spans="1:26" ht="13.5">
      <c r="A37" s="57" t="s">
        <v>54</v>
      </c>
      <c r="B37" s="18">
        <v>498492053</v>
      </c>
      <c r="C37" s="18">
        <v>0</v>
      </c>
      <c r="D37" s="58">
        <v>346929764</v>
      </c>
      <c r="E37" s="59">
        <v>346929764</v>
      </c>
      <c r="F37" s="59">
        <v>511932002</v>
      </c>
      <c r="G37" s="59">
        <v>468929366</v>
      </c>
      <c r="H37" s="59">
        <v>471105733</v>
      </c>
      <c r="I37" s="59">
        <v>471105733</v>
      </c>
      <c r="J37" s="59">
        <v>516638954</v>
      </c>
      <c r="K37" s="59">
        <v>528732097</v>
      </c>
      <c r="L37" s="59">
        <v>524291954</v>
      </c>
      <c r="M37" s="59">
        <v>524291954</v>
      </c>
      <c r="N37" s="59">
        <v>420569479</v>
      </c>
      <c r="O37" s="59">
        <v>-4677350144</v>
      </c>
      <c r="P37" s="59">
        <v>30179153</v>
      </c>
      <c r="Q37" s="59">
        <v>30179153</v>
      </c>
      <c r="R37" s="59">
        <v>0</v>
      </c>
      <c r="S37" s="59">
        <v>0</v>
      </c>
      <c r="T37" s="59">
        <v>0</v>
      </c>
      <c r="U37" s="59">
        <v>0</v>
      </c>
      <c r="V37" s="59">
        <v>30179153</v>
      </c>
      <c r="W37" s="59">
        <v>260197323</v>
      </c>
      <c r="X37" s="59">
        <v>-230018170</v>
      </c>
      <c r="Y37" s="60">
        <v>-88.4</v>
      </c>
      <c r="Z37" s="61">
        <v>346929764</v>
      </c>
    </row>
    <row r="38" spans="1:26" ht="13.5">
      <c r="A38" s="57" t="s">
        <v>55</v>
      </c>
      <c r="B38" s="18">
        <v>345110043</v>
      </c>
      <c r="C38" s="18">
        <v>0</v>
      </c>
      <c r="D38" s="58">
        <v>155965207</v>
      </c>
      <c r="E38" s="59">
        <v>155965207</v>
      </c>
      <c r="F38" s="59">
        <v>4279365</v>
      </c>
      <c r="G38" s="59">
        <v>4279365</v>
      </c>
      <c r="H38" s="59">
        <v>4279365</v>
      </c>
      <c r="I38" s="59">
        <v>4279365</v>
      </c>
      <c r="J38" s="59">
        <v>4279365</v>
      </c>
      <c r="K38" s="59">
        <v>0</v>
      </c>
      <c r="L38" s="59">
        <v>0</v>
      </c>
      <c r="M38" s="59">
        <v>0</v>
      </c>
      <c r="N38" s="59">
        <v>1675605</v>
      </c>
      <c r="O38" s="59">
        <v>588316369</v>
      </c>
      <c r="P38" s="59">
        <v>-1251415</v>
      </c>
      <c r="Q38" s="59">
        <v>-1251415</v>
      </c>
      <c r="R38" s="59">
        <v>0</v>
      </c>
      <c r="S38" s="59">
        <v>0</v>
      </c>
      <c r="T38" s="59">
        <v>0</v>
      </c>
      <c r="U38" s="59">
        <v>0</v>
      </c>
      <c r="V38" s="59">
        <v>-1251415</v>
      </c>
      <c r="W38" s="59">
        <v>116973905</v>
      </c>
      <c r="X38" s="59">
        <v>-118225320</v>
      </c>
      <c r="Y38" s="60">
        <v>-101.07</v>
      </c>
      <c r="Z38" s="61">
        <v>155965207</v>
      </c>
    </row>
    <row r="39" spans="1:26" ht="13.5">
      <c r="A39" s="57" t="s">
        <v>56</v>
      </c>
      <c r="B39" s="18">
        <v>814564279</v>
      </c>
      <c r="C39" s="18">
        <v>0</v>
      </c>
      <c r="D39" s="58">
        <v>1208076663</v>
      </c>
      <c r="E39" s="59">
        <v>1208076663</v>
      </c>
      <c r="F39" s="59">
        <v>2408770221</v>
      </c>
      <c r="G39" s="59">
        <v>2428803948</v>
      </c>
      <c r="H39" s="59">
        <v>2440337952</v>
      </c>
      <c r="I39" s="59">
        <v>2440337952</v>
      </c>
      <c r="J39" s="59">
        <v>2488362918</v>
      </c>
      <c r="K39" s="59">
        <v>2534030246</v>
      </c>
      <c r="L39" s="59">
        <v>2728594767</v>
      </c>
      <c r="M39" s="59">
        <v>2728594767</v>
      </c>
      <c r="N39" s="59">
        <v>2374041607</v>
      </c>
      <c r="O39" s="59">
        <v>259467104647</v>
      </c>
      <c r="P39" s="59">
        <v>665084546</v>
      </c>
      <c r="Q39" s="59">
        <v>665084546</v>
      </c>
      <c r="R39" s="59">
        <v>0</v>
      </c>
      <c r="S39" s="59">
        <v>0</v>
      </c>
      <c r="T39" s="59">
        <v>0</v>
      </c>
      <c r="U39" s="59">
        <v>0</v>
      </c>
      <c r="V39" s="59">
        <v>665084546</v>
      </c>
      <c r="W39" s="59">
        <v>906057497</v>
      </c>
      <c r="X39" s="59">
        <v>-240972951</v>
      </c>
      <c r="Y39" s="60">
        <v>-26.6</v>
      </c>
      <c r="Z39" s="61">
        <v>1208076663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72637906</v>
      </c>
      <c r="C42" s="18">
        <v>0</v>
      </c>
      <c r="D42" s="58">
        <v>176314388</v>
      </c>
      <c r="E42" s="59">
        <v>187632168</v>
      </c>
      <c r="F42" s="59">
        <v>46685103</v>
      </c>
      <c r="G42" s="59">
        <v>-101526</v>
      </c>
      <c r="H42" s="59">
        <v>-12119295</v>
      </c>
      <c r="I42" s="59">
        <v>34464282</v>
      </c>
      <c r="J42" s="59">
        <v>71841338</v>
      </c>
      <c r="K42" s="59">
        <v>-28126456</v>
      </c>
      <c r="L42" s="59">
        <v>153969770</v>
      </c>
      <c r="M42" s="59">
        <v>197684652</v>
      </c>
      <c r="N42" s="59">
        <v>194649</v>
      </c>
      <c r="O42" s="59">
        <v>-17213493</v>
      </c>
      <c r="P42" s="59">
        <v>12921441</v>
      </c>
      <c r="Q42" s="59">
        <v>-4097403</v>
      </c>
      <c r="R42" s="59">
        <v>0</v>
      </c>
      <c r="S42" s="59">
        <v>0</v>
      </c>
      <c r="T42" s="59">
        <v>0</v>
      </c>
      <c r="U42" s="59">
        <v>0</v>
      </c>
      <c r="V42" s="59">
        <v>228051531</v>
      </c>
      <c r="W42" s="59">
        <v>140724126</v>
      </c>
      <c r="X42" s="59">
        <v>87327405</v>
      </c>
      <c r="Y42" s="60">
        <v>62.06</v>
      </c>
      <c r="Z42" s="61">
        <v>187632168</v>
      </c>
    </row>
    <row r="43" spans="1:26" ht="13.5">
      <c r="A43" s="57" t="s">
        <v>59</v>
      </c>
      <c r="B43" s="18">
        <v>-55506394</v>
      </c>
      <c r="C43" s="18">
        <v>0</v>
      </c>
      <c r="D43" s="58">
        <v>-65288004</v>
      </c>
      <c r="E43" s="59">
        <v>-62288004</v>
      </c>
      <c r="F43" s="59">
        <v>5381437</v>
      </c>
      <c r="G43" s="59">
        <v>-804530</v>
      </c>
      <c r="H43" s="59">
        <v>-962168</v>
      </c>
      <c r="I43" s="59">
        <v>3614739</v>
      </c>
      <c r="J43" s="59">
        <v>-2723991</v>
      </c>
      <c r="K43" s="59">
        <v>-12169050</v>
      </c>
      <c r="L43" s="59">
        <v>-12526889</v>
      </c>
      <c r="M43" s="59">
        <v>-27419930</v>
      </c>
      <c r="N43" s="59">
        <v>-827456</v>
      </c>
      <c r="O43" s="59">
        <v>-4516466</v>
      </c>
      <c r="P43" s="59">
        <v>-3657037</v>
      </c>
      <c r="Q43" s="59">
        <v>-9000959</v>
      </c>
      <c r="R43" s="59">
        <v>0</v>
      </c>
      <c r="S43" s="59">
        <v>0</v>
      </c>
      <c r="T43" s="59">
        <v>0</v>
      </c>
      <c r="U43" s="59">
        <v>0</v>
      </c>
      <c r="V43" s="59">
        <v>-32806150</v>
      </c>
      <c r="W43" s="59">
        <v>-46716003</v>
      </c>
      <c r="X43" s="59">
        <v>13909853</v>
      </c>
      <c r="Y43" s="60">
        <v>-29.78</v>
      </c>
      <c r="Z43" s="61">
        <v>-62288004</v>
      </c>
    </row>
    <row r="44" spans="1:26" ht="13.5">
      <c r="A44" s="57" t="s">
        <v>60</v>
      </c>
      <c r="B44" s="18">
        <v>-18309256</v>
      </c>
      <c r="C44" s="18">
        <v>0</v>
      </c>
      <c r="D44" s="58">
        <v>-65240629</v>
      </c>
      <c r="E44" s="59">
        <v>-65240628</v>
      </c>
      <c r="F44" s="59">
        <v>-47794390</v>
      </c>
      <c r="G44" s="59">
        <v>31267</v>
      </c>
      <c r="H44" s="59">
        <v>30705</v>
      </c>
      <c r="I44" s="59">
        <v>-47732418</v>
      </c>
      <c r="J44" s="59">
        <v>53349</v>
      </c>
      <c r="K44" s="59">
        <v>28484283</v>
      </c>
      <c r="L44" s="59">
        <v>-6816</v>
      </c>
      <c r="M44" s="59">
        <v>28530816</v>
      </c>
      <c r="N44" s="59">
        <v>42559</v>
      </c>
      <c r="O44" s="59">
        <v>-31823</v>
      </c>
      <c r="P44" s="59">
        <v>17762</v>
      </c>
      <c r="Q44" s="59">
        <v>28498</v>
      </c>
      <c r="R44" s="59">
        <v>0</v>
      </c>
      <c r="S44" s="59">
        <v>0</v>
      </c>
      <c r="T44" s="59">
        <v>0</v>
      </c>
      <c r="U44" s="59">
        <v>0</v>
      </c>
      <c r="V44" s="59">
        <v>-19173104</v>
      </c>
      <c r="W44" s="59">
        <v>-48930471</v>
      </c>
      <c r="X44" s="59">
        <v>29757367</v>
      </c>
      <c r="Y44" s="60">
        <v>-60.82</v>
      </c>
      <c r="Z44" s="61">
        <v>-65240628</v>
      </c>
    </row>
    <row r="45" spans="1:26" ht="13.5">
      <c r="A45" s="69" t="s">
        <v>61</v>
      </c>
      <c r="B45" s="21">
        <v>-14916241</v>
      </c>
      <c r="C45" s="21">
        <v>0</v>
      </c>
      <c r="D45" s="98">
        <v>18337948</v>
      </c>
      <c r="E45" s="99">
        <v>32655728</v>
      </c>
      <c r="F45" s="99">
        <v>4272150</v>
      </c>
      <c r="G45" s="99">
        <v>3397361</v>
      </c>
      <c r="H45" s="99">
        <v>-9653397</v>
      </c>
      <c r="I45" s="99">
        <v>-9653397</v>
      </c>
      <c r="J45" s="99">
        <v>59517299</v>
      </c>
      <c r="K45" s="99">
        <v>47706076</v>
      </c>
      <c r="L45" s="99">
        <v>189142141</v>
      </c>
      <c r="M45" s="99">
        <v>189142141</v>
      </c>
      <c r="N45" s="99">
        <v>188551893</v>
      </c>
      <c r="O45" s="99">
        <v>166790111</v>
      </c>
      <c r="P45" s="99">
        <v>176072277</v>
      </c>
      <c r="Q45" s="99">
        <v>176072277</v>
      </c>
      <c r="R45" s="99">
        <v>0</v>
      </c>
      <c r="S45" s="99">
        <v>0</v>
      </c>
      <c r="T45" s="99">
        <v>0</v>
      </c>
      <c r="U45" s="99">
        <v>0</v>
      </c>
      <c r="V45" s="99">
        <v>176072277</v>
      </c>
      <c r="W45" s="99">
        <v>17629844</v>
      </c>
      <c r="X45" s="99">
        <v>158442433</v>
      </c>
      <c r="Y45" s="100">
        <v>898.72</v>
      </c>
      <c r="Z45" s="101">
        <v>32655728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42355401</v>
      </c>
      <c r="C49" s="51">
        <v>0</v>
      </c>
      <c r="D49" s="128">
        <v>37216442</v>
      </c>
      <c r="E49" s="53">
        <v>38301015</v>
      </c>
      <c r="F49" s="53">
        <v>0</v>
      </c>
      <c r="G49" s="53">
        <v>0</v>
      </c>
      <c r="H49" s="53">
        <v>0</v>
      </c>
      <c r="I49" s="53">
        <v>26017646</v>
      </c>
      <c r="J49" s="53">
        <v>0</v>
      </c>
      <c r="K49" s="53">
        <v>0</v>
      </c>
      <c r="L49" s="53">
        <v>0</v>
      </c>
      <c r="M49" s="53">
        <v>28530563</v>
      </c>
      <c r="N49" s="53">
        <v>0</v>
      </c>
      <c r="O49" s="53">
        <v>0</v>
      </c>
      <c r="P49" s="53">
        <v>0</v>
      </c>
      <c r="Q49" s="53">
        <v>6914212</v>
      </c>
      <c r="R49" s="53">
        <v>0</v>
      </c>
      <c r="S49" s="53">
        <v>0</v>
      </c>
      <c r="T49" s="53">
        <v>0</v>
      </c>
      <c r="U49" s="53">
        <v>0</v>
      </c>
      <c r="V49" s="53">
        <v>104136862</v>
      </c>
      <c r="W49" s="53">
        <v>825429576</v>
      </c>
      <c r="X49" s="53">
        <v>1108901717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5937405</v>
      </c>
      <c r="C51" s="51">
        <v>0</v>
      </c>
      <c r="D51" s="128">
        <v>14833443</v>
      </c>
      <c r="E51" s="53">
        <v>9019641</v>
      </c>
      <c r="F51" s="53">
        <v>0</v>
      </c>
      <c r="G51" s="53">
        <v>0</v>
      </c>
      <c r="H51" s="53">
        <v>0</v>
      </c>
      <c r="I51" s="53">
        <v>241109594</v>
      </c>
      <c r="J51" s="53">
        <v>0</v>
      </c>
      <c r="K51" s="53">
        <v>0</v>
      </c>
      <c r="L51" s="53">
        <v>0</v>
      </c>
      <c r="M51" s="53">
        <v>511403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271411486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128.57324265507512</v>
      </c>
      <c r="C58" s="5">
        <f>IF(C67=0,0,+(C76/C67)*100)</f>
        <v>0</v>
      </c>
      <c r="D58" s="6">
        <f aca="true" t="shared" si="6" ref="D58:Z58">IF(D67=0,0,+(D76/D67)*100)</f>
        <v>69.99999964558592</v>
      </c>
      <c r="E58" s="7">
        <f t="shared" si="6"/>
        <v>70.90848764975927</v>
      </c>
      <c r="F58" s="7">
        <f t="shared" si="6"/>
        <v>0</v>
      </c>
      <c r="G58" s="7">
        <f t="shared" si="6"/>
        <v>109.07390235486932</v>
      </c>
      <c r="H58" s="7">
        <f t="shared" si="6"/>
        <v>82.33267635326838</v>
      </c>
      <c r="I58" s="7">
        <f t="shared" si="6"/>
        <v>138.85017852506337</v>
      </c>
      <c r="J58" s="7">
        <f t="shared" si="6"/>
        <v>166.81104262991843</v>
      </c>
      <c r="K58" s="7">
        <f t="shared" si="6"/>
        <v>42.636438174860196</v>
      </c>
      <c r="L58" s="7">
        <f t="shared" si="6"/>
        <v>78.80574855283218</v>
      </c>
      <c r="M58" s="7">
        <f t="shared" si="6"/>
        <v>100.98727155283338</v>
      </c>
      <c r="N58" s="7">
        <f t="shared" si="6"/>
        <v>45.331660052782134</v>
      </c>
      <c r="O58" s="7">
        <f t="shared" si="6"/>
        <v>33.3655768605646</v>
      </c>
      <c r="P58" s="7">
        <f t="shared" si="6"/>
        <v>54.33426996978701</v>
      </c>
      <c r="Q58" s="7">
        <f t="shared" si="6"/>
        <v>42.958317098489644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79.90163825396007</v>
      </c>
      <c r="W58" s="7">
        <f t="shared" si="6"/>
        <v>88.3025164867594</v>
      </c>
      <c r="X58" s="7">
        <f t="shared" si="6"/>
        <v>0</v>
      </c>
      <c r="Y58" s="7">
        <f t="shared" si="6"/>
        <v>0</v>
      </c>
      <c r="Z58" s="8">
        <f t="shared" si="6"/>
        <v>70.90848764975927</v>
      </c>
    </row>
    <row r="59" spans="1:26" ht="13.5">
      <c r="A59" s="36" t="s">
        <v>31</v>
      </c>
      <c r="B59" s="9">
        <f aca="true" t="shared" si="7" ref="B59:Z66">IF(B68=0,0,+(B77/B68)*100)</f>
        <v>135.94681641845625</v>
      </c>
      <c r="C59" s="9">
        <f t="shared" si="7"/>
        <v>0</v>
      </c>
      <c r="D59" s="2">
        <f t="shared" si="7"/>
        <v>70.00000230434658</v>
      </c>
      <c r="E59" s="10">
        <f t="shared" si="7"/>
        <v>71.19130981980884</v>
      </c>
      <c r="F59" s="10">
        <f t="shared" si="7"/>
        <v>0</v>
      </c>
      <c r="G59" s="10">
        <f t="shared" si="7"/>
        <v>47.18081641968849</v>
      </c>
      <c r="H59" s="10">
        <f t="shared" si="7"/>
        <v>20.455899873690367</v>
      </c>
      <c r="I59" s="10">
        <f t="shared" si="7"/>
        <v>43.62994752875412</v>
      </c>
      <c r="J59" s="10">
        <f t="shared" si="7"/>
        <v>87.97595020231206</v>
      </c>
      <c r="K59" s="10">
        <f t="shared" si="7"/>
        <v>20.2614401574169</v>
      </c>
      <c r="L59" s="10">
        <f t="shared" si="7"/>
        <v>54.32939155112966</v>
      </c>
      <c r="M59" s="10">
        <f t="shared" si="7"/>
        <v>58.55233473868532</v>
      </c>
      <c r="N59" s="10">
        <f t="shared" si="7"/>
        <v>34.25786429593076</v>
      </c>
      <c r="O59" s="10">
        <f t="shared" si="7"/>
        <v>37.79154644578836</v>
      </c>
      <c r="P59" s="10">
        <f t="shared" si="7"/>
        <v>27.43833882834722</v>
      </c>
      <c r="Q59" s="10">
        <f t="shared" si="7"/>
        <v>32.93305364905523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46.383073685679825</v>
      </c>
      <c r="W59" s="10">
        <f t="shared" si="7"/>
        <v>93.45905331950061</v>
      </c>
      <c r="X59" s="10">
        <f t="shared" si="7"/>
        <v>0</v>
      </c>
      <c r="Y59" s="10">
        <f t="shared" si="7"/>
        <v>0</v>
      </c>
      <c r="Z59" s="11">
        <f t="shared" si="7"/>
        <v>71.19130981980884</v>
      </c>
    </row>
    <row r="60" spans="1:26" ht="13.5">
      <c r="A60" s="37" t="s">
        <v>32</v>
      </c>
      <c r="B60" s="12">
        <f t="shared" si="7"/>
        <v>132.35162370209162</v>
      </c>
      <c r="C60" s="12">
        <f t="shared" si="7"/>
        <v>0</v>
      </c>
      <c r="D60" s="3">
        <f t="shared" si="7"/>
        <v>69.99999867937177</v>
      </c>
      <c r="E60" s="13">
        <f t="shared" si="7"/>
        <v>71.00326331733575</v>
      </c>
      <c r="F60" s="13">
        <f t="shared" si="7"/>
        <v>0</v>
      </c>
      <c r="G60" s="13">
        <f t="shared" si="7"/>
        <v>435.91491160739133</v>
      </c>
      <c r="H60" s="13">
        <f t="shared" si="7"/>
        <v>-230.65423116289182</v>
      </c>
      <c r="I60" s="13">
        <f t="shared" si="7"/>
        <v>-2280.5427759435825</v>
      </c>
      <c r="J60" s="13">
        <f t="shared" si="7"/>
        <v>312.1970190508424</v>
      </c>
      <c r="K60" s="13">
        <f t="shared" si="7"/>
        <v>66.4077719075681</v>
      </c>
      <c r="L60" s="13">
        <f t="shared" si="7"/>
        <v>101.75063194763361</v>
      </c>
      <c r="M60" s="13">
        <f t="shared" si="7"/>
        <v>159.6368108729312</v>
      </c>
      <c r="N60" s="13">
        <f t="shared" si="7"/>
        <v>67.8815544570848</v>
      </c>
      <c r="O60" s="13">
        <f t="shared" si="7"/>
        <v>31.003181007866566</v>
      </c>
      <c r="P60" s="13">
        <f t="shared" si="7"/>
        <v>100.07495676426477</v>
      </c>
      <c r="Q60" s="13">
        <f t="shared" si="7"/>
        <v>54.528706847291055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129.23441390535234</v>
      </c>
      <c r="W60" s="13">
        <f t="shared" si="7"/>
        <v>88.82657081262462</v>
      </c>
      <c r="X60" s="13">
        <f t="shared" si="7"/>
        <v>0</v>
      </c>
      <c r="Y60" s="13">
        <f t="shared" si="7"/>
        <v>0</v>
      </c>
      <c r="Z60" s="14">
        <f t="shared" si="7"/>
        <v>71.00326331733575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106.97724779099948</v>
      </c>
      <c r="C62" s="12">
        <f t="shared" si="7"/>
        <v>0</v>
      </c>
      <c r="D62" s="3">
        <f t="shared" si="7"/>
        <v>69.99999857270224</v>
      </c>
      <c r="E62" s="13">
        <f t="shared" si="7"/>
        <v>70.09637720180912</v>
      </c>
      <c r="F62" s="13">
        <f t="shared" si="7"/>
        <v>0</v>
      </c>
      <c r="G62" s="13">
        <f t="shared" si="7"/>
        <v>-2950.254278644875</v>
      </c>
      <c r="H62" s="13">
        <f t="shared" si="7"/>
        <v>-179.34624633639277</v>
      </c>
      <c r="I62" s="13">
        <f t="shared" si="7"/>
        <v>-628.2509969151057</v>
      </c>
      <c r="J62" s="13">
        <f t="shared" si="7"/>
        <v>61.32883779525563</v>
      </c>
      <c r="K62" s="13">
        <f t="shared" si="7"/>
        <v>46.971377800244895</v>
      </c>
      <c r="L62" s="13">
        <f t="shared" si="7"/>
        <v>34.12173380780857</v>
      </c>
      <c r="M62" s="13">
        <f t="shared" si="7"/>
        <v>46.39068116429842</v>
      </c>
      <c r="N62" s="13">
        <f t="shared" si="7"/>
        <v>62.9675282745391</v>
      </c>
      <c r="O62" s="13">
        <f t="shared" si="7"/>
        <v>15.903879559424741</v>
      </c>
      <c r="P62" s="13">
        <f t="shared" si="7"/>
        <v>113.64527406171077</v>
      </c>
      <c r="Q62" s="13">
        <f t="shared" si="7"/>
        <v>42.01800153620764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64.64317774233568</v>
      </c>
      <c r="W62" s="13">
        <f t="shared" si="7"/>
        <v>87.42829088180403</v>
      </c>
      <c r="X62" s="13">
        <f t="shared" si="7"/>
        <v>0</v>
      </c>
      <c r="Y62" s="13">
        <f t="shared" si="7"/>
        <v>0</v>
      </c>
      <c r="Z62" s="14">
        <f t="shared" si="7"/>
        <v>70.09637720180912</v>
      </c>
    </row>
    <row r="63" spans="1:26" ht="13.5">
      <c r="A63" s="38" t="s">
        <v>107</v>
      </c>
      <c r="B63" s="12">
        <f t="shared" si="7"/>
        <v>175.88790241382551</v>
      </c>
      <c r="C63" s="12">
        <f t="shared" si="7"/>
        <v>0</v>
      </c>
      <c r="D63" s="3">
        <f t="shared" si="7"/>
        <v>70.00000500476705</v>
      </c>
      <c r="E63" s="13">
        <f t="shared" si="7"/>
        <v>88.18134038637784</v>
      </c>
      <c r="F63" s="13">
        <f t="shared" si="7"/>
        <v>0</v>
      </c>
      <c r="G63" s="13">
        <f t="shared" si="7"/>
        <v>0</v>
      </c>
      <c r="H63" s="13">
        <f t="shared" si="7"/>
        <v>-35.06746181383554</v>
      </c>
      <c r="I63" s="13">
        <f t="shared" si="7"/>
        <v>-112.32214195899822</v>
      </c>
      <c r="J63" s="13">
        <f t="shared" si="7"/>
        <v>-6080.544399821509</v>
      </c>
      <c r="K63" s="13">
        <f t="shared" si="7"/>
        <v>0</v>
      </c>
      <c r="L63" s="13">
        <f t="shared" si="7"/>
        <v>0</v>
      </c>
      <c r="M63" s="13">
        <f t="shared" si="7"/>
        <v>-14720.756711054744</v>
      </c>
      <c r="N63" s="13">
        <f t="shared" si="7"/>
        <v>55.4442353703701</v>
      </c>
      <c r="O63" s="13">
        <f t="shared" si="7"/>
        <v>55.08375418478919</v>
      </c>
      <c r="P63" s="13">
        <f t="shared" si="7"/>
        <v>0</v>
      </c>
      <c r="Q63" s="13">
        <f t="shared" si="7"/>
        <v>92.64441381887832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754.9437321574497</v>
      </c>
      <c r="W63" s="13">
        <f t="shared" si="7"/>
        <v>90.77193934942426</v>
      </c>
      <c r="X63" s="13">
        <f t="shared" si="7"/>
        <v>0</v>
      </c>
      <c r="Y63" s="13">
        <f t="shared" si="7"/>
        <v>0</v>
      </c>
      <c r="Z63" s="14">
        <f t="shared" si="7"/>
        <v>88.18134038637784</v>
      </c>
    </row>
    <row r="64" spans="1:26" ht="13.5">
      <c r="A64" s="38" t="s">
        <v>108</v>
      </c>
      <c r="B64" s="12">
        <f t="shared" si="7"/>
        <v>175.8879016364833</v>
      </c>
      <c r="C64" s="12">
        <f t="shared" si="7"/>
        <v>0</v>
      </c>
      <c r="D64" s="3">
        <f t="shared" si="7"/>
        <v>69.9999824195298</v>
      </c>
      <c r="E64" s="13">
        <f t="shared" si="7"/>
        <v>82.17948601564817</v>
      </c>
      <c r="F64" s="13">
        <f t="shared" si="7"/>
        <v>0</v>
      </c>
      <c r="G64" s="13">
        <f t="shared" si="7"/>
        <v>72.61346994909928</v>
      </c>
      <c r="H64" s="13">
        <f t="shared" si="7"/>
        <v>61.27354566275882</v>
      </c>
      <c r="I64" s="13">
        <f t="shared" si="7"/>
        <v>95.57823191141114</v>
      </c>
      <c r="J64" s="13">
        <f t="shared" si="7"/>
        <v>35.833297175674744</v>
      </c>
      <c r="K64" s="13">
        <f t="shared" si="7"/>
        <v>24.905959924907446</v>
      </c>
      <c r="L64" s="13">
        <f t="shared" si="7"/>
        <v>27.455065994135964</v>
      </c>
      <c r="M64" s="13">
        <f t="shared" si="7"/>
        <v>29.393220696547278</v>
      </c>
      <c r="N64" s="13">
        <f t="shared" si="7"/>
        <v>64.14126665025437</v>
      </c>
      <c r="O64" s="13">
        <f t="shared" si="7"/>
        <v>58.61979497149281</v>
      </c>
      <c r="P64" s="13">
        <f t="shared" si="7"/>
        <v>43.427132384396565</v>
      </c>
      <c r="Q64" s="13">
        <f t="shared" si="7"/>
        <v>52.201645611107004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47.470777171521696</v>
      </c>
      <c r="W64" s="13">
        <f t="shared" si="7"/>
        <v>93.21636294524576</v>
      </c>
      <c r="X64" s="13">
        <f t="shared" si="7"/>
        <v>0</v>
      </c>
      <c r="Y64" s="13">
        <f t="shared" si="7"/>
        <v>0</v>
      </c>
      <c r="Z64" s="14">
        <f t="shared" si="7"/>
        <v>82.17948601564817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70.00004534477902</v>
      </c>
      <c r="E65" s="13">
        <f t="shared" si="7"/>
        <v>23.342651091013895</v>
      </c>
      <c r="F65" s="13">
        <f t="shared" si="7"/>
        <v>0</v>
      </c>
      <c r="G65" s="13">
        <f t="shared" si="7"/>
        <v>115620.3268641471</v>
      </c>
      <c r="H65" s="13">
        <f t="shared" si="7"/>
        <v>92493.66485013624</v>
      </c>
      <c r="I65" s="13">
        <f t="shared" si="7"/>
        <v>120570.86228034327</v>
      </c>
      <c r="J65" s="13">
        <f t="shared" si="7"/>
        <v>903602.6898195437</v>
      </c>
      <c r="K65" s="13">
        <f t="shared" si="7"/>
        <v>0</v>
      </c>
      <c r="L65" s="13">
        <f t="shared" si="7"/>
        <v>0</v>
      </c>
      <c r="M65" s="13">
        <f t="shared" si="7"/>
        <v>1230288.1341504937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957304.2182429995</v>
      </c>
      <c r="W65" s="13">
        <f t="shared" si="7"/>
        <v>80.25687326430176</v>
      </c>
      <c r="X65" s="13">
        <f t="shared" si="7"/>
        <v>0</v>
      </c>
      <c r="Y65" s="13">
        <f t="shared" si="7"/>
        <v>0</v>
      </c>
      <c r="Z65" s="14">
        <f t="shared" si="7"/>
        <v>23.342651091013895</v>
      </c>
    </row>
    <row r="66" spans="1:26" ht="13.5">
      <c r="A66" s="39" t="s">
        <v>110</v>
      </c>
      <c r="B66" s="15">
        <f t="shared" si="7"/>
        <v>101.43735495708046</v>
      </c>
      <c r="C66" s="15">
        <f t="shared" si="7"/>
        <v>0</v>
      </c>
      <c r="D66" s="4">
        <f t="shared" si="7"/>
        <v>69.99999376972254</v>
      </c>
      <c r="E66" s="16">
        <f t="shared" si="7"/>
        <v>69.33849335275846</v>
      </c>
      <c r="F66" s="16">
        <f t="shared" si="7"/>
        <v>0</v>
      </c>
      <c r="G66" s="16">
        <f t="shared" si="7"/>
        <v>100</v>
      </c>
      <c r="H66" s="16">
        <f t="shared" si="7"/>
        <v>119.43986378836232</v>
      </c>
      <c r="I66" s="16">
        <f t="shared" si="7"/>
        <v>156.64389796517725</v>
      </c>
      <c r="J66" s="16">
        <f t="shared" si="7"/>
        <v>123.93219051293813</v>
      </c>
      <c r="K66" s="16">
        <f t="shared" si="7"/>
        <v>80.95549902296943</v>
      </c>
      <c r="L66" s="16">
        <f t="shared" si="7"/>
        <v>100</v>
      </c>
      <c r="M66" s="16">
        <f t="shared" si="7"/>
        <v>99.94140699558733</v>
      </c>
      <c r="N66" s="16">
        <f t="shared" si="7"/>
        <v>13.399756990374264</v>
      </c>
      <c r="O66" s="16">
        <f t="shared" si="7"/>
        <v>28.133837091835318</v>
      </c>
      <c r="P66" s="16">
        <f t="shared" si="7"/>
        <v>81.68864117218966</v>
      </c>
      <c r="Q66" s="16">
        <f t="shared" si="7"/>
        <v>35.91167664659309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80.81119611039969</v>
      </c>
      <c r="W66" s="16">
        <f t="shared" si="7"/>
        <v>69.73255880956359</v>
      </c>
      <c r="X66" s="16">
        <f t="shared" si="7"/>
        <v>0</v>
      </c>
      <c r="Y66" s="16">
        <f t="shared" si="7"/>
        <v>0</v>
      </c>
      <c r="Z66" s="17">
        <f t="shared" si="7"/>
        <v>69.33849335275846</v>
      </c>
    </row>
    <row r="67" spans="1:26" ht="13.5" hidden="1">
      <c r="A67" s="40" t="s">
        <v>111</v>
      </c>
      <c r="B67" s="23">
        <v>425196963</v>
      </c>
      <c r="C67" s="23"/>
      <c r="D67" s="24">
        <v>479664911</v>
      </c>
      <c r="E67" s="25">
        <v>597327911</v>
      </c>
      <c r="F67" s="25"/>
      <c r="G67" s="25">
        <v>19847216</v>
      </c>
      <c r="H67" s="25">
        <v>21513083</v>
      </c>
      <c r="I67" s="25">
        <v>41360299</v>
      </c>
      <c r="J67" s="25">
        <v>62497938</v>
      </c>
      <c r="K67" s="25">
        <v>49265574</v>
      </c>
      <c r="L67" s="25">
        <v>55864634</v>
      </c>
      <c r="M67" s="25">
        <v>167628146</v>
      </c>
      <c r="N67" s="25">
        <v>51600034</v>
      </c>
      <c r="O67" s="25">
        <v>65556310</v>
      </c>
      <c r="P67" s="25">
        <v>44514959</v>
      </c>
      <c r="Q67" s="25">
        <v>161671303</v>
      </c>
      <c r="R67" s="25"/>
      <c r="S67" s="25"/>
      <c r="T67" s="25"/>
      <c r="U67" s="25"/>
      <c r="V67" s="25">
        <v>370659748</v>
      </c>
      <c r="W67" s="25">
        <v>359748684</v>
      </c>
      <c r="X67" s="25"/>
      <c r="Y67" s="24"/>
      <c r="Z67" s="26">
        <v>597327911</v>
      </c>
    </row>
    <row r="68" spans="1:26" ht="13.5" hidden="1">
      <c r="A68" s="36" t="s">
        <v>31</v>
      </c>
      <c r="B68" s="18">
        <v>182200516</v>
      </c>
      <c r="C68" s="18"/>
      <c r="D68" s="19">
        <v>216981250</v>
      </c>
      <c r="E68" s="20">
        <v>284850250</v>
      </c>
      <c r="F68" s="20"/>
      <c r="G68" s="20">
        <v>14371040</v>
      </c>
      <c r="H68" s="20">
        <v>23017247</v>
      </c>
      <c r="I68" s="20">
        <v>37388287</v>
      </c>
      <c r="J68" s="20">
        <v>38278243</v>
      </c>
      <c r="K68" s="20">
        <v>26446970</v>
      </c>
      <c r="L68" s="20">
        <v>26902129</v>
      </c>
      <c r="M68" s="20">
        <v>91627342</v>
      </c>
      <c r="N68" s="20">
        <v>24077362</v>
      </c>
      <c r="O68" s="20">
        <v>24077210</v>
      </c>
      <c r="P68" s="20">
        <v>27094563</v>
      </c>
      <c r="Q68" s="20">
        <v>75249135</v>
      </c>
      <c r="R68" s="20"/>
      <c r="S68" s="20"/>
      <c r="T68" s="20"/>
      <c r="U68" s="20"/>
      <c r="V68" s="20">
        <v>204264764</v>
      </c>
      <c r="W68" s="20">
        <v>162735939</v>
      </c>
      <c r="X68" s="20"/>
      <c r="Y68" s="19"/>
      <c r="Z68" s="22">
        <v>284850250</v>
      </c>
    </row>
    <row r="69" spans="1:26" ht="13.5" hidden="1">
      <c r="A69" s="37" t="s">
        <v>32</v>
      </c>
      <c r="B69" s="18">
        <v>169839222</v>
      </c>
      <c r="C69" s="18"/>
      <c r="D69" s="19">
        <v>196875998</v>
      </c>
      <c r="E69" s="20">
        <v>246295998</v>
      </c>
      <c r="F69" s="20"/>
      <c r="G69" s="20">
        <v>2795822</v>
      </c>
      <c r="H69" s="20">
        <v>-4227573</v>
      </c>
      <c r="I69" s="20">
        <v>-1431751</v>
      </c>
      <c r="J69" s="20">
        <v>21545084</v>
      </c>
      <c r="K69" s="20">
        <v>19428229</v>
      </c>
      <c r="L69" s="20">
        <v>25492223</v>
      </c>
      <c r="M69" s="20">
        <v>66465536</v>
      </c>
      <c r="N69" s="20">
        <v>21024987</v>
      </c>
      <c r="O69" s="20">
        <v>38490631</v>
      </c>
      <c r="P69" s="20">
        <v>13717241</v>
      </c>
      <c r="Q69" s="20">
        <v>73232859</v>
      </c>
      <c r="R69" s="20"/>
      <c r="S69" s="20"/>
      <c r="T69" s="20"/>
      <c r="U69" s="20"/>
      <c r="V69" s="20">
        <v>138266644</v>
      </c>
      <c r="W69" s="20">
        <v>147656997</v>
      </c>
      <c r="X69" s="20"/>
      <c r="Y69" s="19"/>
      <c r="Z69" s="22">
        <v>246295998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107300790</v>
      </c>
      <c r="C71" s="18"/>
      <c r="D71" s="19">
        <v>119106191</v>
      </c>
      <c r="E71" s="20">
        <v>148556191</v>
      </c>
      <c r="F71" s="20"/>
      <c r="G71" s="20">
        <v>-233602</v>
      </c>
      <c r="H71" s="20">
        <v>-2774929</v>
      </c>
      <c r="I71" s="20">
        <v>-3008531</v>
      </c>
      <c r="J71" s="20">
        <v>15151616</v>
      </c>
      <c r="K71" s="20">
        <v>12976990</v>
      </c>
      <c r="L71" s="20">
        <v>19062182</v>
      </c>
      <c r="M71" s="20">
        <v>47190788</v>
      </c>
      <c r="N71" s="20">
        <v>14589893</v>
      </c>
      <c r="O71" s="20">
        <v>32055908</v>
      </c>
      <c r="P71" s="20">
        <v>7419807</v>
      </c>
      <c r="Q71" s="20">
        <v>54065608</v>
      </c>
      <c r="R71" s="20"/>
      <c r="S71" s="20"/>
      <c r="T71" s="20"/>
      <c r="U71" s="20"/>
      <c r="V71" s="20">
        <v>98247865</v>
      </c>
      <c r="W71" s="20">
        <v>89329644</v>
      </c>
      <c r="X71" s="20"/>
      <c r="Y71" s="19"/>
      <c r="Z71" s="22">
        <v>148556191</v>
      </c>
    </row>
    <row r="72" spans="1:26" ht="13.5" hidden="1">
      <c r="A72" s="38" t="s">
        <v>107</v>
      </c>
      <c r="B72" s="18">
        <v>30725336</v>
      </c>
      <c r="C72" s="18"/>
      <c r="D72" s="19">
        <v>39961900</v>
      </c>
      <c r="E72" s="20">
        <v>41135900</v>
      </c>
      <c r="F72" s="20"/>
      <c r="G72" s="20"/>
      <c r="H72" s="20">
        <v>-4471122</v>
      </c>
      <c r="I72" s="20">
        <v>-4471122</v>
      </c>
      <c r="J72" s="20">
        <v>-42579</v>
      </c>
      <c r="K72" s="20"/>
      <c r="L72" s="20"/>
      <c r="M72" s="20">
        <v>-42579</v>
      </c>
      <c r="N72" s="20">
        <v>3425155</v>
      </c>
      <c r="O72" s="20">
        <v>3424605</v>
      </c>
      <c r="P72" s="20"/>
      <c r="Q72" s="20">
        <v>6849760</v>
      </c>
      <c r="R72" s="20"/>
      <c r="S72" s="20"/>
      <c r="T72" s="20"/>
      <c r="U72" s="20"/>
      <c r="V72" s="20">
        <v>2336059</v>
      </c>
      <c r="W72" s="20">
        <v>29971422</v>
      </c>
      <c r="X72" s="20"/>
      <c r="Y72" s="19"/>
      <c r="Z72" s="22">
        <v>41135900</v>
      </c>
    </row>
    <row r="73" spans="1:26" ht="13.5" hidden="1">
      <c r="A73" s="38" t="s">
        <v>108</v>
      </c>
      <c r="B73" s="18">
        <v>31813096</v>
      </c>
      <c r="C73" s="18"/>
      <c r="D73" s="19">
        <v>31853528</v>
      </c>
      <c r="E73" s="20">
        <v>36131528</v>
      </c>
      <c r="F73" s="20"/>
      <c r="G73" s="20">
        <v>3028445</v>
      </c>
      <c r="H73" s="20">
        <v>3017010</v>
      </c>
      <c r="I73" s="20">
        <v>6045455</v>
      </c>
      <c r="J73" s="20">
        <v>6430173</v>
      </c>
      <c r="K73" s="20">
        <v>6451239</v>
      </c>
      <c r="L73" s="20">
        <v>6430041</v>
      </c>
      <c r="M73" s="20">
        <v>19311453</v>
      </c>
      <c r="N73" s="20">
        <v>3009939</v>
      </c>
      <c r="O73" s="20">
        <v>3010118</v>
      </c>
      <c r="P73" s="20">
        <v>6297434</v>
      </c>
      <c r="Q73" s="20">
        <v>12317491</v>
      </c>
      <c r="R73" s="20"/>
      <c r="S73" s="20"/>
      <c r="T73" s="20"/>
      <c r="U73" s="20"/>
      <c r="V73" s="20">
        <v>37674399</v>
      </c>
      <c r="W73" s="20">
        <v>23890149</v>
      </c>
      <c r="X73" s="20"/>
      <c r="Y73" s="19"/>
      <c r="Z73" s="22">
        <v>36131528</v>
      </c>
    </row>
    <row r="74" spans="1:26" ht="13.5" hidden="1">
      <c r="A74" s="38" t="s">
        <v>109</v>
      </c>
      <c r="B74" s="18"/>
      <c r="C74" s="18"/>
      <c r="D74" s="19">
        <v>5954379</v>
      </c>
      <c r="E74" s="20">
        <v>20472379</v>
      </c>
      <c r="F74" s="20"/>
      <c r="G74" s="20">
        <v>979</v>
      </c>
      <c r="H74" s="20">
        <v>1468</v>
      </c>
      <c r="I74" s="20">
        <v>2447</v>
      </c>
      <c r="J74" s="20">
        <v>5874</v>
      </c>
      <c r="K74" s="20"/>
      <c r="L74" s="20"/>
      <c r="M74" s="20">
        <v>5874</v>
      </c>
      <c r="N74" s="20"/>
      <c r="O74" s="20"/>
      <c r="P74" s="20"/>
      <c r="Q74" s="20"/>
      <c r="R74" s="20"/>
      <c r="S74" s="20"/>
      <c r="T74" s="20"/>
      <c r="U74" s="20"/>
      <c r="V74" s="20">
        <v>8321</v>
      </c>
      <c r="W74" s="20">
        <v>4465782</v>
      </c>
      <c r="X74" s="20"/>
      <c r="Y74" s="19"/>
      <c r="Z74" s="22">
        <v>20472379</v>
      </c>
    </row>
    <row r="75" spans="1:26" ht="13.5" hidden="1">
      <c r="A75" s="39" t="s">
        <v>110</v>
      </c>
      <c r="B75" s="27">
        <v>73157225</v>
      </c>
      <c r="C75" s="27"/>
      <c r="D75" s="28">
        <v>65807663</v>
      </c>
      <c r="E75" s="29">
        <v>66181663</v>
      </c>
      <c r="F75" s="29"/>
      <c r="G75" s="29">
        <v>2680354</v>
      </c>
      <c r="H75" s="29">
        <v>2723409</v>
      </c>
      <c r="I75" s="29">
        <v>5403763</v>
      </c>
      <c r="J75" s="29">
        <v>2674611</v>
      </c>
      <c r="K75" s="29">
        <v>3390375</v>
      </c>
      <c r="L75" s="29">
        <v>3470282</v>
      </c>
      <c r="M75" s="29">
        <v>9535268</v>
      </c>
      <c r="N75" s="29">
        <v>6497685</v>
      </c>
      <c r="O75" s="29">
        <v>2988469</v>
      </c>
      <c r="P75" s="29">
        <v>3703155</v>
      </c>
      <c r="Q75" s="29">
        <v>13189309</v>
      </c>
      <c r="R75" s="29"/>
      <c r="S75" s="29"/>
      <c r="T75" s="29"/>
      <c r="U75" s="29"/>
      <c r="V75" s="29">
        <v>28128340</v>
      </c>
      <c r="W75" s="29">
        <v>49355748</v>
      </c>
      <c r="X75" s="29"/>
      <c r="Y75" s="28"/>
      <c r="Z75" s="30">
        <v>66181663</v>
      </c>
    </row>
    <row r="76" spans="1:26" ht="13.5" hidden="1">
      <c r="A76" s="41" t="s">
        <v>112</v>
      </c>
      <c r="B76" s="31">
        <v>546689523</v>
      </c>
      <c r="C76" s="31"/>
      <c r="D76" s="32">
        <v>335765436</v>
      </c>
      <c r="E76" s="33">
        <v>423556188</v>
      </c>
      <c r="F76" s="33">
        <v>18068419</v>
      </c>
      <c r="G76" s="33">
        <v>21648133</v>
      </c>
      <c r="H76" s="33">
        <v>17712297</v>
      </c>
      <c r="I76" s="33">
        <v>57428849</v>
      </c>
      <c r="J76" s="33">
        <v>104253462</v>
      </c>
      <c r="K76" s="33">
        <v>21005086</v>
      </c>
      <c r="L76" s="33">
        <v>44024543</v>
      </c>
      <c r="M76" s="33">
        <v>169283091</v>
      </c>
      <c r="N76" s="33">
        <v>23391152</v>
      </c>
      <c r="O76" s="33">
        <v>21873241</v>
      </c>
      <c r="P76" s="33">
        <v>24186878</v>
      </c>
      <c r="Q76" s="33">
        <v>69451271</v>
      </c>
      <c r="R76" s="33"/>
      <c r="S76" s="33"/>
      <c r="T76" s="33"/>
      <c r="U76" s="33"/>
      <c r="V76" s="33">
        <v>296163211</v>
      </c>
      <c r="W76" s="33">
        <v>317667141</v>
      </c>
      <c r="X76" s="33"/>
      <c r="Y76" s="32"/>
      <c r="Z76" s="34">
        <v>423556188</v>
      </c>
    </row>
    <row r="77" spans="1:26" ht="13.5" hidden="1">
      <c r="A77" s="36" t="s">
        <v>31</v>
      </c>
      <c r="B77" s="18">
        <v>247695801</v>
      </c>
      <c r="C77" s="18"/>
      <c r="D77" s="19">
        <v>151886880</v>
      </c>
      <c r="E77" s="20">
        <v>202788624</v>
      </c>
      <c r="F77" s="20">
        <v>4823731</v>
      </c>
      <c r="G77" s="20">
        <v>6780374</v>
      </c>
      <c r="H77" s="20">
        <v>4708385</v>
      </c>
      <c r="I77" s="20">
        <v>16312490</v>
      </c>
      <c r="J77" s="20">
        <v>33675648</v>
      </c>
      <c r="K77" s="20">
        <v>5358537</v>
      </c>
      <c r="L77" s="20">
        <v>14615763</v>
      </c>
      <c r="M77" s="20">
        <v>53649948</v>
      </c>
      <c r="N77" s="20">
        <v>8248390</v>
      </c>
      <c r="O77" s="20">
        <v>9099150</v>
      </c>
      <c r="P77" s="20">
        <v>7434298</v>
      </c>
      <c r="Q77" s="20">
        <v>24781838</v>
      </c>
      <c r="R77" s="20"/>
      <c r="S77" s="20"/>
      <c r="T77" s="20"/>
      <c r="U77" s="20"/>
      <c r="V77" s="20">
        <v>94744276</v>
      </c>
      <c r="W77" s="20">
        <v>152091468</v>
      </c>
      <c r="X77" s="20"/>
      <c r="Y77" s="19"/>
      <c r="Z77" s="22">
        <v>202788624</v>
      </c>
    </row>
    <row r="78" spans="1:26" ht="13.5" hidden="1">
      <c r="A78" s="37" t="s">
        <v>32</v>
      </c>
      <c r="B78" s="18">
        <v>224784968</v>
      </c>
      <c r="C78" s="18"/>
      <c r="D78" s="19">
        <v>137813196</v>
      </c>
      <c r="E78" s="20">
        <v>174878196</v>
      </c>
      <c r="F78" s="20">
        <v>10713213</v>
      </c>
      <c r="G78" s="20">
        <v>12187405</v>
      </c>
      <c r="H78" s="20">
        <v>9751076</v>
      </c>
      <c r="I78" s="20">
        <v>32651694</v>
      </c>
      <c r="J78" s="20">
        <v>67263110</v>
      </c>
      <c r="K78" s="20">
        <v>12901854</v>
      </c>
      <c r="L78" s="20">
        <v>25938498</v>
      </c>
      <c r="M78" s="20">
        <v>106103462</v>
      </c>
      <c r="N78" s="20">
        <v>14272088</v>
      </c>
      <c r="O78" s="20">
        <v>11933320</v>
      </c>
      <c r="P78" s="20">
        <v>13727523</v>
      </c>
      <c r="Q78" s="20">
        <v>39932931</v>
      </c>
      <c r="R78" s="20"/>
      <c r="S78" s="20"/>
      <c r="T78" s="20"/>
      <c r="U78" s="20"/>
      <c r="V78" s="20">
        <v>178688087</v>
      </c>
      <c r="W78" s="20">
        <v>131158647</v>
      </c>
      <c r="X78" s="20"/>
      <c r="Y78" s="19"/>
      <c r="Z78" s="22">
        <v>174878196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114787432</v>
      </c>
      <c r="C80" s="18"/>
      <c r="D80" s="19">
        <v>83374332</v>
      </c>
      <c r="E80" s="20">
        <v>104132508</v>
      </c>
      <c r="F80" s="20">
        <v>7032542</v>
      </c>
      <c r="G80" s="20">
        <v>6891853</v>
      </c>
      <c r="H80" s="20">
        <v>4976731</v>
      </c>
      <c r="I80" s="20">
        <v>18901126</v>
      </c>
      <c r="J80" s="20">
        <v>9292310</v>
      </c>
      <c r="K80" s="20">
        <v>6095471</v>
      </c>
      <c r="L80" s="20">
        <v>6504347</v>
      </c>
      <c r="M80" s="20">
        <v>21892128</v>
      </c>
      <c r="N80" s="20">
        <v>9186895</v>
      </c>
      <c r="O80" s="20">
        <v>5098133</v>
      </c>
      <c r="P80" s="20">
        <v>8432260</v>
      </c>
      <c r="Q80" s="20">
        <v>22717288</v>
      </c>
      <c r="R80" s="20"/>
      <c r="S80" s="20"/>
      <c r="T80" s="20"/>
      <c r="U80" s="20"/>
      <c r="V80" s="20">
        <v>63510542</v>
      </c>
      <c r="W80" s="20">
        <v>78099381</v>
      </c>
      <c r="X80" s="20"/>
      <c r="Y80" s="19"/>
      <c r="Z80" s="22">
        <v>104132508</v>
      </c>
    </row>
    <row r="81" spans="1:26" ht="13.5" hidden="1">
      <c r="A81" s="38" t="s">
        <v>107</v>
      </c>
      <c r="B81" s="18">
        <v>54042149</v>
      </c>
      <c r="C81" s="18"/>
      <c r="D81" s="19">
        <v>27973332</v>
      </c>
      <c r="E81" s="20">
        <v>36274188</v>
      </c>
      <c r="F81" s="20">
        <v>1489581</v>
      </c>
      <c r="G81" s="20">
        <v>1964570</v>
      </c>
      <c r="H81" s="20">
        <v>1567909</v>
      </c>
      <c r="I81" s="20">
        <v>5022060</v>
      </c>
      <c r="J81" s="20">
        <v>2589035</v>
      </c>
      <c r="K81" s="20">
        <v>1721906</v>
      </c>
      <c r="L81" s="20">
        <v>1957010</v>
      </c>
      <c r="M81" s="20">
        <v>6267951</v>
      </c>
      <c r="N81" s="20">
        <v>1899051</v>
      </c>
      <c r="O81" s="20">
        <v>1886401</v>
      </c>
      <c r="P81" s="20">
        <v>2560468</v>
      </c>
      <c r="Q81" s="20">
        <v>6345920</v>
      </c>
      <c r="R81" s="20"/>
      <c r="S81" s="20"/>
      <c r="T81" s="20"/>
      <c r="U81" s="20"/>
      <c r="V81" s="20">
        <v>17635931</v>
      </c>
      <c r="W81" s="20">
        <v>27205641</v>
      </c>
      <c r="X81" s="20"/>
      <c r="Y81" s="19"/>
      <c r="Z81" s="22">
        <v>36274188</v>
      </c>
    </row>
    <row r="82" spans="1:26" ht="13.5" hidden="1">
      <c r="A82" s="38" t="s">
        <v>108</v>
      </c>
      <c r="B82" s="18">
        <v>55955387</v>
      </c>
      <c r="C82" s="18"/>
      <c r="D82" s="19">
        <v>22297464</v>
      </c>
      <c r="E82" s="20">
        <v>29692704</v>
      </c>
      <c r="F82" s="20">
        <v>1730451</v>
      </c>
      <c r="G82" s="20">
        <v>2199059</v>
      </c>
      <c r="H82" s="20">
        <v>1848629</v>
      </c>
      <c r="I82" s="20">
        <v>5778139</v>
      </c>
      <c r="J82" s="20">
        <v>2304143</v>
      </c>
      <c r="K82" s="20">
        <v>1606743</v>
      </c>
      <c r="L82" s="20">
        <v>1765372</v>
      </c>
      <c r="M82" s="20">
        <v>5676258</v>
      </c>
      <c r="N82" s="20">
        <v>1930613</v>
      </c>
      <c r="O82" s="20">
        <v>1764525</v>
      </c>
      <c r="P82" s="20">
        <v>2734795</v>
      </c>
      <c r="Q82" s="20">
        <v>6429933</v>
      </c>
      <c r="R82" s="20"/>
      <c r="S82" s="20"/>
      <c r="T82" s="20"/>
      <c r="U82" s="20"/>
      <c r="V82" s="20">
        <v>17884330</v>
      </c>
      <c r="W82" s="20">
        <v>22269528</v>
      </c>
      <c r="X82" s="20"/>
      <c r="Y82" s="19"/>
      <c r="Z82" s="22">
        <v>29692704</v>
      </c>
    </row>
    <row r="83" spans="1:26" ht="13.5" hidden="1">
      <c r="A83" s="38" t="s">
        <v>109</v>
      </c>
      <c r="B83" s="18"/>
      <c r="C83" s="18"/>
      <c r="D83" s="19">
        <v>4168068</v>
      </c>
      <c r="E83" s="20">
        <v>4778796</v>
      </c>
      <c r="F83" s="20">
        <v>460639</v>
      </c>
      <c r="G83" s="20">
        <v>1131923</v>
      </c>
      <c r="H83" s="20">
        <v>1357807</v>
      </c>
      <c r="I83" s="20">
        <v>2950369</v>
      </c>
      <c r="J83" s="20">
        <v>53077622</v>
      </c>
      <c r="K83" s="20">
        <v>3477734</v>
      </c>
      <c r="L83" s="20">
        <v>15711769</v>
      </c>
      <c r="M83" s="20">
        <v>72267125</v>
      </c>
      <c r="N83" s="20">
        <v>1255529</v>
      </c>
      <c r="O83" s="20">
        <v>3184261</v>
      </c>
      <c r="P83" s="20"/>
      <c r="Q83" s="20">
        <v>4439790</v>
      </c>
      <c r="R83" s="20"/>
      <c r="S83" s="20"/>
      <c r="T83" s="20"/>
      <c r="U83" s="20"/>
      <c r="V83" s="20">
        <v>79657284</v>
      </c>
      <c r="W83" s="20">
        <v>3584097</v>
      </c>
      <c r="X83" s="20"/>
      <c r="Y83" s="19"/>
      <c r="Z83" s="22">
        <v>4778796</v>
      </c>
    </row>
    <row r="84" spans="1:26" ht="13.5" hidden="1">
      <c r="A84" s="39" t="s">
        <v>110</v>
      </c>
      <c r="B84" s="27">
        <v>74208754</v>
      </c>
      <c r="C84" s="27"/>
      <c r="D84" s="28">
        <v>46065360</v>
      </c>
      <c r="E84" s="29">
        <v>45889368</v>
      </c>
      <c r="F84" s="29">
        <v>2531475</v>
      </c>
      <c r="G84" s="29">
        <v>2680354</v>
      </c>
      <c r="H84" s="29">
        <v>3252836</v>
      </c>
      <c r="I84" s="29">
        <v>8464665</v>
      </c>
      <c r="J84" s="29">
        <v>3314704</v>
      </c>
      <c r="K84" s="29">
        <v>2744695</v>
      </c>
      <c r="L84" s="29">
        <v>3470282</v>
      </c>
      <c r="M84" s="29">
        <v>9529681</v>
      </c>
      <c r="N84" s="29">
        <v>870674</v>
      </c>
      <c r="O84" s="29">
        <v>840771</v>
      </c>
      <c r="P84" s="29">
        <v>3025057</v>
      </c>
      <c r="Q84" s="29">
        <v>4736502</v>
      </c>
      <c r="R84" s="29"/>
      <c r="S84" s="29"/>
      <c r="T84" s="29"/>
      <c r="U84" s="29"/>
      <c r="V84" s="29">
        <v>22730848</v>
      </c>
      <c r="W84" s="29">
        <v>34417026</v>
      </c>
      <c r="X84" s="29"/>
      <c r="Y84" s="28"/>
      <c r="Z84" s="30">
        <v>45889368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49089879</v>
      </c>
      <c r="C5" s="18">
        <v>0</v>
      </c>
      <c r="D5" s="58">
        <v>55000000</v>
      </c>
      <c r="E5" s="59">
        <v>55000000</v>
      </c>
      <c r="F5" s="59">
        <v>-6503110</v>
      </c>
      <c r="G5" s="59">
        <v>5409755</v>
      </c>
      <c r="H5" s="59">
        <v>584</v>
      </c>
      <c r="I5" s="59">
        <v>-1092771</v>
      </c>
      <c r="J5" s="59">
        <v>4511492</v>
      </c>
      <c r="K5" s="59">
        <v>4582260</v>
      </c>
      <c r="L5" s="59">
        <v>4552167</v>
      </c>
      <c r="M5" s="59">
        <v>13645919</v>
      </c>
      <c r="N5" s="59">
        <v>4591056</v>
      </c>
      <c r="O5" s="59">
        <v>4618417</v>
      </c>
      <c r="P5" s="59">
        <v>4591023</v>
      </c>
      <c r="Q5" s="59">
        <v>13800496</v>
      </c>
      <c r="R5" s="59">
        <v>0</v>
      </c>
      <c r="S5" s="59">
        <v>0</v>
      </c>
      <c r="T5" s="59">
        <v>0</v>
      </c>
      <c r="U5" s="59">
        <v>0</v>
      </c>
      <c r="V5" s="59">
        <v>26353644</v>
      </c>
      <c r="W5" s="59">
        <v>40250941</v>
      </c>
      <c r="X5" s="59">
        <v>-13897297</v>
      </c>
      <c r="Y5" s="60">
        <v>-34.53</v>
      </c>
      <c r="Z5" s="61">
        <v>55000000</v>
      </c>
    </row>
    <row r="6" spans="1:26" ht="13.5">
      <c r="A6" s="57" t="s">
        <v>32</v>
      </c>
      <c r="B6" s="18">
        <v>235481620</v>
      </c>
      <c r="C6" s="18">
        <v>0</v>
      </c>
      <c r="D6" s="58">
        <v>233000000</v>
      </c>
      <c r="E6" s="59">
        <v>233000000</v>
      </c>
      <c r="F6" s="59">
        <v>59061463</v>
      </c>
      <c r="G6" s="59">
        <v>22325567</v>
      </c>
      <c r="H6" s="59">
        <v>11823197</v>
      </c>
      <c r="I6" s="59">
        <v>93210227</v>
      </c>
      <c r="J6" s="59">
        <v>25506868</v>
      </c>
      <c r="K6" s="59">
        <v>36365614</v>
      </c>
      <c r="L6" s="59">
        <v>26145090</v>
      </c>
      <c r="M6" s="59">
        <v>88017572</v>
      </c>
      <c r="N6" s="59">
        <v>23383841</v>
      </c>
      <c r="O6" s="59">
        <v>36552464</v>
      </c>
      <c r="P6" s="59">
        <v>21777951</v>
      </c>
      <c r="Q6" s="59">
        <v>81714256</v>
      </c>
      <c r="R6" s="59">
        <v>0</v>
      </c>
      <c r="S6" s="59">
        <v>0</v>
      </c>
      <c r="T6" s="59">
        <v>0</v>
      </c>
      <c r="U6" s="59">
        <v>0</v>
      </c>
      <c r="V6" s="59">
        <v>262942055</v>
      </c>
      <c r="W6" s="59">
        <v>173239551</v>
      </c>
      <c r="X6" s="59">
        <v>89702504</v>
      </c>
      <c r="Y6" s="60">
        <v>51.78</v>
      </c>
      <c r="Z6" s="61">
        <v>233000000</v>
      </c>
    </row>
    <row r="7" spans="1:26" ht="13.5">
      <c r="A7" s="57" t="s">
        <v>33</v>
      </c>
      <c r="B7" s="18">
        <v>0</v>
      </c>
      <c r="C7" s="18">
        <v>0</v>
      </c>
      <c r="D7" s="58">
        <v>1000000</v>
      </c>
      <c r="E7" s="59">
        <v>1000000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16948</v>
      </c>
      <c r="Q7" s="59">
        <v>16948</v>
      </c>
      <c r="R7" s="59">
        <v>0</v>
      </c>
      <c r="S7" s="59">
        <v>0</v>
      </c>
      <c r="T7" s="59">
        <v>0</v>
      </c>
      <c r="U7" s="59">
        <v>0</v>
      </c>
      <c r="V7" s="59">
        <v>16948</v>
      </c>
      <c r="W7" s="59">
        <v>828000</v>
      </c>
      <c r="X7" s="59">
        <v>-811052</v>
      </c>
      <c r="Y7" s="60">
        <v>-97.95</v>
      </c>
      <c r="Z7" s="61">
        <v>1000000</v>
      </c>
    </row>
    <row r="8" spans="1:26" ht="13.5">
      <c r="A8" s="57" t="s">
        <v>34</v>
      </c>
      <c r="B8" s="18">
        <v>98319097</v>
      </c>
      <c r="C8" s="18">
        <v>0</v>
      </c>
      <c r="D8" s="58">
        <v>102042000</v>
      </c>
      <c r="E8" s="59">
        <v>102042000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77108000</v>
      </c>
      <c r="P8" s="59">
        <v>26413807</v>
      </c>
      <c r="Q8" s="59">
        <v>103521807</v>
      </c>
      <c r="R8" s="59">
        <v>0</v>
      </c>
      <c r="S8" s="59">
        <v>0</v>
      </c>
      <c r="T8" s="59">
        <v>0</v>
      </c>
      <c r="U8" s="59">
        <v>0</v>
      </c>
      <c r="V8" s="59">
        <v>103521807</v>
      </c>
      <c r="W8" s="59">
        <v>73566000</v>
      </c>
      <c r="X8" s="59">
        <v>29955807</v>
      </c>
      <c r="Y8" s="60">
        <v>40.72</v>
      </c>
      <c r="Z8" s="61">
        <v>102042000</v>
      </c>
    </row>
    <row r="9" spans="1:26" ht="13.5">
      <c r="A9" s="57" t="s">
        <v>35</v>
      </c>
      <c r="B9" s="18">
        <v>37916532</v>
      </c>
      <c r="C9" s="18">
        <v>0</v>
      </c>
      <c r="D9" s="58">
        <v>14500000</v>
      </c>
      <c r="E9" s="59">
        <v>14500000</v>
      </c>
      <c r="F9" s="59">
        <v>3000883</v>
      </c>
      <c r="G9" s="59">
        <v>131118</v>
      </c>
      <c r="H9" s="59">
        <v>3354598</v>
      </c>
      <c r="I9" s="59">
        <v>6486599</v>
      </c>
      <c r="J9" s="59">
        <v>3475511</v>
      </c>
      <c r="K9" s="59">
        <v>3925804</v>
      </c>
      <c r="L9" s="59">
        <v>3699995</v>
      </c>
      <c r="M9" s="59">
        <v>11101310</v>
      </c>
      <c r="N9" s="59">
        <v>3962016</v>
      </c>
      <c r="O9" s="59">
        <v>4170893</v>
      </c>
      <c r="P9" s="59">
        <v>5337154</v>
      </c>
      <c r="Q9" s="59">
        <v>13470063</v>
      </c>
      <c r="R9" s="59">
        <v>0</v>
      </c>
      <c r="S9" s="59">
        <v>0</v>
      </c>
      <c r="T9" s="59">
        <v>0</v>
      </c>
      <c r="U9" s="59">
        <v>0</v>
      </c>
      <c r="V9" s="59">
        <v>31057972</v>
      </c>
      <c r="W9" s="59">
        <v>12979000</v>
      </c>
      <c r="X9" s="59">
        <v>18078972</v>
      </c>
      <c r="Y9" s="60">
        <v>139.29</v>
      </c>
      <c r="Z9" s="61">
        <v>14500000</v>
      </c>
    </row>
    <row r="10" spans="1:26" ht="25.5">
      <c r="A10" s="62" t="s">
        <v>97</v>
      </c>
      <c r="B10" s="63">
        <f>SUM(B5:B9)</f>
        <v>420807128</v>
      </c>
      <c r="C10" s="63">
        <f>SUM(C5:C9)</f>
        <v>0</v>
      </c>
      <c r="D10" s="64">
        <f aca="true" t="shared" si="0" ref="D10:Z10">SUM(D5:D9)</f>
        <v>405542000</v>
      </c>
      <c r="E10" s="65">
        <f t="shared" si="0"/>
        <v>405542000</v>
      </c>
      <c r="F10" s="65">
        <f t="shared" si="0"/>
        <v>55559236</v>
      </c>
      <c r="G10" s="65">
        <f t="shared" si="0"/>
        <v>27866440</v>
      </c>
      <c r="H10" s="65">
        <f t="shared" si="0"/>
        <v>15178379</v>
      </c>
      <c r="I10" s="65">
        <f t="shared" si="0"/>
        <v>98604055</v>
      </c>
      <c r="J10" s="65">
        <f t="shared" si="0"/>
        <v>33493871</v>
      </c>
      <c r="K10" s="65">
        <f t="shared" si="0"/>
        <v>44873678</v>
      </c>
      <c r="L10" s="65">
        <f t="shared" si="0"/>
        <v>34397252</v>
      </c>
      <c r="M10" s="65">
        <f t="shared" si="0"/>
        <v>112764801</v>
      </c>
      <c r="N10" s="65">
        <f t="shared" si="0"/>
        <v>31936913</v>
      </c>
      <c r="O10" s="65">
        <f t="shared" si="0"/>
        <v>122449774</v>
      </c>
      <c r="P10" s="65">
        <f t="shared" si="0"/>
        <v>58136883</v>
      </c>
      <c r="Q10" s="65">
        <f t="shared" si="0"/>
        <v>212523570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423892426</v>
      </c>
      <c r="W10" s="65">
        <f t="shared" si="0"/>
        <v>300863492</v>
      </c>
      <c r="X10" s="65">
        <f t="shared" si="0"/>
        <v>123028934</v>
      </c>
      <c r="Y10" s="66">
        <f>+IF(W10&lt;&gt;0,(X10/W10)*100,0)</f>
        <v>40.891945108448056</v>
      </c>
      <c r="Z10" s="67">
        <f t="shared" si="0"/>
        <v>405542000</v>
      </c>
    </row>
    <row r="11" spans="1:26" ht="13.5">
      <c r="A11" s="57" t="s">
        <v>36</v>
      </c>
      <c r="B11" s="18">
        <v>168253411</v>
      </c>
      <c r="C11" s="18">
        <v>0</v>
      </c>
      <c r="D11" s="58">
        <v>167882000</v>
      </c>
      <c r="E11" s="59">
        <v>167882000</v>
      </c>
      <c r="F11" s="59">
        <v>15235448</v>
      </c>
      <c r="G11" s="59">
        <v>14377352</v>
      </c>
      <c r="H11" s="59">
        <v>15331066</v>
      </c>
      <c r="I11" s="59">
        <v>44943866</v>
      </c>
      <c r="J11" s="59">
        <v>13852997</v>
      </c>
      <c r="K11" s="59">
        <v>13819135</v>
      </c>
      <c r="L11" s="59">
        <v>14089209</v>
      </c>
      <c r="M11" s="59">
        <v>41761341</v>
      </c>
      <c r="N11" s="59">
        <v>14856956</v>
      </c>
      <c r="O11" s="59">
        <v>14248330</v>
      </c>
      <c r="P11" s="59">
        <v>13865962</v>
      </c>
      <c r="Q11" s="59">
        <v>42971248</v>
      </c>
      <c r="R11" s="59">
        <v>0</v>
      </c>
      <c r="S11" s="59">
        <v>0</v>
      </c>
      <c r="T11" s="59">
        <v>0</v>
      </c>
      <c r="U11" s="59">
        <v>0</v>
      </c>
      <c r="V11" s="59">
        <v>129676455</v>
      </c>
      <c r="W11" s="59">
        <v>117216000</v>
      </c>
      <c r="X11" s="59">
        <v>12460455</v>
      </c>
      <c r="Y11" s="60">
        <v>10.63</v>
      </c>
      <c r="Z11" s="61">
        <v>167882000</v>
      </c>
    </row>
    <row r="12" spans="1:26" ht="13.5">
      <c r="A12" s="57" t="s">
        <v>37</v>
      </c>
      <c r="B12" s="18">
        <v>11630005</v>
      </c>
      <c r="C12" s="18">
        <v>0</v>
      </c>
      <c r="D12" s="58">
        <v>14700000</v>
      </c>
      <c r="E12" s="59">
        <v>14700000</v>
      </c>
      <c r="F12" s="59">
        <v>974204</v>
      </c>
      <c r="G12" s="59">
        <v>957418</v>
      </c>
      <c r="H12" s="59">
        <v>960533</v>
      </c>
      <c r="I12" s="59">
        <v>2892155</v>
      </c>
      <c r="J12" s="59">
        <v>960533</v>
      </c>
      <c r="K12" s="59">
        <v>960533</v>
      </c>
      <c r="L12" s="59">
        <v>950076</v>
      </c>
      <c r="M12" s="59">
        <v>2871142</v>
      </c>
      <c r="N12" s="59">
        <v>973903</v>
      </c>
      <c r="O12" s="59">
        <v>985498</v>
      </c>
      <c r="P12" s="59">
        <v>987680</v>
      </c>
      <c r="Q12" s="59">
        <v>2947081</v>
      </c>
      <c r="R12" s="59">
        <v>0</v>
      </c>
      <c r="S12" s="59">
        <v>0</v>
      </c>
      <c r="T12" s="59">
        <v>0</v>
      </c>
      <c r="U12" s="59">
        <v>0</v>
      </c>
      <c r="V12" s="59">
        <v>8710378</v>
      </c>
      <c r="W12" s="59">
        <v>10278000</v>
      </c>
      <c r="X12" s="59">
        <v>-1567622</v>
      </c>
      <c r="Y12" s="60">
        <v>-15.25</v>
      </c>
      <c r="Z12" s="61">
        <v>14700000</v>
      </c>
    </row>
    <row r="13" spans="1:26" ht="13.5">
      <c r="A13" s="57" t="s">
        <v>98</v>
      </c>
      <c r="B13" s="18">
        <v>63543798</v>
      </c>
      <c r="C13" s="18">
        <v>0</v>
      </c>
      <c r="D13" s="58">
        <v>31764000</v>
      </c>
      <c r="E13" s="59">
        <v>31764000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23823000</v>
      </c>
      <c r="X13" s="59">
        <v>-23823000</v>
      </c>
      <c r="Y13" s="60">
        <v>-100</v>
      </c>
      <c r="Z13" s="61">
        <v>31764000</v>
      </c>
    </row>
    <row r="14" spans="1:26" ht="13.5">
      <c r="A14" s="57" t="s">
        <v>38</v>
      </c>
      <c r="B14" s="18">
        <v>22386476</v>
      </c>
      <c r="C14" s="18">
        <v>0</v>
      </c>
      <c r="D14" s="58">
        <v>930000</v>
      </c>
      <c r="E14" s="59">
        <v>930000</v>
      </c>
      <c r="F14" s="59">
        <v>0</v>
      </c>
      <c r="G14" s="59">
        <v>0</v>
      </c>
      <c r="H14" s="59">
        <v>0</v>
      </c>
      <c r="I14" s="59">
        <v>0</v>
      </c>
      <c r="J14" s="59">
        <v>147665</v>
      </c>
      <c r="K14" s="59">
        <v>2623390</v>
      </c>
      <c r="L14" s="59">
        <v>3771212</v>
      </c>
      <c r="M14" s="59">
        <v>6542267</v>
      </c>
      <c r="N14" s="59">
        <v>3989117</v>
      </c>
      <c r="O14" s="59">
        <v>3162536</v>
      </c>
      <c r="P14" s="59">
        <v>3189804</v>
      </c>
      <c r="Q14" s="59">
        <v>10341457</v>
      </c>
      <c r="R14" s="59">
        <v>0</v>
      </c>
      <c r="S14" s="59">
        <v>0</v>
      </c>
      <c r="T14" s="59">
        <v>0</v>
      </c>
      <c r="U14" s="59">
        <v>0</v>
      </c>
      <c r="V14" s="59">
        <v>16883724</v>
      </c>
      <c r="W14" s="59">
        <v>657000</v>
      </c>
      <c r="X14" s="59">
        <v>16226724</v>
      </c>
      <c r="Y14" s="60">
        <v>2469.82</v>
      </c>
      <c r="Z14" s="61">
        <v>930000</v>
      </c>
    </row>
    <row r="15" spans="1:26" ht="13.5">
      <c r="A15" s="57" t="s">
        <v>39</v>
      </c>
      <c r="B15" s="18">
        <v>123065329</v>
      </c>
      <c r="C15" s="18">
        <v>0</v>
      </c>
      <c r="D15" s="58">
        <v>114244000</v>
      </c>
      <c r="E15" s="59">
        <v>114244000</v>
      </c>
      <c r="F15" s="59">
        <v>286040</v>
      </c>
      <c r="G15" s="59">
        <v>15464077</v>
      </c>
      <c r="H15" s="59">
        <v>3240431</v>
      </c>
      <c r="I15" s="59">
        <v>18990548</v>
      </c>
      <c r="J15" s="59">
        <v>14224627</v>
      </c>
      <c r="K15" s="59">
        <v>8998136</v>
      </c>
      <c r="L15" s="59">
        <v>11501167</v>
      </c>
      <c r="M15" s="59">
        <v>34723930</v>
      </c>
      <c r="N15" s="59">
        <v>11640830</v>
      </c>
      <c r="O15" s="59">
        <v>9249646</v>
      </c>
      <c r="P15" s="59">
        <v>8600518</v>
      </c>
      <c r="Q15" s="59">
        <v>29490994</v>
      </c>
      <c r="R15" s="59">
        <v>0</v>
      </c>
      <c r="S15" s="59">
        <v>0</v>
      </c>
      <c r="T15" s="59">
        <v>0</v>
      </c>
      <c r="U15" s="59">
        <v>0</v>
      </c>
      <c r="V15" s="59">
        <v>83205472</v>
      </c>
      <c r="W15" s="59">
        <v>112500000</v>
      </c>
      <c r="X15" s="59">
        <v>-29294528</v>
      </c>
      <c r="Y15" s="60">
        <v>-26.04</v>
      </c>
      <c r="Z15" s="61">
        <v>114244000</v>
      </c>
    </row>
    <row r="16" spans="1:26" ht="13.5">
      <c r="A16" s="68" t="s">
        <v>40</v>
      </c>
      <c r="B16" s="18">
        <v>0</v>
      </c>
      <c r="C16" s="18">
        <v>0</v>
      </c>
      <c r="D16" s="58">
        <v>11000000</v>
      </c>
      <c r="E16" s="59">
        <v>11000000</v>
      </c>
      <c r="F16" s="59">
        <v>650396</v>
      </c>
      <c r="G16" s="59">
        <v>10000</v>
      </c>
      <c r="H16" s="59">
        <v>602139</v>
      </c>
      <c r="I16" s="59">
        <v>1262535</v>
      </c>
      <c r="J16" s="59">
        <v>618078</v>
      </c>
      <c r="K16" s="59">
        <v>599777</v>
      </c>
      <c r="L16" s="59">
        <v>1807166</v>
      </c>
      <c r="M16" s="59">
        <v>3025021</v>
      </c>
      <c r="N16" s="59">
        <v>614502</v>
      </c>
      <c r="O16" s="59">
        <v>605912</v>
      </c>
      <c r="P16" s="59">
        <v>1171555</v>
      </c>
      <c r="Q16" s="59">
        <v>2391969</v>
      </c>
      <c r="R16" s="59">
        <v>0</v>
      </c>
      <c r="S16" s="59">
        <v>0</v>
      </c>
      <c r="T16" s="59">
        <v>0</v>
      </c>
      <c r="U16" s="59">
        <v>0</v>
      </c>
      <c r="V16" s="59">
        <v>6679525</v>
      </c>
      <c r="W16" s="59">
        <v>243000</v>
      </c>
      <c r="X16" s="59">
        <v>6436525</v>
      </c>
      <c r="Y16" s="60">
        <v>2648.78</v>
      </c>
      <c r="Z16" s="61">
        <v>11000000</v>
      </c>
    </row>
    <row r="17" spans="1:26" ht="13.5">
      <c r="A17" s="57" t="s">
        <v>41</v>
      </c>
      <c r="B17" s="18">
        <v>83332333</v>
      </c>
      <c r="C17" s="18">
        <v>0</v>
      </c>
      <c r="D17" s="58">
        <v>59700000</v>
      </c>
      <c r="E17" s="59">
        <v>59700000</v>
      </c>
      <c r="F17" s="59">
        <v>2805773</v>
      </c>
      <c r="G17" s="59">
        <v>2216496</v>
      </c>
      <c r="H17" s="59">
        <v>1724919</v>
      </c>
      <c r="I17" s="59">
        <v>6747188</v>
      </c>
      <c r="J17" s="59">
        <v>1273495</v>
      </c>
      <c r="K17" s="59">
        <v>3407723</v>
      </c>
      <c r="L17" s="59">
        <v>4504387</v>
      </c>
      <c r="M17" s="59">
        <v>9185605</v>
      </c>
      <c r="N17" s="59">
        <v>5194975</v>
      </c>
      <c r="O17" s="59">
        <v>1457268</v>
      </c>
      <c r="P17" s="59">
        <v>17469825</v>
      </c>
      <c r="Q17" s="59">
        <v>24122068</v>
      </c>
      <c r="R17" s="59">
        <v>0</v>
      </c>
      <c r="S17" s="59">
        <v>0</v>
      </c>
      <c r="T17" s="59">
        <v>0</v>
      </c>
      <c r="U17" s="59">
        <v>0</v>
      </c>
      <c r="V17" s="59">
        <v>40054861</v>
      </c>
      <c r="W17" s="59">
        <v>43725000</v>
      </c>
      <c r="X17" s="59">
        <v>-3670139</v>
      </c>
      <c r="Y17" s="60">
        <v>-8.39</v>
      </c>
      <c r="Z17" s="61">
        <v>59700000</v>
      </c>
    </row>
    <row r="18" spans="1:26" ht="13.5">
      <c r="A18" s="69" t="s">
        <v>42</v>
      </c>
      <c r="B18" s="70">
        <f>SUM(B11:B17)</f>
        <v>472211352</v>
      </c>
      <c r="C18" s="70">
        <f>SUM(C11:C17)</f>
        <v>0</v>
      </c>
      <c r="D18" s="71">
        <f aca="true" t="shared" si="1" ref="D18:Z18">SUM(D11:D17)</f>
        <v>400220000</v>
      </c>
      <c r="E18" s="72">
        <f t="shared" si="1"/>
        <v>400220000</v>
      </c>
      <c r="F18" s="72">
        <f t="shared" si="1"/>
        <v>19951861</v>
      </c>
      <c r="G18" s="72">
        <f t="shared" si="1"/>
        <v>33025343</v>
      </c>
      <c r="H18" s="72">
        <f t="shared" si="1"/>
        <v>21859088</v>
      </c>
      <c r="I18" s="72">
        <f t="shared" si="1"/>
        <v>74836292</v>
      </c>
      <c r="J18" s="72">
        <f t="shared" si="1"/>
        <v>31077395</v>
      </c>
      <c r="K18" s="72">
        <f t="shared" si="1"/>
        <v>30408694</v>
      </c>
      <c r="L18" s="72">
        <f t="shared" si="1"/>
        <v>36623217</v>
      </c>
      <c r="M18" s="72">
        <f t="shared" si="1"/>
        <v>98109306</v>
      </c>
      <c r="N18" s="72">
        <f t="shared" si="1"/>
        <v>37270283</v>
      </c>
      <c r="O18" s="72">
        <f t="shared" si="1"/>
        <v>29709190</v>
      </c>
      <c r="P18" s="72">
        <f t="shared" si="1"/>
        <v>45285344</v>
      </c>
      <c r="Q18" s="72">
        <f t="shared" si="1"/>
        <v>112264817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285210415</v>
      </c>
      <c r="W18" s="72">
        <f t="shared" si="1"/>
        <v>308442000</v>
      </c>
      <c r="X18" s="72">
        <f t="shared" si="1"/>
        <v>-23231585</v>
      </c>
      <c r="Y18" s="66">
        <f>+IF(W18&lt;&gt;0,(X18/W18)*100,0)</f>
        <v>-7.531913617471033</v>
      </c>
      <c r="Z18" s="73">
        <f t="shared" si="1"/>
        <v>400220000</v>
      </c>
    </row>
    <row r="19" spans="1:26" ht="13.5">
      <c r="A19" s="69" t="s">
        <v>43</v>
      </c>
      <c r="B19" s="74">
        <f>+B10-B18</f>
        <v>-51404224</v>
      </c>
      <c r="C19" s="74">
        <f>+C10-C18</f>
        <v>0</v>
      </c>
      <c r="D19" s="75">
        <f aca="true" t="shared" si="2" ref="D19:Z19">+D10-D18</f>
        <v>5322000</v>
      </c>
      <c r="E19" s="76">
        <f t="shared" si="2"/>
        <v>5322000</v>
      </c>
      <c r="F19" s="76">
        <f t="shared" si="2"/>
        <v>35607375</v>
      </c>
      <c r="G19" s="76">
        <f t="shared" si="2"/>
        <v>-5158903</v>
      </c>
      <c r="H19" s="76">
        <f t="shared" si="2"/>
        <v>-6680709</v>
      </c>
      <c r="I19" s="76">
        <f t="shared" si="2"/>
        <v>23767763</v>
      </c>
      <c r="J19" s="76">
        <f t="shared" si="2"/>
        <v>2416476</v>
      </c>
      <c r="K19" s="76">
        <f t="shared" si="2"/>
        <v>14464984</v>
      </c>
      <c r="L19" s="76">
        <f t="shared" si="2"/>
        <v>-2225965</v>
      </c>
      <c r="M19" s="76">
        <f t="shared" si="2"/>
        <v>14655495</v>
      </c>
      <c r="N19" s="76">
        <f t="shared" si="2"/>
        <v>-5333370</v>
      </c>
      <c r="O19" s="76">
        <f t="shared" si="2"/>
        <v>92740584</v>
      </c>
      <c r="P19" s="76">
        <f t="shared" si="2"/>
        <v>12851539</v>
      </c>
      <c r="Q19" s="76">
        <f t="shared" si="2"/>
        <v>100258753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138682011</v>
      </c>
      <c r="W19" s="76">
        <f>IF(E10=E18,0,W10-W18)</f>
        <v>-7578508</v>
      </c>
      <c r="X19" s="76">
        <f t="shared" si="2"/>
        <v>146260519</v>
      </c>
      <c r="Y19" s="77">
        <f>+IF(W19&lt;&gt;0,(X19/W19)*100,0)</f>
        <v>-1929.938175165877</v>
      </c>
      <c r="Z19" s="78">
        <f t="shared" si="2"/>
        <v>5322000</v>
      </c>
    </row>
    <row r="20" spans="1:26" ht="13.5">
      <c r="A20" s="57" t="s">
        <v>44</v>
      </c>
      <c r="B20" s="18">
        <v>52908982</v>
      </c>
      <c r="C20" s="18">
        <v>0</v>
      </c>
      <c r="D20" s="58">
        <v>55133000</v>
      </c>
      <c r="E20" s="59">
        <v>55133000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29540000</v>
      </c>
      <c r="P20" s="59">
        <v>7593000</v>
      </c>
      <c r="Q20" s="59">
        <v>37133000</v>
      </c>
      <c r="R20" s="59">
        <v>0</v>
      </c>
      <c r="S20" s="59">
        <v>0</v>
      </c>
      <c r="T20" s="59">
        <v>0</v>
      </c>
      <c r="U20" s="59">
        <v>0</v>
      </c>
      <c r="V20" s="59">
        <v>37133000</v>
      </c>
      <c r="W20" s="59">
        <v>29907000</v>
      </c>
      <c r="X20" s="59">
        <v>7226000</v>
      </c>
      <c r="Y20" s="60">
        <v>24.16</v>
      </c>
      <c r="Z20" s="61">
        <v>55133000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1504758</v>
      </c>
      <c r="C22" s="85">
        <f>SUM(C19:C21)</f>
        <v>0</v>
      </c>
      <c r="D22" s="86">
        <f aca="true" t="shared" si="3" ref="D22:Z22">SUM(D19:D21)</f>
        <v>60455000</v>
      </c>
      <c r="E22" s="87">
        <f t="shared" si="3"/>
        <v>60455000</v>
      </c>
      <c r="F22" s="87">
        <f t="shared" si="3"/>
        <v>35607375</v>
      </c>
      <c r="G22" s="87">
        <f t="shared" si="3"/>
        <v>-5158903</v>
      </c>
      <c r="H22" s="87">
        <f t="shared" si="3"/>
        <v>-6680709</v>
      </c>
      <c r="I22" s="87">
        <f t="shared" si="3"/>
        <v>23767763</v>
      </c>
      <c r="J22" s="87">
        <f t="shared" si="3"/>
        <v>2416476</v>
      </c>
      <c r="K22" s="87">
        <f t="shared" si="3"/>
        <v>14464984</v>
      </c>
      <c r="L22" s="87">
        <f t="shared" si="3"/>
        <v>-2225965</v>
      </c>
      <c r="M22" s="87">
        <f t="shared" si="3"/>
        <v>14655495</v>
      </c>
      <c r="N22" s="87">
        <f t="shared" si="3"/>
        <v>-5333370</v>
      </c>
      <c r="O22" s="87">
        <f t="shared" si="3"/>
        <v>122280584</v>
      </c>
      <c r="P22" s="87">
        <f t="shared" si="3"/>
        <v>20444539</v>
      </c>
      <c r="Q22" s="87">
        <f t="shared" si="3"/>
        <v>137391753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175815011</v>
      </c>
      <c r="W22" s="87">
        <f t="shared" si="3"/>
        <v>22328492</v>
      </c>
      <c r="X22" s="87">
        <f t="shared" si="3"/>
        <v>153486519</v>
      </c>
      <c r="Y22" s="88">
        <f>+IF(W22&lt;&gt;0,(X22/W22)*100,0)</f>
        <v>687.4020825051687</v>
      </c>
      <c r="Z22" s="89">
        <f t="shared" si="3"/>
        <v>60455000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1504758</v>
      </c>
      <c r="C24" s="74">
        <f>SUM(C22:C23)</f>
        <v>0</v>
      </c>
      <c r="D24" s="75">
        <f aca="true" t="shared" si="4" ref="D24:Z24">SUM(D22:D23)</f>
        <v>60455000</v>
      </c>
      <c r="E24" s="76">
        <f t="shared" si="4"/>
        <v>60455000</v>
      </c>
      <c r="F24" s="76">
        <f t="shared" si="4"/>
        <v>35607375</v>
      </c>
      <c r="G24" s="76">
        <f t="shared" si="4"/>
        <v>-5158903</v>
      </c>
      <c r="H24" s="76">
        <f t="shared" si="4"/>
        <v>-6680709</v>
      </c>
      <c r="I24" s="76">
        <f t="shared" si="4"/>
        <v>23767763</v>
      </c>
      <c r="J24" s="76">
        <f t="shared" si="4"/>
        <v>2416476</v>
      </c>
      <c r="K24" s="76">
        <f t="shared" si="4"/>
        <v>14464984</v>
      </c>
      <c r="L24" s="76">
        <f t="shared" si="4"/>
        <v>-2225965</v>
      </c>
      <c r="M24" s="76">
        <f t="shared" si="4"/>
        <v>14655495</v>
      </c>
      <c r="N24" s="76">
        <f t="shared" si="4"/>
        <v>-5333370</v>
      </c>
      <c r="O24" s="76">
        <f t="shared" si="4"/>
        <v>122280584</v>
      </c>
      <c r="P24" s="76">
        <f t="shared" si="4"/>
        <v>20444539</v>
      </c>
      <c r="Q24" s="76">
        <f t="shared" si="4"/>
        <v>137391753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175815011</v>
      </c>
      <c r="W24" s="76">
        <f t="shared" si="4"/>
        <v>22328492</v>
      </c>
      <c r="X24" s="76">
        <f t="shared" si="4"/>
        <v>153486519</v>
      </c>
      <c r="Y24" s="77">
        <f>+IF(W24&lt;&gt;0,(X24/W24)*100,0)</f>
        <v>687.4020825051687</v>
      </c>
      <c r="Z24" s="78">
        <f t="shared" si="4"/>
        <v>60455000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80506697</v>
      </c>
      <c r="C27" s="21">
        <v>0</v>
      </c>
      <c r="D27" s="98">
        <v>55133000</v>
      </c>
      <c r="E27" s="99">
        <v>55133000</v>
      </c>
      <c r="F27" s="99">
        <v>8684005</v>
      </c>
      <c r="G27" s="99">
        <v>5230356</v>
      </c>
      <c r="H27" s="99">
        <v>0</v>
      </c>
      <c r="I27" s="99">
        <v>13914361</v>
      </c>
      <c r="J27" s="99">
        <v>826593</v>
      </c>
      <c r="K27" s="99">
        <v>3492347</v>
      </c>
      <c r="L27" s="99">
        <v>1855762</v>
      </c>
      <c r="M27" s="99">
        <v>6174702</v>
      </c>
      <c r="N27" s="99">
        <v>0</v>
      </c>
      <c r="O27" s="99">
        <v>1866904</v>
      </c>
      <c r="P27" s="99">
        <v>2580135</v>
      </c>
      <c r="Q27" s="99">
        <v>4447039</v>
      </c>
      <c r="R27" s="99">
        <v>0</v>
      </c>
      <c r="S27" s="99">
        <v>0</v>
      </c>
      <c r="T27" s="99">
        <v>0</v>
      </c>
      <c r="U27" s="99">
        <v>0</v>
      </c>
      <c r="V27" s="99">
        <v>24536102</v>
      </c>
      <c r="W27" s="99">
        <v>41349750</v>
      </c>
      <c r="X27" s="99">
        <v>-16813648</v>
      </c>
      <c r="Y27" s="100">
        <v>-40.66</v>
      </c>
      <c r="Z27" s="101">
        <v>55133000</v>
      </c>
    </row>
    <row r="28" spans="1:26" ht="13.5">
      <c r="A28" s="102" t="s">
        <v>44</v>
      </c>
      <c r="B28" s="18">
        <v>80506697</v>
      </c>
      <c r="C28" s="18">
        <v>0</v>
      </c>
      <c r="D28" s="58">
        <v>55133000</v>
      </c>
      <c r="E28" s="59">
        <v>55133000</v>
      </c>
      <c r="F28" s="59">
        <v>8684005</v>
      </c>
      <c r="G28" s="59">
        <v>5230356</v>
      </c>
      <c r="H28" s="59">
        <v>0</v>
      </c>
      <c r="I28" s="59">
        <v>13914361</v>
      </c>
      <c r="J28" s="59">
        <v>826593</v>
      </c>
      <c r="K28" s="59">
        <v>3492347</v>
      </c>
      <c r="L28" s="59">
        <v>1855762</v>
      </c>
      <c r="M28" s="59">
        <v>6174702</v>
      </c>
      <c r="N28" s="59">
        <v>0</v>
      </c>
      <c r="O28" s="59">
        <v>1866904</v>
      </c>
      <c r="P28" s="59">
        <v>2580135</v>
      </c>
      <c r="Q28" s="59">
        <v>4447039</v>
      </c>
      <c r="R28" s="59">
        <v>0</v>
      </c>
      <c r="S28" s="59">
        <v>0</v>
      </c>
      <c r="T28" s="59">
        <v>0</v>
      </c>
      <c r="U28" s="59">
        <v>0</v>
      </c>
      <c r="V28" s="59">
        <v>24536102</v>
      </c>
      <c r="W28" s="59">
        <v>41349750</v>
      </c>
      <c r="X28" s="59">
        <v>-16813648</v>
      </c>
      <c r="Y28" s="60">
        <v>-40.66</v>
      </c>
      <c r="Z28" s="61">
        <v>55133000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80506697</v>
      </c>
      <c r="C32" s="21">
        <f>SUM(C28:C31)</f>
        <v>0</v>
      </c>
      <c r="D32" s="98">
        <f aca="true" t="shared" si="5" ref="D32:Z32">SUM(D28:D31)</f>
        <v>55133000</v>
      </c>
      <c r="E32" s="99">
        <f t="shared" si="5"/>
        <v>55133000</v>
      </c>
      <c r="F32" s="99">
        <f t="shared" si="5"/>
        <v>8684005</v>
      </c>
      <c r="G32" s="99">
        <f t="shared" si="5"/>
        <v>5230356</v>
      </c>
      <c r="H32" s="99">
        <f t="shared" si="5"/>
        <v>0</v>
      </c>
      <c r="I32" s="99">
        <f t="shared" si="5"/>
        <v>13914361</v>
      </c>
      <c r="J32" s="99">
        <f t="shared" si="5"/>
        <v>826593</v>
      </c>
      <c r="K32" s="99">
        <f t="shared" si="5"/>
        <v>3492347</v>
      </c>
      <c r="L32" s="99">
        <f t="shared" si="5"/>
        <v>1855762</v>
      </c>
      <c r="M32" s="99">
        <f t="shared" si="5"/>
        <v>6174702</v>
      </c>
      <c r="N32" s="99">
        <f t="shared" si="5"/>
        <v>0</v>
      </c>
      <c r="O32" s="99">
        <f t="shared" si="5"/>
        <v>1866904</v>
      </c>
      <c r="P32" s="99">
        <f t="shared" si="5"/>
        <v>2580135</v>
      </c>
      <c r="Q32" s="99">
        <f t="shared" si="5"/>
        <v>4447039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24536102</v>
      </c>
      <c r="W32" s="99">
        <f t="shared" si="5"/>
        <v>41349750</v>
      </c>
      <c r="X32" s="99">
        <f t="shared" si="5"/>
        <v>-16813648</v>
      </c>
      <c r="Y32" s="100">
        <f>+IF(W32&lt;&gt;0,(X32/W32)*100,0)</f>
        <v>-40.66203060477996</v>
      </c>
      <c r="Z32" s="101">
        <f t="shared" si="5"/>
        <v>55133000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254979649</v>
      </c>
      <c r="C35" s="18">
        <v>0</v>
      </c>
      <c r="D35" s="58">
        <v>305414520</v>
      </c>
      <c r="E35" s="59">
        <v>305414520</v>
      </c>
      <c r="F35" s="59">
        <v>199697432</v>
      </c>
      <c r="G35" s="59">
        <v>210459881</v>
      </c>
      <c r="H35" s="59">
        <v>238771516</v>
      </c>
      <c r="I35" s="59">
        <v>238771516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229060890</v>
      </c>
      <c r="X35" s="59">
        <v>-229060890</v>
      </c>
      <c r="Y35" s="60">
        <v>-100</v>
      </c>
      <c r="Z35" s="61">
        <v>305414520</v>
      </c>
    </row>
    <row r="36" spans="1:26" ht="13.5">
      <c r="A36" s="57" t="s">
        <v>53</v>
      </c>
      <c r="B36" s="18">
        <v>984953726</v>
      </c>
      <c r="C36" s="18">
        <v>0</v>
      </c>
      <c r="D36" s="58">
        <v>818792850</v>
      </c>
      <c r="E36" s="59">
        <v>818792850</v>
      </c>
      <c r="F36" s="59">
        <v>41272119</v>
      </c>
      <c r="G36" s="59">
        <v>41272119</v>
      </c>
      <c r="H36" s="59">
        <v>49687205</v>
      </c>
      <c r="I36" s="59">
        <v>49687205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614094638</v>
      </c>
      <c r="X36" s="59">
        <v>-614094638</v>
      </c>
      <c r="Y36" s="60">
        <v>-100</v>
      </c>
      <c r="Z36" s="61">
        <v>818792850</v>
      </c>
    </row>
    <row r="37" spans="1:26" ht="13.5">
      <c r="A37" s="57" t="s">
        <v>54</v>
      </c>
      <c r="B37" s="18">
        <v>459450510</v>
      </c>
      <c r="C37" s="18">
        <v>0</v>
      </c>
      <c r="D37" s="58">
        <v>204137000</v>
      </c>
      <c r="E37" s="59">
        <v>204137000</v>
      </c>
      <c r="F37" s="59">
        <v>166554347</v>
      </c>
      <c r="G37" s="59">
        <v>166564073</v>
      </c>
      <c r="H37" s="59">
        <v>153167074</v>
      </c>
      <c r="I37" s="59">
        <v>153167074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153102750</v>
      </c>
      <c r="X37" s="59">
        <v>-153102750</v>
      </c>
      <c r="Y37" s="60">
        <v>-100</v>
      </c>
      <c r="Z37" s="61">
        <v>204137000</v>
      </c>
    </row>
    <row r="38" spans="1:26" ht="13.5">
      <c r="A38" s="57" t="s">
        <v>55</v>
      </c>
      <c r="B38" s="18">
        <v>25696000</v>
      </c>
      <c r="C38" s="18">
        <v>0</v>
      </c>
      <c r="D38" s="58">
        <v>37128000</v>
      </c>
      <c r="E38" s="59">
        <v>37128000</v>
      </c>
      <c r="F38" s="59">
        <v>74415204</v>
      </c>
      <c r="G38" s="59">
        <v>85167927</v>
      </c>
      <c r="H38" s="59">
        <v>135291647</v>
      </c>
      <c r="I38" s="59">
        <v>135291647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27846000</v>
      </c>
      <c r="X38" s="59">
        <v>-27846000</v>
      </c>
      <c r="Y38" s="60">
        <v>-100</v>
      </c>
      <c r="Z38" s="61">
        <v>37128000</v>
      </c>
    </row>
    <row r="39" spans="1:26" ht="13.5">
      <c r="A39" s="57" t="s">
        <v>56</v>
      </c>
      <c r="B39" s="18">
        <v>754786865</v>
      </c>
      <c r="C39" s="18">
        <v>0</v>
      </c>
      <c r="D39" s="58">
        <v>882942370</v>
      </c>
      <c r="E39" s="59">
        <v>882942370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662206778</v>
      </c>
      <c r="X39" s="59">
        <v>-662206778</v>
      </c>
      <c r="Y39" s="60">
        <v>-100</v>
      </c>
      <c r="Z39" s="61">
        <v>882942370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84751378</v>
      </c>
      <c r="C42" s="18">
        <v>0</v>
      </c>
      <c r="D42" s="58">
        <v>-134931000</v>
      </c>
      <c r="E42" s="59">
        <v>-134931000</v>
      </c>
      <c r="F42" s="59">
        <v>869412</v>
      </c>
      <c r="G42" s="59">
        <v>-1803140</v>
      </c>
      <c r="H42" s="59">
        <v>1469042</v>
      </c>
      <c r="I42" s="59">
        <v>535314</v>
      </c>
      <c r="J42" s="59">
        <v>1472448</v>
      </c>
      <c r="K42" s="59">
        <v>145558</v>
      </c>
      <c r="L42" s="59">
        <v>21521961</v>
      </c>
      <c r="M42" s="59">
        <v>23139967</v>
      </c>
      <c r="N42" s="59">
        <v>-6524347</v>
      </c>
      <c r="O42" s="59">
        <v>95955999</v>
      </c>
      <c r="P42" s="59">
        <v>-14206756</v>
      </c>
      <c r="Q42" s="59">
        <v>75224896</v>
      </c>
      <c r="R42" s="59">
        <v>0</v>
      </c>
      <c r="S42" s="59">
        <v>0</v>
      </c>
      <c r="T42" s="59">
        <v>0</v>
      </c>
      <c r="U42" s="59">
        <v>0</v>
      </c>
      <c r="V42" s="59">
        <v>98900177</v>
      </c>
      <c r="W42" s="59">
        <v>-118767444</v>
      </c>
      <c r="X42" s="59">
        <v>217667621</v>
      </c>
      <c r="Y42" s="60">
        <v>-183.27</v>
      </c>
      <c r="Z42" s="61">
        <v>-134931000</v>
      </c>
    </row>
    <row r="43" spans="1:26" ht="13.5">
      <c r="A43" s="57" t="s">
        <v>59</v>
      </c>
      <c r="B43" s="18">
        <v>-82133443</v>
      </c>
      <c r="C43" s="18">
        <v>0</v>
      </c>
      <c r="D43" s="58">
        <v>-55033000</v>
      </c>
      <c r="E43" s="59">
        <v>-55033000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-1855762</v>
      </c>
      <c r="M43" s="59">
        <v>-1855762</v>
      </c>
      <c r="N43" s="59">
        <v>0</v>
      </c>
      <c r="O43" s="59">
        <v>0</v>
      </c>
      <c r="P43" s="59">
        <v>-2580135</v>
      </c>
      <c r="Q43" s="59">
        <v>-2580135</v>
      </c>
      <c r="R43" s="59">
        <v>0</v>
      </c>
      <c r="S43" s="59">
        <v>0</v>
      </c>
      <c r="T43" s="59">
        <v>0</v>
      </c>
      <c r="U43" s="59">
        <v>0</v>
      </c>
      <c r="V43" s="59">
        <v>-4435897</v>
      </c>
      <c r="W43" s="59">
        <v>-42021000</v>
      </c>
      <c r="X43" s="59">
        <v>37585103</v>
      </c>
      <c r="Y43" s="60">
        <v>-89.44</v>
      </c>
      <c r="Z43" s="61">
        <v>-55033000</v>
      </c>
    </row>
    <row r="44" spans="1:26" ht="13.5">
      <c r="A44" s="57" t="s">
        <v>60</v>
      </c>
      <c r="B44" s="18">
        <v>0</v>
      </c>
      <c r="C44" s="18">
        <v>0</v>
      </c>
      <c r="D44" s="58">
        <v>100000</v>
      </c>
      <c r="E44" s="59">
        <v>100000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74997</v>
      </c>
      <c r="X44" s="59">
        <v>-74997</v>
      </c>
      <c r="Y44" s="60">
        <v>-100</v>
      </c>
      <c r="Z44" s="61">
        <v>100000</v>
      </c>
    </row>
    <row r="45" spans="1:26" ht="13.5">
      <c r="A45" s="69" t="s">
        <v>61</v>
      </c>
      <c r="B45" s="21">
        <v>66650284</v>
      </c>
      <c r="C45" s="21">
        <v>0</v>
      </c>
      <c r="D45" s="98">
        <v>-187364000</v>
      </c>
      <c r="E45" s="99">
        <v>-187364000</v>
      </c>
      <c r="F45" s="99">
        <v>2045705</v>
      </c>
      <c r="G45" s="99">
        <v>242565</v>
      </c>
      <c r="H45" s="99">
        <v>1711607</v>
      </c>
      <c r="I45" s="99">
        <v>1711607</v>
      </c>
      <c r="J45" s="99">
        <v>3184055</v>
      </c>
      <c r="K45" s="99">
        <v>3329613</v>
      </c>
      <c r="L45" s="99">
        <v>22995812</v>
      </c>
      <c r="M45" s="99">
        <v>22995812</v>
      </c>
      <c r="N45" s="99">
        <v>16471465</v>
      </c>
      <c r="O45" s="99">
        <v>112427464</v>
      </c>
      <c r="P45" s="99">
        <v>95640573</v>
      </c>
      <c r="Q45" s="99">
        <v>95640573</v>
      </c>
      <c r="R45" s="99">
        <v>0</v>
      </c>
      <c r="S45" s="99">
        <v>0</v>
      </c>
      <c r="T45" s="99">
        <v>0</v>
      </c>
      <c r="U45" s="99">
        <v>0</v>
      </c>
      <c r="V45" s="99">
        <v>95640573</v>
      </c>
      <c r="W45" s="99">
        <v>-158213447</v>
      </c>
      <c r="X45" s="99">
        <v>253854020</v>
      </c>
      <c r="Y45" s="100">
        <v>-160.45</v>
      </c>
      <c r="Z45" s="101">
        <v>-187364000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26674455</v>
      </c>
      <c r="C49" s="51">
        <v>0</v>
      </c>
      <c r="D49" s="128">
        <v>30344496</v>
      </c>
      <c r="E49" s="53">
        <v>17250828</v>
      </c>
      <c r="F49" s="53">
        <v>0</v>
      </c>
      <c r="G49" s="53">
        <v>0</v>
      </c>
      <c r="H49" s="53">
        <v>0</v>
      </c>
      <c r="I49" s="53">
        <v>15369842</v>
      </c>
      <c r="J49" s="53">
        <v>0</v>
      </c>
      <c r="K49" s="53">
        <v>0</v>
      </c>
      <c r="L49" s="53">
        <v>0</v>
      </c>
      <c r="M49" s="53">
        <v>58682153</v>
      </c>
      <c r="N49" s="53">
        <v>0</v>
      </c>
      <c r="O49" s="53">
        <v>0</v>
      </c>
      <c r="P49" s="53">
        <v>0</v>
      </c>
      <c r="Q49" s="53">
        <v>13670316</v>
      </c>
      <c r="R49" s="53">
        <v>0</v>
      </c>
      <c r="S49" s="53">
        <v>0</v>
      </c>
      <c r="T49" s="53">
        <v>0</v>
      </c>
      <c r="U49" s="53">
        <v>0</v>
      </c>
      <c r="V49" s="53">
        <v>120069853</v>
      </c>
      <c r="W49" s="53">
        <v>279702518</v>
      </c>
      <c r="X49" s="53">
        <v>561764461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3374406</v>
      </c>
      <c r="C51" s="51">
        <v>0</v>
      </c>
      <c r="D51" s="128">
        <v>15846354</v>
      </c>
      <c r="E51" s="53">
        <v>15846355</v>
      </c>
      <c r="F51" s="53">
        <v>0</v>
      </c>
      <c r="G51" s="53">
        <v>0</v>
      </c>
      <c r="H51" s="53">
        <v>0</v>
      </c>
      <c r="I51" s="53">
        <v>13024930</v>
      </c>
      <c r="J51" s="53">
        <v>0</v>
      </c>
      <c r="K51" s="53">
        <v>0</v>
      </c>
      <c r="L51" s="53">
        <v>0</v>
      </c>
      <c r="M51" s="53">
        <v>23189725</v>
      </c>
      <c r="N51" s="53">
        <v>0</v>
      </c>
      <c r="O51" s="53">
        <v>0</v>
      </c>
      <c r="P51" s="53">
        <v>0</v>
      </c>
      <c r="Q51" s="53">
        <v>15937521</v>
      </c>
      <c r="R51" s="53">
        <v>0</v>
      </c>
      <c r="S51" s="53">
        <v>0</v>
      </c>
      <c r="T51" s="53">
        <v>0</v>
      </c>
      <c r="U51" s="53">
        <v>0</v>
      </c>
      <c r="V51" s="53">
        <v>13952434</v>
      </c>
      <c r="W51" s="53">
        <v>238353125</v>
      </c>
      <c r="X51" s="53">
        <v>339524850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83.7094017094017</v>
      </c>
      <c r="E58" s="7">
        <f t="shared" si="6"/>
        <v>83.7094017094017</v>
      </c>
      <c r="F58" s="7">
        <f t="shared" si="6"/>
        <v>23.659401375967462</v>
      </c>
      <c r="G58" s="7">
        <f t="shared" si="6"/>
        <v>63.679271508007005</v>
      </c>
      <c r="H58" s="7">
        <f t="shared" si="6"/>
        <v>154.16804611084476</v>
      </c>
      <c r="I58" s="7">
        <f t="shared" si="6"/>
        <v>54.9701831076957</v>
      </c>
      <c r="J58" s="7">
        <f t="shared" si="6"/>
        <v>61.99872273335664</v>
      </c>
      <c r="K58" s="7">
        <f t="shared" si="6"/>
        <v>41.62643388485689</v>
      </c>
      <c r="L58" s="7">
        <f t="shared" si="6"/>
        <v>68.72937644336278</v>
      </c>
      <c r="M58" s="7">
        <f t="shared" si="6"/>
        <v>56.02320421804193</v>
      </c>
      <c r="N58" s="7">
        <f t="shared" si="6"/>
        <v>57.485881175049556</v>
      </c>
      <c r="O58" s="7">
        <f t="shared" si="6"/>
        <v>41.16029836270692</v>
      </c>
      <c r="P58" s="7">
        <f t="shared" si="6"/>
        <v>77.14992755451227</v>
      </c>
      <c r="Q58" s="7">
        <f t="shared" si="6"/>
        <v>56.26496967334491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55.77724915182074</v>
      </c>
      <c r="W58" s="7">
        <f t="shared" si="6"/>
        <v>77.65991465345718</v>
      </c>
      <c r="X58" s="7">
        <f t="shared" si="6"/>
        <v>0</v>
      </c>
      <c r="Y58" s="7">
        <f t="shared" si="6"/>
        <v>0</v>
      </c>
      <c r="Z58" s="8">
        <f t="shared" si="6"/>
        <v>83.7094017094017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</v>
      </c>
      <c r="E59" s="10">
        <f t="shared" si="7"/>
        <v>65</v>
      </c>
      <c r="F59" s="10">
        <f t="shared" si="7"/>
        <v>-41.755190977855214</v>
      </c>
      <c r="G59" s="10">
        <f t="shared" si="7"/>
        <v>47.69179010879421</v>
      </c>
      <c r="H59" s="10">
        <f t="shared" si="7"/>
        <v>546869.3493150685</v>
      </c>
      <c r="I59" s="10">
        <f t="shared" si="7"/>
        <v>-776.8427236813569</v>
      </c>
      <c r="J59" s="10">
        <f t="shared" si="7"/>
        <v>64.7885222893003</v>
      </c>
      <c r="K59" s="10">
        <f t="shared" si="7"/>
        <v>57.987147312495836</v>
      </c>
      <c r="L59" s="10">
        <f t="shared" si="7"/>
        <v>70.18582217014345</v>
      </c>
      <c r="M59" s="10">
        <f t="shared" si="7"/>
        <v>64.30523926845092</v>
      </c>
      <c r="N59" s="10">
        <f t="shared" si="7"/>
        <v>78.63709523360389</v>
      </c>
      <c r="O59" s="10">
        <f t="shared" si="7"/>
        <v>49.39176374115481</v>
      </c>
      <c r="P59" s="10">
        <f t="shared" si="7"/>
        <v>59.69717424634988</v>
      </c>
      <c r="Q59" s="10">
        <f t="shared" si="7"/>
        <v>62.549163810334164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98.26976583272159</v>
      </c>
      <c r="W59" s="10">
        <f t="shared" si="7"/>
        <v>64.38418421074927</v>
      </c>
      <c r="X59" s="10">
        <f t="shared" si="7"/>
        <v>0</v>
      </c>
      <c r="Y59" s="10">
        <f t="shared" si="7"/>
        <v>0</v>
      </c>
      <c r="Z59" s="11">
        <f t="shared" si="7"/>
        <v>65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87.81115879828326</v>
      </c>
      <c r="E60" s="13">
        <f t="shared" si="7"/>
        <v>87.81115879828326</v>
      </c>
      <c r="F60" s="13">
        <f t="shared" si="7"/>
        <v>12.80874468009707</v>
      </c>
      <c r="G60" s="13">
        <f t="shared" si="7"/>
        <v>67.55323168276085</v>
      </c>
      <c r="H60" s="13">
        <f t="shared" si="7"/>
        <v>141.92282341231396</v>
      </c>
      <c r="I60" s="13">
        <f t="shared" si="7"/>
        <v>42.298458301147576</v>
      </c>
      <c r="J60" s="13">
        <f t="shared" si="7"/>
        <v>56.73159872078375</v>
      </c>
      <c r="K60" s="13">
        <f t="shared" si="7"/>
        <v>34.58238323708765</v>
      </c>
      <c r="L60" s="13">
        <f t="shared" si="7"/>
        <v>64.17960313007146</v>
      </c>
      <c r="M60" s="13">
        <f t="shared" si="7"/>
        <v>49.792744794187236</v>
      </c>
      <c r="N60" s="13">
        <f t="shared" si="7"/>
        <v>62.40247271609485</v>
      </c>
      <c r="O60" s="13">
        <f t="shared" si="7"/>
        <v>35.06124238300324</v>
      </c>
      <c r="P60" s="13">
        <f t="shared" si="7"/>
        <v>76.81175331875804</v>
      </c>
      <c r="Q60" s="13">
        <f t="shared" si="7"/>
        <v>54.01244673879182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48.447450903203745</v>
      </c>
      <c r="W60" s="13">
        <f t="shared" si="7"/>
        <v>80.89972248889055</v>
      </c>
      <c r="X60" s="13">
        <f t="shared" si="7"/>
        <v>0</v>
      </c>
      <c r="Y60" s="13">
        <f t="shared" si="7"/>
        <v>0</v>
      </c>
      <c r="Z60" s="14">
        <f t="shared" si="7"/>
        <v>87.81115879828326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89.94186046511628</v>
      </c>
      <c r="E61" s="13">
        <f t="shared" si="7"/>
        <v>89.94186046511628</v>
      </c>
      <c r="F61" s="13">
        <f t="shared" si="7"/>
        <v>10.135309461760677</v>
      </c>
      <c r="G61" s="13">
        <f t="shared" si="7"/>
        <v>77.71267693576209</v>
      </c>
      <c r="H61" s="13">
        <f t="shared" si="7"/>
        <v>193.56505885459867</v>
      </c>
      <c r="I61" s="13">
        <f t="shared" si="7"/>
        <v>41.10599264068519</v>
      </c>
      <c r="J61" s="13">
        <f t="shared" si="7"/>
        <v>66.00571255026621</v>
      </c>
      <c r="K61" s="13">
        <f t="shared" si="7"/>
        <v>34.621308945972764</v>
      </c>
      <c r="L61" s="13">
        <f t="shared" si="7"/>
        <v>73.03490466902042</v>
      </c>
      <c r="M61" s="13">
        <f t="shared" si="7"/>
        <v>54.310148502558874</v>
      </c>
      <c r="N61" s="13">
        <f t="shared" si="7"/>
        <v>70.79942069181655</v>
      </c>
      <c r="O61" s="13">
        <f t="shared" si="7"/>
        <v>58.975168065038844</v>
      </c>
      <c r="P61" s="13">
        <f t="shared" si="7"/>
        <v>78.91298638337399</v>
      </c>
      <c r="Q61" s="13">
        <f t="shared" si="7"/>
        <v>69.03643106370629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52.696778593019076</v>
      </c>
      <c r="W61" s="13">
        <f t="shared" si="7"/>
        <v>84.99126424189556</v>
      </c>
      <c r="X61" s="13">
        <f t="shared" si="7"/>
        <v>0</v>
      </c>
      <c r="Y61" s="13">
        <f t="shared" si="7"/>
        <v>0</v>
      </c>
      <c r="Z61" s="14">
        <f t="shared" si="7"/>
        <v>89.94186046511628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74.21052631578947</v>
      </c>
      <c r="E62" s="13">
        <f t="shared" si="7"/>
        <v>74.21052631578947</v>
      </c>
      <c r="F62" s="13">
        <f t="shared" si="7"/>
        <v>26.876468238581847</v>
      </c>
      <c r="G62" s="13">
        <f t="shared" si="7"/>
        <v>46.164238988306906</v>
      </c>
      <c r="H62" s="13">
        <f t="shared" si="7"/>
        <v>101.7328606418986</v>
      </c>
      <c r="I62" s="13">
        <f t="shared" si="7"/>
        <v>48.52200469494268</v>
      </c>
      <c r="J62" s="13">
        <f t="shared" si="7"/>
        <v>35.70081991363128</v>
      </c>
      <c r="K62" s="13">
        <f t="shared" si="7"/>
        <v>31.34263079496228</v>
      </c>
      <c r="L62" s="13">
        <f t="shared" si="7"/>
        <v>42.26064583471819</v>
      </c>
      <c r="M62" s="13">
        <f t="shared" si="7"/>
        <v>36.18258365736082</v>
      </c>
      <c r="N62" s="13">
        <f t="shared" si="7"/>
        <v>43.59535728280727</v>
      </c>
      <c r="O62" s="13">
        <f t="shared" si="7"/>
        <v>9.962809848687673</v>
      </c>
      <c r="P62" s="13">
        <f t="shared" si="7"/>
        <v>65.88521940814518</v>
      </c>
      <c r="Q62" s="13">
        <f t="shared" si="7"/>
        <v>27.232872852327784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34.54472996706038</v>
      </c>
      <c r="W62" s="13">
        <f t="shared" si="7"/>
        <v>66.1556840480591</v>
      </c>
      <c r="X62" s="13">
        <f t="shared" si="7"/>
        <v>0</v>
      </c>
      <c r="Y62" s="13">
        <f t="shared" si="7"/>
        <v>0</v>
      </c>
      <c r="Z62" s="14">
        <f t="shared" si="7"/>
        <v>74.21052631578947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24.228127693558374</v>
      </c>
      <c r="G63" s="13">
        <f t="shared" si="7"/>
        <v>26.917304219006837</v>
      </c>
      <c r="H63" s="13">
        <f t="shared" si="7"/>
        <v>48.617178160999806</v>
      </c>
      <c r="I63" s="13">
        <f t="shared" si="7"/>
        <v>31.85547033456692</v>
      </c>
      <c r="J63" s="13">
        <f t="shared" si="7"/>
        <v>27.80910587520972</v>
      </c>
      <c r="K63" s="13">
        <f t="shared" si="7"/>
        <v>25.913481587158593</v>
      </c>
      <c r="L63" s="13">
        <f t="shared" si="7"/>
        <v>34.301986087895884</v>
      </c>
      <c r="M63" s="13">
        <f t="shared" si="7"/>
        <v>29.2761252298315</v>
      </c>
      <c r="N63" s="13">
        <f t="shared" si="7"/>
        <v>29.742129790708855</v>
      </c>
      <c r="O63" s="13">
        <f t="shared" si="7"/>
        <v>11.482451717313229</v>
      </c>
      <c r="P63" s="13">
        <f t="shared" si="7"/>
        <v>46.59976377652969</v>
      </c>
      <c r="Q63" s="13">
        <f t="shared" si="7"/>
        <v>24.215919320511425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27.943670160114927</v>
      </c>
      <c r="W63" s="13">
        <f t="shared" si="7"/>
        <v>49.0956435217269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48.21924223710747</v>
      </c>
      <c r="G64" s="13">
        <f t="shared" si="7"/>
        <v>75.67508854449301</v>
      </c>
      <c r="H64" s="13">
        <f t="shared" si="7"/>
        <v>81.90116548620992</v>
      </c>
      <c r="I64" s="13">
        <f t="shared" si="7"/>
        <v>69.244095855409</v>
      </c>
      <c r="J64" s="13">
        <f t="shared" si="7"/>
        <v>72.43199984555889</v>
      </c>
      <c r="K64" s="13">
        <f t="shared" si="7"/>
        <v>71.42475677840747</v>
      </c>
      <c r="L64" s="13">
        <f t="shared" si="7"/>
        <v>94.22852668681385</v>
      </c>
      <c r="M64" s="13">
        <f t="shared" si="7"/>
        <v>79.3572637162546</v>
      </c>
      <c r="N64" s="13">
        <f t="shared" si="7"/>
        <v>104.59872127886175</v>
      </c>
      <c r="O64" s="13">
        <f t="shared" si="7"/>
        <v>93.41932295701369</v>
      </c>
      <c r="P64" s="13">
        <f t="shared" si="7"/>
        <v>153.97772977150183</v>
      </c>
      <c r="Q64" s="13">
        <f t="shared" si="7"/>
        <v>117.34494310374774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88.3335823994634</v>
      </c>
      <c r="W64" s="13">
        <f t="shared" si="7"/>
        <v>101.31819793373364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46.75842345160425</v>
      </c>
      <c r="L65" s="13">
        <f t="shared" si="7"/>
        <v>74.63435795736243</v>
      </c>
      <c r="M65" s="13">
        <f t="shared" si="7"/>
        <v>79.49667734909337</v>
      </c>
      <c r="N65" s="13">
        <f t="shared" si="7"/>
        <v>133.5095541401274</v>
      </c>
      <c r="O65" s="13">
        <f t="shared" si="7"/>
        <v>83.83027664758042</v>
      </c>
      <c r="P65" s="13">
        <f t="shared" si="7"/>
        <v>26.691414536117</v>
      </c>
      <c r="Q65" s="13">
        <f t="shared" si="7"/>
        <v>74.25843536849737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89.2429207218663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65.3957344975754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86.13407521756197</v>
      </c>
      <c r="W66" s="16">
        <f t="shared" si="7"/>
        <v>69.68888888888888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>
        <v>314212699</v>
      </c>
      <c r="C67" s="23"/>
      <c r="D67" s="24">
        <v>292500000</v>
      </c>
      <c r="E67" s="25">
        <v>292500000</v>
      </c>
      <c r="F67" s="25">
        <v>55380670</v>
      </c>
      <c r="G67" s="25">
        <v>27735322</v>
      </c>
      <c r="H67" s="25">
        <v>15045311</v>
      </c>
      <c r="I67" s="25">
        <v>98161303</v>
      </c>
      <c r="J67" s="25">
        <v>33222507</v>
      </c>
      <c r="K67" s="25">
        <v>44050521</v>
      </c>
      <c r="L67" s="25">
        <v>34287551</v>
      </c>
      <c r="M67" s="25">
        <v>111560579</v>
      </c>
      <c r="N67" s="25">
        <v>31663754</v>
      </c>
      <c r="O67" s="25">
        <v>44313447</v>
      </c>
      <c r="P67" s="25">
        <v>30197878</v>
      </c>
      <c r="Q67" s="25">
        <v>106175079</v>
      </c>
      <c r="R67" s="25"/>
      <c r="S67" s="25"/>
      <c r="T67" s="25"/>
      <c r="U67" s="25"/>
      <c r="V67" s="25">
        <v>315896961</v>
      </c>
      <c r="W67" s="25">
        <v>216865492</v>
      </c>
      <c r="X67" s="25"/>
      <c r="Y67" s="24"/>
      <c r="Z67" s="26">
        <v>292500000</v>
      </c>
    </row>
    <row r="68" spans="1:26" ht="13.5" hidden="1">
      <c r="A68" s="36" t="s">
        <v>31</v>
      </c>
      <c r="B68" s="18">
        <v>49089879</v>
      </c>
      <c r="C68" s="18"/>
      <c r="D68" s="19">
        <v>55000000</v>
      </c>
      <c r="E68" s="20">
        <v>55000000</v>
      </c>
      <c r="F68" s="20">
        <v>-6503110</v>
      </c>
      <c r="G68" s="20">
        <v>5409755</v>
      </c>
      <c r="H68" s="20">
        <v>584</v>
      </c>
      <c r="I68" s="20">
        <v>-1092771</v>
      </c>
      <c r="J68" s="20">
        <v>4511492</v>
      </c>
      <c r="K68" s="20">
        <v>4580365</v>
      </c>
      <c r="L68" s="20">
        <v>4550372</v>
      </c>
      <c r="M68" s="20">
        <v>13642229</v>
      </c>
      <c r="N68" s="20">
        <v>4590827</v>
      </c>
      <c r="O68" s="20">
        <v>4618189</v>
      </c>
      <c r="P68" s="20">
        <v>4591023</v>
      </c>
      <c r="Q68" s="20">
        <v>13800039</v>
      </c>
      <c r="R68" s="20"/>
      <c r="S68" s="20"/>
      <c r="T68" s="20"/>
      <c r="U68" s="20"/>
      <c r="V68" s="20">
        <v>26349497</v>
      </c>
      <c r="W68" s="20">
        <v>40250941</v>
      </c>
      <c r="X68" s="20"/>
      <c r="Y68" s="19"/>
      <c r="Z68" s="22">
        <v>55000000</v>
      </c>
    </row>
    <row r="69" spans="1:26" ht="13.5" hidden="1">
      <c r="A69" s="37" t="s">
        <v>32</v>
      </c>
      <c r="B69" s="18">
        <v>235481620</v>
      </c>
      <c r="C69" s="18"/>
      <c r="D69" s="19">
        <v>233000000</v>
      </c>
      <c r="E69" s="20">
        <v>233000000</v>
      </c>
      <c r="F69" s="20">
        <v>59061463</v>
      </c>
      <c r="G69" s="20">
        <v>22325567</v>
      </c>
      <c r="H69" s="20">
        <v>11823197</v>
      </c>
      <c r="I69" s="20">
        <v>93210227</v>
      </c>
      <c r="J69" s="20">
        <v>25506868</v>
      </c>
      <c r="K69" s="20">
        <v>36365614</v>
      </c>
      <c r="L69" s="20">
        <v>26145090</v>
      </c>
      <c r="M69" s="20">
        <v>88017572</v>
      </c>
      <c r="N69" s="20">
        <v>23383841</v>
      </c>
      <c r="O69" s="20">
        <v>36552464</v>
      </c>
      <c r="P69" s="20">
        <v>21777951</v>
      </c>
      <c r="Q69" s="20">
        <v>81714256</v>
      </c>
      <c r="R69" s="20"/>
      <c r="S69" s="20"/>
      <c r="T69" s="20"/>
      <c r="U69" s="20"/>
      <c r="V69" s="20">
        <v>262942055</v>
      </c>
      <c r="W69" s="20">
        <v>173239551</v>
      </c>
      <c r="X69" s="20"/>
      <c r="Y69" s="19"/>
      <c r="Z69" s="22">
        <v>233000000</v>
      </c>
    </row>
    <row r="70" spans="1:26" ht="13.5" hidden="1">
      <c r="A70" s="38" t="s">
        <v>105</v>
      </c>
      <c r="B70" s="18">
        <v>124725862</v>
      </c>
      <c r="C70" s="18"/>
      <c r="D70" s="19">
        <v>172000000</v>
      </c>
      <c r="E70" s="20">
        <v>172000000</v>
      </c>
      <c r="F70" s="20">
        <v>50658246</v>
      </c>
      <c r="G70" s="20">
        <v>15528729</v>
      </c>
      <c r="H70" s="20">
        <v>6562189</v>
      </c>
      <c r="I70" s="20">
        <v>72749164</v>
      </c>
      <c r="J70" s="20">
        <v>16950748</v>
      </c>
      <c r="K70" s="20">
        <v>26609303</v>
      </c>
      <c r="L70" s="20">
        <v>17391828</v>
      </c>
      <c r="M70" s="20">
        <v>60951879</v>
      </c>
      <c r="N70" s="20">
        <v>14958532</v>
      </c>
      <c r="O70" s="20">
        <v>16495251</v>
      </c>
      <c r="P70" s="20">
        <v>14133604</v>
      </c>
      <c r="Q70" s="20">
        <v>45587387</v>
      </c>
      <c r="R70" s="20"/>
      <c r="S70" s="20"/>
      <c r="T70" s="20"/>
      <c r="U70" s="20"/>
      <c r="V70" s="20">
        <v>179288430</v>
      </c>
      <c r="W70" s="20">
        <v>126596912</v>
      </c>
      <c r="X70" s="20"/>
      <c r="Y70" s="19"/>
      <c r="Z70" s="22">
        <v>172000000</v>
      </c>
    </row>
    <row r="71" spans="1:26" ht="13.5" hidden="1">
      <c r="A71" s="38" t="s">
        <v>106</v>
      </c>
      <c r="B71" s="18">
        <v>61231442</v>
      </c>
      <c r="C71" s="18"/>
      <c r="D71" s="19">
        <v>38000000</v>
      </c>
      <c r="E71" s="20">
        <v>38000000</v>
      </c>
      <c r="F71" s="20">
        <v>4613947</v>
      </c>
      <c r="G71" s="20">
        <v>3195989</v>
      </c>
      <c r="H71" s="20">
        <v>2018512</v>
      </c>
      <c r="I71" s="20">
        <v>9828448</v>
      </c>
      <c r="J71" s="20">
        <v>4751720</v>
      </c>
      <c r="K71" s="20">
        <v>5629135</v>
      </c>
      <c r="L71" s="20">
        <v>4859107</v>
      </c>
      <c r="M71" s="20">
        <v>15239962</v>
      </c>
      <c r="N71" s="20">
        <v>4529675</v>
      </c>
      <c r="O71" s="20">
        <v>13539875</v>
      </c>
      <c r="P71" s="20">
        <v>4132162</v>
      </c>
      <c r="Q71" s="20">
        <v>22201712</v>
      </c>
      <c r="R71" s="20"/>
      <c r="S71" s="20"/>
      <c r="T71" s="20"/>
      <c r="U71" s="20"/>
      <c r="V71" s="20">
        <v>47270122</v>
      </c>
      <c r="W71" s="20">
        <v>30922513</v>
      </c>
      <c r="X71" s="20"/>
      <c r="Y71" s="19"/>
      <c r="Z71" s="22">
        <v>38000000</v>
      </c>
    </row>
    <row r="72" spans="1:26" ht="13.5" hidden="1">
      <c r="A72" s="38" t="s">
        <v>107</v>
      </c>
      <c r="B72" s="18">
        <v>34407419</v>
      </c>
      <c r="C72" s="18"/>
      <c r="D72" s="19">
        <v>10000000</v>
      </c>
      <c r="E72" s="20">
        <v>10000000</v>
      </c>
      <c r="F72" s="20">
        <v>2653321</v>
      </c>
      <c r="G72" s="20">
        <v>2463850</v>
      </c>
      <c r="H72" s="20">
        <v>1933257</v>
      </c>
      <c r="I72" s="20">
        <v>7050428</v>
      </c>
      <c r="J72" s="20">
        <v>2664807</v>
      </c>
      <c r="K72" s="20">
        <v>2932763</v>
      </c>
      <c r="L72" s="20">
        <v>2740060</v>
      </c>
      <c r="M72" s="20">
        <v>8337630</v>
      </c>
      <c r="N72" s="20">
        <v>2741922</v>
      </c>
      <c r="O72" s="20">
        <v>5299208</v>
      </c>
      <c r="P72" s="20">
        <v>2337617</v>
      </c>
      <c r="Q72" s="20">
        <v>10378747</v>
      </c>
      <c r="R72" s="20"/>
      <c r="S72" s="20"/>
      <c r="T72" s="20"/>
      <c r="U72" s="20"/>
      <c r="V72" s="20">
        <v>25766805</v>
      </c>
      <c r="W72" s="20">
        <v>7334663</v>
      </c>
      <c r="X72" s="20"/>
      <c r="Y72" s="19"/>
      <c r="Z72" s="22">
        <v>10000000</v>
      </c>
    </row>
    <row r="73" spans="1:26" ht="13.5" hidden="1">
      <c r="A73" s="38" t="s">
        <v>108</v>
      </c>
      <c r="B73" s="18">
        <v>15116897</v>
      </c>
      <c r="C73" s="18"/>
      <c r="D73" s="19">
        <v>13000000</v>
      </c>
      <c r="E73" s="20">
        <v>13000000</v>
      </c>
      <c r="F73" s="20">
        <v>1135949</v>
      </c>
      <c r="G73" s="20">
        <v>1136999</v>
      </c>
      <c r="H73" s="20">
        <v>1309239</v>
      </c>
      <c r="I73" s="20">
        <v>3582187</v>
      </c>
      <c r="J73" s="20">
        <v>1139593</v>
      </c>
      <c r="K73" s="20">
        <v>1138468</v>
      </c>
      <c r="L73" s="20">
        <v>1137959</v>
      </c>
      <c r="M73" s="20">
        <v>3416020</v>
      </c>
      <c r="N73" s="20">
        <v>1138012</v>
      </c>
      <c r="O73" s="20">
        <v>1137269</v>
      </c>
      <c r="P73" s="20">
        <v>1138740</v>
      </c>
      <c r="Q73" s="20">
        <v>3414021</v>
      </c>
      <c r="R73" s="20"/>
      <c r="S73" s="20"/>
      <c r="T73" s="20"/>
      <c r="U73" s="20"/>
      <c r="V73" s="20">
        <v>10412228</v>
      </c>
      <c r="W73" s="20">
        <v>8385463</v>
      </c>
      <c r="X73" s="20"/>
      <c r="Y73" s="19"/>
      <c r="Z73" s="22">
        <v>13000000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55945</v>
      </c>
      <c r="L74" s="20">
        <v>16136</v>
      </c>
      <c r="M74" s="20">
        <v>72081</v>
      </c>
      <c r="N74" s="20">
        <v>15700</v>
      </c>
      <c r="O74" s="20">
        <v>80861</v>
      </c>
      <c r="P74" s="20">
        <v>35828</v>
      </c>
      <c r="Q74" s="20">
        <v>132389</v>
      </c>
      <c r="R74" s="20"/>
      <c r="S74" s="20"/>
      <c r="T74" s="20"/>
      <c r="U74" s="20"/>
      <c r="V74" s="20">
        <v>204470</v>
      </c>
      <c r="W74" s="20"/>
      <c r="X74" s="20"/>
      <c r="Y74" s="19"/>
      <c r="Z74" s="22"/>
    </row>
    <row r="75" spans="1:26" ht="13.5" hidden="1">
      <c r="A75" s="39" t="s">
        <v>110</v>
      </c>
      <c r="B75" s="27">
        <v>29641200</v>
      </c>
      <c r="C75" s="27"/>
      <c r="D75" s="28">
        <v>4500000</v>
      </c>
      <c r="E75" s="29">
        <v>4500000</v>
      </c>
      <c r="F75" s="29">
        <v>2822317</v>
      </c>
      <c r="G75" s="29"/>
      <c r="H75" s="29">
        <v>3221530</v>
      </c>
      <c r="I75" s="29">
        <v>6043847</v>
      </c>
      <c r="J75" s="29">
        <v>3204147</v>
      </c>
      <c r="K75" s="29">
        <v>3104542</v>
      </c>
      <c r="L75" s="29">
        <v>3592089</v>
      </c>
      <c r="M75" s="29">
        <v>9900778</v>
      </c>
      <c r="N75" s="29">
        <v>3689086</v>
      </c>
      <c r="O75" s="29">
        <v>3142794</v>
      </c>
      <c r="P75" s="29">
        <v>3828904</v>
      </c>
      <c r="Q75" s="29">
        <v>10660784</v>
      </c>
      <c r="R75" s="29"/>
      <c r="S75" s="29"/>
      <c r="T75" s="29"/>
      <c r="U75" s="29"/>
      <c r="V75" s="29">
        <v>26605409</v>
      </c>
      <c r="W75" s="29">
        <v>3375000</v>
      </c>
      <c r="X75" s="29"/>
      <c r="Y75" s="28"/>
      <c r="Z75" s="30">
        <v>4500000</v>
      </c>
    </row>
    <row r="76" spans="1:26" ht="13.5" hidden="1">
      <c r="A76" s="41" t="s">
        <v>112</v>
      </c>
      <c r="B76" s="31">
        <v>314212699</v>
      </c>
      <c r="C76" s="31"/>
      <c r="D76" s="32">
        <v>244850000</v>
      </c>
      <c r="E76" s="33">
        <v>244850000</v>
      </c>
      <c r="F76" s="33">
        <v>13102735</v>
      </c>
      <c r="G76" s="33">
        <v>17661651</v>
      </c>
      <c r="H76" s="33">
        <v>23195062</v>
      </c>
      <c r="I76" s="33">
        <v>53959448</v>
      </c>
      <c r="J76" s="33">
        <v>20597530</v>
      </c>
      <c r="K76" s="33">
        <v>18336661</v>
      </c>
      <c r="L76" s="33">
        <v>23565620</v>
      </c>
      <c r="M76" s="33">
        <v>62499811</v>
      </c>
      <c r="N76" s="33">
        <v>18202188</v>
      </c>
      <c r="O76" s="33">
        <v>18239547</v>
      </c>
      <c r="P76" s="33">
        <v>23297641</v>
      </c>
      <c r="Q76" s="33">
        <v>59739376</v>
      </c>
      <c r="R76" s="33"/>
      <c r="S76" s="33"/>
      <c r="T76" s="33"/>
      <c r="U76" s="33"/>
      <c r="V76" s="33">
        <v>176198635</v>
      </c>
      <c r="W76" s="33">
        <v>168417556</v>
      </c>
      <c r="X76" s="33"/>
      <c r="Y76" s="32"/>
      <c r="Z76" s="34">
        <v>244850000</v>
      </c>
    </row>
    <row r="77" spans="1:26" ht="13.5" hidden="1">
      <c r="A77" s="36" t="s">
        <v>31</v>
      </c>
      <c r="B77" s="18">
        <v>49089879</v>
      </c>
      <c r="C77" s="18"/>
      <c r="D77" s="19">
        <v>35750000</v>
      </c>
      <c r="E77" s="20">
        <v>35750000</v>
      </c>
      <c r="F77" s="20">
        <v>2715386</v>
      </c>
      <c r="G77" s="20">
        <v>2580009</v>
      </c>
      <c r="H77" s="20">
        <v>3193717</v>
      </c>
      <c r="I77" s="20">
        <v>8489112</v>
      </c>
      <c r="J77" s="20">
        <v>2922929</v>
      </c>
      <c r="K77" s="20">
        <v>2656023</v>
      </c>
      <c r="L77" s="20">
        <v>3193716</v>
      </c>
      <c r="M77" s="20">
        <v>8772668</v>
      </c>
      <c r="N77" s="20">
        <v>3610093</v>
      </c>
      <c r="O77" s="20">
        <v>2281005</v>
      </c>
      <c r="P77" s="20">
        <v>2740711</v>
      </c>
      <c r="Q77" s="20">
        <v>8631809</v>
      </c>
      <c r="R77" s="20"/>
      <c r="S77" s="20"/>
      <c r="T77" s="20"/>
      <c r="U77" s="20"/>
      <c r="V77" s="20">
        <v>25893589</v>
      </c>
      <c r="W77" s="20">
        <v>25915240</v>
      </c>
      <c r="X77" s="20"/>
      <c r="Y77" s="19"/>
      <c r="Z77" s="22">
        <v>35750000</v>
      </c>
    </row>
    <row r="78" spans="1:26" ht="13.5" hidden="1">
      <c r="A78" s="37" t="s">
        <v>32</v>
      </c>
      <c r="B78" s="18">
        <v>235481620</v>
      </c>
      <c r="C78" s="18"/>
      <c r="D78" s="19">
        <v>204600000</v>
      </c>
      <c r="E78" s="20">
        <v>204600000</v>
      </c>
      <c r="F78" s="20">
        <v>7565032</v>
      </c>
      <c r="G78" s="20">
        <v>15081642</v>
      </c>
      <c r="H78" s="20">
        <v>16779815</v>
      </c>
      <c r="I78" s="20">
        <v>39426489</v>
      </c>
      <c r="J78" s="20">
        <v>14470454</v>
      </c>
      <c r="K78" s="20">
        <v>12576096</v>
      </c>
      <c r="L78" s="20">
        <v>16779815</v>
      </c>
      <c r="M78" s="20">
        <v>43826365</v>
      </c>
      <c r="N78" s="20">
        <v>14592095</v>
      </c>
      <c r="O78" s="20">
        <v>12815748</v>
      </c>
      <c r="P78" s="20">
        <v>16728026</v>
      </c>
      <c r="Q78" s="20">
        <v>44135869</v>
      </c>
      <c r="R78" s="20"/>
      <c r="S78" s="20"/>
      <c r="T78" s="20"/>
      <c r="U78" s="20"/>
      <c r="V78" s="20">
        <v>127388723</v>
      </c>
      <c r="W78" s="20">
        <v>140150316</v>
      </c>
      <c r="X78" s="20"/>
      <c r="Y78" s="19"/>
      <c r="Z78" s="22">
        <v>204600000</v>
      </c>
    </row>
    <row r="79" spans="1:26" ht="13.5" hidden="1">
      <c r="A79" s="38" t="s">
        <v>105</v>
      </c>
      <c r="B79" s="18">
        <v>124725862</v>
      </c>
      <c r="C79" s="18"/>
      <c r="D79" s="19">
        <v>154700000</v>
      </c>
      <c r="E79" s="20">
        <v>154700000</v>
      </c>
      <c r="F79" s="20">
        <v>5134370</v>
      </c>
      <c r="G79" s="20">
        <v>12067791</v>
      </c>
      <c r="H79" s="20">
        <v>12702105</v>
      </c>
      <c r="I79" s="20">
        <v>29904266</v>
      </c>
      <c r="J79" s="20">
        <v>11188462</v>
      </c>
      <c r="K79" s="20">
        <v>9212489</v>
      </c>
      <c r="L79" s="20">
        <v>12702105</v>
      </c>
      <c r="M79" s="20">
        <v>33103056</v>
      </c>
      <c r="N79" s="20">
        <v>10590554</v>
      </c>
      <c r="O79" s="20">
        <v>9728102</v>
      </c>
      <c r="P79" s="20">
        <v>11153249</v>
      </c>
      <c r="Q79" s="20">
        <v>31471905</v>
      </c>
      <c r="R79" s="20"/>
      <c r="S79" s="20"/>
      <c r="T79" s="20"/>
      <c r="U79" s="20"/>
      <c r="V79" s="20">
        <v>94479227</v>
      </c>
      <c r="W79" s="20">
        <v>107596316</v>
      </c>
      <c r="X79" s="20"/>
      <c r="Y79" s="19"/>
      <c r="Z79" s="22">
        <v>154700000</v>
      </c>
    </row>
    <row r="80" spans="1:26" ht="13.5" hidden="1">
      <c r="A80" s="38" t="s">
        <v>106</v>
      </c>
      <c r="B80" s="18">
        <v>61231442</v>
      </c>
      <c r="C80" s="18"/>
      <c r="D80" s="19">
        <v>28200000</v>
      </c>
      <c r="E80" s="20">
        <v>28200000</v>
      </c>
      <c r="F80" s="20">
        <v>1240066</v>
      </c>
      <c r="G80" s="20">
        <v>1475404</v>
      </c>
      <c r="H80" s="20">
        <v>2053490</v>
      </c>
      <c r="I80" s="20">
        <v>4768960</v>
      </c>
      <c r="J80" s="20">
        <v>1696403</v>
      </c>
      <c r="K80" s="20">
        <v>1764319</v>
      </c>
      <c r="L80" s="20">
        <v>2053490</v>
      </c>
      <c r="M80" s="20">
        <v>5514212</v>
      </c>
      <c r="N80" s="20">
        <v>1974728</v>
      </c>
      <c r="O80" s="20">
        <v>1348952</v>
      </c>
      <c r="P80" s="20">
        <v>2722484</v>
      </c>
      <c r="Q80" s="20">
        <v>6046164</v>
      </c>
      <c r="R80" s="20"/>
      <c r="S80" s="20"/>
      <c r="T80" s="20"/>
      <c r="U80" s="20"/>
      <c r="V80" s="20">
        <v>16329336</v>
      </c>
      <c r="W80" s="20">
        <v>20457000</v>
      </c>
      <c r="X80" s="20"/>
      <c r="Y80" s="19"/>
      <c r="Z80" s="22">
        <v>28200000</v>
      </c>
    </row>
    <row r="81" spans="1:26" ht="13.5" hidden="1">
      <c r="A81" s="38" t="s">
        <v>107</v>
      </c>
      <c r="B81" s="18">
        <v>34407419</v>
      </c>
      <c r="C81" s="18"/>
      <c r="D81" s="19">
        <v>10000000</v>
      </c>
      <c r="E81" s="20">
        <v>10000000</v>
      </c>
      <c r="F81" s="20">
        <v>642850</v>
      </c>
      <c r="G81" s="20">
        <v>663202</v>
      </c>
      <c r="H81" s="20">
        <v>939895</v>
      </c>
      <c r="I81" s="20">
        <v>2245947</v>
      </c>
      <c r="J81" s="20">
        <v>741059</v>
      </c>
      <c r="K81" s="20">
        <v>759981</v>
      </c>
      <c r="L81" s="20">
        <v>939895</v>
      </c>
      <c r="M81" s="20">
        <v>2440935</v>
      </c>
      <c r="N81" s="20">
        <v>815506</v>
      </c>
      <c r="O81" s="20">
        <v>608479</v>
      </c>
      <c r="P81" s="20">
        <v>1089324</v>
      </c>
      <c r="Q81" s="20">
        <v>2513309</v>
      </c>
      <c r="R81" s="20"/>
      <c r="S81" s="20"/>
      <c r="T81" s="20"/>
      <c r="U81" s="20"/>
      <c r="V81" s="20">
        <v>7200191</v>
      </c>
      <c r="W81" s="20">
        <v>3601000</v>
      </c>
      <c r="X81" s="20"/>
      <c r="Y81" s="19"/>
      <c r="Z81" s="22">
        <v>10000000</v>
      </c>
    </row>
    <row r="82" spans="1:26" ht="13.5" hidden="1">
      <c r="A82" s="38" t="s">
        <v>108</v>
      </c>
      <c r="B82" s="18">
        <v>15116897</v>
      </c>
      <c r="C82" s="18"/>
      <c r="D82" s="19">
        <v>11700000</v>
      </c>
      <c r="E82" s="20">
        <v>11700000</v>
      </c>
      <c r="F82" s="20">
        <v>547746</v>
      </c>
      <c r="G82" s="20">
        <v>860425</v>
      </c>
      <c r="H82" s="20">
        <v>1072282</v>
      </c>
      <c r="I82" s="20">
        <v>2480453</v>
      </c>
      <c r="J82" s="20">
        <v>825430</v>
      </c>
      <c r="K82" s="20">
        <v>813148</v>
      </c>
      <c r="L82" s="20">
        <v>1072282</v>
      </c>
      <c r="M82" s="20">
        <v>2710860</v>
      </c>
      <c r="N82" s="20">
        <v>1190346</v>
      </c>
      <c r="O82" s="20">
        <v>1062429</v>
      </c>
      <c r="P82" s="20">
        <v>1753406</v>
      </c>
      <c r="Q82" s="20">
        <v>4006181</v>
      </c>
      <c r="R82" s="20"/>
      <c r="S82" s="20"/>
      <c r="T82" s="20"/>
      <c r="U82" s="20"/>
      <c r="V82" s="20">
        <v>9197494</v>
      </c>
      <c r="W82" s="20">
        <v>8496000</v>
      </c>
      <c r="X82" s="20"/>
      <c r="Y82" s="19"/>
      <c r="Z82" s="22">
        <v>11700000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>
        <v>14820</v>
      </c>
      <c r="H83" s="20">
        <v>12043</v>
      </c>
      <c r="I83" s="20">
        <v>26863</v>
      </c>
      <c r="J83" s="20">
        <v>19100</v>
      </c>
      <c r="K83" s="20">
        <v>26159</v>
      </c>
      <c r="L83" s="20">
        <v>12043</v>
      </c>
      <c r="M83" s="20">
        <v>57302</v>
      </c>
      <c r="N83" s="20">
        <v>20961</v>
      </c>
      <c r="O83" s="20">
        <v>67786</v>
      </c>
      <c r="P83" s="20">
        <v>9563</v>
      </c>
      <c r="Q83" s="20">
        <v>98310</v>
      </c>
      <c r="R83" s="20"/>
      <c r="S83" s="20"/>
      <c r="T83" s="20"/>
      <c r="U83" s="20"/>
      <c r="V83" s="20">
        <v>182475</v>
      </c>
      <c r="W83" s="20"/>
      <c r="X83" s="20"/>
      <c r="Y83" s="19"/>
      <c r="Z83" s="22"/>
    </row>
    <row r="84" spans="1:26" ht="13.5" hidden="1">
      <c r="A84" s="39" t="s">
        <v>110</v>
      </c>
      <c r="B84" s="27">
        <v>29641200</v>
      </c>
      <c r="C84" s="27"/>
      <c r="D84" s="28">
        <v>4500000</v>
      </c>
      <c r="E84" s="29">
        <v>4500000</v>
      </c>
      <c r="F84" s="29">
        <v>2822317</v>
      </c>
      <c r="G84" s="29"/>
      <c r="H84" s="29">
        <v>3221530</v>
      </c>
      <c r="I84" s="29">
        <v>6043847</v>
      </c>
      <c r="J84" s="29">
        <v>3204147</v>
      </c>
      <c r="K84" s="29">
        <v>3104542</v>
      </c>
      <c r="L84" s="29">
        <v>3592089</v>
      </c>
      <c r="M84" s="29">
        <v>9900778</v>
      </c>
      <c r="N84" s="29"/>
      <c r="O84" s="29">
        <v>3142794</v>
      </c>
      <c r="P84" s="29">
        <v>3828904</v>
      </c>
      <c r="Q84" s="29">
        <v>6971698</v>
      </c>
      <c r="R84" s="29"/>
      <c r="S84" s="29"/>
      <c r="T84" s="29"/>
      <c r="U84" s="29"/>
      <c r="V84" s="29">
        <v>22916323</v>
      </c>
      <c r="W84" s="29">
        <v>2352000</v>
      </c>
      <c r="X84" s="29"/>
      <c r="Y84" s="28"/>
      <c r="Z84" s="30">
        <v>4500000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27847171</v>
      </c>
      <c r="C5" s="18">
        <v>0</v>
      </c>
      <c r="D5" s="58">
        <v>44069375</v>
      </c>
      <c r="E5" s="59">
        <v>44069375</v>
      </c>
      <c r="F5" s="59">
        <v>2687858</v>
      </c>
      <c r="G5" s="59">
        <v>2701016</v>
      </c>
      <c r="H5" s="59">
        <v>2702374</v>
      </c>
      <c r="I5" s="59">
        <v>8091248</v>
      </c>
      <c r="J5" s="59">
        <v>2707487</v>
      </c>
      <c r="K5" s="59">
        <v>2710570</v>
      </c>
      <c r="L5" s="59">
        <v>2695028</v>
      </c>
      <c r="M5" s="59">
        <v>8113085</v>
      </c>
      <c r="N5" s="59">
        <v>1763771</v>
      </c>
      <c r="O5" s="59">
        <v>4520195</v>
      </c>
      <c r="P5" s="59">
        <v>5157393</v>
      </c>
      <c r="Q5" s="59">
        <v>11441359</v>
      </c>
      <c r="R5" s="59">
        <v>0</v>
      </c>
      <c r="S5" s="59">
        <v>0</v>
      </c>
      <c r="T5" s="59">
        <v>0</v>
      </c>
      <c r="U5" s="59">
        <v>0</v>
      </c>
      <c r="V5" s="59">
        <v>27645692</v>
      </c>
      <c r="W5" s="59">
        <v>33322644</v>
      </c>
      <c r="X5" s="59">
        <v>-5676952</v>
      </c>
      <c r="Y5" s="60">
        <v>-17.04</v>
      </c>
      <c r="Z5" s="61">
        <v>44069375</v>
      </c>
    </row>
    <row r="6" spans="1:26" ht="13.5">
      <c r="A6" s="57" t="s">
        <v>32</v>
      </c>
      <c r="B6" s="18">
        <v>67985005</v>
      </c>
      <c r="C6" s="18">
        <v>0</v>
      </c>
      <c r="D6" s="58">
        <v>104723451</v>
      </c>
      <c r="E6" s="59">
        <v>104723451</v>
      </c>
      <c r="F6" s="59">
        <v>3062323</v>
      </c>
      <c r="G6" s="59">
        <v>2875141</v>
      </c>
      <c r="H6" s="59">
        <v>5200429</v>
      </c>
      <c r="I6" s="59">
        <v>11137893</v>
      </c>
      <c r="J6" s="59">
        <v>6687127</v>
      </c>
      <c r="K6" s="59">
        <v>6188276</v>
      </c>
      <c r="L6" s="59">
        <v>5580103</v>
      </c>
      <c r="M6" s="59">
        <v>18455506</v>
      </c>
      <c r="N6" s="59">
        <v>7470877</v>
      </c>
      <c r="O6" s="59">
        <v>4466816</v>
      </c>
      <c r="P6" s="59">
        <v>9960837</v>
      </c>
      <c r="Q6" s="59">
        <v>21898530</v>
      </c>
      <c r="R6" s="59">
        <v>0</v>
      </c>
      <c r="S6" s="59">
        <v>0</v>
      </c>
      <c r="T6" s="59">
        <v>0</v>
      </c>
      <c r="U6" s="59">
        <v>0</v>
      </c>
      <c r="V6" s="59">
        <v>51491929</v>
      </c>
      <c r="W6" s="59">
        <v>79378857</v>
      </c>
      <c r="X6" s="59">
        <v>-27886928</v>
      </c>
      <c r="Y6" s="60">
        <v>-35.13</v>
      </c>
      <c r="Z6" s="61">
        <v>104723451</v>
      </c>
    </row>
    <row r="7" spans="1:26" ht="13.5">
      <c r="A7" s="57" t="s">
        <v>33</v>
      </c>
      <c r="B7" s="18">
        <v>613420</v>
      </c>
      <c r="C7" s="18">
        <v>0</v>
      </c>
      <c r="D7" s="58">
        <v>160000</v>
      </c>
      <c r="E7" s="59">
        <v>160000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119997</v>
      </c>
      <c r="X7" s="59">
        <v>-119997</v>
      </c>
      <c r="Y7" s="60">
        <v>-100</v>
      </c>
      <c r="Z7" s="61">
        <v>160000</v>
      </c>
    </row>
    <row r="8" spans="1:26" ht="13.5">
      <c r="A8" s="57" t="s">
        <v>34</v>
      </c>
      <c r="B8" s="18">
        <v>130671915</v>
      </c>
      <c r="C8" s="18">
        <v>0</v>
      </c>
      <c r="D8" s="58">
        <v>142025000</v>
      </c>
      <c r="E8" s="59">
        <v>142025000</v>
      </c>
      <c r="F8" s="59">
        <v>57624000</v>
      </c>
      <c r="G8" s="59">
        <v>0</v>
      </c>
      <c r="H8" s="59">
        <v>0</v>
      </c>
      <c r="I8" s="59">
        <v>57624000</v>
      </c>
      <c r="J8" s="59">
        <v>0</v>
      </c>
      <c r="K8" s="59">
        <v>0</v>
      </c>
      <c r="L8" s="59">
        <v>47031559</v>
      </c>
      <c r="M8" s="59">
        <v>47031559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104655559</v>
      </c>
      <c r="W8" s="59">
        <v>108015003</v>
      </c>
      <c r="X8" s="59">
        <v>-3359444</v>
      </c>
      <c r="Y8" s="60">
        <v>-3.11</v>
      </c>
      <c r="Z8" s="61">
        <v>142025000</v>
      </c>
    </row>
    <row r="9" spans="1:26" ht="13.5">
      <c r="A9" s="57" t="s">
        <v>35</v>
      </c>
      <c r="B9" s="18">
        <v>9847606</v>
      </c>
      <c r="C9" s="18">
        <v>0</v>
      </c>
      <c r="D9" s="58">
        <v>26810485</v>
      </c>
      <c r="E9" s="59">
        <v>26810485</v>
      </c>
      <c r="F9" s="59">
        <v>0</v>
      </c>
      <c r="G9" s="59">
        <v>273000</v>
      </c>
      <c r="H9" s="59">
        <v>0</v>
      </c>
      <c r="I9" s="59">
        <v>273000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818000</v>
      </c>
      <c r="Q9" s="59">
        <v>818000</v>
      </c>
      <c r="R9" s="59">
        <v>0</v>
      </c>
      <c r="S9" s="59">
        <v>0</v>
      </c>
      <c r="T9" s="59">
        <v>0</v>
      </c>
      <c r="U9" s="59">
        <v>0</v>
      </c>
      <c r="V9" s="59">
        <v>1091000</v>
      </c>
      <c r="W9" s="59">
        <v>18504324</v>
      </c>
      <c r="X9" s="59">
        <v>-17413324</v>
      </c>
      <c r="Y9" s="60">
        <v>-94.1</v>
      </c>
      <c r="Z9" s="61">
        <v>26810485</v>
      </c>
    </row>
    <row r="10" spans="1:26" ht="25.5">
      <c r="A10" s="62" t="s">
        <v>97</v>
      </c>
      <c r="B10" s="63">
        <f>SUM(B5:B9)</f>
        <v>236965117</v>
      </c>
      <c r="C10" s="63">
        <f>SUM(C5:C9)</f>
        <v>0</v>
      </c>
      <c r="D10" s="64">
        <f aca="true" t="shared" si="0" ref="D10:Z10">SUM(D5:D9)</f>
        <v>317788311</v>
      </c>
      <c r="E10" s="65">
        <f t="shared" si="0"/>
        <v>317788311</v>
      </c>
      <c r="F10" s="65">
        <f t="shared" si="0"/>
        <v>63374181</v>
      </c>
      <c r="G10" s="65">
        <f t="shared" si="0"/>
        <v>5849157</v>
      </c>
      <c r="H10" s="65">
        <f t="shared" si="0"/>
        <v>7902803</v>
      </c>
      <c r="I10" s="65">
        <f t="shared" si="0"/>
        <v>77126141</v>
      </c>
      <c r="J10" s="65">
        <f t="shared" si="0"/>
        <v>9394614</v>
      </c>
      <c r="K10" s="65">
        <f t="shared" si="0"/>
        <v>8898846</v>
      </c>
      <c r="L10" s="65">
        <f t="shared" si="0"/>
        <v>55306690</v>
      </c>
      <c r="M10" s="65">
        <f t="shared" si="0"/>
        <v>73600150</v>
      </c>
      <c r="N10" s="65">
        <f t="shared" si="0"/>
        <v>9234648</v>
      </c>
      <c r="O10" s="65">
        <f t="shared" si="0"/>
        <v>8987011</v>
      </c>
      <c r="P10" s="65">
        <f t="shared" si="0"/>
        <v>15936230</v>
      </c>
      <c r="Q10" s="65">
        <f t="shared" si="0"/>
        <v>34157889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184884180</v>
      </c>
      <c r="W10" s="65">
        <f t="shared" si="0"/>
        <v>239340825</v>
      </c>
      <c r="X10" s="65">
        <f t="shared" si="0"/>
        <v>-54456645</v>
      </c>
      <c r="Y10" s="66">
        <f>+IF(W10&lt;&gt;0,(X10/W10)*100,0)</f>
        <v>-22.752760629115404</v>
      </c>
      <c r="Z10" s="67">
        <f t="shared" si="0"/>
        <v>317788311</v>
      </c>
    </row>
    <row r="11" spans="1:26" ht="13.5">
      <c r="A11" s="57" t="s">
        <v>36</v>
      </c>
      <c r="B11" s="18">
        <v>122181919</v>
      </c>
      <c r="C11" s="18">
        <v>0</v>
      </c>
      <c r="D11" s="58">
        <v>120699293</v>
      </c>
      <c r="E11" s="59">
        <v>120699293</v>
      </c>
      <c r="F11" s="59">
        <v>10920593</v>
      </c>
      <c r="G11" s="59">
        <v>11342181</v>
      </c>
      <c r="H11" s="59">
        <v>10942392</v>
      </c>
      <c r="I11" s="59">
        <v>33205166</v>
      </c>
      <c r="J11" s="59">
        <v>10027007</v>
      </c>
      <c r="K11" s="59">
        <v>11473624</v>
      </c>
      <c r="L11" s="59">
        <v>3008582</v>
      </c>
      <c r="M11" s="59">
        <v>24509213</v>
      </c>
      <c r="N11" s="59">
        <v>10417126</v>
      </c>
      <c r="O11" s="59">
        <v>11506554</v>
      </c>
      <c r="P11" s="59">
        <v>10627795</v>
      </c>
      <c r="Q11" s="59">
        <v>32551475</v>
      </c>
      <c r="R11" s="59">
        <v>0</v>
      </c>
      <c r="S11" s="59">
        <v>0</v>
      </c>
      <c r="T11" s="59">
        <v>0</v>
      </c>
      <c r="U11" s="59">
        <v>0</v>
      </c>
      <c r="V11" s="59">
        <v>90265854</v>
      </c>
      <c r="W11" s="59">
        <v>90524466</v>
      </c>
      <c r="X11" s="59">
        <v>-258612</v>
      </c>
      <c r="Y11" s="60">
        <v>-0.29</v>
      </c>
      <c r="Z11" s="61">
        <v>120699293</v>
      </c>
    </row>
    <row r="12" spans="1:26" ht="13.5">
      <c r="A12" s="57" t="s">
        <v>37</v>
      </c>
      <c r="B12" s="18">
        <v>11228485</v>
      </c>
      <c r="C12" s="18">
        <v>0</v>
      </c>
      <c r="D12" s="58">
        <v>13724507</v>
      </c>
      <c r="E12" s="59">
        <v>13724507</v>
      </c>
      <c r="F12" s="59">
        <v>730853</v>
      </c>
      <c r="G12" s="59">
        <v>730564</v>
      </c>
      <c r="H12" s="59">
        <v>730564</v>
      </c>
      <c r="I12" s="59">
        <v>2191981</v>
      </c>
      <c r="J12" s="59">
        <v>730564</v>
      </c>
      <c r="K12" s="59">
        <v>0</v>
      </c>
      <c r="L12" s="59">
        <v>1429128</v>
      </c>
      <c r="M12" s="59">
        <v>2159692</v>
      </c>
      <c r="N12" s="59">
        <v>735475</v>
      </c>
      <c r="O12" s="59">
        <v>0</v>
      </c>
      <c r="P12" s="59">
        <v>795387</v>
      </c>
      <c r="Q12" s="59">
        <v>1530862</v>
      </c>
      <c r="R12" s="59">
        <v>0</v>
      </c>
      <c r="S12" s="59">
        <v>0</v>
      </c>
      <c r="T12" s="59">
        <v>0</v>
      </c>
      <c r="U12" s="59">
        <v>0</v>
      </c>
      <c r="V12" s="59">
        <v>5882535</v>
      </c>
      <c r="W12" s="59">
        <v>10293381</v>
      </c>
      <c r="X12" s="59">
        <v>-4410846</v>
      </c>
      <c r="Y12" s="60">
        <v>-42.85</v>
      </c>
      <c r="Z12" s="61">
        <v>13724507</v>
      </c>
    </row>
    <row r="13" spans="1:26" ht="13.5">
      <c r="A13" s="57" t="s">
        <v>98</v>
      </c>
      <c r="B13" s="18">
        <v>32837072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22500000</v>
      </c>
      <c r="X13" s="59">
        <v>-22500000</v>
      </c>
      <c r="Y13" s="60">
        <v>-100</v>
      </c>
      <c r="Z13" s="61">
        <v>30000000</v>
      </c>
    </row>
    <row r="14" spans="1:26" ht="13.5">
      <c r="A14" s="57" t="s">
        <v>38</v>
      </c>
      <c r="B14" s="18">
        <v>7973403</v>
      </c>
      <c r="C14" s="18">
        <v>0</v>
      </c>
      <c r="D14" s="58">
        <v>580000</v>
      </c>
      <c r="E14" s="59">
        <v>580000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434997</v>
      </c>
      <c r="X14" s="59">
        <v>-434997</v>
      </c>
      <c r="Y14" s="60">
        <v>-100</v>
      </c>
      <c r="Z14" s="61">
        <v>580000</v>
      </c>
    </row>
    <row r="15" spans="1:26" ht="13.5">
      <c r="A15" s="57" t="s">
        <v>39</v>
      </c>
      <c r="B15" s="18">
        <v>49136079</v>
      </c>
      <c r="C15" s="18">
        <v>0</v>
      </c>
      <c r="D15" s="58">
        <v>53002960</v>
      </c>
      <c r="E15" s="59">
        <v>53002960</v>
      </c>
      <c r="F15" s="59">
        <v>5334479</v>
      </c>
      <c r="G15" s="59">
        <v>6412871</v>
      </c>
      <c r="H15" s="59">
        <v>38063</v>
      </c>
      <c r="I15" s="59">
        <v>11785413</v>
      </c>
      <c r="J15" s="59">
        <v>3218423</v>
      </c>
      <c r="K15" s="59">
        <v>3352586</v>
      </c>
      <c r="L15" s="59">
        <v>8105629</v>
      </c>
      <c r="M15" s="59">
        <v>14676638</v>
      </c>
      <c r="N15" s="59">
        <v>27464</v>
      </c>
      <c r="O15" s="59">
        <v>3785568</v>
      </c>
      <c r="P15" s="59">
        <v>3072599</v>
      </c>
      <c r="Q15" s="59">
        <v>6885631</v>
      </c>
      <c r="R15" s="59">
        <v>0</v>
      </c>
      <c r="S15" s="59">
        <v>0</v>
      </c>
      <c r="T15" s="59">
        <v>0</v>
      </c>
      <c r="U15" s="59">
        <v>0</v>
      </c>
      <c r="V15" s="59">
        <v>33347682</v>
      </c>
      <c r="W15" s="59">
        <v>39752217</v>
      </c>
      <c r="X15" s="59">
        <v>-6404535</v>
      </c>
      <c r="Y15" s="60">
        <v>-16.11</v>
      </c>
      <c r="Z15" s="61">
        <v>53002960</v>
      </c>
    </row>
    <row r="16" spans="1:26" ht="13.5">
      <c r="A16" s="68" t="s">
        <v>40</v>
      </c>
      <c r="B16" s="18">
        <v>0</v>
      </c>
      <c r="C16" s="18">
        <v>0</v>
      </c>
      <c r="D16" s="58">
        <v>1091000</v>
      </c>
      <c r="E16" s="59">
        <v>1091000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818253</v>
      </c>
      <c r="X16" s="59">
        <v>-818253</v>
      </c>
      <c r="Y16" s="60">
        <v>-100</v>
      </c>
      <c r="Z16" s="61">
        <v>1091000</v>
      </c>
    </row>
    <row r="17" spans="1:26" ht="13.5">
      <c r="A17" s="57" t="s">
        <v>41</v>
      </c>
      <c r="B17" s="18">
        <v>61135275</v>
      </c>
      <c r="C17" s="18">
        <v>0</v>
      </c>
      <c r="D17" s="58">
        <v>92536700</v>
      </c>
      <c r="E17" s="59">
        <v>92536700</v>
      </c>
      <c r="F17" s="59">
        <v>4258375</v>
      </c>
      <c r="G17" s="59">
        <v>3355956</v>
      </c>
      <c r="H17" s="59">
        <v>949963</v>
      </c>
      <c r="I17" s="59">
        <v>8564294</v>
      </c>
      <c r="J17" s="59">
        <v>1242745</v>
      </c>
      <c r="K17" s="59">
        <v>1641698</v>
      </c>
      <c r="L17" s="59">
        <v>41856564</v>
      </c>
      <c r="M17" s="59">
        <v>44741007</v>
      </c>
      <c r="N17" s="59">
        <v>2738253</v>
      </c>
      <c r="O17" s="59">
        <v>2878369</v>
      </c>
      <c r="P17" s="59">
        <v>3221639</v>
      </c>
      <c r="Q17" s="59">
        <v>8838261</v>
      </c>
      <c r="R17" s="59">
        <v>0</v>
      </c>
      <c r="S17" s="59">
        <v>0</v>
      </c>
      <c r="T17" s="59">
        <v>0</v>
      </c>
      <c r="U17" s="59">
        <v>0</v>
      </c>
      <c r="V17" s="59">
        <v>62143562</v>
      </c>
      <c r="W17" s="59">
        <v>69402528</v>
      </c>
      <c r="X17" s="59">
        <v>-7258966</v>
      </c>
      <c r="Y17" s="60">
        <v>-10.46</v>
      </c>
      <c r="Z17" s="61">
        <v>92536700</v>
      </c>
    </row>
    <row r="18" spans="1:26" ht="13.5">
      <c r="A18" s="69" t="s">
        <v>42</v>
      </c>
      <c r="B18" s="70">
        <f>SUM(B11:B17)</f>
        <v>284492233</v>
      </c>
      <c r="C18" s="70">
        <f>SUM(C11:C17)</f>
        <v>0</v>
      </c>
      <c r="D18" s="71">
        <f aca="true" t="shared" si="1" ref="D18:Z18">SUM(D11:D17)</f>
        <v>311634460</v>
      </c>
      <c r="E18" s="72">
        <f t="shared" si="1"/>
        <v>311634460</v>
      </c>
      <c r="F18" s="72">
        <f t="shared" si="1"/>
        <v>21244300</v>
      </c>
      <c r="G18" s="72">
        <f t="shared" si="1"/>
        <v>21841572</v>
      </c>
      <c r="H18" s="72">
        <f t="shared" si="1"/>
        <v>12660982</v>
      </c>
      <c r="I18" s="72">
        <f t="shared" si="1"/>
        <v>55746854</v>
      </c>
      <c r="J18" s="72">
        <f t="shared" si="1"/>
        <v>15218739</v>
      </c>
      <c r="K18" s="72">
        <f t="shared" si="1"/>
        <v>16467908</v>
      </c>
      <c r="L18" s="72">
        <f t="shared" si="1"/>
        <v>54399903</v>
      </c>
      <c r="M18" s="72">
        <f t="shared" si="1"/>
        <v>86086550</v>
      </c>
      <c r="N18" s="72">
        <f t="shared" si="1"/>
        <v>13918318</v>
      </c>
      <c r="O18" s="72">
        <f t="shared" si="1"/>
        <v>18170491</v>
      </c>
      <c r="P18" s="72">
        <f t="shared" si="1"/>
        <v>17717420</v>
      </c>
      <c r="Q18" s="72">
        <f t="shared" si="1"/>
        <v>49806229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191639633</v>
      </c>
      <c r="W18" s="72">
        <f t="shared" si="1"/>
        <v>233725842</v>
      </c>
      <c r="X18" s="72">
        <f t="shared" si="1"/>
        <v>-42086209</v>
      </c>
      <c r="Y18" s="66">
        <f>+IF(W18&lt;&gt;0,(X18/W18)*100,0)</f>
        <v>-18.006656277229286</v>
      </c>
      <c r="Z18" s="73">
        <f t="shared" si="1"/>
        <v>311634460</v>
      </c>
    </row>
    <row r="19" spans="1:26" ht="13.5">
      <c r="A19" s="69" t="s">
        <v>43</v>
      </c>
      <c r="B19" s="74">
        <f>+B10-B18</f>
        <v>-47527116</v>
      </c>
      <c r="C19" s="74">
        <f>+C10-C18</f>
        <v>0</v>
      </c>
      <c r="D19" s="75">
        <f aca="true" t="shared" si="2" ref="D19:Z19">+D10-D18</f>
        <v>6153851</v>
      </c>
      <c r="E19" s="76">
        <f t="shared" si="2"/>
        <v>6153851</v>
      </c>
      <c r="F19" s="76">
        <f t="shared" si="2"/>
        <v>42129881</v>
      </c>
      <c r="G19" s="76">
        <f t="shared" si="2"/>
        <v>-15992415</v>
      </c>
      <c r="H19" s="76">
        <f t="shared" si="2"/>
        <v>-4758179</v>
      </c>
      <c r="I19" s="76">
        <f t="shared" si="2"/>
        <v>21379287</v>
      </c>
      <c r="J19" s="76">
        <f t="shared" si="2"/>
        <v>-5824125</v>
      </c>
      <c r="K19" s="76">
        <f t="shared" si="2"/>
        <v>-7569062</v>
      </c>
      <c r="L19" s="76">
        <f t="shared" si="2"/>
        <v>906787</v>
      </c>
      <c r="M19" s="76">
        <f t="shared" si="2"/>
        <v>-12486400</v>
      </c>
      <c r="N19" s="76">
        <f t="shared" si="2"/>
        <v>-4683670</v>
      </c>
      <c r="O19" s="76">
        <f t="shared" si="2"/>
        <v>-9183480</v>
      </c>
      <c r="P19" s="76">
        <f t="shared" si="2"/>
        <v>-1781190</v>
      </c>
      <c r="Q19" s="76">
        <f t="shared" si="2"/>
        <v>-15648340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-6755453</v>
      </c>
      <c r="W19" s="76">
        <f>IF(E10=E18,0,W10-W18)</f>
        <v>5614983</v>
      </c>
      <c r="X19" s="76">
        <f t="shared" si="2"/>
        <v>-12370436</v>
      </c>
      <c r="Y19" s="77">
        <f>+IF(W19&lt;&gt;0,(X19/W19)*100,0)</f>
        <v>-220.31119239363682</v>
      </c>
      <c r="Z19" s="78">
        <f t="shared" si="2"/>
        <v>6153851</v>
      </c>
    </row>
    <row r="20" spans="1:26" ht="13.5">
      <c r="A20" s="57" t="s">
        <v>44</v>
      </c>
      <c r="B20" s="18">
        <v>37330672</v>
      </c>
      <c r="C20" s="18">
        <v>0</v>
      </c>
      <c r="D20" s="58">
        <v>60033000</v>
      </c>
      <c r="E20" s="59">
        <v>60033000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10179708</v>
      </c>
      <c r="M20" s="59">
        <v>10179708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10179708</v>
      </c>
      <c r="W20" s="59">
        <v>48500000</v>
      </c>
      <c r="X20" s="59">
        <v>-38320292</v>
      </c>
      <c r="Y20" s="60">
        <v>-79.01</v>
      </c>
      <c r="Z20" s="61">
        <v>60033000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-10196444</v>
      </c>
      <c r="C22" s="85">
        <f>SUM(C19:C21)</f>
        <v>0</v>
      </c>
      <c r="D22" s="86">
        <f aca="true" t="shared" si="3" ref="D22:Z22">SUM(D19:D21)</f>
        <v>66186851</v>
      </c>
      <c r="E22" s="87">
        <f t="shared" si="3"/>
        <v>66186851</v>
      </c>
      <c r="F22" s="87">
        <f t="shared" si="3"/>
        <v>42129881</v>
      </c>
      <c r="G22" s="87">
        <f t="shared" si="3"/>
        <v>-15992415</v>
      </c>
      <c r="H22" s="87">
        <f t="shared" si="3"/>
        <v>-4758179</v>
      </c>
      <c r="I22" s="87">
        <f t="shared" si="3"/>
        <v>21379287</v>
      </c>
      <c r="J22" s="87">
        <f t="shared" si="3"/>
        <v>-5824125</v>
      </c>
      <c r="K22" s="87">
        <f t="shared" si="3"/>
        <v>-7569062</v>
      </c>
      <c r="L22" s="87">
        <f t="shared" si="3"/>
        <v>11086495</v>
      </c>
      <c r="M22" s="87">
        <f t="shared" si="3"/>
        <v>-2306692</v>
      </c>
      <c r="N22" s="87">
        <f t="shared" si="3"/>
        <v>-4683670</v>
      </c>
      <c r="O22" s="87">
        <f t="shared" si="3"/>
        <v>-9183480</v>
      </c>
      <c r="P22" s="87">
        <f t="shared" si="3"/>
        <v>-1781190</v>
      </c>
      <c r="Q22" s="87">
        <f t="shared" si="3"/>
        <v>-15648340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3424255</v>
      </c>
      <c r="W22" s="87">
        <f t="shared" si="3"/>
        <v>54114983</v>
      </c>
      <c r="X22" s="87">
        <f t="shared" si="3"/>
        <v>-50690728</v>
      </c>
      <c r="Y22" s="88">
        <f>+IF(W22&lt;&gt;0,(X22/W22)*100,0)</f>
        <v>-93.67226078588993</v>
      </c>
      <c r="Z22" s="89">
        <f t="shared" si="3"/>
        <v>66186851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-10196444</v>
      </c>
      <c r="C24" s="74">
        <f>SUM(C22:C23)</f>
        <v>0</v>
      </c>
      <c r="D24" s="75">
        <f aca="true" t="shared" si="4" ref="D24:Z24">SUM(D22:D23)</f>
        <v>66186851</v>
      </c>
      <c r="E24" s="76">
        <f t="shared" si="4"/>
        <v>66186851</v>
      </c>
      <c r="F24" s="76">
        <f t="shared" si="4"/>
        <v>42129881</v>
      </c>
      <c r="G24" s="76">
        <f t="shared" si="4"/>
        <v>-15992415</v>
      </c>
      <c r="H24" s="76">
        <f t="shared" si="4"/>
        <v>-4758179</v>
      </c>
      <c r="I24" s="76">
        <f t="shared" si="4"/>
        <v>21379287</v>
      </c>
      <c r="J24" s="76">
        <f t="shared" si="4"/>
        <v>-5824125</v>
      </c>
      <c r="K24" s="76">
        <f t="shared" si="4"/>
        <v>-7569062</v>
      </c>
      <c r="L24" s="76">
        <f t="shared" si="4"/>
        <v>11086495</v>
      </c>
      <c r="M24" s="76">
        <f t="shared" si="4"/>
        <v>-2306692</v>
      </c>
      <c r="N24" s="76">
        <f t="shared" si="4"/>
        <v>-4683670</v>
      </c>
      <c r="O24" s="76">
        <f t="shared" si="4"/>
        <v>-9183480</v>
      </c>
      <c r="P24" s="76">
        <f t="shared" si="4"/>
        <v>-1781190</v>
      </c>
      <c r="Q24" s="76">
        <f t="shared" si="4"/>
        <v>-15648340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3424255</v>
      </c>
      <c r="W24" s="76">
        <f t="shared" si="4"/>
        <v>54114983</v>
      </c>
      <c r="X24" s="76">
        <f t="shared" si="4"/>
        <v>-50690728</v>
      </c>
      <c r="Y24" s="77">
        <f>+IF(W24&lt;&gt;0,(X24/W24)*100,0)</f>
        <v>-93.67226078588993</v>
      </c>
      <c r="Z24" s="78">
        <f t="shared" si="4"/>
        <v>66186851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37768947</v>
      </c>
      <c r="C27" s="21">
        <v>0</v>
      </c>
      <c r="D27" s="98">
        <v>66186852</v>
      </c>
      <c r="E27" s="99">
        <v>66186852</v>
      </c>
      <c r="F27" s="99">
        <v>0</v>
      </c>
      <c r="G27" s="99">
        <v>17998</v>
      </c>
      <c r="H27" s="99">
        <v>4620579</v>
      </c>
      <c r="I27" s="99">
        <v>4638577</v>
      </c>
      <c r="J27" s="99">
        <v>0</v>
      </c>
      <c r="K27" s="99">
        <v>0</v>
      </c>
      <c r="L27" s="99">
        <v>6898406</v>
      </c>
      <c r="M27" s="99">
        <v>6898406</v>
      </c>
      <c r="N27" s="99">
        <v>0</v>
      </c>
      <c r="O27" s="99">
        <v>5096591</v>
      </c>
      <c r="P27" s="99">
        <v>425000</v>
      </c>
      <c r="Q27" s="99">
        <v>5521591</v>
      </c>
      <c r="R27" s="99">
        <v>0</v>
      </c>
      <c r="S27" s="99">
        <v>0</v>
      </c>
      <c r="T27" s="99">
        <v>0</v>
      </c>
      <c r="U27" s="99">
        <v>0</v>
      </c>
      <c r="V27" s="99">
        <v>17058574</v>
      </c>
      <c r="W27" s="99">
        <v>49640139</v>
      </c>
      <c r="X27" s="99">
        <v>-32581565</v>
      </c>
      <c r="Y27" s="100">
        <v>-65.64</v>
      </c>
      <c r="Z27" s="101">
        <v>66186852</v>
      </c>
    </row>
    <row r="28" spans="1:26" ht="13.5">
      <c r="A28" s="102" t="s">
        <v>44</v>
      </c>
      <c r="B28" s="18">
        <v>34087805</v>
      </c>
      <c r="C28" s="18">
        <v>0</v>
      </c>
      <c r="D28" s="58">
        <v>60033000</v>
      </c>
      <c r="E28" s="59">
        <v>60033000</v>
      </c>
      <c r="F28" s="59">
        <v>0</v>
      </c>
      <c r="G28" s="59">
        <v>0</v>
      </c>
      <c r="H28" s="59">
        <v>4620579</v>
      </c>
      <c r="I28" s="59">
        <v>4620579</v>
      </c>
      <c r="J28" s="59">
        <v>0</v>
      </c>
      <c r="K28" s="59">
        <v>0</v>
      </c>
      <c r="L28" s="59">
        <v>6898406</v>
      </c>
      <c r="M28" s="59">
        <v>6898406</v>
      </c>
      <c r="N28" s="59">
        <v>0</v>
      </c>
      <c r="O28" s="59">
        <v>5096591</v>
      </c>
      <c r="P28" s="59">
        <v>425000</v>
      </c>
      <c r="Q28" s="59">
        <v>5521591</v>
      </c>
      <c r="R28" s="59">
        <v>0</v>
      </c>
      <c r="S28" s="59">
        <v>0</v>
      </c>
      <c r="T28" s="59">
        <v>0</v>
      </c>
      <c r="U28" s="59">
        <v>0</v>
      </c>
      <c r="V28" s="59">
        <v>17040576</v>
      </c>
      <c r="W28" s="59">
        <v>45024750</v>
      </c>
      <c r="X28" s="59">
        <v>-27984174</v>
      </c>
      <c r="Y28" s="60">
        <v>-62.15</v>
      </c>
      <c r="Z28" s="61">
        <v>60033000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3681142</v>
      </c>
      <c r="C31" s="18">
        <v>0</v>
      </c>
      <c r="D31" s="58">
        <v>6153852</v>
      </c>
      <c r="E31" s="59">
        <v>6153852</v>
      </c>
      <c r="F31" s="59">
        <v>0</v>
      </c>
      <c r="G31" s="59">
        <v>17998</v>
      </c>
      <c r="H31" s="59">
        <v>0</v>
      </c>
      <c r="I31" s="59">
        <v>17998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17998</v>
      </c>
      <c r="W31" s="59">
        <v>4615389</v>
      </c>
      <c r="X31" s="59">
        <v>-4597391</v>
      </c>
      <c r="Y31" s="60">
        <v>-99.61</v>
      </c>
      <c r="Z31" s="61">
        <v>6153852</v>
      </c>
    </row>
    <row r="32" spans="1:26" ht="13.5">
      <c r="A32" s="69" t="s">
        <v>50</v>
      </c>
      <c r="B32" s="21">
        <f>SUM(B28:B31)</f>
        <v>37768947</v>
      </c>
      <c r="C32" s="21">
        <f>SUM(C28:C31)</f>
        <v>0</v>
      </c>
      <c r="D32" s="98">
        <f aca="true" t="shared" si="5" ref="D32:Z32">SUM(D28:D31)</f>
        <v>66186852</v>
      </c>
      <c r="E32" s="99">
        <f t="shared" si="5"/>
        <v>66186852</v>
      </c>
      <c r="F32" s="99">
        <f t="shared" si="5"/>
        <v>0</v>
      </c>
      <c r="G32" s="99">
        <f t="shared" si="5"/>
        <v>17998</v>
      </c>
      <c r="H32" s="99">
        <f t="shared" si="5"/>
        <v>4620579</v>
      </c>
      <c r="I32" s="99">
        <f t="shared" si="5"/>
        <v>4638577</v>
      </c>
      <c r="J32" s="99">
        <f t="shared" si="5"/>
        <v>0</v>
      </c>
      <c r="K32" s="99">
        <f t="shared" si="5"/>
        <v>0</v>
      </c>
      <c r="L32" s="99">
        <f t="shared" si="5"/>
        <v>6898406</v>
      </c>
      <c r="M32" s="99">
        <f t="shared" si="5"/>
        <v>6898406</v>
      </c>
      <c r="N32" s="99">
        <f t="shared" si="5"/>
        <v>0</v>
      </c>
      <c r="O32" s="99">
        <f t="shared" si="5"/>
        <v>5096591</v>
      </c>
      <c r="P32" s="99">
        <f t="shared" si="5"/>
        <v>425000</v>
      </c>
      <c r="Q32" s="99">
        <f t="shared" si="5"/>
        <v>5521591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17058574</v>
      </c>
      <c r="W32" s="99">
        <f t="shared" si="5"/>
        <v>49640139</v>
      </c>
      <c r="X32" s="99">
        <f t="shared" si="5"/>
        <v>-32581565</v>
      </c>
      <c r="Y32" s="100">
        <f>+IF(W32&lt;&gt;0,(X32/W32)*100,0)</f>
        <v>-65.63552330101251</v>
      </c>
      <c r="Z32" s="101">
        <f t="shared" si="5"/>
        <v>66186852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82880930</v>
      </c>
      <c r="C35" s="18">
        <v>0</v>
      </c>
      <c r="D35" s="58">
        <v>106649361</v>
      </c>
      <c r="E35" s="59">
        <v>106649361</v>
      </c>
      <c r="F35" s="59">
        <v>92635786</v>
      </c>
      <c r="G35" s="59">
        <v>79536199</v>
      </c>
      <c r="H35" s="59">
        <v>66848429</v>
      </c>
      <c r="I35" s="59">
        <v>66848429</v>
      </c>
      <c r="J35" s="59">
        <v>561447808</v>
      </c>
      <c r="K35" s="59">
        <v>571028235</v>
      </c>
      <c r="L35" s="59">
        <v>606145460</v>
      </c>
      <c r="M35" s="59">
        <v>606145460</v>
      </c>
      <c r="N35" s="59">
        <v>603710595</v>
      </c>
      <c r="O35" s="59">
        <v>0</v>
      </c>
      <c r="P35" s="59">
        <v>0</v>
      </c>
      <c r="Q35" s="59">
        <v>603710595</v>
      </c>
      <c r="R35" s="59">
        <v>0</v>
      </c>
      <c r="S35" s="59">
        <v>0</v>
      </c>
      <c r="T35" s="59">
        <v>0</v>
      </c>
      <c r="U35" s="59">
        <v>0</v>
      </c>
      <c r="V35" s="59">
        <v>603710595</v>
      </c>
      <c r="W35" s="59">
        <v>79987021</v>
      </c>
      <c r="X35" s="59">
        <v>523723574</v>
      </c>
      <c r="Y35" s="60">
        <v>654.76</v>
      </c>
      <c r="Z35" s="61">
        <v>106649361</v>
      </c>
    </row>
    <row r="36" spans="1:26" ht="13.5">
      <c r="A36" s="57" t="s">
        <v>53</v>
      </c>
      <c r="B36" s="18">
        <v>634065571</v>
      </c>
      <c r="C36" s="18">
        <v>0</v>
      </c>
      <c r="D36" s="58">
        <v>62877510</v>
      </c>
      <c r="E36" s="59">
        <v>62877510</v>
      </c>
      <c r="F36" s="59">
        <v>0</v>
      </c>
      <c r="G36" s="59">
        <v>15787</v>
      </c>
      <c r="H36" s="59">
        <v>1211788</v>
      </c>
      <c r="I36" s="59">
        <v>1211788</v>
      </c>
      <c r="J36" s="59">
        <v>1269788</v>
      </c>
      <c r="K36" s="59">
        <v>1269788</v>
      </c>
      <c r="L36" s="59">
        <v>9672769</v>
      </c>
      <c r="M36" s="59">
        <v>9672769</v>
      </c>
      <c r="N36" s="59">
        <v>9672140</v>
      </c>
      <c r="O36" s="59">
        <v>0</v>
      </c>
      <c r="P36" s="59">
        <v>0</v>
      </c>
      <c r="Q36" s="59">
        <v>9672140</v>
      </c>
      <c r="R36" s="59">
        <v>0</v>
      </c>
      <c r="S36" s="59">
        <v>0</v>
      </c>
      <c r="T36" s="59">
        <v>0</v>
      </c>
      <c r="U36" s="59">
        <v>0</v>
      </c>
      <c r="V36" s="59">
        <v>9672140</v>
      </c>
      <c r="W36" s="59">
        <v>47158133</v>
      </c>
      <c r="X36" s="59">
        <v>-37485993</v>
      </c>
      <c r="Y36" s="60">
        <v>-79.49</v>
      </c>
      <c r="Z36" s="61">
        <v>62877510</v>
      </c>
    </row>
    <row r="37" spans="1:26" ht="13.5">
      <c r="A37" s="57" t="s">
        <v>54</v>
      </c>
      <c r="B37" s="18">
        <v>108605038</v>
      </c>
      <c r="C37" s="18">
        <v>0</v>
      </c>
      <c r="D37" s="58">
        <v>27549125</v>
      </c>
      <c r="E37" s="59">
        <v>27549125</v>
      </c>
      <c r="F37" s="59">
        <v>104111289</v>
      </c>
      <c r="G37" s="59">
        <v>110159020</v>
      </c>
      <c r="H37" s="59">
        <v>101557171</v>
      </c>
      <c r="I37" s="59">
        <v>101557171</v>
      </c>
      <c r="J37" s="59">
        <v>608029458</v>
      </c>
      <c r="K37" s="59">
        <v>617609885</v>
      </c>
      <c r="L37" s="59">
        <v>566020631</v>
      </c>
      <c r="M37" s="59">
        <v>566020631</v>
      </c>
      <c r="N37" s="59">
        <v>567958676</v>
      </c>
      <c r="O37" s="59">
        <v>0</v>
      </c>
      <c r="P37" s="59">
        <v>0</v>
      </c>
      <c r="Q37" s="59">
        <v>567958676</v>
      </c>
      <c r="R37" s="59">
        <v>0</v>
      </c>
      <c r="S37" s="59">
        <v>0</v>
      </c>
      <c r="T37" s="59">
        <v>0</v>
      </c>
      <c r="U37" s="59">
        <v>0</v>
      </c>
      <c r="V37" s="59">
        <v>567958676</v>
      </c>
      <c r="W37" s="59">
        <v>20661844</v>
      </c>
      <c r="X37" s="59">
        <v>547296832</v>
      </c>
      <c r="Y37" s="60">
        <v>2648.83</v>
      </c>
      <c r="Z37" s="61">
        <v>27549125</v>
      </c>
    </row>
    <row r="38" spans="1:26" ht="13.5">
      <c r="A38" s="57" t="s">
        <v>55</v>
      </c>
      <c r="B38" s="18">
        <v>64949455</v>
      </c>
      <c r="C38" s="18">
        <v>0</v>
      </c>
      <c r="D38" s="58">
        <v>53719000</v>
      </c>
      <c r="E38" s="59">
        <v>53719000</v>
      </c>
      <c r="F38" s="59">
        <v>-371112</v>
      </c>
      <c r="G38" s="59">
        <v>-371112</v>
      </c>
      <c r="H38" s="59">
        <v>-369455</v>
      </c>
      <c r="I38" s="59">
        <v>-369455</v>
      </c>
      <c r="J38" s="59">
        <v>-369455</v>
      </c>
      <c r="K38" s="59">
        <v>-369455</v>
      </c>
      <c r="L38" s="59">
        <v>-663099</v>
      </c>
      <c r="M38" s="59">
        <v>-663099</v>
      </c>
      <c r="N38" s="59">
        <v>-663099</v>
      </c>
      <c r="O38" s="59">
        <v>0</v>
      </c>
      <c r="P38" s="59">
        <v>0</v>
      </c>
      <c r="Q38" s="59">
        <v>-663099</v>
      </c>
      <c r="R38" s="59">
        <v>0</v>
      </c>
      <c r="S38" s="59">
        <v>0</v>
      </c>
      <c r="T38" s="59">
        <v>0</v>
      </c>
      <c r="U38" s="59">
        <v>0</v>
      </c>
      <c r="V38" s="59">
        <v>-663099</v>
      </c>
      <c r="W38" s="59">
        <v>40289250</v>
      </c>
      <c r="X38" s="59">
        <v>-40952349</v>
      </c>
      <c r="Y38" s="60">
        <v>-101.65</v>
      </c>
      <c r="Z38" s="61">
        <v>53719000</v>
      </c>
    </row>
    <row r="39" spans="1:26" ht="13.5">
      <c r="A39" s="57" t="s">
        <v>56</v>
      </c>
      <c r="B39" s="18">
        <v>543392008</v>
      </c>
      <c r="C39" s="18">
        <v>0</v>
      </c>
      <c r="D39" s="58">
        <v>88258746</v>
      </c>
      <c r="E39" s="59">
        <v>88258746</v>
      </c>
      <c r="F39" s="59">
        <v>-11104391</v>
      </c>
      <c r="G39" s="59">
        <v>-30235922</v>
      </c>
      <c r="H39" s="59">
        <v>-33127499</v>
      </c>
      <c r="I39" s="59">
        <v>-33127499</v>
      </c>
      <c r="J39" s="59">
        <v>-44942407</v>
      </c>
      <c r="K39" s="59">
        <v>-44942407</v>
      </c>
      <c r="L39" s="59">
        <v>50460697</v>
      </c>
      <c r="M39" s="59">
        <v>50460697</v>
      </c>
      <c r="N39" s="59">
        <v>46087158</v>
      </c>
      <c r="O39" s="59">
        <v>0</v>
      </c>
      <c r="P39" s="59">
        <v>0</v>
      </c>
      <c r="Q39" s="59">
        <v>46087158</v>
      </c>
      <c r="R39" s="59">
        <v>0</v>
      </c>
      <c r="S39" s="59">
        <v>0</v>
      </c>
      <c r="T39" s="59">
        <v>0</v>
      </c>
      <c r="U39" s="59">
        <v>0</v>
      </c>
      <c r="V39" s="59">
        <v>46087158</v>
      </c>
      <c r="W39" s="59">
        <v>66194060</v>
      </c>
      <c r="X39" s="59">
        <v>-20106902</v>
      </c>
      <c r="Y39" s="60">
        <v>-30.38</v>
      </c>
      <c r="Z39" s="61">
        <v>88258746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30840746</v>
      </c>
      <c r="C42" s="18">
        <v>0</v>
      </c>
      <c r="D42" s="58">
        <v>123831371</v>
      </c>
      <c r="E42" s="59">
        <v>123831371</v>
      </c>
      <c r="F42" s="59">
        <v>38301104</v>
      </c>
      <c r="G42" s="59">
        <v>-5004966</v>
      </c>
      <c r="H42" s="59">
        <v>-21656098</v>
      </c>
      <c r="I42" s="59">
        <v>11640040</v>
      </c>
      <c r="J42" s="59">
        <v>-4291482</v>
      </c>
      <c r="K42" s="59">
        <v>1087560</v>
      </c>
      <c r="L42" s="59">
        <v>43072106</v>
      </c>
      <c r="M42" s="59">
        <v>39868184</v>
      </c>
      <c r="N42" s="59">
        <v>-1292820</v>
      </c>
      <c r="O42" s="59">
        <v>0</v>
      </c>
      <c r="P42" s="59">
        <v>0</v>
      </c>
      <c r="Q42" s="59">
        <v>-1292820</v>
      </c>
      <c r="R42" s="59">
        <v>0</v>
      </c>
      <c r="S42" s="59">
        <v>0</v>
      </c>
      <c r="T42" s="59">
        <v>0</v>
      </c>
      <c r="U42" s="59">
        <v>0</v>
      </c>
      <c r="V42" s="59">
        <v>50215404</v>
      </c>
      <c r="W42" s="59">
        <v>76138788</v>
      </c>
      <c r="X42" s="59">
        <v>-25923384</v>
      </c>
      <c r="Y42" s="60">
        <v>-34.05</v>
      </c>
      <c r="Z42" s="61">
        <v>123831371</v>
      </c>
    </row>
    <row r="43" spans="1:26" ht="13.5">
      <c r="A43" s="57" t="s">
        <v>59</v>
      </c>
      <c r="B43" s="18">
        <v>-37690052</v>
      </c>
      <c r="C43" s="18">
        <v>0</v>
      </c>
      <c r="D43" s="58">
        <v>-66777556</v>
      </c>
      <c r="E43" s="59">
        <v>-66777556</v>
      </c>
      <c r="F43" s="59">
        <v>-463754</v>
      </c>
      <c r="G43" s="59">
        <v>-17998</v>
      </c>
      <c r="H43" s="59">
        <v>-4620579</v>
      </c>
      <c r="I43" s="59">
        <v>-5102331</v>
      </c>
      <c r="J43" s="59">
        <v>0</v>
      </c>
      <c r="K43" s="59">
        <v>0</v>
      </c>
      <c r="L43" s="59">
        <v>-6898406</v>
      </c>
      <c r="M43" s="59">
        <v>-6898406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-12000737</v>
      </c>
      <c r="W43" s="59">
        <v>-23000000</v>
      </c>
      <c r="X43" s="59">
        <v>10999263</v>
      </c>
      <c r="Y43" s="60">
        <v>-47.82</v>
      </c>
      <c r="Z43" s="61">
        <v>-66777556</v>
      </c>
    </row>
    <row r="44" spans="1:26" ht="13.5">
      <c r="A44" s="57" t="s">
        <v>60</v>
      </c>
      <c r="B44" s="18">
        <v>2129919</v>
      </c>
      <c r="C44" s="18">
        <v>0</v>
      </c>
      <c r="D44" s="58">
        <v>-580000</v>
      </c>
      <c r="E44" s="59">
        <v>-580000</v>
      </c>
      <c r="F44" s="59">
        <v>-590765</v>
      </c>
      <c r="G44" s="59">
        <v>0</v>
      </c>
      <c r="H44" s="59">
        <v>0</v>
      </c>
      <c r="I44" s="59">
        <v>-590765</v>
      </c>
      <c r="J44" s="59">
        <v>0</v>
      </c>
      <c r="K44" s="59">
        <v>0</v>
      </c>
      <c r="L44" s="59">
        <v>-535506</v>
      </c>
      <c r="M44" s="59">
        <v>-535506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-1126271</v>
      </c>
      <c r="W44" s="59"/>
      <c r="X44" s="59">
        <v>-1126271</v>
      </c>
      <c r="Y44" s="60">
        <v>0</v>
      </c>
      <c r="Z44" s="61">
        <v>-580000</v>
      </c>
    </row>
    <row r="45" spans="1:26" ht="13.5">
      <c r="A45" s="69" t="s">
        <v>61</v>
      </c>
      <c r="B45" s="21">
        <v>2034746</v>
      </c>
      <c r="C45" s="21">
        <v>0</v>
      </c>
      <c r="D45" s="98">
        <v>63226748</v>
      </c>
      <c r="E45" s="99">
        <v>63226748</v>
      </c>
      <c r="F45" s="99">
        <v>38905931</v>
      </c>
      <c r="G45" s="99">
        <v>33882967</v>
      </c>
      <c r="H45" s="99">
        <v>7606290</v>
      </c>
      <c r="I45" s="99">
        <v>7606290</v>
      </c>
      <c r="J45" s="99">
        <v>3314808</v>
      </c>
      <c r="K45" s="99">
        <v>4402368</v>
      </c>
      <c r="L45" s="99">
        <v>40040562</v>
      </c>
      <c r="M45" s="99">
        <v>40040562</v>
      </c>
      <c r="N45" s="99">
        <v>38747742</v>
      </c>
      <c r="O45" s="99">
        <v>0</v>
      </c>
      <c r="P45" s="99">
        <v>0</v>
      </c>
      <c r="Q45" s="99">
        <v>38747742</v>
      </c>
      <c r="R45" s="99">
        <v>0</v>
      </c>
      <c r="S45" s="99">
        <v>0</v>
      </c>
      <c r="T45" s="99">
        <v>0</v>
      </c>
      <c r="U45" s="99">
        <v>0</v>
      </c>
      <c r="V45" s="99">
        <v>38747742</v>
      </c>
      <c r="W45" s="99">
        <v>59891721</v>
      </c>
      <c r="X45" s="99">
        <v>-21143979</v>
      </c>
      <c r="Y45" s="100">
        <v>-35.3</v>
      </c>
      <c r="Z45" s="101">
        <v>63226748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4181540</v>
      </c>
      <c r="C51" s="51">
        <v>0</v>
      </c>
      <c r="D51" s="128">
        <v>5675364</v>
      </c>
      <c r="E51" s="53">
        <v>4824435</v>
      </c>
      <c r="F51" s="53">
        <v>0</v>
      </c>
      <c r="G51" s="53">
        <v>0</v>
      </c>
      <c r="H51" s="53">
        <v>0</v>
      </c>
      <c r="I51" s="53">
        <v>7107548</v>
      </c>
      <c r="J51" s="53">
        <v>0</v>
      </c>
      <c r="K51" s="53">
        <v>0</v>
      </c>
      <c r="L51" s="53">
        <v>0</v>
      </c>
      <c r="M51" s="53">
        <v>2331623</v>
      </c>
      <c r="N51" s="53">
        <v>0</v>
      </c>
      <c r="O51" s="53">
        <v>0</v>
      </c>
      <c r="P51" s="53">
        <v>0</v>
      </c>
      <c r="Q51" s="53">
        <v>1737822</v>
      </c>
      <c r="R51" s="53">
        <v>0</v>
      </c>
      <c r="S51" s="53">
        <v>0</v>
      </c>
      <c r="T51" s="53">
        <v>0</v>
      </c>
      <c r="U51" s="53">
        <v>0</v>
      </c>
      <c r="V51" s="53">
        <v>4902541</v>
      </c>
      <c r="W51" s="53">
        <v>0</v>
      </c>
      <c r="X51" s="53">
        <v>30760873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80.29312305295039</v>
      </c>
      <c r="C58" s="5">
        <f>IF(C67=0,0,+(C76/C67)*100)</f>
        <v>0</v>
      </c>
      <c r="D58" s="6">
        <f aca="true" t="shared" si="6" ref="D58:Z58">IF(D67=0,0,+(D76/D67)*100)</f>
        <v>78.45279853143875</v>
      </c>
      <c r="E58" s="7">
        <f t="shared" si="6"/>
        <v>78.45279853143875</v>
      </c>
      <c r="F58" s="7">
        <f t="shared" si="6"/>
        <v>65.93082895999274</v>
      </c>
      <c r="G58" s="7">
        <f t="shared" si="6"/>
        <v>51.50471911031199</v>
      </c>
      <c r="H58" s="7">
        <f t="shared" si="6"/>
        <v>74.70387405582551</v>
      </c>
      <c r="I58" s="7">
        <f t="shared" si="6"/>
        <v>65.3530285102179</v>
      </c>
      <c r="J58" s="7">
        <f t="shared" si="6"/>
        <v>55.15369763994561</v>
      </c>
      <c r="K58" s="7">
        <f t="shared" si="6"/>
        <v>103.15099283659926</v>
      </c>
      <c r="L58" s="7">
        <f t="shared" si="6"/>
        <v>80.7013206195769</v>
      </c>
      <c r="M58" s="7">
        <f t="shared" si="6"/>
        <v>79.1869805967505</v>
      </c>
      <c r="N58" s="7">
        <f t="shared" si="6"/>
        <v>98.4637422021933</v>
      </c>
      <c r="O58" s="7">
        <f t="shared" si="6"/>
        <v>0</v>
      </c>
      <c r="P58" s="7">
        <f t="shared" si="6"/>
        <v>0</v>
      </c>
      <c r="Q58" s="7">
        <f t="shared" si="6"/>
        <v>27.272976223766072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53.9547063210303</v>
      </c>
      <c r="W58" s="7">
        <f t="shared" si="6"/>
        <v>77.68611228911118</v>
      </c>
      <c r="X58" s="7">
        <f t="shared" si="6"/>
        <v>0</v>
      </c>
      <c r="Y58" s="7">
        <f t="shared" si="6"/>
        <v>0</v>
      </c>
      <c r="Z58" s="8">
        <f t="shared" si="6"/>
        <v>78.45279853143875</v>
      </c>
    </row>
    <row r="59" spans="1:26" ht="13.5">
      <c r="A59" s="36" t="s">
        <v>31</v>
      </c>
      <c r="B59" s="9">
        <f aca="true" t="shared" si="7" ref="B59:Z66">IF(B68=0,0,+(B77/B68)*100)</f>
        <v>72.24999623839707</v>
      </c>
      <c r="C59" s="9">
        <f t="shared" si="7"/>
        <v>0</v>
      </c>
      <c r="D59" s="2">
        <f t="shared" si="7"/>
        <v>79.17909432570805</v>
      </c>
      <c r="E59" s="10">
        <f t="shared" si="7"/>
        <v>79.17909432570805</v>
      </c>
      <c r="F59" s="10">
        <f t="shared" si="7"/>
        <v>32.30044146677392</v>
      </c>
      <c r="G59" s="10">
        <f t="shared" si="7"/>
        <v>24.350022361955652</v>
      </c>
      <c r="H59" s="10">
        <f t="shared" si="7"/>
        <v>50.029196550884514</v>
      </c>
      <c r="I59" s="10">
        <f t="shared" si="7"/>
        <v>35.56761577447632</v>
      </c>
      <c r="J59" s="10">
        <f t="shared" si="7"/>
        <v>43.82599066957662</v>
      </c>
      <c r="K59" s="10">
        <f t="shared" si="7"/>
        <v>77.55165887617733</v>
      </c>
      <c r="L59" s="10">
        <f t="shared" si="7"/>
        <v>56.74620078158743</v>
      </c>
      <c r="M59" s="10">
        <f t="shared" si="7"/>
        <v>59.38556048654735</v>
      </c>
      <c r="N59" s="10">
        <f t="shared" si="7"/>
        <v>134.86541053231966</v>
      </c>
      <c r="O59" s="10">
        <f t="shared" si="7"/>
        <v>0</v>
      </c>
      <c r="P59" s="10">
        <f t="shared" si="7"/>
        <v>0</v>
      </c>
      <c r="Q59" s="10">
        <f t="shared" si="7"/>
        <v>20.790510987374837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36.44177906633699</v>
      </c>
      <c r="W59" s="10">
        <f t="shared" si="7"/>
        <v>78.53608195075998</v>
      </c>
      <c r="X59" s="10">
        <f t="shared" si="7"/>
        <v>0</v>
      </c>
      <c r="Y59" s="10">
        <f t="shared" si="7"/>
        <v>0</v>
      </c>
      <c r="Z59" s="11">
        <f t="shared" si="7"/>
        <v>79.17909432570805</v>
      </c>
    </row>
    <row r="60" spans="1:26" ht="13.5">
      <c r="A60" s="37" t="s">
        <v>32</v>
      </c>
      <c r="B60" s="12">
        <f t="shared" si="7"/>
        <v>83.58764848219103</v>
      </c>
      <c r="C60" s="12">
        <f t="shared" si="7"/>
        <v>0</v>
      </c>
      <c r="D60" s="3">
        <f t="shared" si="7"/>
        <v>78.17188912156838</v>
      </c>
      <c r="E60" s="13">
        <f t="shared" si="7"/>
        <v>78.17188912156838</v>
      </c>
      <c r="F60" s="13">
        <f t="shared" si="7"/>
        <v>95.44884716602397</v>
      </c>
      <c r="G60" s="13">
        <f t="shared" si="7"/>
        <v>77.01486640133474</v>
      </c>
      <c r="H60" s="13">
        <f t="shared" si="7"/>
        <v>87.52593295668491</v>
      </c>
      <c r="I60" s="13">
        <f t="shared" si="7"/>
        <v>86.99097755742491</v>
      </c>
      <c r="J60" s="13">
        <f t="shared" si="7"/>
        <v>59.74006475426592</v>
      </c>
      <c r="K60" s="13">
        <f t="shared" si="7"/>
        <v>114.36393593304501</v>
      </c>
      <c r="L60" s="13">
        <f t="shared" si="7"/>
        <v>92.27094912047322</v>
      </c>
      <c r="M60" s="13">
        <f t="shared" si="7"/>
        <v>87.8917326894207</v>
      </c>
      <c r="N60" s="13">
        <f t="shared" si="7"/>
        <v>89.86981046535767</v>
      </c>
      <c r="O60" s="13">
        <f t="shared" si="7"/>
        <v>0</v>
      </c>
      <c r="P60" s="13">
        <f t="shared" si="7"/>
        <v>0</v>
      </c>
      <c r="Q60" s="13">
        <f t="shared" si="7"/>
        <v>30.659879909747367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63.357286537080405</v>
      </c>
      <c r="W60" s="13">
        <f t="shared" si="7"/>
        <v>77.34833596810294</v>
      </c>
      <c r="X60" s="13">
        <f t="shared" si="7"/>
        <v>0</v>
      </c>
      <c r="Y60" s="13">
        <f t="shared" si="7"/>
        <v>0</v>
      </c>
      <c r="Z60" s="14">
        <f t="shared" si="7"/>
        <v>78.17188912156838</v>
      </c>
    </row>
    <row r="61" spans="1:26" ht="13.5">
      <c r="A61" s="38" t="s">
        <v>105</v>
      </c>
      <c r="B61" s="12">
        <f t="shared" si="7"/>
        <v>84.99999961344315</v>
      </c>
      <c r="C61" s="12">
        <f t="shared" si="7"/>
        <v>0</v>
      </c>
      <c r="D61" s="3">
        <f t="shared" si="7"/>
        <v>80.20531386567032</v>
      </c>
      <c r="E61" s="13">
        <f t="shared" si="7"/>
        <v>80.20531386567032</v>
      </c>
      <c r="F61" s="13">
        <f t="shared" si="7"/>
        <v>71.225037539068</v>
      </c>
      <c r="G61" s="13">
        <f t="shared" si="7"/>
        <v>61.979572283820275</v>
      </c>
      <c r="H61" s="13">
        <f t="shared" si="7"/>
        <v>57.30048072872408</v>
      </c>
      <c r="I61" s="13">
        <f t="shared" si="7"/>
        <v>62.02905612136374</v>
      </c>
      <c r="J61" s="13">
        <f t="shared" si="7"/>
        <v>64.39621707326</v>
      </c>
      <c r="K61" s="13">
        <f t="shared" si="7"/>
        <v>123.36867140757704</v>
      </c>
      <c r="L61" s="13">
        <f t="shared" si="7"/>
        <v>89.7539168344819</v>
      </c>
      <c r="M61" s="13">
        <f t="shared" si="7"/>
        <v>91.76359690596702</v>
      </c>
      <c r="N61" s="13">
        <f t="shared" si="7"/>
        <v>190.97880388811322</v>
      </c>
      <c r="O61" s="13">
        <f t="shared" si="7"/>
        <v>0</v>
      </c>
      <c r="P61" s="13">
        <f t="shared" si="7"/>
        <v>0</v>
      </c>
      <c r="Q61" s="13">
        <f t="shared" si="7"/>
        <v>49.067190258994366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65.84108116037228</v>
      </c>
      <c r="W61" s="13">
        <f t="shared" si="7"/>
        <v>76.53409311879594</v>
      </c>
      <c r="X61" s="13">
        <f t="shared" si="7"/>
        <v>0</v>
      </c>
      <c r="Y61" s="13">
        <f t="shared" si="7"/>
        <v>0</v>
      </c>
      <c r="Z61" s="14">
        <f t="shared" si="7"/>
        <v>80.20531386567032</v>
      </c>
    </row>
    <row r="62" spans="1:26" ht="13.5">
      <c r="A62" s="38" t="s">
        <v>106</v>
      </c>
      <c r="B62" s="12">
        <f t="shared" si="7"/>
        <v>72.24998686699783</v>
      </c>
      <c r="C62" s="12">
        <f t="shared" si="7"/>
        <v>0</v>
      </c>
      <c r="D62" s="3">
        <f t="shared" si="7"/>
        <v>83.0554937014425</v>
      </c>
      <c r="E62" s="13">
        <f t="shared" si="7"/>
        <v>83.0554937014425</v>
      </c>
      <c r="F62" s="13">
        <f t="shared" si="7"/>
        <v>109.16182270301091</v>
      </c>
      <c r="G62" s="13">
        <f t="shared" si="7"/>
        <v>72.6658835711383</v>
      </c>
      <c r="H62" s="13">
        <f t="shared" si="7"/>
        <v>143.86476628861956</v>
      </c>
      <c r="I62" s="13">
        <f t="shared" si="7"/>
        <v>109.00266375560437</v>
      </c>
      <c r="J62" s="13">
        <f t="shared" si="7"/>
        <v>90.94677144189522</v>
      </c>
      <c r="K62" s="13">
        <f t="shared" si="7"/>
        <v>229.46025512512188</v>
      </c>
      <c r="L62" s="13">
        <f t="shared" si="7"/>
        <v>166.93823727983875</v>
      </c>
      <c r="M62" s="13">
        <f t="shared" si="7"/>
        <v>153.5908343081378</v>
      </c>
      <c r="N62" s="13">
        <f t="shared" si="7"/>
        <v>110.31324055223459</v>
      </c>
      <c r="O62" s="13">
        <f t="shared" si="7"/>
        <v>0</v>
      </c>
      <c r="P62" s="13">
        <f t="shared" si="7"/>
        <v>0</v>
      </c>
      <c r="Q62" s="13">
        <f t="shared" si="7"/>
        <v>30.183619793492365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91.24360905267633</v>
      </c>
      <c r="W62" s="13">
        <f t="shared" si="7"/>
        <v>83.76023340609032</v>
      </c>
      <c r="X62" s="13">
        <f t="shared" si="7"/>
        <v>0</v>
      </c>
      <c r="Y62" s="13">
        <f t="shared" si="7"/>
        <v>0</v>
      </c>
      <c r="Z62" s="14">
        <f t="shared" si="7"/>
        <v>83.0554937014425</v>
      </c>
    </row>
    <row r="63" spans="1:26" ht="13.5">
      <c r="A63" s="38" t="s">
        <v>107</v>
      </c>
      <c r="B63" s="12">
        <f t="shared" si="7"/>
        <v>84.99996806572257</v>
      </c>
      <c r="C63" s="12">
        <f t="shared" si="7"/>
        <v>0</v>
      </c>
      <c r="D63" s="3">
        <f t="shared" si="7"/>
        <v>62.02585980740446</v>
      </c>
      <c r="E63" s="13">
        <f t="shared" si="7"/>
        <v>62.02585980740446</v>
      </c>
      <c r="F63" s="13">
        <f t="shared" si="7"/>
        <v>369.0806169688371</v>
      </c>
      <c r="G63" s="13">
        <f t="shared" si="7"/>
        <v>285.8931215506798</v>
      </c>
      <c r="H63" s="13">
        <f t="shared" si="7"/>
        <v>422.463713579185</v>
      </c>
      <c r="I63" s="13">
        <f t="shared" si="7"/>
        <v>366.4656333862753</v>
      </c>
      <c r="J63" s="13">
        <f t="shared" si="7"/>
        <v>412.77656422992914</v>
      </c>
      <c r="K63" s="13">
        <f t="shared" si="7"/>
        <v>1710.9457264478547</v>
      </c>
      <c r="L63" s="13">
        <f t="shared" si="7"/>
        <v>1244.7574773160077</v>
      </c>
      <c r="M63" s="13">
        <f t="shared" si="7"/>
        <v>903.6237565620291</v>
      </c>
      <c r="N63" s="13">
        <f t="shared" si="7"/>
        <v>251.9026439337781</v>
      </c>
      <c r="O63" s="13">
        <f t="shared" si="7"/>
        <v>0</v>
      </c>
      <c r="P63" s="13">
        <f t="shared" si="7"/>
        <v>0</v>
      </c>
      <c r="Q63" s="13">
        <f t="shared" si="7"/>
        <v>66.94905514784351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436.7431815019791</v>
      </c>
      <c r="W63" s="13">
        <f t="shared" si="7"/>
        <v>74.99985013457915</v>
      </c>
      <c r="X63" s="13">
        <f t="shared" si="7"/>
        <v>0</v>
      </c>
      <c r="Y63" s="13">
        <f t="shared" si="7"/>
        <v>0</v>
      </c>
      <c r="Z63" s="14">
        <f t="shared" si="7"/>
        <v>62.02585980740446</v>
      </c>
    </row>
    <row r="64" spans="1:26" ht="13.5">
      <c r="A64" s="38" t="s">
        <v>108</v>
      </c>
      <c r="B64" s="12">
        <f t="shared" si="7"/>
        <v>84.6170419606186</v>
      </c>
      <c r="C64" s="12">
        <f t="shared" si="7"/>
        <v>0</v>
      </c>
      <c r="D64" s="3">
        <f t="shared" si="7"/>
        <v>68.8608757913552</v>
      </c>
      <c r="E64" s="13">
        <f t="shared" si="7"/>
        <v>68.8608757913552</v>
      </c>
      <c r="F64" s="13">
        <f t="shared" si="7"/>
        <v>87.68372992091342</v>
      </c>
      <c r="G64" s="13">
        <f t="shared" si="7"/>
        <v>72.59567605017916</v>
      </c>
      <c r="H64" s="13">
        <f t="shared" si="7"/>
        <v>83.41254943952666</v>
      </c>
      <c r="I64" s="13">
        <f t="shared" si="7"/>
        <v>81.8285729332819</v>
      </c>
      <c r="J64" s="13">
        <f t="shared" si="7"/>
        <v>74.06961744129407</v>
      </c>
      <c r="K64" s="13">
        <f t="shared" si="7"/>
        <v>131.1729006118188</v>
      </c>
      <c r="L64" s="13">
        <f t="shared" si="7"/>
        <v>95.43163885461358</v>
      </c>
      <c r="M64" s="13">
        <f t="shared" si="7"/>
        <v>100.22772363063464</v>
      </c>
      <c r="N64" s="13">
        <f t="shared" si="7"/>
        <v>72.82778633250715</v>
      </c>
      <c r="O64" s="13">
        <f t="shared" si="7"/>
        <v>0</v>
      </c>
      <c r="P64" s="13">
        <f t="shared" si="7"/>
        <v>0</v>
      </c>
      <c r="Q64" s="13">
        <f t="shared" si="7"/>
        <v>18.39742513900243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60.44843833098459</v>
      </c>
      <c r="W64" s="13">
        <f t="shared" si="7"/>
        <v>74.99997035958566</v>
      </c>
      <c r="X64" s="13">
        <f t="shared" si="7"/>
        <v>0</v>
      </c>
      <c r="Y64" s="13">
        <f t="shared" si="7"/>
        <v>0</v>
      </c>
      <c r="Z64" s="14">
        <f t="shared" si="7"/>
        <v>68.8608757913552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75</v>
      </c>
      <c r="E66" s="16">
        <f t="shared" si="7"/>
        <v>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75</v>
      </c>
      <c r="X66" s="16">
        <f t="shared" si="7"/>
        <v>0</v>
      </c>
      <c r="Y66" s="16">
        <f t="shared" si="7"/>
        <v>0</v>
      </c>
      <c r="Z66" s="17">
        <f t="shared" si="7"/>
        <v>75</v>
      </c>
    </row>
    <row r="67" spans="1:26" ht="13.5" hidden="1">
      <c r="A67" s="40" t="s">
        <v>111</v>
      </c>
      <c r="B67" s="23">
        <v>95832176</v>
      </c>
      <c r="C67" s="23"/>
      <c r="D67" s="24">
        <v>149542826</v>
      </c>
      <c r="E67" s="25">
        <v>149542826</v>
      </c>
      <c r="F67" s="25">
        <v>5750181</v>
      </c>
      <c r="G67" s="25">
        <v>5576157</v>
      </c>
      <c r="H67" s="25">
        <v>7902803</v>
      </c>
      <c r="I67" s="25">
        <v>19229141</v>
      </c>
      <c r="J67" s="25">
        <v>9394614</v>
      </c>
      <c r="K67" s="25">
        <v>8898846</v>
      </c>
      <c r="L67" s="25">
        <v>8275131</v>
      </c>
      <c r="M67" s="25">
        <v>26568591</v>
      </c>
      <c r="N67" s="25">
        <v>9234648</v>
      </c>
      <c r="O67" s="25">
        <v>8987011</v>
      </c>
      <c r="P67" s="25">
        <v>15118230</v>
      </c>
      <c r="Q67" s="25">
        <v>33339889</v>
      </c>
      <c r="R67" s="25"/>
      <c r="S67" s="25"/>
      <c r="T67" s="25"/>
      <c r="U67" s="25"/>
      <c r="V67" s="25">
        <v>79137621</v>
      </c>
      <c r="W67" s="25">
        <v>113264001</v>
      </c>
      <c r="X67" s="25"/>
      <c r="Y67" s="24"/>
      <c r="Z67" s="26">
        <v>149542826</v>
      </c>
    </row>
    <row r="68" spans="1:26" ht="13.5" hidden="1">
      <c r="A68" s="36" t="s">
        <v>31</v>
      </c>
      <c r="B68" s="18">
        <v>27847171</v>
      </c>
      <c r="C68" s="18"/>
      <c r="D68" s="19">
        <v>44069375</v>
      </c>
      <c r="E68" s="20">
        <v>44069375</v>
      </c>
      <c r="F68" s="20">
        <v>2687858</v>
      </c>
      <c r="G68" s="20">
        <v>2701016</v>
      </c>
      <c r="H68" s="20">
        <v>2702374</v>
      </c>
      <c r="I68" s="20">
        <v>8091248</v>
      </c>
      <c r="J68" s="20">
        <v>2707487</v>
      </c>
      <c r="K68" s="20">
        <v>2710570</v>
      </c>
      <c r="L68" s="20">
        <v>2695028</v>
      </c>
      <c r="M68" s="20">
        <v>8113085</v>
      </c>
      <c r="N68" s="20">
        <v>1763771</v>
      </c>
      <c r="O68" s="20">
        <v>4520195</v>
      </c>
      <c r="P68" s="20">
        <v>5157393</v>
      </c>
      <c r="Q68" s="20">
        <v>11441359</v>
      </c>
      <c r="R68" s="20"/>
      <c r="S68" s="20"/>
      <c r="T68" s="20"/>
      <c r="U68" s="20"/>
      <c r="V68" s="20">
        <v>27645692</v>
      </c>
      <c r="W68" s="20">
        <v>33322644</v>
      </c>
      <c r="X68" s="20"/>
      <c r="Y68" s="19"/>
      <c r="Z68" s="22">
        <v>44069375</v>
      </c>
    </row>
    <row r="69" spans="1:26" ht="13.5" hidden="1">
      <c r="A69" s="37" t="s">
        <v>32</v>
      </c>
      <c r="B69" s="18">
        <v>67985005</v>
      </c>
      <c r="C69" s="18"/>
      <c r="D69" s="19">
        <v>104723451</v>
      </c>
      <c r="E69" s="20">
        <v>104723451</v>
      </c>
      <c r="F69" s="20">
        <v>3062323</v>
      </c>
      <c r="G69" s="20">
        <v>2875141</v>
      </c>
      <c r="H69" s="20">
        <v>5200429</v>
      </c>
      <c r="I69" s="20">
        <v>11137893</v>
      </c>
      <c r="J69" s="20">
        <v>6687127</v>
      </c>
      <c r="K69" s="20">
        <v>6188276</v>
      </c>
      <c r="L69" s="20">
        <v>5580103</v>
      </c>
      <c r="M69" s="20">
        <v>18455506</v>
      </c>
      <c r="N69" s="20">
        <v>7470877</v>
      </c>
      <c r="O69" s="20">
        <v>4466816</v>
      </c>
      <c r="P69" s="20">
        <v>9960837</v>
      </c>
      <c r="Q69" s="20">
        <v>21898530</v>
      </c>
      <c r="R69" s="20"/>
      <c r="S69" s="20"/>
      <c r="T69" s="20"/>
      <c r="U69" s="20"/>
      <c r="V69" s="20">
        <v>51491929</v>
      </c>
      <c r="W69" s="20">
        <v>79378857</v>
      </c>
      <c r="X69" s="20"/>
      <c r="Y69" s="19"/>
      <c r="Z69" s="22">
        <v>104723451</v>
      </c>
    </row>
    <row r="70" spans="1:26" ht="13.5" hidden="1">
      <c r="A70" s="38" t="s">
        <v>105</v>
      </c>
      <c r="B70" s="18">
        <v>51738832</v>
      </c>
      <c r="C70" s="18"/>
      <c r="D70" s="19">
        <v>70958286</v>
      </c>
      <c r="E70" s="20">
        <v>70958286</v>
      </c>
      <c r="F70" s="20">
        <v>1716878</v>
      </c>
      <c r="G70" s="20">
        <v>1494636</v>
      </c>
      <c r="H70" s="20">
        <v>3323288</v>
      </c>
      <c r="I70" s="20">
        <v>6534802</v>
      </c>
      <c r="J70" s="20">
        <v>2595345</v>
      </c>
      <c r="K70" s="20">
        <v>2399961</v>
      </c>
      <c r="L70" s="20">
        <v>2399961</v>
      </c>
      <c r="M70" s="20">
        <v>7395267</v>
      </c>
      <c r="N70" s="20">
        <v>2554761</v>
      </c>
      <c r="O70" s="20">
        <v>2612705</v>
      </c>
      <c r="P70" s="20">
        <v>4776148</v>
      </c>
      <c r="Q70" s="20">
        <v>9943614</v>
      </c>
      <c r="R70" s="20"/>
      <c r="S70" s="20"/>
      <c r="T70" s="20"/>
      <c r="U70" s="20"/>
      <c r="V70" s="20">
        <v>23873683</v>
      </c>
      <c r="W70" s="20">
        <v>55771533</v>
      </c>
      <c r="X70" s="20"/>
      <c r="Y70" s="19"/>
      <c r="Z70" s="22">
        <v>70958286</v>
      </c>
    </row>
    <row r="71" spans="1:26" ht="13.5" hidden="1">
      <c r="A71" s="38" t="s">
        <v>106</v>
      </c>
      <c r="B71" s="18">
        <v>7328865</v>
      </c>
      <c r="C71" s="18"/>
      <c r="D71" s="19">
        <v>15479973</v>
      </c>
      <c r="E71" s="20">
        <v>15479973</v>
      </c>
      <c r="F71" s="20">
        <v>631370</v>
      </c>
      <c r="G71" s="20">
        <v>718516</v>
      </c>
      <c r="H71" s="20">
        <v>746027</v>
      </c>
      <c r="I71" s="20">
        <v>2095913</v>
      </c>
      <c r="J71" s="20">
        <v>1035741</v>
      </c>
      <c r="K71" s="20">
        <v>727251</v>
      </c>
      <c r="L71" s="20">
        <v>727251</v>
      </c>
      <c r="M71" s="20">
        <v>2490243</v>
      </c>
      <c r="N71" s="20">
        <v>862532</v>
      </c>
      <c r="O71" s="20">
        <v>883643</v>
      </c>
      <c r="P71" s="20">
        <v>1406154</v>
      </c>
      <c r="Q71" s="20">
        <v>3152329</v>
      </c>
      <c r="R71" s="20"/>
      <c r="S71" s="20"/>
      <c r="T71" s="20"/>
      <c r="U71" s="20"/>
      <c r="V71" s="20">
        <v>7738485</v>
      </c>
      <c r="W71" s="20">
        <v>11512296</v>
      </c>
      <c r="X71" s="20"/>
      <c r="Y71" s="19"/>
      <c r="Z71" s="22">
        <v>15479973</v>
      </c>
    </row>
    <row r="72" spans="1:26" ht="13.5" hidden="1">
      <c r="A72" s="38" t="s">
        <v>107</v>
      </c>
      <c r="B72" s="18">
        <v>2192002</v>
      </c>
      <c r="C72" s="18"/>
      <c r="D72" s="19">
        <v>7261539</v>
      </c>
      <c r="E72" s="20">
        <v>7261539</v>
      </c>
      <c r="F72" s="20">
        <v>136733</v>
      </c>
      <c r="G72" s="20">
        <v>133722</v>
      </c>
      <c r="H72" s="20">
        <v>186020</v>
      </c>
      <c r="I72" s="20">
        <v>456475</v>
      </c>
      <c r="J72" s="20">
        <v>167095</v>
      </c>
      <c r="K72" s="20">
        <v>71416</v>
      </c>
      <c r="L72" s="20">
        <v>71416</v>
      </c>
      <c r="M72" s="20">
        <v>309927</v>
      </c>
      <c r="N72" s="20">
        <v>80940</v>
      </c>
      <c r="O72" s="20">
        <v>78981</v>
      </c>
      <c r="P72" s="20">
        <v>144624</v>
      </c>
      <c r="Q72" s="20">
        <v>304545</v>
      </c>
      <c r="R72" s="20"/>
      <c r="S72" s="20"/>
      <c r="T72" s="20"/>
      <c r="U72" s="20"/>
      <c r="V72" s="20">
        <v>1070947</v>
      </c>
      <c r="W72" s="20">
        <v>4504041</v>
      </c>
      <c r="X72" s="20"/>
      <c r="Y72" s="19"/>
      <c r="Z72" s="22">
        <v>7261539</v>
      </c>
    </row>
    <row r="73" spans="1:26" ht="13.5" hidden="1">
      <c r="A73" s="38" t="s">
        <v>108</v>
      </c>
      <c r="B73" s="18">
        <v>6725306</v>
      </c>
      <c r="C73" s="18"/>
      <c r="D73" s="19">
        <v>11023653</v>
      </c>
      <c r="E73" s="20">
        <v>11023653</v>
      </c>
      <c r="F73" s="20">
        <v>577342</v>
      </c>
      <c r="G73" s="20">
        <v>528267</v>
      </c>
      <c r="H73" s="20">
        <v>945094</v>
      </c>
      <c r="I73" s="20">
        <v>2050703</v>
      </c>
      <c r="J73" s="20">
        <v>934105</v>
      </c>
      <c r="K73" s="20">
        <v>934427</v>
      </c>
      <c r="L73" s="20">
        <v>934427</v>
      </c>
      <c r="M73" s="20">
        <v>2802959</v>
      </c>
      <c r="N73" s="20">
        <v>933207</v>
      </c>
      <c r="O73" s="20">
        <v>891487</v>
      </c>
      <c r="P73" s="20">
        <v>1869486</v>
      </c>
      <c r="Q73" s="20">
        <v>3694180</v>
      </c>
      <c r="R73" s="20"/>
      <c r="S73" s="20"/>
      <c r="T73" s="20"/>
      <c r="U73" s="20"/>
      <c r="V73" s="20">
        <v>8547842</v>
      </c>
      <c r="W73" s="20">
        <v>7590987</v>
      </c>
      <c r="X73" s="20"/>
      <c r="Y73" s="19"/>
      <c r="Z73" s="22">
        <v>11023653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>
        <v>1954841</v>
      </c>
      <c r="K74" s="20">
        <v>2055221</v>
      </c>
      <c r="L74" s="20">
        <v>1447048</v>
      </c>
      <c r="M74" s="20">
        <v>5457110</v>
      </c>
      <c r="N74" s="20">
        <v>3039437</v>
      </c>
      <c r="O74" s="20"/>
      <c r="P74" s="20">
        <v>1764425</v>
      </c>
      <c r="Q74" s="20">
        <v>4803862</v>
      </c>
      <c r="R74" s="20"/>
      <c r="S74" s="20"/>
      <c r="T74" s="20"/>
      <c r="U74" s="20"/>
      <c r="V74" s="20">
        <v>10260972</v>
      </c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750000</v>
      </c>
      <c r="E75" s="29">
        <v>750000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562500</v>
      </c>
      <c r="X75" s="29"/>
      <c r="Y75" s="28"/>
      <c r="Z75" s="30">
        <v>750000</v>
      </c>
    </row>
    <row r="76" spans="1:26" ht="13.5" hidden="1">
      <c r="A76" s="41" t="s">
        <v>112</v>
      </c>
      <c r="B76" s="31">
        <v>76946647</v>
      </c>
      <c r="C76" s="31"/>
      <c r="D76" s="32">
        <v>117320532</v>
      </c>
      <c r="E76" s="33">
        <v>117320532</v>
      </c>
      <c r="F76" s="33">
        <v>3791142</v>
      </c>
      <c r="G76" s="33">
        <v>2871984</v>
      </c>
      <c r="H76" s="33">
        <v>5903700</v>
      </c>
      <c r="I76" s="33">
        <v>12566826</v>
      </c>
      <c r="J76" s="33">
        <v>5181477</v>
      </c>
      <c r="K76" s="33">
        <v>9179248</v>
      </c>
      <c r="L76" s="33">
        <v>6678140</v>
      </c>
      <c r="M76" s="33">
        <v>21038865</v>
      </c>
      <c r="N76" s="33">
        <v>9092780</v>
      </c>
      <c r="O76" s="33"/>
      <c r="P76" s="33"/>
      <c r="Q76" s="33">
        <v>9092780</v>
      </c>
      <c r="R76" s="33"/>
      <c r="S76" s="33"/>
      <c r="T76" s="33"/>
      <c r="U76" s="33"/>
      <c r="V76" s="33">
        <v>42698471</v>
      </c>
      <c r="W76" s="33">
        <v>87990399</v>
      </c>
      <c r="X76" s="33"/>
      <c r="Y76" s="32"/>
      <c r="Z76" s="34">
        <v>117320532</v>
      </c>
    </row>
    <row r="77" spans="1:26" ht="13.5" hidden="1">
      <c r="A77" s="36" t="s">
        <v>31</v>
      </c>
      <c r="B77" s="18">
        <v>20119580</v>
      </c>
      <c r="C77" s="18"/>
      <c r="D77" s="19">
        <v>34893732</v>
      </c>
      <c r="E77" s="20">
        <v>34893732</v>
      </c>
      <c r="F77" s="20">
        <v>868190</v>
      </c>
      <c r="G77" s="20">
        <v>657698</v>
      </c>
      <c r="H77" s="20">
        <v>1351976</v>
      </c>
      <c r="I77" s="20">
        <v>2877864</v>
      </c>
      <c r="J77" s="20">
        <v>1186583</v>
      </c>
      <c r="K77" s="20">
        <v>2102092</v>
      </c>
      <c r="L77" s="20">
        <v>1529326</v>
      </c>
      <c r="M77" s="20">
        <v>4818001</v>
      </c>
      <c r="N77" s="20">
        <v>2378717</v>
      </c>
      <c r="O77" s="20"/>
      <c r="P77" s="20"/>
      <c r="Q77" s="20">
        <v>2378717</v>
      </c>
      <c r="R77" s="20"/>
      <c r="S77" s="20"/>
      <c r="T77" s="20"/>
      <c r="U77" s="20"/>
      <c r="V77" s="20">
        <v>10074582</v>
      </c>
      <c r="W77" s="20">
        <v>26170299</v>
      </c>
      <c r="X77" s="20"/>
      <c r="Y77" s="19"/>
      <c r="Z77" s="22">
        <v>34893732</v>
      </c>
    </row>
    <row r="78" spans="1:26" ht="13.5" hidden="1">
      <c r="A78" s="37" t="s">
        <v>32</v>
      </c>
      <c r="B78" s="18">
        <v>56827067</v>
      </c>
      <c r="C78" s="18"/>
      <c r="D78" s="19">
        <v>81864300</v>
      </c>
      <c r="E78" s="20">
        <v>81864300</v>
      </c>
      <c r="F78" s="20">
        <v>2922952</v>
      </c>
      <c r="G78" s="20">
        <v>2214286</v>
      </c>
      <c r="H78" s="20">
        <v>4551724</v>
      </c>
      <c r="I78" s="20">
        <v>9688962</v>
      </c>
      <c r="J78" s="20">
        <v>3994894</v>
      </c>
      <c r="K78" s="20">
        <v>7077156</v>
      </c>
      <c r="L78" s="20">
        <v>5148814</v>
      </c>
      <c r="M78" s="20">
        <v>16220864</v>
      </c>
      <c r="N78" s="20">
        <v>6714063</v>
      </c>
      <c r="O78" s="20"/>
      <c r="P78" s="20"/>
      <c r="Q78" s="20">
        <v>6714063</v>
      </c>
      <c r="R78" s="20"/>
      <c r="S78" s="20"/>
      <c r="T78" s="20"/>
      <c r="U78" s="20"/>
      <c r="V78" s="20">
        <v>32623889</v>
      </c>
      <c r="W78" s="20">
        <v>61398225</v>
      </c>
      <c r="X78" s="20"/>
      <c r="Y78" s="19"/>
      <c r="Z78" s="22">
        <v>81864300</v>
      </c>
    </row>
    <row r="79" spans="1:26" ht="13.5" hidden="1">
      <c r="A79" s="38" t="s">
        <v>105</v>
      </c>
      <c r="B79" s="18">
        <v>43978007</v>
      </c>
      <c r="C79" s="18"/>
      <c r="D79" s="19">
        <v>56912316</v>
      </c>
      <c r="E79" s="20">
        <v>56912316</v>
      </c>
      <c r="F79" s="20">
        <v>1222847</v>
      </c>
      <c r="G79" s="20">
        <v>926369</v>
      </c>
      <c r="H79" s="20">
        <v>1904260</v>
      </c>
      <c r="I79" s="20">
        <v>4053476</v>
      </c>
      <c r="J79" s="20">
        <v>1671304</v>
      </c>
      <c r="K79" s="20">
        <v>2960800</v>
      </c>
      <c r="L79" s="20">
        <v>2154059</v>
      </c>
      <c r="M79" s="20">
        <v>6786163</v>
      </c>
      <c r="N79" s="20">
        <v>4879052</v>
      </c>
      <c r="O79" s="20"/>
      <c r="P79" s="20"/>
      <c r="Q79" s="20">
        <v>4879052</v>
      </c>
      <c r="R79" s="20"/>
      <c r="S79" s="20"/>
      <c r="T79" s="20"/>
      <c r="U79" s="20"/>
      <c r="V79" s="20">
        <v>15718691</v>
      </c>
      <c r="W79" s="20">
        <v>42684237</v>
      </c>
      <c r="X79" s="20"/>
      <c r="Y79" s="19"/>
      <c r="Z79" s="22">
        <v>56912316</v>
      </c>
    </row>
    <row r="80" spans="1:26" ht="13.5" hidden="1">
      <c r="A80" s="38" t="s">
        <v>106</v>
      </c>
      <c r="B80" s="18">
        <v>5295104</v>
      </c>
      <c r="C80" s="18"/>
      <c r="D80" s="19">
        <v>12856968</v>
      </c>
      <c r="E80" s="20">
        <v>12856968</v>
      </c>
      <c r="F80" s="20">
        <v>689215</v>
      </c>
      <c r="G80" s="20">
        <v>522116</v>
      </c>
      <c r="H80" s="20">
        <v>1073270</v>
      </c>
      <c r="I80" s="20">
        <v>2284601</v>
      </c>
      <c r="J80" s="20">
        <v>941973</v>
      </c>
      <c r="K80" s="20">
        <v>1668752</v>
      </c>
      <c r="L80" s="20">
        <v>1214060</v>
      </c>
      <c r="M80" s="20">
        <v>3824785</v>
      </c>
      <c r="N80" s="20">
        <v>951487</v>
      </c>
      <c r="O80" s="20"/>
      <c r="P80" s="20"/>
      <c r="Q80" s="20">
        <v>951487</v>
      </c>
      <c r="R80" s="20"/>
      <c r="S80" s="20"/>
      <c r="T80" s="20"/>
      <c r="U80" s="20"/>
      <c r="V80" s="20">
        <v>7060873</v>
      </c>
      <c r="W80" s="20">
        <v>9642726</v>
      </c>
      <c r="X80" s="20"/>
      <c r="Y80" s="19"/>
      <c r="Z80" s="22">
        <v>12856968</v>
      </c>
    </row>
    <row r="81" spans="1:26" ht="13.5" hidden="1">
      <c r="A81" s="38" t="s">
        <v>107</v>
      </c>
      <c r="B81" s="18">
        <v>1863201</v>
      </c>
      <c r="C81" s="18"/>
      <c r="D81" s="19">
        <v>4504032</v>
      </c>
      <c r="E81" s="20">
        <v>4504032</v>
      </c>
      <c r="F81" s="20">
        <v>504655</v>
      </c>
      <c r="G81" s="20">
        <v>382302</v>
      </c>
      <c r="H81" s="20">
        <v>785867</v>
      </c>
      <c r="I81" s="20">
        <v>1672824</v>
      </c>
      <c r="J81" s="20">
        <v>689729</v>
      </c>
      <c r="K81" s="20">
        <v>1221889</v>
      </c>
      <c r="L81" s="20">
        <v>888956</v>
      </c>
      <c r="M81" s="20">
        <v>2800574</v>
      </c>
      <c r="N81" s="20">
        <v>203890</v>
      </c>
      <c r="O81" s="20"/>
      <c r="P81" s="20"/>
      <c r="Q81" s="20">
        <v>203890</v>
      </c>
      <c r="R81" s="20"/>
      <c r="S81" s="20"/>
      <c r="T81" s="20"/>
      <c r="U81" s="20"/>
      <c r="V81" s="20">
        <v>4677288</v>
      </c>
      <c r="W81" s="20">
        <v>3378024</v>
      </c>
      <c r="X81" s="20"/>
      <c r="Y81" s="19"/>
      <c r="Z81" s="22">
        <v>4504032</v>
      </c>
    </row>
    <row r="82" spans="1:26" ht="13.5" hidden="1">
      <c r="A82" s="38" t="s">
        <v>108</v>
      </c>
      <c r="B82" s="18">
        <v>5690755</v>
      </c>
      <c r="C82" s="18"/>
      <c r="D82" s="19">
        <v>7590984</v>
      </c>
      <c r="E82" s="20">
        <v>7590984</v>
      </c>
      <c r="F82" s="20">
        <v>506235</v>
      </c>
      <c r="G82" s="20">
        <v>383499</v>
      </c>
      <c r="H82" s="20">
        <v>788327</v>
      </c>
      <c r="I82" s="20">
        <v>1678061</v>
      </c>
      <c r="J82" s="20">
        <v>691888</v>
      </c>
      <c r="K82" s="20">
        <v>1225715</v>
      </c>
      <c r="L82" s="20">
        <v>891739</v>
      </c>
      <c r="M82" s="20">
        <v>2809342</v>
      </c>
      <c r="N82" s="20">
        <v>679634</v>
      </c>
      <c r="O82" s="20"/>
      <c r="P82" s="20"/>
      <c r="Q82" s="20">
        <v>679634</v>
      </c>
      <c r="R82" s="20"/>
      <c r="S82" s="20"/>
      <c r="T82" s="20"/>
      <c r="U82" s="20"/>
      <c r="V82" s="20">
        <v>5167037</v>
      </c>
      <c r="W82" s="20">
        <v>5693238</v>
      </c>
      <c r="X82" s="20"/>
      <c r="Y82" s="19"/>
      <c r="Z82" s="22">
        <v>7590984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562500</v>
      </c>
      <c r="E84" s="29">
        <v>562500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421875</v>
      </c>
      <c r="X84" s="29"/>
      <c r="Y84" s="28"/>
      <c r="Z84" s="30">
        <v>562500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73947</v>
      </c>
      <c r="G6" s="59">
        <v>51426</v>
      </c>
      <c r="H6" s="59">
        <v>43361</v>
      </c>
      <c r="I6" s="59">
        <v>168734</v>
      </c>
      <c r="J6" s="59">
        <v>54706</v>
      </c>
      <c r="K6" s="59">
        <v>47066</v>
      </c>
      <c r="L6" s="59">
        <v>54372</v>
      </c>
      <c r="M6" s="59">
        <v>156144</v>
      </c>
      <c r="N6" s="59">
        <v>39155</v>
      </c>
      <c r="O6" s="59">
        <v>42606</v>
      </c>
      <c r="P6" s="59">
        <v>43648</v>
      </c>
      <c r="Q6" s="59">
        <v>125409</v>
      </c>
      <c r="R6" s="59">
        <v>0</v>
      </c>
      <c r="S6" s="59">
        <v>0</v>
      </c>
      <c r="T6" s="59">
        <v>0</v>
      </c>
      <c r="U6" s="59">
        <v>0</v>
      </c>
      <c r="V6" s="59">
        <v>450287</v>
      </c>
      <c r="W6" s="59"/>
      <c r="X6" s="59">
        <v>450287</v>
      </c>
      <c r="Y6" s="60">
        <v>0</v>
      </c>
      <c r="Z6" s="61">
        <v>0</v>
      </c>
    </row>
    <row r="7" spans="1:26" ht="13.5">
      <c r="A7" s="57" t="s">
        <v>33</v>
      </c>
      <c r="B7" s="18">
        <v>4784006</v>
      </c>
      <c r="C7" s="18">
        <v>0</v>
      </c>
      <c r="D7" s="58">
        <v>0</v>
      </c>
      <c r="E7" s="59">
        <v>2045164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397517</v>
      </c>
      <c r="Q7" s="59">
        <v>397517</v>
      </c>
      <c r="R7" s="59">
        <v>0</v>
      </c>
      <c r="S7" s="59">
        <v>0</v>
      </c>
      <c r="T7" s="59">
        <v>0</v>
      </c>
      <c r="U7" s="59">
        <v>0</v>
      </c>
      <c r="V7" s="59">
        <v>397517</v>
      </c>
      <c r="W7" s="59"/>
      <c r="X7" s="59">
        <v>397517</v>
      </c>
      <c r="Y7" s="60">
        <v>0</v>
      </c>
      <c r="Z7" s="61">
        <v>2045164</v>
      </c>
    </row>
    <row r="8" spans="1:26" ht="13.5">
      <c r="A8" s="57" t="s">
        <v>34</v>
      </c>
      <c r="B8" s="18">
        <v>554981423</v>
      </c>
      <c r="C8" s="18">
        <v>0</v>
      </c>
      <c r="D8" s="58">
        <v>619361000</v>
      </c>
      <c r="E8" s="59">
        <v>619596836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201684000</v>
      </c>
      <c r="M8" s="59">
        <v>201684000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201684000</v>
      </c>
      <c r="W8" s="59">
        <v>619361000</v>
      </c>
      <c r="X8" s="59">
        <v>-417677000</v>
      </c>
      <c r="Y8" s="60">
        <v>-67.44</v>
      </c>
      <c r="Z8" s="61">
        <v>619596836</v>
      </c>
    </row>
    <row r="9" spans="1:26" ht="13.5">
      <c r="A9" s="57" t="s">
        <v>35</v>
      </c>
      <c r="B9" s="18">
        <v>2529799</v>
      </c>
      <c r="C9" s="18">
        <v>0</v>
      </c>
      <c r="D9" s="58">
        <v>3314000</v>
      </c>
      <c r="E9" s="59">
        <v>3314000</v>
      </c>
      <c r="F9" s="59">
        <v>18223</v>
      </c>
      <c r="G9" s="59">
        <v>139689</v>
      </c>
      <c r="H9" s="59">
        <v>17537</v>
      </c>
      <c r="I9" s="59">
        <v>175449</v>
      </c>
      <c r="J9" s="59">
        <v>17805</v>
      </c>
      <c r="K9" s="59">
        <v>207275</v>
      </c>
      <c r="L9" s="59">
        <v>291563</v>
      </c>
      <c r="M9" s="59">
        <v>516643</v>
      </c>
      <c r="N9" s="59">
        <v>1328692</v>
      </c>
      <c r="O9" s="59">
        <v>1740185</v>
      </c>
      <c r="P9" s="59">
        <v>20148</v>
      </c>
      <c r="Q9" s="59">
        <v>3089025</v>
      </c>
      <c r="R9" s="59">
        <v>0</v>
      </c>
      <c r="S9" s="59">
        <v>0</v>
      </c>
      <c r="T9" s="59">
        <v>0</v>
      </c>
      <c r="U9" s="59">
        <v>0</v>
      </c>
      <c r="V9" s="59">
        <v>3781117</v>
      </c>
      <c r="W9" s="59">
        <v>2485494</v>
      </c>
      <c r="X9" s="59">
        <v>1295623</v>
      </c>
      <c r="Y9" s="60">
        <v>52.13</v>
      </c>
      <c r="Z9" s="61">
        <v>3314000</v>
      </c>
    </row>
    <row r="10" spans="1:26" ht="25.5">
      <c r="A10" s="62" t="s">
        <v>97</v>
      </c>
      <c r="B10" s="63">
        <f>SUM(B5:B9)</f>
        <v>562295228</v>
      </c>
      <c r="C10" s="63">
        <f>SUM(C5:C9)</f>
        <v>0</v>
      </c>
      <c r="D10" s="64">
        <f aca="true" t="shared" si="0" ref="D10:Z10">SUM(D5:D9)</f>
        <v>622675000</v>
      </c>
      <c r="E10" s="65">
        <f t="shared" si="0"/>
        <v>624956000</v>
      </c>
      <c r="F10" s="65">
        <f t="shared" si="0"/>
        <v>92170</v>
      </c>
      <c r="G10" s="65">
        <f t="shared" si="0"/>
        <v>191115</v>
      </c>
      <c r="H10" s="65">
        <f t="shared" si="0"/>
        <v>60898</v>
      </c>
      <c r="I10" s="65">
        <f t="shared" si="0"/>
        <v>344183</v>
      </c>
      <c r="J10" s="65">
        <f t="shared" si="0"/>
        <v>72511</v>
      </c>
      <c r="K10" s="65">
        <f t="shared" si="0"/>
        <v>254341</v>
      </c>
      <c r="L10" s="65">
        <f t="shared" si="0"/>
        <v>202029935</v>
      </c>
      <c r="M10" s="65">
        <f t="shared" si="0"/>
        <v>202356787</v>
      </c>
      <c r="N10" s="65">
        <f t="shared" si="0"/>
        <v>1367847</v>
      </c>
      <c r="O10" s="65">
        <f t="shared" si="0"/>
        <v>1782791</v>
      </c>
      <c r="P10" s="65">
        <f t="shared" si="0"/>
        <v>461313</v>
      </c>
      <c r="Q10" s="65">
        <f t="shared" si="0"/>
        <v>3611951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206312921</v>
      </c>
      <c r="W10" s="65">
        <f t="shared" si="0"/>
        <v>621846494</v>
      </c>
      <c r="X10" s="65">
        <f t="shared" si="0"/>
        <v>-415533573</v>
      </c>
      <c r="Y10" s="66">
        <f>+IF(W10&lt;&gt;0,(X10/W10)*100,0)</f>
        <v>-66.82253208940662</v>
      </c>
      <c r="Z10" s="67">
        <f t="shared" si="0"/>
        <v>624956000</v>
      </c>
    </row>
    <row r="11" spans="1:26" ht="13.5">
      <c r="A11" s="57" t="s">
        <v>36</v>
      </c>
      <c r="B11" s="18">
        <v>306936890</v>
      </c>
      <c r="C11" s="18">
        <v>0</v>
      </c>
      <c r="D11" s="58">
        <v>313591345</v>
      </c>
      <c r="E11" s="59">
        <v>313591345</v>
      </c>
      <c r="F11" s="59">
        <v>23108918</v>
      </c>
      <c r="G11" s="59">
        <v>22470322</v>
      </c>
      <c r="H11" s="59">
        <v>22823941</v>
      </c>
      <c r="I11" s="59">
        <v>68403181</v>
      </c>
      <c r="J11" s="59">
        <v>27209388</v>
      </c>
      <c r="K11" s="59">
        <v>38658879</v>
      </c>
      <c r="L11" s="59">
        <v>22386243</v>
      </c>
      <c r="M11" s="59">
        <v>88254510</v>
      </c>
      <c r="N11" s="59">
        <v>23901747</v>
      </c>
      <c r="O11" s="59">
        <v>23508758</v>
      </c>
      <c r="P11" s="59">
        <v>26785240</v>
      </c>
      <c r="Q11" s="59">
        <v>74195745</v>
      </c>
      <c r="R11" s="59">
        <v>0</v>
      </c>
      <c r="S11" s="59">
        <v>0</v>
      </c>
      <c r="T11" s="59">
        <v>0</v>
      </c>
      <c r="U11" s="59">
        <v>0</v>
      </c>
      <c r="V11" s="59">
        <v>230853436</v>
      </c>
      <c r="W11" s="59">
        <v>241150437</v>
      </c>
      <c r="X11" s="59">
        <v>-10297001</v>
      </c>
      <c r="Y11" s="60">
        <v>-4.27</v>
      </c>
      <c r="Z11" s="61">
        <v>313591345</v>
      </c>
    </row>
    <row r="12" spans="1:26" ht="13.5">
      <c r="A12" s="57" t="s">
        <v>37</v>
      </c>
      <c r="B12" s="18">
        <v>8398324</v>
      </c>
      <c r="C12" s="18">
        <v>0</v>
      </c>
      <c r="D12" s="58">
        <v>13670662</v>
      </c>
      <c r="E12" s="59">
        <v>13670662</v>
      </c>
      <c r="F12" s="59">
        <v>620733</v>
      </c>
      <c r="G12" s="59">
        <v>612073</v>
      </c>
      <c r="H12" s="59">
        <v>600043</v>
      </c>
      <c r="I12" s="59">
        <v>1832849</v>
      </c>
      <c r="J12" s="59">
        <v>620018</v>
      </c>
      <c r="K12" s="59">
        <v>626957</v>
      </c>
      <c r="L12" s="59">
        <v>667175</v>
      </c>
      <c r="M12" s="59">
        <v>1914150</v>
      </c>
      <c r="N12" s="59">
        <v>625593</v>
      </c>
      <c r="O12" s="59">
        <v>1559010</v>
      </c>
      <c r="P12" s="59">
        <v>764305</v>
      </c>
      <c r="Q12" s="59">
        <v>2948908</v>
      </c>
      <c r="R12" s="59">
        <v>0</v>
      </c>
      <c r="S12" s="59">
        <v>0</v>
      </c>
      <c r="T12" s="59">
        <v>0</v>
      </c>
      <c r="U12" s="59">
        <v>0</v>
      </c>
      <c r="V12" s="59">
        <v>6695907</v>
      </c>
      <c r="W12" s="59">
        <v>10252989</v>
      </c>
      <c r="X12" s="59">
        <v>-3557082</v>
      </c>
      <c r="Y12" s="60">
        <v>-34.69</v>
      </c>
      <c r="Z12" s="61">
        <v>13670662</v>
      </c>
    </row>
    <row r="13" spans="1:26" ht="13.5">
      <c r="A13" s="57" t="s">
        <v>98</v>
      </c>
      <c r="B13" s="18">
        <v>384823828</v>
      </c>
      <c r="C13" s="18">
        <v>0</v>
      </c>
      <c r="D13" s="58">
        <v>323478136</v>
      </c>
      <c r="E13" s="59">
        <v>323478136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242608599</v>
      </c>
      <c r="X13" s="59">
        <v>-242608599</v>
      </c>
      <c r="Y13" s="60">
        <v>-100</v>
      </c>
      <c r="Z13" s="61">
        <v>323478136</v>
      </c>
    </row>
    <row r="14" spans="1:26" ht="13.5">
      <c r="A14" s="57" t="s">
        <v>38</v>
      </c>
      <c r="B14" s="18">
        <v>0</v>
      </c>
      <c r="C14" s="18">
        <v>0</v>
      </c>
      <c r="D14" s="58">
        <v>800000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51962</v>
      </c>
      <c r="K14" s="59">
        <v>19726</v>
      </c>
      <c r="L14" s="59">
        <v>18820</v>
      </c>
      <c r="M14" s="59">
        <v>90508</v>
      </c>
      <c r="N14" s="59">
        <v>0</v>
      </c>
      <c r="O14" s="59">
        <v>259</v>
      </c>
      <c r="P14" s="59">
        <v>0</v>
      </c>
      <c r="Q14" s="59">
        <v>259</v>
      </c>
      <c r="R14" s="59">
        <v>0</v>
      </c>
      <c r="S14" s="59">
        <v>0</v>
      </c>
      <c r="T14" s="59">
        <v>0</v>
      </c>
      <c r="U14" s="59">
        <v>0</v>
      </c>
      <c r="V14" s="59">
        <v>90767</v>
      </c>
      <c r="W14" s="59">
        <v>1125000</v>
      </c>
      <c r="X14" s="59">
        <v>-1034233</v>
      </c>
      <c r="Y14" s="60">
        <v>-91.93</v>
      </c>
      <c r="Z14" s="61">
        <v>0</v>
      </c>
    </row>
    <row r="15" spans="1:26" ht="13.5">
      <c r="A15" s="57" t="s">
        <v>39</v>
      </c>
      <c r="B15" s="18">
        <v>28089906</v>
      </c>
      <c r="C15" s="18">
        <v>0</v>
      </c>
      <c r="D15" s="58">
        <v>38000000</v>
      </c>
      <c r="E15" s="59">
        <v>27500000</v>
      </c>
      <c r="F15" s="59">
        <v>0</v>
      </c>
      <c r="G15" s="59">
        <v>40034</v>
      </c>
      <c r="H15" s="59">
        <v>2569169</v>
      </c>
      <c r="I15" s="59">
        <v>2609203</v>
      </c>
      <c r="J15" s="59">
        <v>2719139</v>
      </c>
      <c r="K15" s="59">
        <v>0</v>
      </c>
      <c r="L15" s="59">
        <v>0</v>
      </c>
      <c r="M15" s="59">
        <v>2719139</v>
      </c>
      <c r="N15" s="59">
        <v>0</v>
      </c>
      <c r="O15" s="59">
        <v>195238</v>
      </c>
      <c r="P15" s="59">
        <v>88572</v>
      </c>
      <c r="Q15" s="59">
        <v>283810</v>
      </c>
      <c r="R15" s="59">
        <v>0</v>
      </c>
      <c r="S15" s="59">
        <v>0</v>
      </c>
      <c r="T15" s="59">
        <v>0</v>
      </c>
      <c r="U15" s="59">
        <v>0</v>
      </c>
      <c r="V15" s="59">
        <v>5612152</v>
      </c>
      <c r="W15" s="59">
        <v>27524997</v>
      </c>
      <c r="X15" s="59">
        <v>-21912845</v>
      </c>
      <c r="Y15" s="60">
        <v>-79.61</v>
      </c>
      <c r="Z15" s="61">
        <v>27500000</v>
      </c>
    </row>
    <row r="16" spans="1:26" ht="13.5">
      <c r="A16" s="68" t="s">
        <v>40</v>
      </c>
      <c r="B16" s="18">
        <v>3532687</v>
      </c>
      <c r="C16" s="18">
        <v>0</v>
      </c>
      <c r="D16" s="58">
        <v>13094000</v>
      </c>
      <c r="E16" s="59">
        <v>11094000</v>
      </c>
      <c r="F16" s="59">
        <v>0</v>
      </c>
      <c r="G16" s="59">
        <v>0</v>
      </c>
      <c r="H16" s="59">
        <v>0</v>
      </c>
      <c r="I16" s="59">
        <v>0</v>
      </c>
      <c r="J16" s="59">
        <v>4000000</v>
      </c>
      <c r="K16" s="59">
        <v>2000000</v>
      </c>
      <c r="L16" s="59">
        <v>2000000</v>
      </c>
      <c r="M16" s="59">
        <v>8000000</v>
      </c>
      <c r="N16" s="59">
        <v>0</v>
      </c>
      <c r="O16" s="59">
        <v>199311</v>
      </c>
      <c r="P16" s="59">
        <v>103680</v>
      </c>
      <c r="Q16" s="59">
        <v>302991</v>
      </c>
      <c r="R16" s="59">
        <v>0</v>
      </c>
      <c r="S16" s="59">
        <v>0</v>
      </c>
      <c r="T16" s="59">
        <v>0</v>
      </c>
      <c r="U16" s="59">
        <v>0</v>
      </c>
      <c r="V16" s="59">
        <v>8302991</v>
      </c>
      <c r="W16" s="59">
        <v>9820495</v>
      </c>
      <c r="X16" s="59">
        <v>-1517504</v>
      </c>
      <c r="Y16" s="60">
        <v>-15.45</v>
      </c>
      <c r="Z16" s="61">
        <v>11094000</v>
      </c>
    </row>
    <row r="17" spans="1:26" ht="13.5">
      <c r="A17" s="57" t="s">
        <v>41</v>
      </c>
      <c r="B17" s="18">
        <v>164125620</v>
      </c>
      <c r="C17" s="18">
        <v>0</v>
      </c>
      <c r="D17" s="58">
        <v>92581855</v>
      </c>
      <c r="E17" s="59">
        <v>110310855</v>
      </c>
      <c r="F17" s="59">
        <v>473774</v>
      </c>
      <c r="G17" s="59">
        <v>-12030774</v>
      </c>
      <c r="H17" s="59">
        <v>4134333</v>
      </c>
      <c r="I17" s="59">
        <v>-7422667</v>
      </c>
      <c r="J17" s="59">
        <v>4896964</v>
      </c>
      <c r="K17" s="59">
        <v>8019413</v>
      </c>
      <c r="L17" s="59">
        <v>18696510</v>
      </c>
      <c r="M17" s="59">
        <v>31612887</v>
      </c>
      <c r="N17" s="59">
        <v>5966041</v>
      </c>
      <c r="O17" s="59">
        <v>6024628</v>
      </c>
      <c r="P17" s="59">
        <v>10917998</v>
      </c>
      <c r="Q17" s="59">
        <v>22908667</v>
      </c>
      <c r="R17" s="59">
        <v>0</v>
      </c>
      <c r="S17" s="59">
        <v>0</v>
      </c>
      <c r="T17" s="59">
        <v>0</v>
      </c>
      <c r="U17" s="59">
        <v>0</v>
      </c>
      <c r="V17" s="59">
        <v>47098887</v>
      </c>
      <c r="W17" s="59">
        <v>71917534</v>
      </c>
      <c r="X17" s="59">
        <v>-24818647</v>
      </c>
      <c r="Y17" s="60">
        <v>-34.51</v>
      </c>
      <c r="Z17" s="61">
        <v>110310855</v>
      </c>
    </row>
    <row r="18" spans="1:26" ht="13.5">
      <c r="A18" s="69" t="s">
        <v>42</v>
      </c>
      <c r="B18" s="70">
        <f>SUM(B11:B17)</f>
        <v>895907255</v>
      </c>
      <c r="C18" s="70">
        <f>SUM(C11:C17)</f>
        <v>0</v>
      </c>
      <c r="D18" s="71">
        <f aca="true" t="shared" si="1" ref="D18:Z18">SUM(D11:D17)</f>
        <v>795215998</v>
      </c>
      <c r="E18" s="72">
        <f t="shared" si="1"/>
        <v>799644998</v>
      </c>
      <c r="F18" s="72">
        <f t="shared" si="1"/>
        <v>24203425</v>
      </c>
      <c r="G18" s="72">
        <f t="shared" si="1"/>
        <v>11091655</v>
      </c>
      <c r="H18" s="72">
        <f t="shared" si="1"/>
        <v>30127486</v>
      </c>
      <c r="I18" s="72">
        <f t="shared" si="1"/>
        <v>65422566</v>
      </c>
      <c r="J18" s="72">
        <f t="shared" si="1"/>
        <v>39497471</v>
      </c>
      <c r="K18" s="72">
        <f t="shared" si="1"/>
        <v>49324975</v>
      </c>
      <c r="L18" s="72">
        <f t="shared" si="1"/>
        <v>43768748</v>
      </c>
      <c r="M18" s="72">
        <f t="shared" si="1"/>
        <v>132591194</v>
      </c>
      <c r="N18" s="72">
        <f t="shared" si="1"/>
        <v>30493381</v>
      </c>
      <c r="O18" s="72">
        <f t="shared" si="1"/>
        <v>31487204</v>
      </c>
      <c r="P18" s="72">
        <f t="shared" si="1"/>
        <v>38659795</v>
      </c>
      <c r="Q18" s="72">
        <f t="shared" si="1"/>
        <v>100640380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298654140</v>
      </c>
      <c r="W18" s="72">
        <f t="shared" si="1"/>
        <v>604400051</v>
      </c>
      <c r="X18" s="72">
        <f t="shared" si="1"/>
        <v>-305745911</v>
      </c>
      <c r="Y18" s="66">
        <f>+IF(W18&lt;&gt;0,(X18/W18)*100,0)</f>
        <v>-50.58667855737822</v>
      </c>
      <c r="Z18" s="73">
        <f t="shared" si="1"/>
        <v>799644998</v>
      </c>
    </row>
    <row r="19" spans="1:26" ht="13.5">
      <c r="A19" s="69" t="s">
        <v>43</v>
      </c>
      <c r="B19" s="74">
        <f>+B10-B18</f>
        <v>-333612027</v>
      </c>
      <c r="C19" s="74">
        <f>+C10-C18</f>
        <v>0</v>
      </c>
      <c r="D19" s="75">
        <f aca="true" t="shared" si="2" ref="D19:Z19">+D10-D18</f>
        <v>-172540998</v>
      </c>
      <c r="E19" s="76">
        <f t="shared" si="2"/>
        <v>-174688998</v>
      </c>
      <c r="F19" s="76">
        <f t="shared" si="2"/>
        <v>-24111255</v>
      </c>
      <c r="G19" s="76">
        <f t="shared" si="2"/>
        <v>-10900540</v>
      </c>
      <c r="H19" s="76">
        <f t="shared" si="2"/>
        <v>-30066588</v>
      </c>
      <c r="I19" s="76">
        <f t="shared" si="2"/>
        <v>-65078383</v>
      </c>
      <c r="J19" s="76">
        <f t="shared" si="2"/>
        <v>-39424960</v>
      </c>
      <c r="K19" s="76">
        <f t="shared" si="2"/>
        <v>-49070634</v>
      </c>
      <c r="L19" s="76">
        <f t="shared" si="2"/>
        <v>158261187</v>
      </c>
      <c r="M19" s="76">
        <f t="shared" si="2"/>
        <v>69765593</v>
      </c>
      <c r="N19" s="76">
        <f t="shared" si="2"/>
        <v>-29125534</v>
      </c>
      <c r="O19" s="76">
        <f t="shared" si="2"/>
        <v>-29704413</v>
      </c>
      <c r="P19" s="76">
        <f t="shared" si="2"/>
        <v>-38198482</v>
      </c>
      <c r="Q19" s="76">
        <f t="shared" si="2"/>
        <v>-97028429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-92341219</v>
      </c>
      <c r="W19" s="76">
        <f>IF(E10=E18,0,W10-W18)</f>
        <v>17446443</v>
      </c>
      <c r="X19" s="76">
        <f t="shared" si="2"/>
        <v>-109787662</v>
      </c>
      <c r="Y19" s="77">
        <f>+IF(W19&lt;&gt;0,(X19/W19)*100,0)</f>
        <v>-629.2839291080709</v>
      </c>
      <c r="Z19" s="78">
        <f t="shared" si="2"/>
        <v>-174688998</v>
      </c>
    </row>
    <row r="20" spans="1:26" ht="13.5">
      <c r="A20" s="57" t="s">
        <v>44</v>
      </c>
      <c r="B20" s="18">
        <v>109220990</v>
      </c>
      <c r="C20" s="18">
        <v>0</v>
      </c>
      <c r="D20" s="58">
        <v>307575000</v>
      </c>
      <c r="E20" s="59">
        <v>307575000</v>
      </c>
      <c r="F20" s="59">
        <v>226779000</v>
      </c>
      <c r="G20" s="59">
        <v>1775000</v>
      </c>
      <c r="H20" s="59">
        <v>7018</v>
      </c>
      <c r="I20" s="59">
        <v>228561018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228561018</v>
      </c>
      <c r="W20" s="59">
        <v>307575000</v>
      </c>
      <c r="X20" s="59">
        <v>-79013982</v>
      </c>
      <c r="Y20" s="60">
        <v>-25.69</v>
      </c>
      <c r="Z20" s="61">
        <v>307575000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-224391037</v>
      </c>
      <c r="C22" s="85">
        <f>SUM(C19:C21)</f>
        <v>0</v>
      </c>
      <c r="D22" s="86">
        <f aca="true" t="shared" si="3" ref="D22:Z22">SUM(D19:D21)</f>
        <v>135034002</v>
      </c>
      <c r="E22" s="87">
        <f t="shared" si="3"/>
        <v>132886002</v>
      </c>
      <c r="F22" s="87">
        <f t="shared" si="3"/>
        <v>202667745</v>
      </c>
      <c r="G22" s="87">
        <f t="shared" si="3"/>
        <v>-9125540</v>
      </c>
      <c r="H22" s="87">
        <f t="shared" si="3"/>
        <v>-30059570</v>
      </c>
      <c r="I22" s="87">
        <f t="shared" si="3"/>
        <v>163482635</v>
      </c>
      <c r="J22" s="87">
        <f t="shared" si="3"/>
        <v>-39424960</v>
      </c>
      <c r="K22" s="87">
        <f t="shared" si="3"/>
        <v>-49070634</v>
      </c>
      <c r="L22" s="87">
        <f t="shared" si="3"/>
        <v>158261187</v>
      </c>
      <c r="M22" s="87">
        <f t="shared" si="3"/>
        <v>69765593</v>
      </c>
      <c r="N22" s="87">
        <f t="shared" si="3"/>
        <v>-29125534</v>
      </c>
      <c r="O22" s="87">
        <f t="shared" si="3"/>
        <v>-29704413</v>
      </c>
      <c r="P22" s="87">
        <f t="shared" si="3"/>
        <v>-38198482</v>
      </c>
      <c r="Q22" s="87">
        <f t="shared" si="3"/>
        <v>-97028429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136219799</v>
      </c>
      <c r="W22" s="87">
        <f t="shared" si="3"/>
        <v>325021443</v>
      </c>
      <c r="X22" s="87">
        <f t="shared" si="3"/>
        <v>-188801644</v>
      </c>
      <c r="Y22" s="88">
        <f>+IF(W22&lt;&gt;0,(X22/W22)*100,0)</f>
        <v>-58.0889809168683</v>
      </c>
      <c r="Z22" s="89">
        <f t="shared" si="3"/>
        <v>132886002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-224391037</v>
      </c>
      <c r="C24" s="74">
        <f>SUM(C22:C23)</f>
        <v>0</v>
      </c>
      <c r="D24" s="75">
        <f aca="true" t="shared" si="4" ref="D24:Z24">SUM(D22:D23)</f>
        <v>135034002</v>
      </c>
      <c r="E24" s="76">
        <f t="shared" si="4"/>
        <v>132886002</v>
      </c>
      <c r="F24" s="76">
        <f t="shared" si="4"/>
        <v>202667745</v>
      </c>
      <c r="G24" s="76">
        <f t="shared" si="4"/>
        <v>-9125540</v>
      </c>
      <c r="H24" s="76">
        <f t="shared" si="4"/>
        <v>-30059570</v>
      </c>
      <c r="I24" s="76">
        <f t="shared" si="4"/>
        <v>163482635</v>
      </c>
      <c r="J24" s="76">
        <f t="shared" si="4"/>
        <v>-39424960</v>
      </c>
      <c r="K24" s="76">
        <f t="shared" si="4"/>
        <v>-49070634</v>
      </c>
      <c r="L24" s="76">
        <f t="shared" si="4"/>
        <v>158261187</v>
      </c>
      <c r="M24" s="76">
        <f t="shared" si="4"/>
        <v>69765593</v>
      </c>
      <c r="N24" s="76">
        <f t="shared" si="4"/>
        <v>-29125534</v>
      </c>
      <c r="O24" s="76">
        <f t="shared" si="4"/>
        <v>-29704413</v>
      </c>
      <c r="P24" s="76">
        <f t="shared" si="4"/>
        <v>-38198482</v>
      </c>
      <c r="Q24" s="76">
        <f t="shared" si="4"/>
        <v>-97028429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136219799</v>
      </c>
      <c r="W24" s="76">
        <f t="shared" si="4"/>
        <v>325021443</v>
      </c>
      <c r="X24" s="76">
        <f t="shared" si="4"/>
        <v>-188801644</v>
      </c>
      <c r="Y24" s="77">
        <f>+IF(W24&lt;&gt;0,(X24/W24)*100,0)</f>
        <v>-58.0889809168683</v>
      </c>
      <c r="Z24" s="78">
        <f t="shared" si="4"/>
        <v>132886002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94732400</v>
      </c>
      <c r="C27" s="21">
        <v>0</v>
      </c>
      <c r="D27" s="98">
        <v>307729846</v>
      </c>
      <c r="E27" s="99">
        <v>302069846</v>
      </c>
      <c r="F27" s="99">
        <v>0</v>
      </c>
      <c r="G27" s="99">
        <v>0</v>
      </c>
      <c r="H27" s="99">
        <v>0</v>
      </c>
      <c r="I27" s="99">
        <v>0</v>
      </c>
      <c r="J27" s="99">
        <v>25033551</v>
      </c>
      <c r="K27" s="99">
        <v>17942059</v>
      </c>
      <c r="L27" s="99">
        <v>0</v>
      </c>
      <c r="M27" s="99">
        <v>42975610</v>
      </c>
      <c r="N27" s="99">
        <v>2127942</v>
      </c>
      <c r="O27" s="99">
        <v>18624959</v>
      </c>
      <c r="P27" s="99">
        <v>0</v>
      </c>
      <c r="Q27" s="99">
        <v>20752901</v>
      </c>
      <c r="R27" s="99">
        <v>0</v>
      </c>
      <c r="S27" s="99">
        <v>0</v>
      </c>
      <c r="T27" s="99">
        <v>0</v>
      </c>
      <c r="U27" s="99">
        <v>0</v>
      </c>
      <c r="V27" s="99">
        <v>63728511</v>
      </c>
      <c r="W27" s="99">
        <v>226552385</v>
      </c>
      <c r="X27" s="99">
        <v>-162823874</v>
      </c>
      <c r="Y27" s="100">
        <v>-71.87</v>
      </c>
      <c r="Z27" s="101">
        <v>302069846</v>
      </c>
    </row>
    <row r="28" spans="1:26" ht="13.5">
      <c r="A28" s="102" t="s">
        <v>44</v>
      </c>
      <c r="B28" s="18">
        <v>92109614</v>
      </c>
      <c r="C28" s="18">
        <v>0</v>
      </c>
      <c r="D28" s="58">
        <v>300229846</v>
      </c>
      <c r="E28" s="59">
        <v>300229846</v>
      </c>
      <c r="F28" s="59">
        <v>0</v>
      </c>
      <c r="G28" s="59">
        <v>0</v>
      </c>
      <c r="H28" s="59">
        <v>0</v>
      </c>
      <c r="I28" s="59">
        <v>0</v>
      </c>
      <c r="J28" s="59">
        <v>25033551</v>
      </c>
      <c r="K28" s="59">
        <v>17387039</v>
      </c>
      <c r="L28" s="59">
        <v>0</v>
      </c>
      <c r="M28" s="59">
        <v>42420590</v>
      </c>
      <c r="N28" s="59">
        <v>2127942</v>
      </c>
      <c r="O28" s="59">
        <v>18624959</v>
      </c>
      <c r="P28" s="59">
        <v>0</v>
      </c>
      <c r="Q28" s="59">
        <v>20752901</v>
      </c>
      <c r="R28" s="59">
        <v>0</v>
      </c>
      <c r="S28" s="59">
        <v>0</v>
      </c>
      <c r="T28" s="59">
        <v>0</v>
      </c>
      <c r="U28" s="59">
        <v>0</v>
      </c>
      <c r="V28" s="59">
        <v>63173491</v>
      </c>
      <c r="W28" s="59">
        <v>225172385</v>
      </c>
      <c r="X28" s="59">
        <v>-161998894</v>
      </c>
      <c r="Y28" s="60">
        <v>-71.94</v>
      </c>
      <c r="Z28" s="61">
        <v>300229846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2622786</v>
      </c>
      <c r="C31" s="18">
        <v>0</v>
      </c>
      <c r="D31" s="58">
        <v>7500000</v>
      </c>
      <c r="E31" s="59">
        <v>1840000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555020</v>
      </c>
      <c r="L31" s="59">
        <v>0</v>
      </c>
      <c r="M31" s="59">
        <v>555020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555020</v>
      </c>
      <c r="W31" s="59">
        <v>1380000</v>
      </c>
      <c r="X31" s="59">
        <v>-824980</v>
      </c>
      <c r="Y31" s="60">
        <v>-59.78</v>
      </c>
      <c r="Z31" s="61">
        <v>1840000</v>
      </c>
    </row>
    <row r="32" spans="1:26" ht="13.5">
      <c r="A32" s="69" t="s">
        <v>50</v>
      </c>
      <c r="B32" s="21">
        <f>SUM(B28:B31)</f>
        <v>94732400</v>
      </c>
      <c r="C32" s="21">
        <f>SUM(C28:C31)</f>
        <v>0</v>
      </c>
      <c r="D32" s="98">
        <f aca="true" t="shared" si="5" ref="D32:Z32">SUM(D28:D31)</f>
        <v>307729846</v>
      </c>
      <c r="E32" s="99">
        <f t="shared" si="5"/>
        <v>302069846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25033551</v>
      </c>
      <c r="K32" s="99">
        <f t="shared" si="5"/>
        <v>17942059</v>
      </c>
      <c r="L32" s="99">
        <f t="shared" si="5"/>
        <v>0</v>
      </c>
      <c r="M32" s="99">
        <f t="shared" si="5"/>
        <v>42975610</v>
      </c>
      <c r="N32" s="99">
        <f t="shared" si="5"/>
        <v>2127942</v>
      </c>
      <c r="O32" s="99">
        <f t="shared" si="5"/>
        <v>18624959</v>
      </c>
      <c r="P32" s="99">
        <f t="shared" si="5"/>
        <v>0</v>
      </c>
      <c r="Q32" s="99">
        <f t="shared" si="5"/>
        <v>20752901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63728511</v>
      </c>
      <c r="W32" s="99">
        <f t="shared" si="5"/>
        <v>226552385</v>
      </c>
      <c r="X32" s="99">
        <f t="shared" si="5"/>
        <v>-162823874</v>
      </c>
      <c r="Y32" s="100">
        <f>+IF(W32&lt;&gt;0,(X32/W32)*100,0)</f>
        <v>-71.87029790041716</v>
      </c>
      <c r="Z32" s="101">
        <f t="shared" si="5"/>
        <v>302069846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140337773</v>
      </c>
      <c r="C35" s="18">
        <v>0</v>
      </c>
      <c r="D35" s="58">
        <v>44148154</v>
      </c>
      <c r="E35" s="59">
        <v>44148154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348831916</v>
      </c>
      <c r="Q35" s="59">
        <v>348831916</v>
      </c>
      <c r="R35" s="59">
        <v>0</v>
      </c>
      <c r="S35" s="59">
        <v>0</v>
      </c>
      <c r="T35" s="59">
        <v>0</v>
      </c>
      <c r="U35" s="59">
        <v>0</v>
      </c>
      <c r="V35" s="59">
        <v>348831916</v>
      </c>
      <c r="W35" s="59">
        <v>33111116</v>
      </c>
      <c r="X35" s="59">
        <v>315720800</v>
      </c>
      <c r="Y35" s="60">
        <v>953.52</v>
      </c>
      <c r="Z35" s="61">
        <v>44148154</v>
      </c>
    </row>
    <row r="36" spans="1:26" ht="13.5">
      <c r="A36" s="57" t="s">
        <v>53</v>
      </c>
      <c r="B36" s="18">
        <v>3373529337</v>
      </c>
      <c r="C36" s="18">
        <v>0</v>
      </c>
      <c r="D36" s="58">
        <v>3542553917</v>
      </c>
      <c r="E36" s="59">
        <v>3542553917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3471216369</v>
      </c>
      <c r="Q36" s="59">
        <v>3471216369</v>
      </c>
      <c r="R36" s="59">
        <v>0</v>
      </c>
      <c r="S36" s="59">
        <v>0</v>
      </c>
      <c r="T36" s="59">
        <v>0</v>
      </c>
      <c r="U36" s="59">
        <v>0</v>
      </c>
      <c r="V36" s="59">
        <v>3471216369</v>
      </c>
      <c r="W36" s="59">
        <v>2656915438</v>
      </c>
      <c r="X36" s="59">
        <v>814300931</v>
      </c>
      <c r="Y36" s="60">
        <v>30.65</v>
      </c>
      <c r="Z36" s="61">
        <v>3542553917</v>
      </c>
    </row>
    <row r="37" spans="1:26" ht="13.5">
      <c r="A37" s="57" t="s">
        <v>54</v>
      </c>
      <c r="B37" s="18">
        <v>570421708</v>
      </c>
      <c r="C37" s="18">
        <v>0</v>
      </c>
      <c r="D37" s="58">
        <v>422822099</v>
      </c>
      <c r="E37" s="59">
        <v>422822099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302481766</v>
      </c>
      <c r="Q37" s="59">
        <v>302481766</v>
      </c>
      <c r="R37" s="59">
        <v>0</v>
      </c>
      <c r="S37" s="59">
        <v>0</v>
      </c>
      <c r="T37" s="59">
        <v>0</v>
      </c>
      <c r="U37" s="59">
        <v>0</v>
      </c>
      <c r="V37" s="59">
        <v>302481766</v>
      </c>
      <c r="W37" s="59">
        <v>317116574</v>
      </c>
      <c r="X37" s="59">
        <v>-14634808</v>
      </c>
      <c r="Y37" s="60">
        <v>-4.61</v>
      </c>
      <c r="Z37" s="61">
        <v>422822099</v>
      </c>
    </row>
    <row r="38" spans="1:26" ht="13.5">
      <c r="A38" s="57" t="s">
        <v>55</v>
      </c>
      <c r="B38" s="18">
        <v>49429000</v>
      </c>
      <c r="C38" s="18">
        <v>0</v>
      </c>
      <c r="D38" s="58">
        <v>50717389</v>
      </c>
      <c r="E38" s="59">
        <v>50717389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26870000</v>
      </c>
      <c r="Q38" s="59">
        <v>26870000</v>
      </c>
      <c r="R38" s="59">
        <v>0</v>
      </c>
      <c r="S38" s="59">
        <v>0</v>
      </c>
      <c r="T38" s="59">
        <v>0</v>
      </c>
      <c r="U38" s="59">
        <v>0</v>
      </c>
      <c r="V38" s="59">
        <v>26870000</v>
      </c>
      <c r="W38" s="59">
        <v>38038042</v>
      </c>
      <c r="X38" s="59">
        <v>-11168042</v>
      </c>
      <c r="Y38" s="60">
        <v>-29.36</v>
      </c>
      <c r="Z38" s="61">
        <v>50717389</v>
      </c>
    </row>
    <row r="39" spans="1:26" ht="13.5">
      <c r="A39" s="57" t="s">
        <v>56</v>
      </c>
      <c r="B39" s="18">
        <v>2894016402</v>
      </c>
      <c r="C39" s="18">
        <v>0</v>
      </c>
      <c r="D39" s="58">
        <v>3113162583</v>
      </c>
      <c r="E39" s="59">
        <v>3113162583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3490696520</v>
      </c>
      <c r="Q39" s="59">
        <v>3490696520</v>
      </c>
      <c r="R39" s="59">
        <v>0</v>
      </c>
      <c r="S39" s="59">
        <v>0</v>
      </c>
      <c r="T39" s="59">
        <v>0</v>
      </c>
      <c r="U39" s="59">
        <v>0</v>
      </c>
      <c r="V39" s="59">
        <v>3490696520</v>
      </c>
      <c r="W39" s="59">
        <v>2334871937</v>
      </c>
      <c r="X39" s="59">
        <v>1155824583</v>
      </c>
      <c r="Y39" s="60">
        <v>49.5</v>
      </c>
      <c r="Z39" s="61">
        <v>3113162583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98523572</v>
      </c>
      <c r="C42" s="18">
        <v>0</v>
      </c>
      <c r="D42" s="58">
        <v>300229836</v>
      </c>
      <c r="E42" s="59">
        <v>238333281</v>
      </c>
      <c r="F42" s="59">
        <v>203795174</v>
      </c>
      <c r="G42" s="59">
        <v>-67243553</v>
      </c>
      <c r="H42" s="59">
        <v>-29050919</v>
      </c>
      <c r="I42" s="59">
        <v>107500702</v>
      </c>
      <c r="J42" s="59">
        <v>-5126277</v>
      </c>
      <c r="K42" s="59">
        <v>-25028400</v>
      </c>
      <c r="L42" s="59">
        <v>171994306</v>
      </c>
      <c r="M42" s="59">
        <v>141839629</v>
      </c>
      <c r="N42" s="59">
        <v>-28413600</v>
      </c>
      <c r="O42" s="59">
        <v>-32675423</v>
      </c>
      <c r="P42" s="59">
        <v>269503827</v>
      </c>
      <c r="Q42" s="59">
        <v>208414804</v>
      </c>
      <c r="R42" s="59">
        <v>0</v>
      </c>
      <c r="S42" s="59">
        <v>0</v>
      </c>
      <c r="T42" s="59">
        <v>0</v>
      </c>
      <c r="U42" s="59">
        <v>0</v>
      </c>
      <c r="V42" s="59">
        <v>457755135</v>
      </c>
      <c r="W42" s="59">
        <v>366652476</v>
      </c>
      <c r="X42" s="59">
        <v>91102659</v>
      </c>
      <c r="Y42" s="60">
        <v>24.85</v>
      </c>
      <c r="Z42" s="61">
        <v>238333281</v>
      </c>
    </row>
    <row r="43" spans="1:26" ht="13.5">
      <c r="A43" s="57" t="s">
        <v>59</v>
      </c>
      <c r="B43" s="18">
        <v>-85066071</v>
      </c>
      <c r="C43" s="18">
        <v>0</v>
      </c>
      <c r="D43" s="58">
        <v>-300229847</v>
      </c>
      <c r="E43" s="59">
        <v>-129448846</v>
      </c>
      <c r="F43" s="59">
        <v>-750000</v>
      </c>
      <c r="G43" s="59">
        <v>-2403557</v>
      </c>
      <c r="H43" s="59">
        <v>-444433</v>
      </c>
      <c r="I43" s="59">
        <v>-3597990</v>
      </c>
      <c r="J43" s="59">
        <v>-35832660</v>
      </c>
      <c r="K43" s="59">
        <v>-21328495</v>
      </c>
      <c r="L43" s="59">
        <v>-34653195</v>
      </c>
      <c r="M43" s="59">
        <v>-91814350</v>
      </c>
      <c r="N43" s="59">
        <v>-2913693</v>
      </c>
      <c r="O43" s="59">
        <v>-24861002</v>
      </c>
      <c r="P43" s="59">
        <v>0</v>
      </c>
      <c r="Q43" s="59">
        <v>-27774695</v>
      </c>
      <c r="R43" s="59">
        <v>0</v>
      </c>
      <c r="S43" s="59">
        <v>0</v>
      </c>
      <c r="T43" s="59">
        <v>0</v>
      </c>
      <c r="U43" s="59">
        <v>0</v>
      </c>
      <c r="V43" s="59">
        <v>-123187035</v>
      </c>
      <c r="W43" s="59">
        <v>-142326033</v>
      </c>
      <c r="X43" s="59">
        <v>19138998</v>
      </c>
      <c r="Y43" s="60">
        <v>-13.45</v>
      </c>
      <c r="Z43" s="61">
        <v>-129448846</v>
      </c>
    </row>
    <row r="44" spans="1:26" ht="13.5">
      <c r="A44" s="57" t="s">
        <v>60</v>
      </c>
      <c r="B44" s="18">
        <v>-1431320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13829442</v>
      </c>
      <c r="C45" s="21">
        <v>0</v>
      </c>
      <c r="D45" s="98">
        <v>-10</v>
      </c>
      <c r="E45" s="99">
        <v>108884435</v>
      </c>
      <c r="F45" s="99">
        <v>216999002</v>
      </c>
      <c r="G45" s="99">
        <v>147351892</v>
      </c>
      <c r="H45" s="99">
        <v>117856540</v>
      </c>
      <c r="I45" s="99">
        <v>117856540</v>
      </c>
      <c r="J45" s="99">
        <v>76897603</v>
      </c>
      <c r="K45" s="99">
        <v>30540708</v>
      </c>
      <c r="L45" s="99">
        <v>167881819</v>
      </c>
      <c r="M45" s="99">
        <v>167881819</v>
      </c>
      <c r="N45" s="99">
        <v>136554526</v>
      </c>
      <c r="O45" s="99">
        <v>79018101</v>
      </c>
      <c r="P45" s="99">
        <v>348521928</v>
      </c>
      <c r="Q45" s="99">
        <v>348521928</v>
      </c>
      <c r="R45" s="99">
        <v>0</v>
      </c>
      <c r="S45" s="99">
        <v>0</v>
      </c>
      <c r="T45" s="99">
        <v>0</v>
      </c>
      <c r="U45" s="99">
        <v>0</v>
      </c>
      <c r="V45" s="99">
        <v>348521928</v>
      </c>
      <c r="W45" s="99">
        <v>224326443</v>
      </c>
      <c r="X45" s="99">
        <v>124195485</v>
      </c>
      <c r="Y45" s="100">
        <v>55.36</v>
      </c>
      <c r="Z45" s="101">
        <v>108884435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4371</v>
      </c>
      <c r="E49" s="53">
        <v>738</v>
      </c>
      <c r="F49" s="53">
        <v>0</v>
      </c>
      <c r="G49" s="53">
        <v>0</v>
      </c>
      <c r="H49" s="53">
        <v>0</v>
      </c>
      <c r="I49" s="53">
        <v>3987</v>
      </c>
      <c r="J49" s="53">
        <v>0</v>
      </c>
      <c r="K49" s="53">
        <v>0</v>
      </c>
      <c r="L49" s="53">
        <v>0</v>
      </c>
      <c r="M49" s="53">
        <v>5830</v>
      </c>
      <c r="N49" s="53">
        <v>0</v>
      </c>
      <c r="O49" s="53">
        <v>0</v>
      </c>
      <c r="P49" s="53">
        <v>0</v>
      </c>
      <c r="Q49" s="53">
        <v>6421</v>
      </c>
      <c r="R49" s="53">
        <v>0</v>
      </c>
      <c r="S49" s="53">
        <v>0</v>
      </c>
      <c r="T49" s="53">
        <v>0</v>
      </c>
      <c r="U49" s="53">
        <v>0</v>
      </c>
      <c r="V49" s="53">
        <v>9160</v>
      </c>
      <c r="W49" s="53">
        <v>0</v>
      </c>
      <c r="X49" s="53">
        <v>30507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-3698580</v>
      </c>
      <c r="C51" s="51">
        <v>0</v>
      </c>
      <c r="D51" s="128">
        <v>27725</v>
      </c>
      <c r="E51" s="53">
        <v>451714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-63893</v>
      </c>
      <c r="N51" s="53">
        <v>0</v>
      </c>
      <c r="O51" s="53">
        <v>0</v>
      </c>
      <c r="P51" s="53">
        <v>0</v>
      </c>
      <c r="Q51" s="53">
        <v>-1484733</v>
      </c>
      <c r="R51" s="53">
        <v>0</v>
      </c>
      <c r="S51" s="53">
        <v>0</v>
      </c>
      <c r="T51" s="53">
        <v>0</v>
      </c>
      <c r="U51" s="53">
        <v>0</v>
      </c>
      <c r="V51" s="53">
        <v>8813179</v>
      </c>
      <c r="W51" s="53">
        <v>45708403</v>
      </c>
      <c r="X51" s="53">
        <v>49753815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119.22052280687518</v>
      </c>
      <c r="G58" s="7">
        <f t="shared" si="6"/>
        <v>120.1104499669428</v>
      </c>
      <c r="H58" s="7">
        <f t="shared" si="6"/>
        <v>98.98756947487374</v>
      </c>
      <c r="I58" s="7">
        <f t="shared" si="6"/>
        <v>114.29231808645561</v>
      </c>
      <c r="J58" s="7">
        <f t="shared" si="6"/>
        <v>127.48693013563413</v>
      </c>
      <c r="K58" s="7">
        <f t="shared" si="6"/>
        <v>588.4693834190286</v>
      </c>
      <c r="L58" s="7">
        <f t="shared" si="6"/>
        <v>21.199403803280344</v>
      </c>
      <c r="M58" s="7">
        <f t="shared" si="6"/>
        <v>98.90045549485478</v>
      </c>
      <c r="N58" s="7">
        <f t="shared" si="6"/>
        <v>2.899344841067684</v>
      </c>
      <c r="O58" s="7">
        <f t="shared" si="6"/>
        <v>2.4883775259899545</v>
      </c>
      <c r="P58" s="7">
        <f t="shared" si="6"/>
        <v>100</v>
      </c>
      <c r="Q58" s="7">
        <f t="shared" si="6"/>
        <v>4.037201097104006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19.82122841501649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119.22052280687518</v>
      </c>
      <c r="G60" s="13">
        <f t="shared" si="7"/>
        <v>120.1104499669428</v>
      </c>
      <c r="H60" s="13">
        <f t="shared" si="7"/>
        <v>98.98756947487374</v>
      </c>
      <c r="I60" s="13">
        <f t="shared" si="7"/>
        <v>114.29231808645561</v>
      </c>
      <c r="J60" s="13">
        <f t="shared" si="7"/>
        <v>127.48693013563413</v>
      </c>
      <c r="K60" s="13">
        <f t="shared" si="7"/>
        <v>588.4693834190286</v>
      </c>
      <c r="L60" s="13">
        <f t="shared" si="7"/>
        <v>123.46980063267858</v>
      </c>
      <c r="M60" s="13">
        <f t="shared" si="7"/>
        <v>265.0406035454452</v>
      </c>
      <c r="N60" s="13">
        <f t="shared" si="7"/>
        <v>100.00255395224109</v>
      </c>
      <c r="O60" s="13">
        <f t="shared" si="7"/>
        <v>100</v>
      </c>
      <c r="P60" s="13">
        <f t="shared" si="7"/>
        <v>100</v>
      </c>
      <c r="Q60" s="13">
        <f t="shared" si="7"/>
        <v>100.00079739093685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162.58630606701948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91.039681085044</v>
      </c>
      <c r="Q62" s="13">
        <f t="shared" si="7"/>
        <v>263.41413123167155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1605.3450329912025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>
        <v>73947</v>
      </c>
      <c r="G67" s="25">
        <v>51426</v>
      </c>
      <c r="H67" s="25">
        <v>43361</v>
      </c>
      <c r="I67" s="25">
        <v>168734</v>
      </c>
      <c r="J67" s="25">
        <v>54706</v>
      </c>
      <c r="K67" s="25">
        <v>47066</v>
      </c>
      <c r="L67" s="25">
        <v>316674</v>
      </c>
      <c r="M67" s="25">
        <v>418446</v>
      </c>
      <c r="N67" s="25">
        <v>1350512</v>
      </c>
      <c r="O67" s="25">
        <v>1712200</v>
      </c>
      <c r="P67" s="25">
        <v>43648</v>
      </c>
      <c r="Q67" s="25">
        <v>3106360</v>
      </c>
      <c r="R67" s="25"/>
      <c r="S67" s="25"/>
      <c r="T67" s="25"/>
      <c r="U67" s="25"/>
      <c r="V67" s="25">
        <v>3693540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>
        <v>73947</v>
      </c>
      <c r="G69" s="20">
        <v>51426</v>
      </c>
      <c r="H69" s="20">
        <v>43361</v>
      </c>
      <c r="I69" s="20">
        <v>168734</v>
      </c>
      <c r="J69" s="20">
        <v>54706</v>
      </c>
      <c r="K69" s="20">
        <v>47066</v>
      </c>
      <c r="L69" s="20">
        <v>54372</v>
      </c>
      <c r="M69" s="20">
        <v>156144</v>
      </c>
      <c r="N69" s="20">
        <v>39155</v>
      </c>
      <c r="O69" s="20">
        <v>42606</v>
      </c>
      <c r="P69" s="20">
        <v>43648</v>
      </c>
      <c r="Q69" s="20">
        <v>125409</v>
      </c>
      <c r="R69" s="20"/>
      <c r="S69" s="20"/>
      <c r="T69" s="20"/>
      <c r="U69" s="20"/>
      <c r="V69" s="20">
        <v>450287</v>
      </c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43648</v>
      </c>
      <c r="Q71" s="20">
        <v>43648</v>
      </c>
      <c r="R71" s="20"/>
      <c r="S71" s="20"/>
      <c r="T71" s="20"/>
      <c r="U71" s="20"/>
      <c r="V71" s="20">
        <v>43648</v>
      </c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>
        <v>73947</v>
      </c>
      <c r="G74" s="20">
        <v>51426</v>
      </c>
      <c r="H74" s="20">
        <v>43361</v>
      </c>
      <c r="I74" s="20">
        <v>168734</v>
      </c>
      <c r="J74" s="20">
        <v>54706</v>
      </c>
      <c r="K74" s="20">
        <v>47066</v>
      </c>
      <c r="L74" s="20">
        <v>54372</v>
      </c>
      <c r="M74" s="20">
        <v>156144</v>
      </c>
      <c r="N74" s="20">
        <v>39155</v>
      </c>
      <c r="O74" s="20">
        <v>42606</v>
      </c>
      <c r="P74" s="20"/>
      <c r="Q74" s="20">
        <v>81761</v>
      </c>
      <c r="R74" s="20"/>
      <c r="S74" s="20"/>
      <c r="T74" s="20"/>
      <c r="U74" s="20"/>
      <c r="V74" s="20">
        <v>406639</v>
      </c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>
        <v>262302</v>
      </c>
      <c r="M75" s="29">
        <v>262302</v>
      </c>
      <c r="N75" s="29">
        <v>1311357</v>
      </c>
      <c r="O75" s="29">
        <v>1669594</v>
      </c>
      <c r="P75" s="29"/>
      <c r="Q75" s="29">
        <v>2980951</v>
      </c>
      <c r="R75" s="29"/>
      <c r="S75" s="29"/>
      <c r="T75" s="29"/>
      <c r="U75" s="29"/>
      <c r="V75" s="29">
        <v>3243253</v>
      </c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699996</v>
      </c>
      <c r="E76" s="33">
        <v>700000</v>
      </c>
      <c r="F76" s="33">
        <v>88160</v>
      </c>
      <c r="G76" s="33">
        <v>61768</v>
      </c>
      <c r="H76" s="33">
        <v>42922</v>
      </c>
      <c r="I76" s="33">
        <v>192850</v>
      </c>
      <c r="J76" s="33">
        <v>69743</v>
      </c>
      <c r="K76" s="33">
        <v>276969</v>
      </c>
      <c r="L76" s="33">
        <v>67133</v>
      </c>
      <c r="M76" s="33">
        <v>413845</v>
      </c>
      <c r="N76" s="33">
        <v>39156</v>
      </c>
      <c r="O76" s="33">
        <v>42606</v>
      </c>
      <c r="P76" s="33">
        <v>43648</v>
      </c>
      <c r="Q76" s="33">
        <v>125410</v>
      </c>
      <c r="R76" s="33"/>
      <c r="S76" s="33"/>
      <c r="T76" s="33"/>
      <c r="U76" s="33"/>
      <c r="V76" s="33">
        <v>732105</v>
      </c>
      <c r="W76" s="33">
        <v>673851</v>
      </c>
      <c r="X76" s="33"/>
      <c r="Y76" s="32"/>
      <c r="Z76" s="34">
        <v>700000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699996</v>
      </c>
      <c r="E78" s="20">
        <v>700000</v>
      </c>
      <c r="F78" s="20">
        <v>88160</v>
      </c>
      <c r="G78" s="20">
        <v>61768</v>
      </c>
      <c r="H78" s="20">
        <v>42922</v>
      </c>
      <c r="I78" s="20">
        <v>192850</v>
      </c>
      <c r="J78" s="20">
        <v>69743</v>
      </c>
      <c r="K78" s="20">
        <v>276969</v>
      </c>
      <c r="L78" s="20">
        <v>67133</v>
      </c>
      <c r="M78" s="20">
        <v>413845</v>
      </c>
      <c r="N78" s="20">
        <v>39156</v>
      </c>
      <c r="O78" s="20">
        <v>42606</v>
      </c>
      <c r="P78" s="20">
        <v>43648</v>
      </c>
      <c r="Q78" s="20">
        <v>125410</v>
      </c>
      <c r="R78" s="20"/>
      <c r="S78" s="20"/>
      <c r="T78" s="20"/>
      <c r="U78" s="20"/>
      <c r="V78" s="20">
        <v>732105</v>
      </c>
      <c r="W78" s="20">
        <v>673851</v>
      </c>
      <c r="X78" s="20"/>
      <c r="Y78" s="19"/>
      <c r="Z78" s="22">
        <v>700000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>
        <v>399996</v>
      </c>
      <c r="E80" s="20">
        <v>668000</v>
      </c>
      <c r="F80" s="20">
        <v>88160</v>
      </c>
      <c r="G80" s="20">
        <v>60284</v>
      </c>
      <c r="H80" s="20">
        <v>36198</v>
      </c>
      <c r="I80" s="20">
        <v>184642</v>
      </c>
      <c r="J80" s="20">
        <v>69743</v>
      </c>
      <c r="K80" s="20">
        <v>276969</v>
      </c>
      <c r="L80" s="20">
        <v>54372</v>
      </c>
      <c r="M80" s="20">
        <v>401084</v>
      </c>
      <c r="N80" s="20">
        <v>32632</v>
      </c>
      <c r="O80" s="20">
        <v>42606</v>
      </c>
      <c r="P80" s="20">
        <v>39737</v>
      </c>
      <c r="Q80" s="20">
        <v>114975</v>
      </c>
      <c r="R80" s="20"/>
      <c r="S80" s="20"/>
      <c r="T80" s="20"/>
      <c r="U80" s="20"/>
      <c r="V80" s="20">
        <v>700701</v>
      </c>
      <c r="W80" s="20">
        <v>644358</v>
      </c>
      <c r="X80" s="20"/>
      <c r="Y80" s="19"/>
      <c r="Z80" s="22">
        <v>668000</v>
      </c>
    </row>
    <row r="81" spans="1:26" ht="13.5" hidden="1">
      <c r="A81" s="38" t="s">
        <v>107</v>
      </c>
      <c r="B81" s="18"/>
      <c r="C81" s="18"/>
      <c r="D81" s="19">
        <v>300000</v>
      </c>
      <c r="E81" s="20">
        <v>32000</v>
      </c>
      <c r="F81" s="20"/>
      <c r="G81" s="20">
        <v>1484</v>
      </c>
      <c r="H81" s="20">
        <v>6724</v>
      </c>
      <c r="I81" s="20">
        <v>8208</v>
      </c>
      <c r="J81" s="20"/>
      <c r="K81" s="20"/>
      <c r="L81" s="20">
        <v>12761</v>
      </c>
      <c r="M81" s="20">
        <v>12761</v>
      </c>
      <c r="N81" s="20">
        <v>6524</v>
      </c>
      <c r="O81" s="20"/>
      <c r="P81" s="20">
        <v>3911</v>
      </c>
      <c r="Q81" s="20">
        <v>10435</v>
      </c>
      <c r="R81" s="20"/>
      <c r="S81" s="20"/>
      <c r="T81" s="20"/>
      <c r="U81" s="20"/>
      <c r="V81" s="20">
        <v>31404</v>
      </c>
      <c r="W81" s="20">
        <v>29493</v>
      </c>
      <c r="X81" s="20"/>
      <c r="Y81" s="19"/>
      <c r="Z81" s="22">
        <v>32000</v>
      </c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76825604</v>
      </c>
      <c r="C5" s="18">
        <v>0</v>
      </c>
      <c r="D5" s="58">
        <v>47230719</v>
      </c>
      <c r="E5" s="59">
        <v>47230719</v>
      </c>
      <c r="F5" s="59">
        <v>7277702</v>
      </c>
      <c r="G5" s="59">
        <v>7728626</v>
      </c>
      <c r="H5" s="59">
        <v>460362</v>
      </c>
      <c r="I5" s="59">
        <v>15466690</v>
      </c>
      <c r="J5" s="59">
        <v>8682293</v>
      </c>
      <c r="K5" s="59">
        <v>2253611</v>
      </c>
      <c r="L5" s="59">
        <v>3140456</v>
      </c>
      <c r="M5" s="59">
        <v>14076360</v>
      </c>
      <c r="N5" s="59">
        <v>3600877</v>
      </c>
      <c r="O5" s="59">
        <v>3343161</v>
      </c>
      <c r="P5" s="59">
        <v>-7718142</v>
      </c>
      <c r="Q5" s="59">
        <v>-774104</v>
      </c>
      <c r="R5" s="59">
        <v>0</v>
      </c>
      <c r="S5" s="59">
        <v>0</v>
      </c>
      <c r="T5" s="59">
        <v>0</v>
      </c>
      <c r="U5" s="59">
        <v>0</v>
      </c>
      <c r="V5" s="59">
        <v>28768946</v>
      </c>
      <c r="W5" s="59">
        <v>33474469</v>
      </c>
      <c r="X5" s="59">
        <v>-4705523</v>
      </c>
      <c r="Y5" s="60">
        <v>-14.06</v>
      </c>
      <c r="Z5" s="61">
        <v>47230719</v>
      </c>
    </row>
    <row r="6" spans="1:26" ht="13.5">
      <c r="A6" s="57" t="s">
        <v>32</v>
      </c>
      <c r="B6" s="18">
        <v>148583189</v>
      </c>
      <c r="C6" s="18">
        <v>0</v>
      </c>
      <c r="D6" s="58">
        <v>211228521</v>
      </c>
      <c r="E6" s="59">
        <v>211228521</v>
      </c>
      <c r="F6" s="59">
        <v>12732276</v>
      </c>
      <c r="G6" s="59">
        <v>13636772</v>
      </c>
      <c r="H6" s="59">
        <v>114328611</v>
      </c>
      <c r="I6" s="59">
        <v>140697659</v>
      </c>
      <c r="J6" s="59">
        <v>-62553912</v>
      </c>
      <c r="K6" s="59">
        <v>-1931874</v>
      </c>
      <c r="L6" s="59">
        <v>35822943</v>
      </c>
      <c r="M6" s="59">
        <v>-28662843</v>
      </c>
      <c r="N6" s="59">
        <v>7274497</v>
      </c>
      <c r="O6" s="59">
        <v>4168637</v>
      </c>
      <c r="P6" s="59">
        <v>3243813</v>
      </c>
      <c r="Q6" s="59">
        <v>14686947</v>
      </c>
      <c r="R6" s="59">
        <v>0</v>
      </c>
      <c r="S6" s="59">
        <v>0</v>
      </c>
      <c r="T6" s="59">
        <v>0</v>
      </c>
      <c r="U6" s="59">
        <v>0</v>
      </c>
      <c r="V6" s="59">
        <v>126721763</v>
      </c>
      <c r="W6" s="59">
        <v>163135722</v>
      </c>
      <c r="X6" s="59">
        <v>-36413959</v>
      </c>
      <c r="Y6" s="60">
        <v>-22.32</v>
      </c>
      <c r="Z6" s="61">
        <v>211228521</v>
      </c>
    </row>
    <row r="7" spans="1:26" ht="13.5">
      <c r="A7" s="57" t="s">
        <v>33</v>
      </c>
      <c r="B7" s="18">
        <v>528837</v>
      </c>
      <c r="C7" s="18">
        <v>0</v>
      </c>
      <c r="D7" s="58">
        <v>358000</v>
      </c>
      <c r="E7" s="59">
        <v>358000</v>
      </c>
      <c r="F7" s="59">
        <v>42403</v>
      </c>
      <c r="G7" s="59">
        <v>12188</v>
      </c>
      <c r="H7" s="59">
        <v>135952</v>
      </c>
      <c r="I7" s="59">
        <v>190543</v>
      </c>
      <c r="J7" s="59">
        <v>0</v>
      </c>
      <c r="K7" s="59">
        <v>127077</v>
      </c>
      <c r="L7" s="59">
        <v>53233</v>
      </c>
      <c r="M7" s="59">
        <v>180310</v>
      </c>
      <c r="N7" s="59">
        <v>54409</v>
      </c>
      <c r="O7" s="59">
        <v>809</v>
      </c>
      <c r="P7" s="59">
        <v>93635</v>
      </c>
      <c r="Q7" s="59">
        <v>148853</v>
      </c>
      <c r="R7" s="59">
        <v>0</v>
      </c>
      <c r="S7" s="59">
        <v>0</v>
      </c>
      <c r="T7" s="59">
        <v>0</v>
      </c>
      <c r="U7" s="59">
        <v>0</v>
      </c>
      <c r="V7" s="59">
        <v>519706</v>
      </c>
      <c r="W7" s="59">
        <v>148721</v>
      </c>
      <c r="X7" s="59">
        <v>370985</v>
      </c>
      <c r="Y7" s="60">
        <v>249.45</v>
      </c>
      <c r="Z7" s="61">
        <v>358000</v>
      </c>
    </row>
    <row r="8" spans="1:26" ht="13.5">
      <c r="A8" s="57" t="s">
        <v>34</v>
      </c>
      <c r="B8" s="18">
        <v>46877766</v>
      </c>
      <c r="C8" s="18">
        <v>0</v>
      </c>
      <c r="D8" s="58">
        <v>48911000</v>
      </c>
      <c r="E8" s="59">
        <v>48911000</v>
      </c>
      <c r="F8" s="59">
        <v>18174508</v>
      </c>
      <c r="G8" s="59">
        <v>91651</v>
      </c>
      <c r="H8" s="59">
        <v>220320</v>
      </c>
      <c r="I8" s="59">
        <v>18486479</v>
      </c>
      <c r="J8" s="59">
        <v>40500</v>
      </c>
      <c r="K8" s="59">
        <v>1003806</v>
      </c>
      <c r="L8" s="59">
        <v>8486311</v>
      </c>
      <c r="M8" s="59">
        <v>9530617</v>
      </c>
      <c r="N8" s="59">
        <v>129240</v>
      </c>
      <c r="O8" s="59">
        <v>0</v>
      </c>
      <c r="P8" s="59">
        <v>11198740</v>
      </c>
      <c r="Q8" s="59">
        <v>11327980</v>
      </c>
      <c r="R8" s="59">
        <v>0</v>
      </c>
      <c r="S8" s="59">
        <v>0</v>
      </c>
      <c r="T8" s="59">
        <v>0</v>
      </c>
      <c r="U8" s="59">
        <v>0</v>
      </c>
      <c r="V8" s="59">
        <v>39345076</v>
      </c>
      <c r="W8" s="59">
        <v>48881000</v>
      </c>
      <c r="X8" s="59">
        <v>-9535924</v>
      </c>
      <c r="Y8" s="60">
        <v>-19.51</v>
      </c>
      <c r="Z8" s="61">
        <v>48911000</v>
      </c>
    </row>
    <row r="9" spans="1:26" ht="13.5">
      <c r="A9" s="57" t="s">
        <v>35</v>
      </c>
      <c r="B9" s="18">
        <v>70772746</v>
      </c>
      <c r="C9" s="18">
        <v>0</v>
      </c>
      <c r="D9" s="58">
        <v>36813686</v>
      </c>
      <c r="E9" s="59">
        <v>36813686</v>
      </c>
      <c r="F9" s="59">
        <v>2285078</v>
      </c>
      <c r="G9" s="59">
        <v>2551602</v>
      </c>
      <c r="H9" s="59">
        <v>1948854</v>
      </c>
      <c r="I9" s="59">
        <v>6785534</v>
      </c>
      <c r="J9" s="59">
        <v>2028414</v>
      </c>
      <c r="K9" s="59">
        <v>2852940</v>
      </c>
      <c r="L9" s="59">
        <v>1883935</v>
      </c>
      <c r="M9" s="59">
        <v>6765289</v>
      </c>
      <c r="N9" s="59">
        <v>1740493</v>
      </c>
      <c r="O9" s="59">
        <v>2467628</v>
      </c>
      <c r="P9" s="59">
        <v>1416182</v>
      </c>
      <c r="Q9" s="59">
        <v>5624303</v>
      </c>
      <c r="R9" s="59">
        <v>0</v>
      </c>
      <c r="S9" s="59">
        <v>0</v>
      </c>
      <c r="T9" s="59">
        <v>0</v>
      </c>
      <c r="U9" s="59">
        <v>0</v>
      </c>
      <c r="V9" s="59">
        <v>19175126</v>
      </c>
      <c r="W9" s="59">
        <v>29921681</v>
      </c>
      <c r="X9" s="59">
        <v>-10746555</v>
      </c>
      <c r="Y9" s="60">
        <v>-35.92</v>
      </c>
      <c r="Z9" s="61">
        <v>36813686</v>
      </c>
    </row>
    <row r="10" spans="1:26" ht="25.5">
      <c r="A10" s="62" t="s">
        <v>97</v>
      </c>
      <c r="B10" s="63">
        <f>SUM(B5:B9)</f>
        <v>343588142</v>
      </c>
      <c r="C10" s="63">
        <f>SUM(C5:C9)</f>
        <v>0</v>
      </c>
      <c r="D10" s="64">
        <f aca="true" t="shared" si="0" ref="D10:Z10">SUM(D5:D9)</f>
        <v>344541926</v>
      </c>
      <c r="E10" s="65">
        <f t="shared" si="0"/>
        <v>344541926</v>
      </c>
      <c r="F10" s="65">
        <f t="shared" si="0"/>
        <v>40511967</v>
      </c>
      <c r="G10" s="65">
        <f t="shared" si="0"/>
        <v>24020839</v>
      </c>
      <c r="H10" s="65">
        <f t="shared" si="0"/>
        <v>117094099</v>
      </c>
      <c r="I10" s="65">
        <f t="shared" si="0"/>
        <v>181626905</v>
      </c>
      <c r="J10" s="65">
        <f t="shared" si="0"/>
        <v>-51802705</v>
      </c>
      <c r="K10" s="65">
        <f t="shared" si="0"/>
        <v>4305560</v>
      </c>
      <c r="L10" s="65">
        <f t="shared" si="0"/>
        <v>49386878</v>
      </c>
      <c r="M10" s="65">
        <f t="shared" si="0"/>
        <v>1889733</v>
      </c>
      <c r="N10" s="65">
        <f t="shared" si="0"/>
        <v>12799516</v>
      </c>
      <c r="O10" s="65">
        <f t="shared" si="0"/>
        <v>9980235</v>
      </c>
      <c r="P10" s="65">
        <f t="shared" si="0"/>
        <v>8234228</v>
      </c>
      <c r="Q10" s="65">
        <f t="shared" si="0"/>
        <v>31013979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214530617</v>
      </c>
      <c r="W10" s="65">
        <f t="shared" si="0"/>
        <v>275561593</v>
      </c>
      <c r="X10" s="65">
        <f t="shared" si="0"/>
        <v>-61030976</v>
      </c>
      <c r="Y10" s="66">
        <f>+IF(W10&lt;&gt;0,(X10/W10)*100,0)</f>
        <v>-22.147852803275093</v>
      </c>
      <c r="Z10" s="67">
        <f t="shared" si="0"/>
        <v>344541926</v>
      </c>
    </row>
    <row r="11" spans="1:26" ht="13.5">
      <c r="A11" s="57" t="s">
        <v>36</v>
      </c>
      <c r="B11" s="18">
        <v>162319272</v>
      </c>
      <c r="C11" s="18">
        <v>0</v>
      </c>
      <c r="D11" s="58">
        <v>168979933</v>
      </c>
      <c r="E11" s="59">
        <v>168979933</v>
      </c>
      <c r="F11" s="59">
        <v>13265859</v>
      </c>
      <c r="G11" s="59">
        <v>14242934</v>
      </c>
      <c r="H11" s="59">
        <v>12687337</v>
      </c>
      <c r="I11" s="59">
        <v>40196130</v>
      </c>
      <c r="J11" s="59">
        <v>12985743</v>
      </c>
      <c r="K11" s="59">
        <v>10774504</v>
      </c>
      <c r="L11" s="59">
        <v>12848463</v>
      </c>
      <c r="M11" s="59">
        <v>36608710</v>
      </c>
      <c r="N11" s="59">
        <v>12262515</v>
      </c>
      <c r="O11" s="59">
        <v>12167586</v>
      </c>
      <c r="P11" s="59">
        <v>12698522</v>
      </c>
      <c r="Q11" s="59">
        <v>37128623</v>
      </c>
      <c r="R11" s="59">
        <v>0</v>
      </c>
      <c r="S11" s="59">
        <v>0</v>
      </c>
      <c r="T11" s="59">
        <v>0</v>
      </c>
      <c r="U11" s="59">
        <v>0</v>
      </c>
      <c r="V11" s="59">
        <v>113933463</v>
      </c>
      <c r="W11" s="59">
        <v>131994237</v>
      </c>
      <c r="X11" s="59">
        <v>-18060774</v>
      </c>
      <c r="Y11" s="60">
        <v>-13.68</v>
      </c>
      <c r="Z11" s="61">
        <v>168979933</v>
      </c>
    </row>
    <row r="12" spans="1:26" ht="13.5">
      <c r="A12" s="57" t="s">
        <v>37</v>
      </c>
      <c r="B12" s="18">
        <v>6980076</v>
      </c>
      <c r="C12" s="18">
        <v>0</v>
      </c>
      <c r="D12" s="58">
        <v>7635268</v>
      </c>
      <c r="E12" s="59">
        <v>7635268</v>
      </c>
      <c r="F12" s="59">
        <v>574306</v>
      </c>
      <c r="G12" s="59">
        <v>572992</v>
      </c>
      <c r="H12" s="59">
        <v>607438</v>
      </c>
      <c r="I12" s="59">
        <v>1754736</v>
      </c>
      <c r="J12" s="59">
        <v>636490</v>
      </c>
      <c r="K12" s="59">
        <v>526125</v>
      </c>
      <c r="L12" s="59">
        <v>621917</v>
      </c>
      <c r="M12" s="59">
        <v>1784532</v>
      </c>
      <c r="N12" s="59">
        <v>595085</v>
      </c>
      <c r="O12" s="59">
        <v>947657</v>
      </c>
      <c r="P12" s="59">
        <v>645577</v>
      </c>
      <c r="Q12" s="59">
        <v>2188319</v>
      </c>
      <c r="R12" s="59">
        <v>0</v>
      </c>
      <c r="S12" s="59">
        <v>0</v>
      </c>
      <c r="T12" s="59">
        <v>0</v>
      </c>
      <c r="U12" s="59">
        <v>0</v>
      </c>
      <c r="V12" s="59">
        <v>5727587</v>
      </c>
      <c r="W12" s="59">
        <v>5231321</v>
      </c>
      <c r="X12" s="59">
        <v>496266</v>
      </c>
      <c r="Y12" s="60">
        <v>9.49</v>
      </c>
      <c r="Z12" s="61">
        <v>7635268</v>
      </c>
    </row>
    <row r="13" spans="1:26" ht="13.5">
      <c r="A13" s="57" t="s">
        <v>98</v>
      </c>
      <c r="B13" s="18">
        <v>35892345</v>
      </c>
      <c r="C13" s="18">
        <v>0</v>
      </c>
      <c r="D13" s="58">
        <v>44370000</v>
      </c>
      <c r="E13" s="59">
        <v>44370000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32965000</v>
      </c>
      <c r="X13" s="59">
        <v>-32965000</v>
      </c>
      <c r="Y13" s="60">
        <v>-100</v>
      </c>
      <c r="Z13" s="61">
        <v>44370000</v>
      </c>
    </row>
    <row r="14" spans="1:26" ht="13.5">
      <c r="A14" s="57" t="s">
        <v>38</v>
      </c>
      <c r="B14" s="18">
        <v>39597326</v>
      </c>
      <c r="C14" s="18">
        <v>0</v>
      </c>
      <c r="D14" s="58">
        <v>15771900</v>
      </c>
      <c r="E14" s="59">
        <v>15771900</v>
      </c>
      <c r="F14" s="59">
        <v>0</v>
      </c>
      <c r="G14" s="59">
        <v>0</v>
      </c>
      <c r="H14" s="59">
        <v>4379225</v>
      </c>
      <c r="I14" s="59">
        <v>4379225</v>
      </c>
      <c r="J14" s="59">
        <v>0</v>
      </c>
      <c r="K14" s="59">
        <v>7389835</v>
      </c>
      <c r="L14" s="59">
        <v>2705727</v>
      </c>
      <c r="M14" s="59">
        <v>10095562</v>
      </c>
      <c r="N14" s="59">
        <v>2958943</v>
      </c>
      <c r="O14" s="59">
        <v>39155</v>
      </c>
      <c r="P14" s="59">
        <v>0</v>
      </c>
      <c r="Q14" s="59">
        <v>2998098</v>
      </c>
      <c r="R14" s="59">
        <v>0</v>
      </c>
      <c r="S14" s="59">
        <v>0</v>
      </c>
      <c r="T14" s="59">
        <v>0</v>
      </c>
      <c r="U14" s="59">
        <v>0</v>
      </c>
      <c r="V14" s="59">
        <v>17472885</v>
      </c>
      <c r="W14" s="59">
        <v>11850000</v>
      </c>
      <c r="X14" s="59">
        <v>5622885</v>
      </c>
      <c r="Y14" s="60">
        <v>47.45</v>
      </c>
      <c r="Z14" s="61">
        <v>15771900</v>
      </c>
    </row>
    <row r="15" spans="1:26" ht="13.5">
      <c r="A15" s="57" t="s">
        <v>39</v>
      </c>
      <c r="B15" s="18">
        <v>78814981</v>
      </c>
      <c r="C15" s="18">
        <v>0</v>
      </c>
      <c r="D15" s="58">
        <v>115909258</v>
      </c>
      <c r="E15" s="59">
        <v>115909258</v>
      </c>
      <c r="F15" s="59">
        <v>40005</v>
      </c>
      <c r="G15" s="59">
        <v>11021889</v>
      </c>
      <c r="H15" s="59">
        <v>14005864</v>
      </c>
      <c r="I15" s="59">
        <v>25067758</v>
      </c>
      <c r="J15" s="59">
        <v>4352497</v>
      </c>
      <c r="K15" s="59">
        <v>7133219</v>
      </c>
      <c r="L15" s="59">
        <v>5756628</v>
      </c>
      <c r="M15" s="59">
        <v>17242344</v>
      </c>
      <c r="N15" s="59">
        <v>6106165</v>
      </c>
      <c r="O15" s="59">
        <v>5935066</v>
      </c>
      <c r="P15" s="59">
        <v>9353359</v>
      </c>
      <c r="Q15" s="59">
        <v>21394590</v>
      </c>
      <c r="R15" s="59">
        <v>0</v>
      </c>
      <c r="S15" s="59">
        <v>0</v>
      </c>
      <c r="T15" s="59">
        <v>0</v>
      </c>
      <c r="U15" s="59">
        <v>0</v>
      </c>
      <c r="V15" s="59">
        <v>63704692</v>
      </c>
      <c r="W15" s="59">
        <v>89069530</v>
      </c>
      <c r="X15" s="59">
        <v>-25364838</v>
      </c>
      <c r="Y15" s="60">
        <v>-28.48</v>
      </c>
      <c r="Z15" s="61">
        <v>115909258</v>
      </c>
    </row>
    <row r="16" spans="1:26" ht="13.5">
      <c r="A16" s="68" t="s">
        <v>40</v>
      </c>
      <c r="B16" s="18">
        <v>144093</v>
      </c>
      <c r="C16" s="18">
        <v>0</v>
      </c>
      <c r="D16" s="58">
        <v>245000</v>
      </c>
      <c r="E16" s="59">
        <v>245000</v>
      </c>
      <c r="F16" s="59">
        <v>1722</v>
      </c>
      <c r="G16" s="59">
        <v>0</v>
      </c>
      <c r="H16" s="59">
        <v>18492</v>
      </c>
      <c r="I16" s="59">
        <v>20214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20214</v>
      </c>
      <c r="W16" s="59">
        <v>141578</v>
      </c>
      <c r="X16" s="59">
        <v>-121364</v>
      </c>
      <c r="Y16" s="60">
        <v>-85.72</v>
      </c>
      <c r="Z16" s="61">
        <v>245000</v>
      </c>
    </row>
    <row r="17" spans="1:26" ht="13.5">
      <c r="A17" s="57" t="s">
        <v>41</v>
      </c>
      <c r="B17" s="18">
        <v>88721700</v>
      </c>
      <c r="C17" s="18">
        <v>0</v>
      </c>
      <c r="D17" s="58">
        <v>52481679</v>
      </c>
      <c r="E17" s="59">
        <v>52481679</v>
      </c>
      <c r="F17" s="59">
        <v>1157516</v>
      </c>
      <c r="G17" s="59">
        <v>767163</v>
      </c>
      <c r="H17" s="59">
        <v>635209</v>
      </c>
      <c r="I17" s="59">
        <v>2559888</v>
      </c>
      <c r="J17" s="59">
        <v>379465</v>
      </c>
      <c r="K17" s="59">
        <v>7621577</v>
      </c>
      <c r="L17" s="59">
        <v>1353298</v>
      </c>
      <c r="M17" s="59">
        <v>9354340</v>
      </c>
      <c r="N17" s="59">
        <v>3443427</v>
      </c>
      <c r="O17" s="59">
        <v>395832</v>
      </c>
      <c r="P17" s="59">
        <v>1411673</v>
      </c>
      <c r="Q17" s="59">
        <v>5250932</v>
      </c>
      <c r="R17" s="59">
        <v>0</v>
      </c>
      <c r="S17" s="59">
        <v>0</v>
      </c>
      <c r="T17" s="59">
        <v>0</v>
      </c>
      <c r="U17" s="59">
        <v>0</v>
      </c>
      <c r="V17" s="59">
        <v>17165160</v>
      </c>
      <c r="W17" s="59">
        <v>36297286</v>
      </c>
      <c r="X17" s="59">
        <v>-19132126</v>
      </c>
      <c r="Y17" s="60">
        <v>-52.71</v>
      </c>
      <c r="Z17" s="61">
        <v>52481679</v>
      </c>
    </row>
    <row r="18" spans="1:26" ht="13.5">
      <c r="A18" s="69" t="s">
        <v>42</v>
      </c>
      <c r="B18" s="70">
        <f>SUM(B11:B17)</f>
        <v>412469793</v>
      </c>
      <c r="C18" s="70">
        <f>SUM(C11:C17)</f>
        <v>0</v>
      </c>
      <c r="D18" s="71">
        <f aca="true" t="shared" si="1" ref="D18:Z18">SUM(D11:D17)</f>
        <v>405393038</v>
      </c>
      <c r="E18" s="72">
        <f t="shared" si="1"/>
        <v>405393038</v>
      </c>
      <c r="F18" s="72">
        <f t="shared" si="1"/>
        <v>15039408</v>
      </c>
      <c r="G18" s="72">
        <f t="shared" si="1"/>
        <v>26604978</v>
      </c>
      <c r="H18" s="72">
        <f t="shared" si="1"/>
        <v>32333565</v>
      </c>
      <c r="I18" s="72">
        <f t="shared" si="1"/>
        <v>73977951</v>
      </c>
      <c r="J18" s="72">
        <f t="shared" si="1"/>
        <v>18354195</v>
      </c>
      <c r="K18" s="72">
        <f t="shared" si="1"/>
        <v>33445260</v>
      </c>
      <c r="L18" s="72">
        <f t="shared" si="1"/>
        <v>23286033</v>
      </c>
      <c r="M18" s="72">
        <f t="shared" si="1"/>
        <v>75085488</v>
      </c>
      <c r="N18" s="72">
        <f t="shared" si="1"/>
        <v>25366135</v>
      </c>
      <c r="O18" s="72">
        <f t="shared" si="1"/>
        <v>19485296</v>
      </c>
      <c r="P18" s="72">
        <f t="shared" si="1"/>
        <v>24109131</v>
      </c>
      <c r="Q18" s="72">
        <f t="shared" si="1"/>
        <v>68960562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218024001</v>
      </c>
      <c r="W18" s="72">
        <f t="shared" si="1"/>
        <v>307548952</v>
      </c>
      <c r="X18" s="72">
        <f t="shared" si="1"/>
        <v>-89524951</v>
      </c>
      <c r="Y18" s="66">
        <f>+IF(W18&lt;&gt;0,(X18/W18)*100,0)</f>
        <v>-29.109171212522945</v>
      </c>
      <c r="Z18" s="73">
        <f t="shared" si="1"/>
        <v>405393038</v>
      </c>
    </row>
    <row r="19" spans="1:26" ht="13.5">
      <c r="A19" s="69" t="s">
        <v>43</v>
      </c>
      <c r="B19" s="74">
        <f>+B10-B18</f>
        <v>-68881651</v>
      </c>
      <c r="C19" s="74">
        <f>+C10-C18</f>
        <v>0</v>
      </c>
      <c r="D19" s="75">
        <f aca="true" t="shared" si="2" ref="D19:Z19">+D10-D18</f>
        <v>-60851112</v>
      </c>
      <c r="E19" s="76">
        <f t="shared" si="2"/>
        <v>-60851112</v>
      </c>
      <c r="F19" s="76">
        <f t="shared" si="2"/>
        <v>25472559</v>
      </c>
      <c r="G19" s="76">
        <f t="shared" si="2"/>
        <v>-2584139</v>
      </c>
      <c r="H19" s="76">
        <f t="shared" si="2"/>
        <v>84760534</v>
      </c>
      <c r="I19" s="76">
        <f t="shared" si="2"/>
        <v>107648954</v>
      </c>
      <c r="J19" s="76">
        <f t="shared" si="2"/>
        <v>-70156900</v>
      </c>
      <c r="K19" s="76">
        <f t="shared" si="2"/>
        <v>-29139700</v>
      </c>
      <c r="L19" s="76">
        <f t="shared" si="2"/>
        <v>26100845</v>
      </c>
      <c r="M19" s="76">
        <f t="shared" si="2"/>
        <v>-73195755</v>
      </c>
      <c r="N19" s="76">
        <f t="shared" si="2"/>
        <v>-12566619</v>
      </c>
      <c r="O19" s="76">
        <f t="shared" si="2"/>
        <v>-9505061</v>
      </c>
      <c r="P19" s="76">
        <f t="shared" si="2"/>
        <v>-15874903</v>
      </c>
      <c r="Q19" s="76">
        <f t="shared" si="2"/>
        <v>-37946583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-3493384</v>
      </c>
      <c r="W19" s="76">
        <f>IF(E10=E18,0,W10-W18)</f>
        <v>-31987359</v>
      </c>
      <c r="X19" s="76">
        <f t="shared" si="2"/>
        <v>28493975</v>
      </c>
      <c r="Y19" s="77">
        <f>+IF(W19&lt;&gt;0,(X19/W19)*100,0)</f>
        <v>-89.07886080873385</v>
      </c>
      <c r="Z19" s="78">
        <f t="shared" si="2"/>
        <v>-60851112</v>
      </c>
    </row>
    <row r="20" spans="1:26" ht="13.5">
      <c r="A20" s="57" t="s">
        <v>44</v>
      </c>
      <c r="B20" s="18">
        <v>58872311</v>
      </c>
      <c r="C20" s="18">
        <v>0</v>
      </c>
      <c r="D20" s="58">
        <v>38205000</v>
      </c>
      <c r="E20" s="59">
        <v>38205000</v>
      </c>
      <c r="F20" s="59">
        <v>0</v>
      </c>
      <c r="G20" s="59">
        <v>1528962</v>
      </c>
      <c r="H20" s="59">
        <v>1548755</v>
      </c>
      <c r="I20" s="59">
        <v>3077717</v>
      </c>
      <c r="J20" s="59">
        <v>0</v>
      </c>
      <c r="K20" s="59">
        <v>6614343</v>
      </c>
      <c r="L20" s="59">
        <v>6753926</v>
      </c>
      <c r="M20" s="59">
        <v>13368269</v>
      </c>
      <c r="N20" s="59">
        <v>3922046</v>
      </c>
      <c r="O20" s="59">
        <v>0</v>
      </c>
      <c r="P20" s="59">
        <v>0</v>
      </c>
      <c r="Q20" s="59">
        <v>3922046</v>
      </c>
      <c r="R20" s="59">
        <v>0</v>
      </c>
      <c r="S20" s="59">
        <v>0</v>
      </c>
      <c r="T20" s="59">
        <v>0</v>
      </c>
      <c r="U20" s="59">
        <v>0</v>
      </c>
      <c r="V20" s="59">
        <v>20368032</v>
      </c>
      <c r="W20" s="59">
        <v>34288000</v>
      </c>
      <c r="X20" s="59">
        <v>-13919968</v>
      </c>
      <c r="Y20" s="60">
        <v>-40.6</v>
      </c>
      <c r="Z20" s="61">
        <v>38205000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-10009340</v>
      </c>
      <c r="C22" s="85">
        <f>SUM(C19:C21)</f>
        <v>0</v>
      </c>
      <c r="D22" s="86">
        <f aca="true" t="shared" si="3" ref="D22:Z22">SUM(D19:D21)</f>
        <v>-22646112</v>
      </c>
      <c r="E22" s="87">
        <f t="shared" si="3"/>
        <v>-22646112</v>
      </c>
      <c r="F22" s="87">
        <f t="shared" si="3"/>
        <v>25472559</v>
      </c>
      <c r="G22" s="87">
        <f t="shared" si="3"/>
        <v>-1055177</v>
      </c>
      <c r="H22" s="87">
        <f t="shared" si="3"/>
        <v>86309289</v>
      </c>
      <c r="I22" s="87">
        <f t="shared" si="3"/>
        <v>110726671</v>
      </c>
      <c r="J22" s="87">
        <f t="shared" si="3"/>
        <v>-70156900</v>
      </c>
      <c r="K22" s="87">
        <f t="shared" si="3"/>
        <v>-22525357</v>
      </c>
      <c r="L22" s="87">
        <f t="shared" si="3"/>
        <v>32854771</v>
      </c>
      <c r="M22" s="87">
        <f t="shared" si="3"/>
        <v>-59827486</v>
      </c>
      <c r="N22" s="87">
        <f t="shared" si="3"/>
        <v>-8644573</v>
      </c>
      <c r="O22" s="87">
        <f t="shared" si="3"/>
        <v>-9505061</v>
      </c>
      <c r="P22" s="87">
        <f t="shared" si="3"/>
        <v>-15874903</v>
      </c>
      <c r="Q22" s="87">
        <f t="shared" si="3"/>
        <v>-34024537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16874648</v>
      </c>
      <c r="W22" s="87">
        <f t="shared" si="3"/>
        <v>2300641</v>
      </c>
      <c r="X22" s="87">
        <f t="shared" si="3"/>
        <v>14574007</v>
      </c>
      <c r="Y22" s="88">
        <f>+IF(W22&lt;&gt;0,(X22/W22)*100,0)</f>
        <v>633.475931273067</v>
      </c>
      <c r="Z22" s="89">
        <f t="shared" si="3"/>
        <v>-22646112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-10009340</v>
      </c>
      <c r="C24" s="74">
        <f>SUM(C22:C23)</f>
        <v>0</v>
      </c>
      <c r="D24" s="75">
        <f aca="true" t="shared" si="4" ref="D24:Z24">SUM(D22:D23)</f>
        <v>-22646112</v>
      </c>
      <c r="E24" s="76">
        <f t="shared" si="4"/>
        <v>-22646112</v>
      </c>
      <c r="F24" s="76">
        <f t="shared" si="4"/>
        <v>25472559</v>
      </c>
      <c r="G24" s="76">
        <f t="shared" si="4"/>
        <v>-1055177</v>
      </c>
      <c r="H24" s="76">
        <f t="shared" si="4"/>
        <v>86309289</v>
      </c>
      <c r="I24" s="76">
        <f t="shared" si="4"/>
        <v>110726671</v>
      </c>
      <c r="J24" s="76">
        <f t="shared" si="4"/>
        <v>-70156900</v>
      </c>
      <c r="K24" s="76">
        <f t="shared" si="4"/>
        <v>-22525357</v>
      </c>
      <c r="L24" s="76">
        <f t="shared" si="4"/>
        <v>32854771</v>
      </c>
      <c r="M24" s="76">
        <f t="shared" si="4"/>
        <v>-59827486</v>
      </c>
      <c r="N24" s="76">
        <f t="shared" si="4"/>
        <v>-8644573</v>
      </c>
      <c r="O24" s="76">
        <f t="shared" si="4"/>
        <v>-9505061</v>
      </c>
      <c r="P24" s="76">
        <f t="shared" si="4"/>
        <v>-15874903</v>
      </c>
      <c r="Q24" s="76">
        <f t="shared" si="4"/>
        <v>-34024537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16874648</v>
      </c>
      <c r="W24" s="76">
        <f t="shared" si="4"/>
        <v>2300641</v>
      </c>
      <c r="X24" s="76">
        <f t="shared" si="4"/>
        <v>14574007</v>
      </c>
      <c r="Y24" s="77">
        <f>+IF(W24&lt;&gt;0,(X24/W24)*100,0)</f>
        <v>633.475931273067</v>
      </c>
      <c r="Z24" s="78">
        <f t="shared" si="4"/>
        <v>-22646112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49684432</v>
      </c>
      <c r="C27" s="21">
        <v>0</v>
      </c>
      <c r="D27" s="98">
        <v>37405000</v>
      </c>
      <c r="E27" s="99">
        <v>37405000</v>
      </c>
      <c r="F27" s="99">
        <v>0</v>
      </c>
      <c r="G27" s="99">
        <v>1404460</v>
      </c>
      <c r="H27" s="99">
        <v>4132421</v>
      </c>
      <c r="I27" s="99">
        <v>5536881</v>
      </c>
      <c r="J27" s="99">
        <v>826585</v>
      </c>
      <c r="K27" s="99">
        <v>2145571</v>
      </c>
      <c r="L27" s="99">
        <v>3274880</v>
      </c>
      <c r="M27" s="99">
        <v>6247036</v>
      </c>
      <c r="N27" s="99">
        <v>3796409</v>
      </c>
      <c r="O27" s="99">
        <v>1644084</v>
      </c>
      <c r="P27" s="99">
        <v>707430</v>
      </c>
      <c r="Q27" s="99">
        <v>6147923</v>
      </c>
      <c r="R27" s="99">
        <v>0</v>
      </c>
      <c r="S27" s="99">
        <v>0</v>
      </c>
      <c r="T27" s="99">
        <v>0</v>
      </c>
      <c r="U27" s="99">
        <v>0</v>
      </c>
      <c r="V27" s="99">
        <v>17931840</v>
      </c>
      <c r="W27" s="99">
        <v>28053750</v>
      </c>
      <c r="X27" s="99">
        <v>-10121910</v>
      </c>
      <c r="Y27" s="100">
        <v>-36.08</v>
      </c>
      <c r="Z27" s="101">
        <v>37405000</v>
      </c>
    </row>
    <row r="28" spans="1:26" ht="13.5">
      <c r="A28" s="102" t="s">
        <v>44</v>
      </c>
      <c r="B28" s="18">
        <v>44689716</v>
      </c>
      <c r="C28" s="18">
        <v>0</v>
      </c>
      <c r="D28" s="58">
        <v>37405000</v>
      </c>
      <c r="E28" s="59">
        <v>37405000</v>
      </c>
      <c r="F28" s="59">
        <v>0</v>
      </c>
      <c r="G28" s="59">
        <v>1404460</v>
      </c>
      <c r="H28" s="59">
        <v>4132421</v>
      </c>
      <c r="I28" s="59">
        <v>5536881</v>
      </c>
      <c r="J28" s="59">
        <v>826585</v>
      </c>
      <c r="K28" s="59">
        <v>2145571</v>
      </c>
      <c r="L28" s="59">
        <v>3274880</v>
      </c>
      <c r="M28" s="59">
        <v>6247036</v>
      </c>
      <c r="N28" s="59">
        <v>3796409</v>
      </c>
      <c r="O28" s="59">
        <v>1644084</v>
      </c>
      <c r="P28" s="59">
        <v>707430</v>
      </c>
      <c r="Q28" s="59">
        <v>6147923</v>
      </c>
      <c r="R28" s="59">
        <v>0</v>
      </c>
      <c r="S28" s="59">
        <v>0</v>
      </c>
      <c r="T28" s="59">
        <v>0</v>
      </c>
      <c r="U28" s="59">
        <v>0</v>
      </c>
      <c r="V28" s="59">
        <v>17931840</v>
      </c>
      <c r="W28" s="59">
        <v>28053750</v>
      </c>
      <c r="X28" s="59">
        <v>-10121910</v>
      </c>
      <c r="Y28" s="60">
        <v>-36.08</v>
      </c>
      <c r="Z28" s="61">
        <v>37405000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4994716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49684432</v>
      </c>
      <c r="C32" s="21">
        <f>SUM(C28:C31)</f>
        <v>0</v>
      </c>
      <c r="D32" s="98">
        <f aca="true" t="shared" si="5" ref="D32:Z32">SUM(D28:D31)</f>
        <v>37405000</v>
      </c>
      <c r="E32" s="99">
        <f t="shared" si="5"/>
        <v>37405000</v>
      </c>
      <c r="F32" s="99">
        <f t="shared" si="5"/>
        <v>0</v>
      </c>
      <c r="G32" s="99">
        <f t="shared" si="5"/>
        <v>1404460</v>
      </c>
      <c r="H32" s="99">
        <f t="shared" si="5"/>
        <v>4132421</v>
      </c>
      <c r="I32" s="99">
        <f t="shared" si="5"/>
        <v>5536881</v>
      </c>
      <c r="J32" s="99">
        <f t="shared" si="5"/>
        <v>826585</v>
      </c>
      <c r="K32" s="99">
        <f t="shared" si="5"/>
        <v>2145571</v>
      </c>
      <c r="L32" s="99">
        <f t="shared" si="5"/>
        <v>3274880</v>
      </c>
      <c r="M32" s="99">
        <f t="shared" si="5"/>
        <v>6247036</v>
      </c>
      <c r="N32" s="99">
        <f t="shared" si="5"/>
        <v>3796409</v>
      </c>
      <c r="O32" s="99">
        <f t="shared" si="5"/>
        <v>1644084</v>
      </c>
      <c r="P32" s="99">
        <f t="shared" si="5"/>
        <v>707430</v>
      </c>
      <c r="Q32" s="99">
        <f t="shared" si="5"/>
        <v>6147923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17931840</v>
      </c>
      <c r="W32" s="99">
        <f t="shared" si="5"/>
        <v>28053750</v>
      </c>
      <c r="X32" s="99">
        <f t="shared" si="5"/>
        <v>-10121910</v>
      </c>
      <c r="Y32" s="100">
        <f>+IF(W32&lt;&gt;0,(X32/W32)*100,0)</f>
        <v>-36.08041705654324</v>
      </c>
      <c r="Z32" s="101">
        <f t="shared" si="5"/>
        <v>37405000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83184724</v>
      </c>
      <c r="C35" s="18">
        <v>0</v>
      </c>
      <c r="D35" s="58">
        <v>61299574</v>
      </c>
      <c r="E35" s="59">
        <v>61299574</v>
      </c>
      <c r="F35" s="59">
        <v>78704527</v>
      </c>
      <c r="G35" s="59">
        <v>78704527</v>
      </c>
      <c r="H35" s="59">
        <v>78704527</v>
      </c>
      <c r="I35" s="59">
        <v>78704527</v>
      </c>
      <c r="J35" s="59">
        <v>78704527</v>
      </c>
      <c r="K35" s="59">
        <v>78704527</v>
      </c>
      <c r="L35" s="59">
        <v>78704527</v>
      </c>
      <c r="M35" s="59">
        <v>78704527</v>
      </c>
      <c r="N35" s="59">
        <v>78704527</v>
      </c>
      <c r="O35" s="59">
        <v>78704527</v>
      </c>
      <c r="P35" s="59">
        <v>78704527</v>
      </c>
      <c r="Q35" s="59">
        <v>78704527</v>
      </c>
      <c r="R35" s="59">
        <v>0</v>
      </c>
      <c r="S35" s="59">
        <v>0</v>
      </c>
      <c r="T35" s="59">
        <v>0</v>
      </c>
      <c r="U35" s="59">
        <v>0</v>
      </c>
      <c r="V35" s="59">
        <v>78704527</v>
      </c>
      <c r="W35" s="59">
        <v>45974681</v>
      </c>
      <c r="X35" s="59">
        <v>32729846</v>
      </c>
      <c r="Y35" s="60">
        <v>71.19</v>
      </c>
      <c r="Z35" s="61">
        <v>61299574</v>
      </c>
    </row>
    <row r="36" spans="1:26" ht="13.5">
      <c r="A36" s="57" t="s">
        <v>53</v>
      </c>
      <c r="B36" s="18">
        <v>776043139</v>
      </c>
      <c r="C36" s="18">
        <v>0</v>
      </c>
      <c r="D36" s="58">
        <v>731478406</v>
      </c>
      <c r="E36" s="59">
        <v>731478406</v>
      </c>
      <c r="F36" s="59">
        <v>758468997</v>
      </c>
      <c r="G36" s="59">
        <v>758468997</v>
      </c>
      <c r="H36" s="59">
        <v>758468997</v>
      </c>
      <c r="I36" s="59">
        <v>758468997</v>
      </c>
      <c r="J36" s="59">
        <v>758468997</v>
      </c>
      <c r="K36" s="59">
        <v>758468997</v>
      </c>
      <c r="L36" s="59">
        <v>758468997</v>
      </c>
      <c r="M36" s="59">
        <v>758468997</v>
      </c>
      <c r="N36" s="59">
        <v>758468997</v>
      </c>
      <c r="O36" s="59">
        <v>758468997</v>
      </c>
      <c r="P36" s="59">
        <v>758468997</v>
      </c>
      <c r="Q36" s="59">
        <v>758468997</v>
      </c>
      <c r="R36" s="59">
        <v>0</v>
      </c>
      <c r="S36" s="59">
        <v>0</v>
      </c>
      <c r="T36" s="59">
        <v>0</v>
      </c>
      <c r="U36" s="59">
        <v>0</v>
      </c>
      <c r="V36" s="59">
        <v>758468997</v>
      </c>
      <c r="W36" s="59">
        <v>548608805</v>
      </c>
      <c r="X36" s="59">
        <v>209860192</v>
      </c>
      <c r="Y36" s="60">
        <v>38.25</v>
      </c>
      <c r="Z36" s="61">
        <v>731478406</v>
      </c>
    </row>
    <row r="37" spans="1:26" ht="13.5">
      <c r="A37" s="57" t="s">
        <v>54</v>
      </c>
      <c r="B37" s="18">
        <v>491393006</v>
      </c>
      <c r="C37" s="18">
        <v>0</v>
      </c>
      <c r="D37" s="58">
        <v>528711168</v>
      </c>
      <c r="E37" s="59">
        <v>528711168</v>
      </c>
      <c r="F37" s="59">
        <v>447338150</v>
      </c>
      <c r="G37" s="59">
        <v>447338150</v>
      </c>
      <c r="H37" s="59">
        <v>447338150</v>
      </c>
      <c r="I37" s="59">
        <v>447338150</v>
      </c>
      <c r="J37" s="59">
        <v>447338150</v>
      </c>
      <c r="K37" s="59">
        <v>447338150</v>
      </c>
      <c r="L37" s="59">
        <v>447338150</v>
      </c>
      <c r="M37" s="59">
        <v>447338150</v>
      </c>
      <c r="N37" s="59">
        <v>447338150</v>
      </c>
      <c r="O37" s="59">
        <v>447338150</v>
      </c>
      <c r="P37" s="59">
        <v>447338150</v>
      </c>
      <c r="Q37" s="59">
        <v>447338150</v>
      </c>
      <c r="R37" s="59">
        <v>0</v>
      </c>
      <c r="S37" s="59">
        <v>0</v>
      </c>
      <c r="T37" s="59">
        <v>0</v>
      </c>
      <c r="U37" s="59">
        <v>0</v>
      </c>
      <c r="V37" s="59">
        <v>447338150</v>
      </c>
      <c r="W37" s="59">
        <v>396533376</v>
      </c>
      <c r="X37" s="59">
        <v>50804774</v>
      </c>
      <c r="Y37" s="60">
        <v>12.81</v>
      </c>
      <c r="Z37" s="61">
        <v>528711168</v>
      </c>
    </row>
    <row r="38" spans="1:26" ht="13.5">
      <c r="A38" s="57" t="s">
        <v>55</v>
      </c>
      <c r="B38" s="18">
        <v>80149622</v>
      </c>
      <c r="C38" s="18">
        <v>0</v>
      </c>
      <c r="D38" s="58">
        <v>121255312</v>
      </c>
      <c r="E38" s="59">
        <v>121255312</v>
      </c>
      <c r="F38" s="59">
        <v>121065288</v>
      </c>
      <c r="G38" s="59">
        <v>121065288</v>
      </c>
      <c r="H38" s="59">
        <v>121065288</v>
      </c>
      <c r="I38" s="59">
        <v>121065288</v>
      </c>
      <c r="J38" s="59">
        <v>121065288</v>
      </c>
      <c r="K38" s="59">
        <v>121065288</v>
      </c>
      <c r="L38" s="59">
        <v>121065288</v>
      </c>
      <c r="M38" s="59">
        <v>121065288</v>
      </c>
      <c r="N38" s="59">
        <v>121065288</v>
      </c>
      <c r="O38" s="59">
        <v>121065288</v>
      </c>
      <c r="P38" s="59">
        <v>121065288</v>
      </c>
      <c r="Q38" s="59">
        <v>121065288</v>
      </c>
      <c r="R38" s="59">
        <v>0</v>
      </c>
      <c r="S38" s="59">
        <v>0</v>
      </c>
      <c r="T38" s="59">
        <v>0</v>
      </c>
      <c r="U38" s="59">
        <v>0</v>
      </c>
      <c r="V38" s="59">
        <v>121065288</v>
      </c>
      <c r="W38" s="59">
        <v>90941484</v>
      </c>
      <c r="X38" s="59">
        <v>30123804</v>
      </c>
      <c r="Y38" s="60">
        <v>33.12</v>
      </c>
      <c r="Z38" s="61">
        <v>121255312</v>
      </c>
    </row>
    <row r="39" spans="1:26" ht="13.5">
      <c r="A39" s="57" t="s">
        <v>56</v>
      </c>
      <c r="B39" s="18">
        <v>287685235</v>
      </c>
      <c r="C39" s="18">
        <v>0</v>
      </c>
      <c r="D39" s="58">
        <v>142811502</v>
      </c>
      <c r="E39" s="59">
        <v>142811502</v>
      </c>
      <c r="F39" s="59">
        <v>268770086</v>
      </c>
      <c r="G39" s="59">
        <v>268770086</v>
      </c>
      <c r="H39" s="59">
        <v>268770086</v>
      </c>
      <c r="I39" s="59">
        <v>268770086</v>
      </c>
      <c r="J39" s="59">
        <v>268770086</v>
      </c>
      <c r="K39" s="59">
        <v>268770086</v>
      </c>
      <c r="L39" s="59">
        <v>268770086</v>
      </c>
      <c r="M39" s="59">
        <v>268770086</v>
      </c>
      <c r="N39" s="59">
        <v>268770086</v>
      </c>
      <c r="O39" s="59">
        <v>268770086</v>
      </c>
      <c r="P39" s="59">
        <v>268770086</v>
      </c>
      <c r="Q39" s="59">
        <v>268770086</v>
      </c>
      <c r="R39" s="59">
        <v>0</v>
      </c>
      <c r="S39" s="59">
        <v>0</v>
      </c>
      <c r="T39" s="59">
        <v>0</v>
      </c>
      <c r="U39" s="59">
        <v>0</v>
      </c>
      <c r="V39" s="59">
        <v>268770086</v>
      </c>
      <c r="W39" s="59">
        <v>107108627</v>
      </c>
      <c r="X39" s="59">
        <v>161661459</v>
      </c>
      <c r="Y39" s="60">
        <v>150.93</v>
      </c>
      <c r="Z39" s="61">
        <v>142811502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53331332</v>
      </c>
      <c r="C42" s="18">
        <v>0</v>
      </c>
      <c r="D42" s="58">
        <v>-58440915</v>
      </c>
      <c r="E42" s="59">
        <v>-58440915</v>
      </c>
      <c r="F42" s="59">
        <v>7901788</v>
      </c>
      <c r="G42" s="59">
        <v>-14111215</v>
      </c>
      <c r="H42" s="59">
        <v>5000167</v>
      </c>
      <c r="I42" s="59">
        <v>-1209260</v>
      </c>
      <c r="J42" s="59">
        <v>1038476</v>
      </c>
      <c r="K42" s="59">
        <v>-555179</v>
      </c>
      <c r="L42" s="59">
        <v>12936981</v>
      </c>
      <c r="M42" s="59">
        <v>13420278</v>
      </c>
      <c r="N42" s="59">
        <v>374515</v>
      </c>
      <c r="O42" s="59">
        <v>289981</v>
      </c>
      <c r="P42" s="59">
        <v>5638309</v>
      </c>
      <c r="Q42" s="59">
        <v>6302805</v>
      </c>
      <c r="R42" s="59">
        <v>0</v>
      </c>
      <c r="S42" s="59">
        <v>0</v>
      </c>
      <c r="T42" s="59">
        <v>0</v>
      </c>
      <c r="U42" s="59">
        <v>0</v>
      </c>
      <c r="V42" s="59">
        <v>18513823</v>
      </c>
      <c r="W42" s="59">
        <v>-26621084</v>
      </c>
      <c r="X42" s="59">
        <v>45134907</v>
      </c>
      <c r="Y42" s="60">
        <v>-169.55</v>
      </c>
      <c r="Z42" s="61">
        <v>-58440915</v>
      </c>
    </row>
    <row r="43" spans="1:26" ht="13.5">
      <c r="A43" s="57" t="s">
        <v>59</v>
      </c>
      <c r="B43" s="18">
        <v>-48632094</v>
      </c>
      <c r="C43" s="18">
        <v>0</v>
      </c>
      <c r="D43" s="58">
        <v>-37405000</v>
      </c>
      <c r="E43" s="59">
        <v>-37405000</v>
      </c>
      <c r="F43" s="59">
        <v>196431</v>
      </c>
      <c r="G43" s="59">
        <v>-1402960</v>
      </c>
      <c r="H43" s="59">
        <v>-4061996</v>
      </c>
      <c r="I43" s="59">
        <v>-5268525</v>
      </c>
      <c r="J43" s="59">
        <v>-772585</v>
      </c>
      <c r="K43" s="59">
        <v>-2050571</v>
      </c>
      <c r="L43" s="59">
        <v>-3261880</v>
      </c>
      <c r="M43" s="59">
        <v>-6085036</v>
      </c>
      <c r="N43" s="59">
        <v>-3783409</v>
      </c>
      <c r="O43" s="59">
        <v>-1644084</v>
      </c>
      <c r="P43" s="59">
        <v>-661430</v>
      </c>
      <c r="Q43" s="59">
        <v>-6088923</v>
      </c>
      <c r="R43" s="59">
        <v>0</v>
      </c>
      <c r="S43" s="59">
        <v>0</v>
      </c>
      <c r="T43" s="59">
        <v>0</v>
      </c>
      <c r="U43" s="59">
        <v>0</v>
      </c>
      <c r="V43" s="59">
        <v>-17442484</v>
      </c>
      <c r="W43" s="59">
        <v>-27750000</v>
      </c>
      <c r="X43" s="59">
        <v>10307516</v>
      </c>
      <c r="Y43" s="60">
        <v>-37.14</v>
      </c>
      <c r="Z43" s="61">
        <v>-37405000</v>
      </c>
    </row>
    <row r="44" spans="1:26" ht="13.5">
      <c r="A44" s="57" t="s">
        <v>60</v>
      </c>
      <c r="B44" s="18">
        <v>-4653724</v>
      </c>
      <c r="C44" s="18">
        <v>0</v>
      </c>
      <c r="D44" s="58">
        <v>-5835168</v>
      </c>
      <c r="E44" s="59">
        <v>-5835168</v>
      </c>
      <c r="F44" s="59">
        <v>-486264</v>
      </c>
      <c r="G44" s="59">
        <v>-486264</v>
      </c>
      <c r="H44" s="59">
        <v>-486264</v>
      </c>
      <c r="I44" s="59">
        <v>-1458792</v>
      </c>
      <c r="J44" s="59">
        <v>-486264</v>
      </c>
      <c r="K44" s="59">
        <v>-486264</v>
      </c>
      <c r="L44" s="59">
        <v>-486264</v>
      </c>
      <c r="M44" s="59">
        <v>-1458792</v>
      </c>
      <c r="N44" s="59">
        <v>-486264</v>
      </c>
      <c r="O44" s="59">
        <v>-486264</v>
      </c>
      <c r="P44" s="59">
        <v>-486264</v>
      </c>
      <c r="Q44" s="59">
        <v>-1458792</v>
      </c>
      <c r="R44" s="59">
        <v>0</v>
      </c>
      <c r="S44" s="59">
        <v>0</v>
      </c>
      <c r="T44" s="59">
        <v>0</v>
      </c>
      <c r="U44" s="59">
        <v>0</v>
      </c>
      <c r="V44" s="59">
        <v>-4376376</v>
      </c>
      <c r="W44" s="59">
        <v>-4376376</v>
      </c>
      <c r="X44" s="59">
        <v>0</v>
      </c>
      <c r="Y44" s="60">
        <v>0</v>
      </c>
      <c r="Z44" s="61">
        <v>-5835168</v>
      </c>
    </row>
    <row r="45" spans="1:26" ht="13.5">
      <c r="A45" s="69" t="s">
        <v>61</v>
      </c>
      <c r="B45" s="21">
        <v>18628260</v>
      </c>
      <c r="C45" s="21">
        <v>0</v>
      </c>
      <c r="D45" s="98">
        <v>-76181083</v>
      </c>
      <c r="E45" s="99">
        <v>-76181083</v>
      </c>
      <c r="F45" s="99">
        <v>24364157</v>
      </c>
      <c r="G45" s="99">
        <v>8363718</v>
      </c>
      <c r="H45" s="99">
        <v>8815625</v>
      </c>
      <c r="I45" s="99">
        <v>8815625</v>
      </c>
      <c r="J45" s="99">
        <v>8595252</v>
      </c>
      <c r="K45" s="99">
        <v>5503238</v>
      </c>
      <c r="L45" s="99">
        <v>14692075</v>
      </c>
      <c r="M45" s="99">
        <v>14692075</v>
      </c>
      <c r="N45" s="99">
        <v>10796917</v>
      </c>
      <c r="O45" s="99">
        <v>8956550</v>
      </c>
      <c r="P45" s="99">
        <v>13447165</v>
      </c>
      <c r="Q45" s="99">
        <v>13447165</v>
      </c>
      <c r="R45" s="99">
        <v>0</v>
      </c>
      <c r="S45" s="99">
        <v>0</v>
      </c>
      <c r="T45" s="99">
        <v>0</v>
      </c>
      <c r="U45" s="99">
        <v>0</v>
      </c>
      <c r="V45" s="99">
        <v>13447165</v>
      </c>
      <c r="W45" s="99">
        <v>-33247460</v>
      </c>
      <c r="X45" s="99">
        <v>46694625</v>
      </c>
      <c r="Y45" s="100">
        <v>-140.45</v>
      </c>
      <c r="Z45" s="101">
        <v>-76181083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-17120967</v>
      </c>
      <c r="C49" s="51">
        <v>0</v>
      </c>
      <c r="D49" s="128">
        <v>7060878</v>
      </c>
      <c r="E49" s="53">
        <v>5505588</v>
      </c>
      <c r="F49" s="53">
        <v>0</v>
      </c>
      <c r="G49" s="53">
        <v>0</v>
      </c>
      <c r="H49" s="53">
        <v>0</v>
      </c>
      <c r="I49" s="53">
        <v>21172975</v>
      </c>
      <c r="J49" s="53">
        <v>0</v>
      </c>
      <c r="K49" s="53">
        <v>0</v>
      </c>
      <c r="L49" s="53">
        <v>0</v>
      </c>
      <c r="M49" s="53">
        <v>8759954</v>
      </c>
      <c r="N49" s="53">
        <v>0</v>
      </c>
      <c r="O49" s="53">
        <v>0</v>
      </c>
      <c r="P49" s="53">
        <v>0</v>
      </c>
      <c r="Q49" s="53">
        <v>7559518</v>
      </c>
      <c r="R49" s="53">
        <v>0</v>
      </c>
      <c r="S49" s="53">
        <v>0</v>
      </c>
      <c r="T49" s="53">
        <v>0</v>
      </c>
      <c r="U49" s="53">
        <v>0</v>
      </c>
      <c r="V49" s="53">
        <v>35625715</v>
      </c>
      <c r="W49" s="53">
        <v>195971429</v>
      </c>
      <c r="X49" s="53">
        <v>264535090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10769792</v>
      </c>
      <c r="C51" s="51">
        <v>0</v>
      </c>
      <c r="D51" s="128">
        <v>13146336</v>
      </c>
      <c r="E51" s="53">
        <v>13290839</v>
      </c>
      <c r="F51" s="53">
        <v>0</v>
      </c>
      <c r="G51" s="53">
        <v>0</v>
      </c>
      <c r="H51" s="53">
        <v>0</v>
      </c>
      <c r="I51" s="53">
        <v>15435765</v>
      </c>
      <c r="J51" s="53">
        <v>0</v>
      </c>
      <c r="K51" s="53">
        <v>0</v>
      </c>
      <c r="L51" s="53">
        <v>0</v>
      </c>
      <c r="M51" s="53">
        <v>12404911</v>
      </c>
      <c r="N51" s="53">
        <v>0</v>
      </c>
      <c r="O51" s="53">
        <v>0</v>
      </c>
      <c r="P51" s="53">
        <v>0</v>
      </c>
      <c r="Q51" s="53">
        <v>9342355</v>
      </c>
      <c r="R51" s="53">
        <v>0</v>
      </c>
      <c r="S51" s="53">
        <v>0</v>
      </c>
      <c r="T51" s="53">
        <v>0</v>
      </c>
      <c r="U51" s="53">
        <v>0</v>
      </c>
      <c r="V51" s="53">
        <v>11277418</v>
      </c>
      <c r="W51" s="53">
        <v>329844570</v>
      </c>
      <c r="X51" s="53">
        <v>415511986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61.117689241834626</v>
      </c>
      <c r="C58" s="5">
        <f>IF(C67=0,0,+(C76/C67)*100)</f>
        <v>0</v>
      </c>
      <c r="D58" s="6">
        <f aca="true" t="shared" si="6" ref="D58:Z58">IF(D67=0,0,+(D76/D67)*100)</f>
        <v>70.32031068503272</v>
      </c>
      <c r="E58" s="7">
        <f t="shared" si="6"/>
        <v>70.32031068503272</v>
      </c>
      <c r="F58" s="7">
        <f t="shared" si="6"/>
        <v>52.555748396919846</v>
      </c>
      <c r="G58" s="7">
        <f t="shared" si="6"/>
        <v>58.238108944102564</v>
      </c>
      <c r="H58" s="7">
        <f t="shared" si="6"/>
        <v>31.592610742508743</v>
      </c>
      <c r="I58" s="7">
        <f t="shared" si="6"/>
        <v>38.17203328350456</v>
      </c>
      <c r="J58" s="7">
        <f t="shared" si="6"/>
        <v>-12.424294724727217</v>
      </c>
      <c r="K58" s="7">
        <f t="shared" si="6"/>
        <v>490.9863219070091</v>
      </c>
      <c r="L58" s="7">
        <f t="shared" si="6"/>
        <v>26.58564442495121</v>
      </c>
      <c r="M58" s="7">
        <f t="shared" si="6"/>
        <v>-331.29250055180796</v>
      </c>
      <c r="N58" s="7">
        <f t="shared" si="6"/>
        <v>132.79931502523507</v>
      </c>
      <c r="O58" s="7">
        <f t="shared" si="6"/>
        <v>191.7925852283962</v>
      </c>
      <c r="P58" s="7">
        <f t="shared" si="6"/>
        <v>-424.2383258028716</v>
      </c>
      <c r="Q58" s="7">
        <f t="shared" si="6"/>
        <v>291.93726163088604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84.02793448626751</v>
      </c>
      <c r="W58" s="7">
        <f t="shared" si="6"/>
        <v>68.91855176261751</v>
      </c>
      <c r="X58" s="7">
        <f t="shared" si="6"/>
        <v>0</v>
      </c>
      <c r="Y58" s="7">
        <f t="shared" si="6"/>
        <v>0</v>
      </c>
      <c r="Z58" s="8">
        <f t="shared" si="6"/>
        <v>70.32031068503272</v>
      </c>
    </row>
    <row r="59" spans="1:26" ht="13.5">
      <c r="A59" s="36" t="s">
        <v>31</v>
      </c>
      <c r="B59" s="9">
        <f aca="true" t="shared" si="7" ref="B59:Z66">IF(B68=0,0,+(B77/B68)*100)</f>
        <v>48.26435598215407</v>
      </c>
      <c r="C59" s="9">
        <f t="shared" si="7"/>
        <v>0</v>
      </c>
      <c r="D59" s="2">
        <f t="shared" si="7"/>
        <v>74.99999735341738</v>
      </c>
      <c r="E59" s="10">
        <f t="shared" si="7"/>
        <v>74.99999735341738</v>
      </c>
      <c r="F59" s="10">
        <f t="shared" si="7"/>
        <v>29.039152743544598</v>
      </c>
      <c r="G59" s="10">
        <f t="shared" si="7"/>
        <v>15.404750829504806</v>
      </c>
      <c r="H59" s="10">
        <f t="shared" si="7"/>
        <v>50863.77534353971</v>
      </c>
      <c r="I59" s="10">
        <f t="shared" si="7"/>
        <v>181.82447551261848</v>
      </c>
      <c r="J59" s="10">
        <f t="shared" si="7"/>
        <v>57.28353549132306</v>
      </c>
      <c r="K59" s="10">
        <f t="shared" si="7"/>
        <v>164.55146873173766</v>
      </c>
      <c r="L59" s="10">
        <f t="shared" si="7"/>
        <v>68.42324808881258</v>
      </c>
      <c r="M59" s="10">
        <f t="shared" si="7"/>
        <v>77.52580958973482</v>
      </c>
      <c r="N59" s="10">
        <f t="shared" si="7"/>
        <v>113.18840876029128</v>
      </c>
      <c r="O59" s="10">
        <f t="shared" si="7"/>
        <v>96.16792075478756</v>
      </c>
      <c r="P59" s="10">
        <f t="shared" si="7"/>
        <v>3.4312634630474568</v>
      </c>
      <c r="Q59" s="10">
        <f t="shared" si="7"/>
        <v>-392.62575356682174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163.55776565595542</v>
      </c>
      <c r="W59" s="10">
        <f t="shared" si="7"/>
        <v>80.07353006854268</v>
      </c>
      <c r="X59" s="10">
        <f t="shared" si="7"/>
        <v>0</v>
      </c>
      <c r="Y59" s="10">
        <f t="shared" si="7"/>
        <v>0</v>
      </c>
      <c r="Z59" s="11">
        <f t="shared" si="7"/>
        <v>74.99999735341738</v>
      </c>
    </row>
    <row r="60" spans="1:26" ht="13.5">
      <c r="A60" s="37" t="s">
        <v>32</v>
      </c>
      <c r="B60" s="12">
        <f t="shared" si="7"/>
        <v>62.37414247448949</v>
      </c>
      <c r="C60" s="12">
        <f t="shared" si="7"/>
        <v>0</v>
      </c>
      <c r="D60" s="3">
        <f t="shared" si="7"/>
        <v>75.00000248545982</v>
      </c>
      <c r="E60" s="13">
        <f t="shared" si="7"/>
        <v>75.00000248545982</v>
      </c>
      <c r="F60" s="13">
        <f t="shared" si="7"/>
        <v>73.39962627263186</v>
      </c>
      <c r="G60" s="13">
        <f t="shared" si="7"/>
        <v>87.11199395282108</v>
      </c>
      <c r="H60" s="13">
        <f t="shared" si="7"/>
        <v>11.560930273175451</v>
      </c>
      <c r="I60" s="13">
        <f t="shared" si="7"/>
        <v>24.479552996684898</v>
      </c>
      <c r="J60" s="13">
        <f t="shared" si="7"/>
        <v>-2.8849658515361916</v>
      </c>
      <c r="K60" s="13">
        <f t="shared" si="7"/>
        <v>-496.9838095031043</v>
      </c>
      <c r="L60" s="13">
        <f t="shared" si="7"/>
        <v>24.216980162685125</v>
      </c>
      <c r="M60" s="13">
        <f t="shared" si="7"/>
        <v>-70.05932733190492</v>
      </c>
      <c r="N60" s="13">
        <f t="shared" si="7"/>
        <v>166.95594210843717</v>
      </c>
      <c r="O60" s="13">
        <f t="shared" si="7"/>
        <v>328.6763275382337</v>
      </c>
      <c r="P60" s="13">
        <f t="shared" si="7"/>
        <v>514.5006509314809</v>
      </c>
      <c r="Q60" s="13">
        <f t="shared" si="7"/>
        <v>289.617488236323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76.59230561683394</v>
      </c>
      <c r="W60" s="13">
        <f t="shared" si="7"/>
        <v>72.22396024336105</v>
      </c>
      <c r="X60" s="13">
        <f t="shared" si="7"/>
        <v>0</v>
      </c>
      <c r="Y60" s="13">
        <f t="shared" si="7"/>
        <v>0</v>
      </c>
      <c r="Z60" s="14">
        <f t="shared" si="7"/>
        <v>75.00000248545982</v>
      </c>
    </row>
    <row r="61" spans="1:26" ht="13.5">
      <c r="A61" s="38" t="s">
        <v>105</v>
      </c>
      <c r="B61" s="12">
        <f t="shared" si="7"/>
        <v>57.27485159637874</v>
      </c>
      <c r="C61" s="12">
        <f t="shared" si="7"/>
        <v>0</v>
      </c>
      <c r="D61" s="3">
        <f t="shared" si="7"/>
        <v>75.00000068187951</v>
      </c>
      <c r="E61" s="13">
        <f t="shared" si="7"/>
        <v>75.00000068187951</v>
      </c>
      <c r="F61" s="13">
        <f t="shared" si="7"/>
        <v>73.81054634195941</v>
      </c>
      <c r="G61" s="13">
        <f t="shared" si="7"/>
        <v>84.34626697352185</v>
      </c>
      <c r="H61" s="13">
        <f t="shared" si="7"/>
        <v>41.971744047083234</v>
      </c>
      <c r="I61" s="13">
        <f t="shared" si="7"/>
        <v>58.87001049871509</v>
      </c>
      <c r="J61" s="13">
        <f t="shared" si="7"/>
        <v>-28.761990677087883</v>
      </c>
      <c r="K61" s="13">
        <f t="shared" si="7"/>
        <v>167.70786916837534</v>
      </c>
      <c r="L61" s="13">
        <f t="shared" si="7"/>
        <v>28.465018489168315</v>
      </c>
      <c r="M61" s="13">
        <f t="shared" si="7"/>
        <v>44.064664617845246</v>
      </c>
      <c r="N61" s="13">
        <f t="shared" si="7"/>
        <v>192.59214852466056</v>
      </c>
      <c r="O61" s="13">
        <f t="shared" si="7"/>
        <v>302.0350703892057</v>
      </c>
      <c r="P61" s="13">
        <f t="shared" si="7"/>
        <v>-675.2560779616664</v>
      </c>
      <c r="Q61" s="13">
        <f t="shared" si="7"/>
        <v>438.64757943992254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83.50023561877585</v>
      </c>
      <c r="W61" s="13">
        <f t="shared" si="7"/>
        <v>70.12668644758494</v>
      </c>
      <c r="X61" s="13">
        <f t="shared" si="7"/>
        <v>0</v>
      </c>
      <c r="Y61" s="13">
        <f t="shared" si="7"/>
        <v>0</v>
      </c>
      <c r="Z61" s="14">
        <f t="shared" si="7"/>
        <v>75.00000068187951</v>
      </c>
    </row>
    <row r="62" spans="1:26" ht="13.5">
      <c r="A62" s="38" t="s">
        <v>106</v>
      </c>
      <c r="B62" s="12">
        <f t="shared" si="7"/>
        <v>75.92479220946893</v>
      </c>
      <c r="C62" s="12">
        <f t="shared" si="7"/>
        <v>0</v>
      </c>
      <c r="D62" s="3">
        <f t="shared" si="7"/>
        <v>75.00001786898274</v>
      </c>
      <c r="E62" s="13">
        <f t="shared" si="7"/>
        <v>75.00001786898274</v>
      </c>
      <c r="F62" s="13">
        <f t="shared" si="7"/>
        <v>47.86392162383052</v>
      </c>
      <c r="G62" s="13">
        <f t="shared" si="7"/>
        <v>119.43563106317193</v>
      </c>
      <c r="H62" s="13">
        <f t="shared" si="7"/>
        <v>1.7402779902716807</v>
      </c>
      <c r="I62" s="13">
        <f t="shared" si="7"/>
        <v>4.124276233481473</v>
      </c>
      <c r="J62" s="13">
        <f t="shared" si="7"/>
        <v>-2.191799627121854</v>
      </c>
      <c r="K62" s="13">
        <f t="shared" si="7"/>
        <v>-7.797478718088308</v>
      </c>
      <c r="L62" s="13">
        <f t="shared" si="7"/>
        <v>11.833751283457177</v>
      </c>
      <c r="M62" s="13">
        <f t="shared" si="7"/>
        <v>-4.1119955677706255</v>
      </c>
      <c r="N62" s="13">
        <f t="shared" si="7"/>
        <v>-883.9684979710187</v>
      </c>
      <c r="O62" s="13">
        <f t="shared" si="7"/>
        <v>1569.0197070647437</v>
      </c>
      <c r="P62" s="13">
        <f t="shared" si="7"/>
        <v>92.98851966860367</v>
      </c>
      <c r="Q62" s="13">
        <f t="shared" si="7"/>
        <v>245.68563988465368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47.88596818811322</v>
      </c>
      <c r="W62" s="13">
        <f t="shared" si="7"/>
        <v>75.75723062739041</v>
      </c>
      <c r="X62" s="13">
        <f t="shared" si="7"/>
        <v>0</v>
      </c>
      <c r="Y62" s="13">
        <f t="shared" si="7"/>
        <v>0</v>
      </c>
      <c r="Z62" s="14">
        <f t="shared" si="7"/>
        <v>75.00001786898274</v>
      </c>
    </row>
    <row r="63" spans="1:26" ht="13.5">
      <c r="A63" s="38" t="s">
        <v>107</v>
      </c>
      <c r="B63" s="12">
        <f t="shared" si="7"/>
        <v>72.24457922815958</v>
      </c>
      <c r="C63" s="12">
        <f t="shared" si="7"/>
        <v>0</v>
      </c>
      <c r="D63" s="3">
        <f t="shared" si="7"/>
        <v>74.99999746841672</v>
      </c>
      <c r="E63" s="13">
        <f t="shared" si="7"/>
        <v>74.99999746841672</v>
      </c>
      <c r="F63" s="13">
        <f t="shared" si="7"/>
        <v>96.03681147122164</v>
      </c>
      <c r="G63" s="13">
        <f t="shared" si="7"/>
        <v>78.65373089547144</v>
      </c>
      <c r="H63" s="13">
        <f t="shared" si="7"/>
        <v>88.16075676443934</v>
      </c>
      <c r="I63" s="13">
        <f t="shared" si="7"/>
        <v>87.71759615064522</v>
      </c>
      <c r="J63" s="13">
        <f t="shared" si="7"/>
        <v>127.73981919676092</v>
      </c>
      <c r="K63" s="13">
        <f t="shared" si="7"/>
        <v>53.9059670348086</v>
      </c>
      <c r="L63" s="13">
        <f t="shared" si="7"/>
        <v>55.537627732268334</v>
      </c>
      <c r="M63" s="13">
        <f t="shared" si="7"/>
        <v>78.3028076742153</v>
      </c>
      <c r="N63" s="13">
        <f t="shared" si="7"/>
        <v>78.7224344564123</v>
      </c>
      <c r="O63" s="13">
        <f t="shared" si="7"/>
        <v>346.1432480890818</v>
      </c>
      <c r="P63" s="13">
        <f t="shared" si="7"/>
        <v>118.08801949220589</v>
      </c>
      <c r="Q63" s="13">
        <f t="shared" si="7"/>
        <v>122.88570299149954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94.38499924807002</v>
      </c>
      <c r="W63" s="13">
        <f t="shared" si="7"/>
        <v>79.56247267887704</v>
      </c>
      <c r="X63" s="13">
        <f t="shared" si="7"/>
        <v>0</v>
      </c>
      <c r="Y63" s="13">
        <f t="shared" si="7"/>
        <v>0</v>
      </c>
      <c r="Z63" s="14">
        <f t="shared" si="7"/>
        <v>74.99999746841672</v>
      </c>
    </row>
    <row r="64" spans="1:26" ht="13.5">
      <c r="A64" s="38" t="s">
        <v>108</v>
      </c>
      <c r="B64" s="12">
        <f t="shared" si="7"/>
        <v>67.85339671069889</v>
      </c>
      <c r="C64" s="12">
        <f t="shared" si="7"/>
        <v>0</v>
      </c>
      <c r="D64" s="3">
        <f t="shared" si="7"/>
        <v>75</v>
      </c>
      <c r="E64" s="13">
        <f t="shared" si="7"/>
        <v>75</v>
      </c>
      <c r="F64" s="13">
        <f t="shared" si="7"/>
        <v>89.33485316137502</v>
      </c>
      <c r="G64" s="13">
        <f t="shared" si="7"/>
        <v>85.54475057628404</v>
      </c>
      <c r="H64" s="13">
        <f t="shared" si="7"/>
        <v>97.52966142405175</v>
      </c>
      <c r="I64" s="13">
        <f t="shared" si="7"/>
        <v>90.76192336262763</v>
      </c>
      <c r="J64" s="13">
        <f t="shared" si="7"/>
        <v>-65.90447126977857</v>
      </c>
      <c r="K64" s="13">
        <f t="shared" si="7"/>
        <v>58.361430062047404</v>
      </c>
      <c r="L64" s="13">
        <f t="shared" si="7"/>
        <v>41.26529943309222</v>
      </c>
      <c r="M64" s="13">
        <f t="shared" si="7"/>
        <v>15.99191345179371</v>
      </c>
      <c r="N64" s="13">
        <f t="shared" si="7"/>
        <v>90.5750426192666</v>
      </c>
      <c r="O64" s="13">
        <f t="shared" si="7"/>
        <v>287.4114188104384</v>
      </c>
      <c r="P64" s="13">
        <f t="shared" si="7"/>
        <v>97.71622696570317</v>
      </c>
      <c r="Q64" s="13">
        <f t="shared" si="7"/>
        <v>117.08812994438999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70.90575045207956</v>
      </c>
      <c r="W64" s="13">
        <f t="shared" si="7"/>
        <v>77.70780616202332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246003692</v>
      </c>
      <c r="C67" s="23"/>
      <c r="D67" s="24">
        <v>275659240</v>
      </c>
      <c r="E67" s="25">
        <v>275659240</v>
      </c>
      <c r="F67" s="25">
        <v>21803183</v>
      </c>
      <c r="G67" s="25">
        <v>22329451</v>
      </c>
      <c r="H67" s="25">
        <v>115766273</v>
      </c>
      <c r="I67" s="25">
        <v>159898907</v>
      </c>
      <c r="J67" s="25">
        <v>-52685067</v>
      </c>
      <c r="K67" s="25">
        <v>2710758</v>
      </c>
      <c r="L67" s="25">
        <v>40713841</v>
      </c>
      <c r="M67" s="25">
        <v>-9260468</v>
      </c>
      <c r="N67" s="25">
        <v>11938542</v>
      </c>
      <c r="O67" s="25">
        <v>8698744</v>
      </c>
      <c r="P67" s="25">
        <v>-3869174</v>
      </c>
      <c r="Q67" s="25">
        <v>16768112</v>
      </c>
      <c r="R67" s="25"/>
      <c r="S67" s="25"/>
      <c r="T67" s="25"/>
      <c r="U67" s="25"/>
      <c r="V67" s="25">
        <v>167406551</v>
      </c>
      <c r="W67" s="25">
        <v>209852448</v>
      </c>
      <c r="X67" s="25"/>
      <c r="Y67" s="24"/>
      <c r="Z67" s="26">
        <v>275659240</v>
      </c>
    </row>
    <row r="68" spans="1:26" ht="13.5" hidden="1">
      <c r="A68" s="36" t="s">
        <v>31</v>
      </c>
      <c r="B68" s="18">
        <v>76825604</v>
      </c>
      <c r="C68" s="18"/>
      <c r="D68" s="19">
        <v>47230719</v>
      </c>
      <c r="E68" s="20">
        <v>47230719</v>
      </c>
      <c r="F68" s="20">
        <v>7277702</v>
      </c>
      <c r="G68" s="20">
        <v>7302851</v>
      </c>
      <c r="H68" s="20">
        <v>45919</v>
      </c>
      <c r="I68" s="20">
        <v>14626472</v>
      </c>
      <c r="J68" s="20">
        <v>8276530</v>
      </c>
      <c r="K68" s="20">
        <v>2253611</v>
      </c>
      <c r="L68" s="20">
        <v>3140456</v>
      </c>
      <c r="M68" s="20">
        <v>13670597</v>
      </c>
      <c r="N68" s="20">
        <v>3276923</v>
      </c>
      <c r="O68" s="20">
        <v>3101058</v>
      </c>
      <c r="P68" s="20">
        <v>-8012209</v>
      </c>
      <c r="Q68" s="20">
        <v>-1634228</v>
      </c>
      <c r="R68" s="20"/>
      <c r="S68" s="20"/>
      <c r="T68" s="20"/>
      <c r="U68" s="20"/>
      <c r="V68" s="20">
        <v>26662841</v>
      </c>
      <c r="W68" s="20">
        <v>33474469</v>
      </c>
      <c r="X68" s="20"/>
      <c r="Y68" s="19"/>
      <c r="Z68" s="22">
        <v>47230719</v>
      </c>
    </row>
    <row r="69" spans="1:26" ht="13.5" hidden="1">
      <c r="A69" s="37" t="s">
        <v>32</v>
      </c>
      <c r="B69" s="18">
        <v>148583189</v>
      </c>
      <c r="C69" s="18"/>
      <c r="D69" s="19">
        <v>211228521</v>
      </c>
      <c r="E69" s="20">
        <v>211228521</v>
      </c>
      <c r="F69" s="20">
        <v>12732276</v>
      </c>
      <c r="G69" s="20">
        <v>13636772</v>
      </c>
      <c r="H69" s="20">
        <v>114328611</v>
      </c>
      <c r="I69" s="20">
        <v>140697659</v>
      </c>
      <c r="J69" s="20">
        <v>-62553912</v>
      </c>
      <c r="K69" s="20">
        <v>-1931874</v>
      </c>
      <c r="L69" s="20">
        <v>35822943</v>
      </c>
      <c r="M69" s="20">
        <v>-28662843</v>
      </c>
      <c r="N69" s="20">
        <v>7274497</v>
      </c>
      <c r="O69" s="20">
        <v>4168637</v>
      </c>
      <c r="P69" s="20">
        <v>3243813</v>
      </c>
      <c r="Q69" s="20">
        <v>14686947</v>
      </c>
      <c r="R69" s="20"/>
      <c r="S69" s="20"/>
      <c r="T69" s="20"/>
      <c r="U69" s="20"/>
      <c r="V69" s="20">
        <v>126721763</v>
      </c>
      <c r="W69" s="20">
        <v>163135722</v>
      </c>
      <c r="X69" s="20"/>
      <c r="Y69" s="19"/>
      <c r="Z69" s="22">
        <v>211228521</v>
      </c>
    </row>
    <row r="70" spans="1:26" ht="13.5" hidden="1">
      <c r="A70" s="38" t="s">
        <v>105</v>
      </c>
      <c r="B70" s="18">
        <v>100360927</v>
      </c>
      <c r="C70" s="18"/>
      <c r="D70" s="19">
        <v>146653476</v>
      </c>
      <c r="E70" s="20">
        <v>146653476</v>
      </c>
      <c r="F70" s="20">
        <v>7690989</v>
      </c>
      <c r="G70" s="20">
        <v>10101616</v>
      </c>
      <c r="H70" s="20">
        <v>22029411</v>
      </c>
      <c r="I70" s="20">
        <v>39822016</v>
      </c>
      <c r="J70" s="20">
        <v>2392171</v>
      </c>
      <c r="K70" s="20">
        <v>4865368</v>
      </c>
      <c r="L70" s="20">
        <v>27395229</v>
      </c>
      <c r="M70" s="20">
        <v>34652768</v>
      </c>
      <c r="N70" s="20">
        <v>4662283</v>
      </c>
      <c r="O70" s="20">
        <v>3393347</v>
      </c>
      <c r="P70" s="20">
        <v>-1446044</v>
      </c>
      <c r="Q70" s="20">
        <v>6609586</v>
      </c>
      <c r="R70" s="20"/>
      <c r="S70" s="20"/>
      <c r="T70" s="20"/>
      <c r="U70" s="20"/>
      <c r="V70" s="20">
        <v>81084370</v>
      </c>
      <c r="W70" s="20">
        <v>116276368</v>
      </c>
      <c r="X70" s="20"/>
      <c r="Y70" s="19"/>
      <c r="Z70" s="22">
        <v>146653476</v>
      </c>
    </row>
    <row r="71" spans="1:26" ht="13.5" hidden="1">
      <c r="A71" s="38" t="s">
        <v>106</v>
      </c>
      <c r="B71" s="18">
        <v>15119072</v>
      </c>
      <c r="C71" s="18"/>
      <c r="D71" s="19">
        <v>26582375</v>
      </c>
      <c r="E71" s="20">
        <v>26582375</v>
      </c>
      <c r="F71" s="20">
        <v>2379805</v>
      </c>
      <c r="G71" s="20">
        <v>952781</v>
      </c>
      <c r="H71" s="20">
        <v>89747673</v>
      </c>
      <c r="I71" s="20">
        <v>93080259</v>
      </c>
      <c r="J71" s="20">
        <v>-67337816</v>
      </c>
      <c r="K71" s="20">
        <v>-9619789</v>
      </c>
      <c r="L71" s="20">
        <v>5885471</v>
      </c>
      <c r="M71" s="20">
        <v>-71072134</v>
      </c>
      <c r="N71" s="20">
        <v>-137261</v>
      </c>
      <c r="O71" s="20">
        <v>106713</v>
      </c>
      <c r="P71" s="20">
        <v>1940275</v>
      </c>
      <c r="Q71" s="20">
        <v>1909727</v>
      </c>
      <c r="R71" s="20"/>
      <c r="S71" s="20"/>
      <c r="T71" s="20"/>
      <c r="U71" s="20"/>
      <c r="V71" s="20">
        <v>23917852</v>
      </c>
      <c r="W71" s="20">
        <v>20150499</v>
      </c>
      <c r="X71" s="20"/>
      <c r="Y71" s="19"/>
      <c r="Z71" s="22">
        <v>26582375</v>
      </c>
    </row>
    <row r="72" spans="1:26" ht="13.5" hidden="1">
      <c r="A72" s="38" t="s">
        <v>107</v>
      </c>
      <c r="B72" s="18">
        <v>17194461</v>
      </c>
      <c r="C72" s="18"/>
      <c r="D72" s="19">
        <v>19750486</v>
      </c>
      <c r="E72" s="20">
        <v>19750486</v>
      </c>
      <c r="F72" s="20">
        <v>1430641</v>
      </c>
      <c r="G72" s="20">
        <v>1379843</v>
      </c>
      <c r="H72" s="20">
        <v>1364969</v>
      </c>
      <c r="I72" s="20">
        <v>4175453</v>
      </c>
      <c r="J72" s="20">
        <v>1282831</v>
      </c>
      <c r="K72" s="20">
        <v>1479864</v>
      </c>
      <c r="L72" s="20">
        <v>1199873</v>
      </c>
      <c r="M72" s="20">
        <v>3962568</v>
      </c>
      <c r="N72" s="20">
        <v>1450180</v>
      </c>
      <c r="O72" s="20">
        <v>317910</v>
      </c>
      <c r="P72" s="20">
        <v>1444680</v>
      </c>
      <c r="Q72" s="20">
        <v>3212770</v>
      </c>
      <c r="R72" s="20"/>
      <c r="S72" s="20"/>
      <c r="T72" s="20"/>
      <c r="U72" s="20"/>
      <c r="V72" s="20">
        <v>11350791</v>
      </c>
      <c r="W72" s="20">
        <v>14125975</v>
      </c>
      <c r="X72" s="20"/>
      <c r="Y72" s="19"/>
      <c r="Z72" s="22">
        <v>19750486</v>
      </c>
    </row>
    <row r="73" spans="1:26" ht="13.5" hidden="1">
      <c r="A73" s="38" t="s">
        <v>108</v>
      </c>
      <c r="B73" s="18">
        <v>15908729</v>
      </c>
      <c r="C73" s="18"/>
      <c r="D73" s="19">
        <v>18242184</v>
      </c>
      <c r="E73" s="20">
        <v>18242184</v>
      </c>
      <c r="F73" s="20">
        <v>1230841</v>
      </c>
      <c r="G73" s="20">
        <v>1202532</v>
      </c>
      <c r="H73" s="20">
        <v>1186558</v>
      </c>
      <c r="I73" s="20">
        <v>3619931</v>
      </c>
      <c r="J73" s="20">
        <v>1108902</v>
      </c>
      <c r="K73" s="20">
        <v>1342683</v>
      </c>
      <c r="L73" s="20">
        <v>1342370</v>
      </c>
      <c r="M73" s="20">
        <v>3793955</v>
      </c>
      <c r="N73" s="20">
        <v>1299295</v>
      </c>
      <c r="O73" s="20">
        <v>350667</v>
      </c>
      <c r="P73" s="20">
        <v>1304902</v>
      </c>
      <c r="Q73" s="20">
        <v>2954864</v>
      </c>
      <c r="R73" s="20"/>
      <c r="S73" s="20"/>
      <c r="T73" s="20"/>
      <c r="U73" s="20"/>
      <c r="V73" s="20">
        <v>10368750</v>
      </c>
      <c r="W73" s="20">
        <v>12582880</v>
      </c>
      <c r="X73" s="20"/>
      <c r="Y73" s="19"/>
      <c r="Z73" s="22">
        <v>18242184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20594899</v>
      </c>
      <c r="C75" s="27"/>
      <c r="D75" s="28">
        <v>17200000</v>
      </c>
      <c r="E75" s="29">
        <v>17200000</v>
      </c>
      <c r="F75" s="29">
        <v>1793205</v>
      </c>
      <c r="G75" s="29">
        <v>1389828</v>
      </c>
      <c r="H75" s="29">
        <v>1391743</v>
      </c>
      <c r="I75" s="29">
        <v>4574776</v>
      </c>
      <c r="J75" s="29">
        <v>1592315</v>
      </c>
      <c r="K75" s="29">
        <v>2389021</v>
      </c>
      <c r="L75" s="29">
        <v>1750442</v>
      </c>
      <c r="M75" s="29">
        <v>5731778</v>
      </c>
      <c r="N75" s="29">
        <v>1387122</v>
      </c>
      <c r="O75" s="29">
        <v>1429049</v>
      </c>
      <c r="P75" s="29">
        <v>899222</v>
      </c>
      <c r="Q75" s="29">
        <v>3715393</v>
      </c>
      <c r="R75" s="29"/>
      <c r="S75" s="29"/>
      <c r="T75" s="29"/>
      <c r="U75" s="29"/>
      <c r="V75" s="29">
        <v>14021947</v>
      </c>
      <c r="W75" s="29">
        <v>13242257</v>
      </c>
      <c r="X75" s="29"/>
      <c r="Y75" s="28"/>
      <c r="Z75" s="30">
        <v>17200000</v>
      </c>
    </row>
    <row r="76" spans="1:26" ht="13.5" hidden="1">
      <c r="A76" s="41" t="s">
        <v>112</v>
      </c>
      <c r="B76" s="31">
        <v>150351772</v>
      </c>
      <c r="C76" s="31"/>
      <c r="D76" s="32">
        <v>193844434</v>
      </c>
      <c r="E76" s="33">
        <v>193844434</v>
      </c>
      <c r="F76" s="33">
        <v>11458826</v>
      </c>
      <c r="G76" s="33">
        <v>13004250</v>
      </c>
      <c r="H76" s="33">
        <v>36573588</v>
      </c>
      <c r="I76" s="33">
        <v>61036664</v>
      </c>
      <c r="J76" s="33">
        <v>6545748</v>
      </c>
      <c r="K76" s="33">
        <v>13309451</v>
      </c>
      <c r="L76" s="33">
        <v>10824037</v>
      </c>
      <c r="M76" s="33">
        <v>30679236</v>
      </c>
      <c r="N76" s="33">
        <v>15854302</v>
      </c>
      <c r="O76" s="33">
        <v>16683546</v>
      </c>
      <c r="P76" s="33">
        <v>16414519</v>
      </c>
      <c r="Q76" s="33">
        <v>48952367</v>
      </c>
      <c r="R76" s="33"/>
      <c r="S76" s="33"/>
      <c r="T76" s="33"/>
      <c r="U76" s="33"/>
      <c r="V76" s="33">
        <v>140668267</v>
      </c>
      <c r="W76" s="33">
        <v>144627268</v>
      </c>
      <c r="X76" s="33"/>
      <c r="Y76" s="32"/>
      <c r="Z76" s="34">
        <v>193844434</v>
      </c>
    </row>
    <row r="77" spans="1:26" ht="13.5" hidden="1">
      <c r="A77" s="36" t="s">
        <v>31</v>
      </c>
      <c r="B77" s="18">
        <v>37079383</v>
      </c>
      <c r="C77" s="18"/>
      <c r="D77" s="19">
        <v>35423038</v>
      </c>
      <c r="E77" s="20">
        <v>35423038</v>
      </c>
      <c r="F77" s="20">
        <v>2113383</v>
      </c>
      <c r="G77" s="20">
        <v>1124986</v>
      </c>
      <c r="H77" s="20">
        <v>23356137</v>
      </c>
      <c r="I77" s="20">
        <v>26594506</v>
      </c>
      <c r="J77" s="20">
        <v>4741089</v>
      </c>
      <c r="K77" s="20">
        <v>3708350</v>
      </c>
      <c r="L77" s="20">
        <v>2148802</v>
      </c>
      <c r="M77" s="20">
        <v>10598241</v>
      </c>
      <c r="N77" s="20">
        <v>3709097</v>
      </c>
      <c r="O77" s="20">
        <v>2982223</v>
      </c>
      <c r="P77" s="20">
        <v>-274920</v>
      </c>
      <c r="Q77" s="20">
        <v>6416400</v>
      </c>
      <c r="R77" s="20"/>
      <c r="S77" s="20"/>
      <c r="T77" s="20"/>
      <c r="U77" s="20"/>
      <c r="V77" s="20">
        <v>43609147</v>
      </c>
      <c r="W77" s="20">
        <v>26804189</v>
      </c>
      <c r="X77" s="20"/>
      <c r="Y77" s="19"/>
      <c r="Z77" s="22">
        <v>35423038</v>
      </c>
    </row>
    <row r="78" spans="1:26" ht="13.5" hidden="1">
      <c r="A78" s="37" t="s">
        <v>32</v>
      </c>
      <c r="B78" s="18">
        <v>92677490</v>
      </c>
      <c r="C78" s="18"/>
      <c r="D78" s="19">
        <v>158421396</v>
      </c>
      <c r="E78" s="20">
        <v>158421396</v>
      </c>
      <c r="F78" s="20">
        <v>9345443</v>
      </c>
      <c r="G78" s="20">
        <v>11879264</v>
      </c>
      <c r="H78" s="20">
        <v>13217451</v>
      </c>
      <c r="I78" s="20">
        <v>34442158</v>
      </c>
      <c r="J78" s="20">
        <v>1804659</v>
      </c>
      <c r="K78" s="20">
        <v>9601101</v>
      </c>
      <c r="L78" s="20">
        <v>8675235</v>
      </c>
      <c r="M78" s="20">
        <v>20080995</v>
      </c>
      <c r="N78" s="20">
        <v>12145205</v>
      </c>
      <c r="O78" s="20">
        <v>13701323</v>
      </c>
      <c r="P78" s="20">
        <v>16689439</v>
      </c>
      <c r="Q78" s="20">
        <v>42535967</v>
      </c>
      <c r="R78" s="20"/>
      <c r="S78" s="20"/>
      <c r="T78" s="20"/>
      <c r="U78" s="20"/>
      <c r="V78" s="20">
        <v>97059120</v>
      </c>
      <c r="W78" s="20">
        <v>117823079</v>
      </c>
      <c r="X78" s="20"/>
      <c r="Y78" s="19"/>
      <c r="Z78" s="22">
        <v>158421396</v>
      </c>
    </row>
    <row r="79" spans="1:26" ht="13.5" hidden="1">
      <c r="A79" s="38" t="s">
        <v>105</v>
      </c>
      <c r="B79" s="18">
        <v>57481572</v>
      </c>
      <c r="C79" s="18"/>
      <c r="D79" s="19">
        <v>109990108</v>
      </c>
      <c r="E79" s="20">
        <v>109990108</v>
      </c>
      <c r="F79" s="20">
        <v>5676761</v>
      </c>
      <c r="G79" s="20">
        <v>8520336</v>
      </c>
      <c r="H79" s="20">
        <v>9246128</v>
      </c>
      <c r="I79" s="20">
        <v>23443225</v>
      </c>
      <c r="J79" s="20">
        <v>-688036</v>
      </c>
      <c r="K79" s="20">
        <v>8159605</v>
      </c>
      <c r="L79" s="20">
        <v>7798057</v>
      </c>
      <c r="M79" s="20">
        <v>15269626</v>
      </c>
      <c r="N79" s="20">
        <v>8979191</v>
      </c>
      <c r="O79" s="20">
        <v>10249098</v>
      </c>
      <c r="P79" s="20">
        <v>9764500</v>
      </c>
      <c r="Q79" s="20">
        <v>28992789</v>
      </c>
      <c r="R79" s="20"/>
      <c r="S79" s="20"/>
      <c r="T79" s="20"/>
      <c r="U79" s="20"/>
      <c r="V79" s="20">
        <v>67705640</v>
      </c>
      <c r="W79" s="20">
        <v>81540764</v>
      </c>
      <c r="X79" s="20"/>
      <c r="Y79" s="19"/>
      <c r="Z79" s="22">
        <v>109990108</v>
      </c>
    </row>
    <row r="80" spans="1:26" ht="13.5" hidden="1">
      <c r="A80" s="38" t="s">
        <v>106</v>
      </c>
      <c r="B80" s="18">
        <v>11479124</v>
      </c>
      <c r="C80" s="18"/>
      <c r="D80" s="19">
        <v>19936786</v>
      </c>
      <c r="E80" s="20">
        <v>19936786</v>
      </c>
      <c r="F80" s="20">
        <v>1139068</v>
      </c>
      <c r="G80" s="20">
        <v>1137960</v>
      </c>
      <c r="H80" s="20">
        <v>1561859</v>
      </c>
      <c r="I80" s="20">
        <v>3838887</v>
      </c>
      <c r="J80" s="20">
        <v>1475910</v>
      </c>
      <c r="K80" s="20">
        <v>750101</v>
      </c>
      <c r="L80" s="20">
        <v>696472</v>
      </c>
      <c r="M80" s="20">
        <v>2922483</v>
      </c>
      <c r="N80" s="20">
        <v>1213344</v>
      </c>
      <c r="O80" s="20">
        <v>1674348</v>
      </c>
      <c r="P80" s="20">
        <v>1804233</v>
      </c>
      <c r="Q80" s="20">
        <v>4691925</v>
      </c>
      <c r="R80" s="20"/>
      <c r="S80" s="20"/>
      <c r="T80" s="20"/>
      <c r="U80" s="20"/>
      <c r="V80" s="20">
        <v>11453295</v>
      </c>
      <c r="W80" s="20">
        <v>15265460</v>
      </c>
      <c r="X80" s="20"/>
      <c r="Y80" s="19"/>
      <c r="Z80" s="22">
        <v>19936786</v>
      </c>
    </row>
    <row r="81" spans="1:26" ht="13.5" hidden="1">
      <c r="A81" s="38" t="s">
        <v>107</v>
      </c>
      <c r="B81" s="18">
        <v>12422066</v>
      </c>
      <c r="C81" s="18"/>
      <c r="D81" s="19">
        <v>14812864</v>
      </c>
      <c r="E81" s="20">
        <v>14812864</v>
      </c>
      <c r="F81" s="20">
        <v>1373942</v>
      </c>
      <c r="G81" s="20">
        <v>1085298</v>
      </c>
      <c r="H81" s="20">
        <v>1203367</v>
      </c>
      <c r="I81" s="20">
        <v>3662607</v>
      </c>
      <c r="J81" s="20">
        <v>1638686</v>
      </c>
      <c r="K81" s="20">
        <v>797735</v>
      </c>
      <c r="L81" s="20">
        <v>666381</v>
      </c>
      <c r="M81" s="20">
        <v>3102802</v>
      </c>
      <c r="N81" s="20">
        <v>1141617</v>
      </c>
      <c r="O81" s="20">
        <v>1100424</v>
      </c>
      <c r="P81" s="20">
        <v>1705994</v>
      </c>
      <c r="Q81" s="20">
        <v>3948035</v>
      </c>
      <c r="R81" s="20"/>
      <c r="S81" s="20"/>
      <c r="T81" s="20"/>
      <c r="U81" s="20"/>
      <c r="V81" s="20">
        <v>10713444</v>
      </c>
      <c r="W81" s="20">
        <v>11238975</v>
      </c>
      <c r="X81" s="20"/>
      <c r="Y81" s="19"/>
      <c r="Z81" s="22">
        <v>14812864</v>
      </c>
    </row>
    <row r="82" spans="1:26" ht="13.5" hidden="1">
      <c r="A82" s="38" t="s">
        <v>108</v>
      </c>
      <c r="B82" s="18">
        <v>10794613</v>
      </c>
      <c r="C82" s="18"/>
      <c r="D82" s="19">
        <v>13681638</v>
      </c>
      <c r="E82" s="20">
        <v>13681638</v>
      </c>
      <c r="F82" s="20">
        <v>1099570</v>
      </c>
      <c r="G82" s="20">
        <v>1028703</v>
      </c>
      <c r="H82" s="20">
        <v>1157246</v>
      </c>
      <c r="I82" s="20">
        <v>3285519</v>
      </c>
      <c r="J82" s="20">
        <v>-730816</v>
      </c>
      <c r="K82" s="20">
        <v>783609</v>
      </c>
      <c r="L82" s="20">
        <v>553933</v>
      </c>
      <c r="M82" s="20">
        <v>606726</v>
      </c>
      <c r="N82" s="20">
        <v>1176837</v>
      </c>
      <c r="O82" s="20">
        <v>1007857</v>
      </c>
      <c r="P82" s="20">
        <v>1275101</v>
      </c>
      <c r="Q82" s="20">
        <v>3459795</v>
      </c>
      <c r="R82" s="20"/>
      <c r="S82" s="20"/>
      <c r="T82" s="20"/>
      <c r="U82" s="20"/>
      <c r="V82" s="20">
        <v>7352040</v>
      </c>
      <c r="W82" s="20">
        <v>9777880</v>
      </c>
      <c r="X82" s="20"/>
      <c r="Y82" s="19"/>
      <c r="Z82" s="22">
        <v>13681638</v>
      </c>
    </row>
    <row r="83" spans="1:26" ht="13.5" hidden="1">
      <c r="A83" s="38" t="s">
        <v>109</v>
      </c>
      <c r="B83" s="18">
        <v>500115</v>
      </c>
      <c r="C83" s="18"/>
      <c r="D83" s="19"/>
      <c r="E83" s="20"/>
      <c r="F83" s="20">
        <v>56102</v>
      </c>
      <c r="G83" s="20">
        <v>106967</v>
      </c>
      <c r="H83" s="20">
        <v>48851</v>
      </c>
      <c r="I83" s="20">
        <v>211920</v>
      </c>
      <c r="J83" s="20">
        <v>108915</v>
      </c>
      <c r="K83" s="20">
        <v>-889949</v>
      </c>
      <c r="L83" s="20">
        <v>-1039608</v>
      </c>
      <c r="M83" s="20">
        <v>-1820642</v>
      </c>
      <c r="N83" s="20">
        <v>-365784</v>
      </c>
      <c r="O83" s="20">
        <v>-330404</v>
      </c>
      <c r="P83" s="20">
        <v>2139611</v>
      </c>
      <c r="Q83" s="20">
        <v>1443423</v>
      </c>
      <c r="R83" s="20"/>
      <c r="S83" s="20"/>
      <c r="T83" s="20"/>
      <c r="U83" s="20"/>
      <c r="V83" s="20">
        <v>-165299</v>
      </c>
      <c r="W83" s="20"/>
      <c r="X83" s="20"/>
      <c r="Y83" s="19"/>
      <c r="Z83" s="22"/>
    </row>
    <row r="84" spans="1:26" ht="13.5" hidden="1">
      <c r="A84" s="39" t="s">
        <v>110</v>
      </c>
      <c r="B84" s="27">
        <v>20594899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12053788</v>
      </c>
      <c r="C5" s="18">
        <v>0</v>
      </c>
      <c r="D5" s="58">
        <v>12811000</v>
      </c>
      <c r="E5" s="59">
        <v>12811000</v>
      </c>
      <c r="F5" s="59">
        <v>429258</v>
      </c>
      <c r="G5" s="59">
        <v>312882</v>
      </c>
      <c r="H5" s="59">
        <v>0</v>
      </c>
      <c r="I5" s="59">
        <v>742140</v>
      </c>
      <c r="J5" s="59">
        <v>688070</v>
      </c>
      <c r="K5" s="59">
        <v>668070</v>
      </c>
      <c r="L5" s="59">
        <v>3954863</v>
      </c>
      <c r="M5" s="59">
        <v>5311003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6053143</v>
      </c>
      <c r="W5" s="59">
        <v>9580959</v>
      </c>
      <c r="X5" s="59">
        <v>-3527816</v>
      </c>
      <c r="Y5" s="60">
        <v>-36.82</v>
      </c>
      <c r="Z5" s="61">
        <v>12811000</v>
      </c>
    </row>
    <row r="6" spans="1:26" ht="13.5">
      <c r="A6" s="57" t="s">
        <v>32</v>
      </c>
      <c r="B6" s="18">
        <v>52697879</v>
      </c>
      <c r="C6" s="18">
        <v>0</v>
      </c>
      <c r="D6" s="58">
        <v>46580000</v>
      </c>
      <c r="E6" s="59">
        <v>46580000</v>
      </c>
      <c r="F6" s="59">
        <v>4869946</v>
      </c>
      <c r="G6" s="59">
        <v>3224600</v>
      </c>
      <c r="H6" s="59">
        <v>0</v>
      </c>
      <c r="I6" s="59">
        <v>8094546</v>
      </c>
      <c r="J6" s="59">
        <v>4318851</v>
      </c>
      <c r="K6" s="59">
        <v>3406705</v>
      </c>
      <c r="L6" s="59">
        <v>1851980</v>
      </c>
      <c r="M6" s="59">
        <v>9577536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17672082</v>
      </c>
      <c r="W6" s="59">
        <v>34935093</v>
      </c>
      <c r="X6" s="59">
        <v>-17263011</v>
      </c>
      <c r="Y6" s="60">
        <v>-49.41</v>
      </c>
      <c r="Z6" s="61">
        <v>46580000</v>
      </c>
    </row>
    <row r="7" spans="1:26" ht="13.5">
      <c r="A7" s="57" t="s">
        <v>33</v>
      </c>
      <c r="B7" s="18">
        <v>0</v>
      </c>
      <c r="C7" s="18">
        <v>0</v>
      </c>
      <c r="D7" s="58">
        <v>5000</v>
      </c>
      <c r="E7" s="59">
        <v>5000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1136853</v>
      </c>
      <c r="L7" s="59">
        <v>-1141735</v>
      </c>
      <c r="M7" s="59">
        <v>-4882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-4882</v>
      </c>
      <c r="W7" s="59">
        <v>3753</v>
      </c>
      <c r="X7" s="59">
        <v>-8635</v>
      </c>
      <c r="Y7" s="60">
        <v>-230.08</v>
      </c>
      <c r="Z7" s="61">
        <v>5000</v>
      </c>
    </row>
    <row r="8" spans="1:26" ht="13.5">
      <c r="A8" s="57" t="s">
        <v>34</v>
      </c>
      <c r="B8" s="18">
        <v>56265255</v>
      </c>
      <c r="C8" s="18">
        <v>0</v>
      </c>
      <c r="D8" s="58">
        <v>52242000</v>
      </c>
      <c r="E8" s="59">
        <v>52242000</v>
      </c>
      <c r="F8" s="59">
        <v>22138000</v>
      </c>
      <c r="G8" s="59">
        <v>312000</v>
      </c>
      <c r="H8" s="59">
        <v>0</v>
      </c>
      <c r="I8" s="59">
        <v>22450000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22450000</v>
      </c>
      <c r="W8" s="59">
        <v>52242000</v>
      </c>
      <c r="X8" s="59">
        <v>-29792000</v>
      </c>
      <c r="Y8" s="60">
        <v>-57.03</v>
      </c>
      <c r="Z8" s="61">
        <v>52242000</v>
      </c>
    </row>
    <row r="9" spans="1:26" ht="13.5">
      <c r="A9" s="57" t="s">
        <v>35</v>
      </c>
      <c r="B9" s="18">
        <v>26368511</v>
      </c>
      <c r="C9" s="18">
        <v>0</v>
      </c>
      <c r="D9" s="58">
        <v>21494334</v>
      </c>
      <c r="E9" s="59">
        <v>21494334</v>
      </c>
      <c r="F9" s="59">
        <v>142165</v>
      </c>
      <c r="G9" s="59">
        <v>1387719</v>
      </c>
      <c r="H9" s="59">
        <v>0</v>
      </c>
      <c r="I9" s="59">
        <v>1529884</v>
      </c>
      <c r="J9" s="59">
        <v>739893</v>
      </c>
      <c r="K9" s="59">
        <v>1319325</v>
      </c>
      <c r="L9" s="59">
        <v>6737531</v>
      </c>
      <c r="M9" s="59">
        <v>8796749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10326633</v>
      </c>
      <c r="W9" s="59">
        <v>15977360</v>
      </c>
      <c r="X9" s="59">
        <v>-5650727</v>
      </c>
      <c r="Y9" s="60">
        <v>-35.37</v>
      </c>
      <c r="Z9" s="61">
        <v>21494334</v>
      </c>
    </row>
    <row r="10" spans="1:26" ht="25.5">
      <c r="A10" s="62" t="s">
        <v>97</v>
      </c>
      <c r="B10" s="63">
        <f>SUM(B5:B9)</f>
        <v>147385433</v>
      </c>
      <c r="C10" s="63">
        <f>SUM(C5:C9)</f>
        <v>0</v>
      </c>
      <c r="D10" s="64">
        <f aca="true" t="shared" si="0" ref="D10:Z10">SUM(D5:D9)</f>
        <v>133132334</v>
      </c>
      <c r="E10" s="65">
        <f t="shared" si="0"/>
        <v>133132334</v>
      </c>
      <c r="F10" s="65">
        <f t="shared" si="0"/>
        <v>27579369</v>
      </c>
      <c r="G10" s="65">
        <f t="shared" si="0"/>
        <v>5237201</v>
      </c>
      <c r="H10" s="65">
        <f t="shared" si="0"/>
        <v>0</v>
      </c>
      <c r="I10" s="65">
        <f t="shared" si="0"/>
        <v>32816570</v>
      </c>
      <c r="J10" s="65">
        <f t="shared" si="0"/>
        <v>5746814</v>
      </c>
      <c r="K10" s="65">
        <f t="shared" si="0"/>
        <v>6530953</v>
      </c>
      <c r="L10" s="65">
        <f t="shared" si="0"/>
        <v>11402639</v>
      </c>
      <c r="M10" s="65">
        <f t="shared" si="0"/>
        <v>23680406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56496976</v>
      </c>
      <c r="W10" s="65">
        <f t="shared" si="0"/>
        <v>112739165</v>
      </c>
      <c r="X10" s="65">
        <f t="shared" si="0"/>
        <v>-56242189</v>
      </c>
      <c r="Y10" s="66">
        <f>+IF(W10&lt;&gt;0,(X10/W10)*100,0)</f>
        <v>-49.88700155797677</v>
      </c>
      <c r="Z10" s="67">
        <f t="shared" si="0"/>
        <v>133132334</v>
      </c>
    </row>
    <row r="11" spans="1:26" ht="13.5">
      <c r="A11" s="57" t="s">
        <v>36</v>
      </c>
      <c r="B11" s="18">
        <v>49549526</v>
      </c>
      <c r="C11" s="18">
        <v>0</v>
      </c>
      <c r="D11" s="58">
        <v>50965072</v>
      </c>
      <c r="E11" s="59">
        <v>50965072</v>
      </c>
      <c r="F11" s="59">
        <v>3009654</v>
      </c>
      <c r="G11" s="59">
        <v>3434839</v>
      </c>
      <c r="H11" s="59">
        <v>0</v>
      </c>
      <c r="I11" s="59">
        <v>6444493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6444493</v>
      </c>
      <c r="W11" s="59">
        <v>38223747</v>
      </c>
      <c r="X11" s="59">
        <v>-31779254</v>
      </c>
      <c r="Y11" s="60">
        <v>-83.14</v>
      </c>
      <c r="Z11" s="61">
        <v>50965072</v>
      </c>
    </row>
    <row r="12" spans="1:26" ht="13.5">
      <c r="A12" s="57" t="s">
        <v>37</v>
      </c>
      <c r="B12" s="18">
        <v>6685198</v>
      </c>
      <c r="C12" s="18">
        <v>0</v>
      </c>
      <c r="D12" s="58">
        <v>5875111</v>
      </c>
      <c r="E12" s="59">
        <v>5875111</v>
      </c>
      <c r="F12" s="59">
        <v>0</v>
      </c>
      <c r="G12" s="59">
        <v>469405</v>
      </c>
      <c r="H12" s="59">
        <v>0</v>
      </c>
      <c r="I12" s="59">
        <v>469405</v>
      </c>
      <c r="J12" s="59">
        <v>0</v>
      </c>
      <c r="K12" s="59">
        <v>243000</v>
      </c>
      <c r="L12" s="59">
        <v>243000</v>
      </c>
      <c r="M12" s="59">
        <v>486000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955405</v>
      </c>
      <c r="W12" s="59">
        <v>4406337</v>
      </c>
      <c r="X12" s="59">
        <v>-3450932</v>
      </c>
      <c r="Y12" s="60">
        <v>-78.32</v>
      </c>
      <c r="Z12" s="61">
        <v>5875111</v>
      </c>
    </row>
    <row r="13" spans="1:26" ht="13.5">
      <c r="A13" s="57" t="s">
        <v>98</v>
      </c>
      <c r="B13" s="18">
        <v>20846275</v>
      </c>
      <c r="C13" s="18">
        <v>0</v>
      </c>
      <c r="D13" s="58">
        <v>26816050</v>
      </c>
      <c r="E13" s="59">
        <v>26816050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20112003</v>
      </c>
      <c r="X13" s="59">
        <v>-20112003</v>
      </c>
      <c r="Y13" s="60">
        <v>-100</v>
      </c>
      <c r="Z13" s="61">
        <v>26816050</v>
      </c>
    </row>
    <row r="14" spans="1:26" ht="13.5">
      <c r="A14" s="57" t="s">
        <v>38</v>
      </c>
      <c r="B14" s="18">
        <v>8748974</v>
      </c>
      <c r="C14" s="18">
        <v>0</v>
      </c>
      <c r="D14" s="58">
        <v>2000000</v>
      </c>
      <c r="E14" s="59">
        <v>2000000</v>
      </c>
      <c r="F14" s="59">
        <v>0</v>
      </c>
      <c r="G14" s="59">
        <v>506583</v>
      </c>
      <c r="H14" s="59">
        <v>0</v>
      </c>
      <c r="I14" s="59">
        <v>506583</v>
      </c>
      <c r="J14" s="59">
        <v>0</v>
      </c>
      <c r="K14" s="59">
        <v>0</v>
      </c>
      <c r="L14" s="59">
        <v>-506583</v>
      </c>
      <c r="M14" s="59">
        <v>-506583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1500300</v>
      </c>
      <c r="X14" s="59">
        <v>-1500300</v>
      </c>
      <c r="Y14" s="60">
        <v>-100</v>
      </c>
      <c r="Z14" s="61">
        <v>2000000</v>
      </c>
    </row>
    <row r="15" spans="1:26" ht="13.5">
      <c r="A15" s="57" t="s">
        <v>39</v>
      </c>
      <c r="B15" s="18">
        <v>28097625</v>
      </c>
      <c r="C15" s="18">
        <v>0</v>
      </c>
      <c r="D15" s="58">
        <v>34346980</v>
      </c>
      <c r="E15" s="59">
        <v>34346980</v>
      </c>
      <c r="F15" s="59">
        <v>421041</v>
      </c>
      <c r="G15" s="59">
        <v>833670</v>
      </c>
      <c r="H15" s="59">
        <v>0</v>
      </c>
      <c r="I15" s="59">
        <v>1254711</v>
      </c>
      <c r="J15" s="59">
        <v>0</v>
      </c>
      <c r="K15" s="59">
        <v>0</v>
      </c>
      <c r="L15" s="59">
        <v>11718565</v>
      </c>
      <c r="M15" s="59">
        <v>11718565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12973276</v>
      </c>
      <c r="W15" s="59">
        <v>25760250</v>
      </c>
      <c r="X15" s="59">
        <v>-12786974</v>
      </c>
      <c r="Y15" s="60">
        <v>-49.64</v>
      </c>
      <c r="Z15" s="61">
        <v>34346980</v>
      </c>
    </row>
    <row r="16" spans="1:26" ht="13.5">
      <c r="A16" s="68" t="s">
        <v>40</v>
      </c>
      <c r="B16" s="18">
        <v>5247834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26100</v>
      </c>
      <c r="M16" s="59">
        <v>26100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26100</v>
      </c>
      <c r="W16" s="59"/>
      <c r="X16" s="59">
        <v>26100</v>
      </c>
      <c r="Y16" s="60">
        <v>0</v>
      </c>
      <c r="Z16" s="61">
        <v>0</v>
      </c>
    </row>
    <row r="17" spans="1:26" ht="13.5">
      <c r="A17" s="57" t="s">
        <v>41</v>
      </c>
      <c r="B17" s="18">
        <v>40031718</v>
      </c>
      <c r="C17" s="18">
        <v>0</v>
      </c>
      <c r="D17" s="58">
        <v>61428777</v>
      </c>
      <c r="E17" s="59">
        <v>61428777</v>
      </c>
      <c r="F17" s="59">
        <v>3259321</v>
      </c>
      <c r="G17" s="59">
        <v>142121</v>
      </c>
      <c r="H17" s="59">
        <v>0</v>
      </c>
      <c r="I17" s="59">
        <v>3401442</v>
      </c>
      <c r="J17" s="59">
        <v>1538745</v>
      </c>
      <c r="K17" s="59">
        <v>1156654</v>
      </c>
      <c r="L17" s="59">
        <v>3778542</v>
      </c>
      <c r="M17" s="59">
        <v>6473941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9875383</v>
      </c>
      <c r="W17" s="59">
        <v>46076364</v>
      </c>
      <c r="X17" s="59">
        <v>-36200981</v>
      </c>
      <c r="Y17" s="60">
        <v>-78.57</v>
      </c>
      <c r="Z17" s="61">
        <v>61428777</v>
      </c>
    </row>
    <row r="18" spans="1:26" ht="13.5">
      <c r="A18" s="69" t="s">
        <v>42</v>
      </c>
      <c r="B18" s="70">
        <f>SUM(B11:B17)</f>
        <v>159207150</v>
      </c>
      <c r="C18" s="70">
        <f>SUM(C11:C17)</f>
        <v>0</v>
      </c>
      <c r="D18" s="71">
        <f aca="true" t="shared" si="1" ref="D18:Z18">SUM(D11:D17)</f>
        <v>181431990</v>
      </c>
      <c r="E18" s="72">
        <f t="shared" si="1"/>
        <v>181431990</v>
      </c>
      <c r="F18" s="72">
        <f t="shared" si="1"/>
        <v>6690016</v>
      </c>
      <c r="G18" s="72">
        <f t="shared" si="1"/>
        <v>5386618</v>
      </c>
      <c r="H18" s="72">
        <f t="shared" si="1"/>
        <v>0</v>
      </c>
      <c r="I18" s="72">
        <f t="shared" si="1"/>
        <v>12076634</v>
      </c>
      <c r="J18" s="72">
        <f t="shared" si="1"/>
        <v>1538745</v>
      </c>
      <c r="K18" s="72">
        <f t="shared" si="1"/>
        <v>1399654</v>
      </c>
      <c r="L18" s="72">
        <f t="shared" si="1"/>
        <v>15259624</v>
      </c>
      <c r="M18" s="72">
        <f t="shared" si="1"/>
        <v>18198023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30274657</v>
      </c>
      <c r="W18" s="72">
        <f t="shared" si="1"/>
        <v>136079001</v>
      </c>
      <c r="X18" s="72">
        <f t="shared" si="1"/>
        <v>-105804344</v>
      </c>
      <c r="Y18" s="66">
        <f>+IF(W18&lt;&gt;0,(X18/W18)*100,0)</f>
        <v>-77.7521463432848</v>
      </c>
      <c r="Z18" s="73">
        <f t="shared" si="1"/>
        <v>181431990</v>
      </c>
    </row>
    <row r="19" spans="1:26" ht="13.5">
      <c r="A19" s="69" t="s">
        <v>43</v>
      </c>
      <c r="B19" s="74">
        <f>+B10-B18</f>
        <v>-11821717</v>
      </c>
      <c r="C19" s="74">
        <f>+C10-C18</f>
        <v>0</v>
      </c>
      <c r="D19" s="75">
        <f aca="true" t="shared" si="2" ref="D19:Z19">+D10-D18</f>
        <v>-48299656</v>
      </c>
      <c r="E19" s="76">
        <f t="shared" si="2"/>
        <v>-48299656</v>
      </c>
      <c r="F19" s="76">
        <f t="shared" si="2"/>
        <v>20889353</v>
      </c>
      <c r="G19" s="76">
        <f t="shared" si="2"/>
        <v>-149417</v>
      </c>
      <c r="H19" s="76">
        <f t="shared" si="2"/>
        <v>0</v>
      </c>
      <c r="I19" s="76">
        <f t="shared" si="2"/>
        <v>20739936</v>
      </c>
      <c r="J19" s="76">
        <f t="shared" si="2"/>
        <v>4208069</v>
      </c>
      <c r="K19" s="76">
        <f t="shared" si="2"/>
        <v>5131299</v>
      </c>
      <c r="L19" s="76">
        <f t="shared" si="2"/>
        <v>-3856985</v>
      </c>
      <c r="M19" s="76">
        <f t="shared" si="2"/>
        <v>5482383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26222319</v>
      </c>
      <c r="W19" s="76">
        <f>IF(E10=E18,0,W10-W18)</f>
        <v>-23339836</v>
      </c>
      <c r="X19" s="76">
        <f t="shared" si="2"/>
        <v>49562155</v>
      </c>
      <c r="Y19" s="77">
        <f>+IF(W19&lt;&gt;0,(X19/W19)*100,0)</f>
        <v>-212.35005678703143</v>
      </c>
      <c r="Z19" s="78">
        <f t="shared" si="2"/>
        <v>-48299656</v>
      </c>
    </row>
    <row r="20" spans="1:26" ht="13.5">
      <c r="A20" s="57" t="s">
        <v>44</v>
      </c>
      <c r="B20" s="18">
        <v>8785494</v>
      </c>
      <c r="C20" s="18">
        <v>0</v>
      </c>
      <c r="D20" s="58">
        <v>15897000</v>
      </c>
      <c r="E20" s="59">
        <v>15897000</v>
      </c>
      <c r="F20" s="59">
        <v>7575000</v>
      </c>
      <c r="G20" s="59">
        <v>0</v>
      </c>
      <c r="H20" s="59">
        <v>0</v>
      </c>
      <c r="I20" s="59">
        <v>7575000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7575000</v>
      </c>
      <c r="W20" s="59">
        <v>15897000</v>
      </c>
      <c r="X20" s="59">
        <v>-8322000</v>
      </c>
      <c r="Y20" s="60">
        <v>-52.35</v>
      </c>
      <c r="Z20" s="61">
        <v>15897000</v>
      </c>
    </row>
    <row r="21" spans="1:26" ht="13.5">
      <c r="A21" s="57" t="s">
        <v>99</v>
      </c>
      <c r="B21" s="79">
        <v>0</v>
      </c>
      <c r="C21" s="79">
        <v>0</v>
      </c>
      <c r="D21" s="80">
        <v>26642000</v>
      </c>
      <c r="E21" s="81">
        <v>26642000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26642000</v>
      </c>
    </row>
    <row r="22" spans="1:26" ht="25.5">
      <c r="A22" s="84" t="s">
        <v>100</v>
      </c>
      <c r="B22" s="85">
        <f>SUM(B19:B21)</f>
        <v>-3036223</v>
      </c>
      <c r="C22" s="85">
        <f>SUM(C19:C21)</f>
        <v>0</v>
      </c>
      <c r="D22" s="86">
        <f aca="true" t="shared" si="3" ref="D22:Z22">SUM(D19:D21)</f>
        <v>-5760656</v>
      </c>
      <c r="E22" s="87">
        <f t="shared" si="3"/>
        <v>-5760656</v>
      </c>
      <c r="F22" s="87">
        <f t="shared" si="3"/>
        <v>28464353</v>
      </c>
      <c r="G22" s="87">
        <f t="shared" si="3"/>
        <v>-149417</v>
      </c>
      <c r="H22" s="87">
        <f t="shared" si="3"/>
        <v>0</v>
      </c>
      <c r="I22" s="87">
        <f t="shared" si="3"/>
        <v>28314936</v>
      </c>
      <c r="J22" s="87">
        <f t="shared" si="3"/>
        <v>4208069</v>
      </c>
      <c r="K22" s="87">
        <f t="shared" si="3"/>
        <v>5131299</v>
      </c>
      <c r="L22" s="87">
        <f t="shared" si="3"/>
        <v>-3856985</v>
      </c>
      <c r="M22" s="87">
        <f t="shared" si="3"/>
        <v>5482383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33797319</v>
      </c>
      <c r="W22" s="87">
        <f t="shared" si="3"/>
        <v>-7442836</v>
      </c>
      <c r="X22" s="87">
        <f t="shared" si="3"/>
        <v>41240155</v>
      </c>
      <c r="Y22" s="88">
        <f>+IF(W22&lt;&gt;0,(X22/W22)*100,0)</f>
        <v>-554.0919482842293</v>
      </c>
      <c r="Z22" s="89">
        <f t="shared" si="3"/>
        <v>-5760656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-3036223</v>
      </c>
      <c r="C24" s="74">
        <f>SUM(C22:C23)</f>
        <v>0</v>
      </c>
      <c r="D24" s="75">
        <f aca="true" t="shared" si="4" ref="D24:Z24">SUM(D22:D23)</f>
        <v>-5760656</v>
      </c>
      <c r="E24" s="76">
        <f t="shared" si="4"/>
        <v>-5760656</v>
      </c>
      <c r="F24" s="76">
        <f t="shared" si="4"/>
        <v>28464353</v>
      </c>
      <c r="G24" s="76">
        <f t="shared" si="4"/>
        <v>-149417</v>
      </c>
      <c r="H24" s="76">
        <f t="shared" si="4"/>
        <v>0</v>
      </c>
      <c r="I24" s="76">
        <f t="shared" si="4"/>
        <v>28314936</v>
      </c>
      <c r="J24" s="76">
        <f t="shared" si="4"/>
        <v>4208069</v>
      </c>
      <c r="K24" s="76">
        <f t="shared" si="4"/>
        <v>5131299</v>
      </c>
      <c r="L24" s="76">
        <f t="shared" si="4"/>
        <v>-3856985</v>
      </c>
      <c r="M24" s="76">
        <f t="shared" si="4"/>
        <v>5482383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33797319</v>
      </c>
      <c r="W24" s="76">
        <f t="shared" si="4"/>
        <v>-7442836</v>
      </c>
      <c r="X24" s="76">
        <f t="shared" si="4"/>
        <v>41240155</v>
      </c>
      <c r="Y24" s="77">
        <f>+IF(W24&lt;&gt;0,(X24/W24)*100,0)</f>
        <v>-554.0919482842293</v>
      </c>
      <c r="Z24" s="78">
        <f t="shared" si="4"/>
        <v>-5760656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16931177</v>
      </c>
      <c r="C27" s="21">
        <v>0</v>
      </c>
      <c r="D27" s="98">
        <v>15897000</v>
      </c>
      <c r="E27" s="99">
        <v>15897000</v>
      </c>
      <c r="F27" s="99">
        <v>556801</v>
      </c>
      <c r="G27" s="99">
        <v>418391</v>
      </c>
      <c r="H27" s="99">
        <v>372169</v>
      </c>
      <c r="I27" s="99">
        <v>1347361</v>
      </c>
      <c r="J27" s="99">
        <v>0</v>
      </c>
      <c r="K27" s="99">
        <v>0</v>
      </c>
      <c r="L27" s="99">
        <v>-410821</v>
      </c>
      <c r="M27" s="99">
        <v>-410821</v>
      </c>
      <c r="N27" s="99">
        <v>15900</v>
      </c>
      <c r="O27" s="99">
        <v>687063</v>
      </c>
      <c r="P27" s="99">
        <v>0</v>
      </c>
      <c r="Q27" s="99">
        <v>702963</v>
      </c>
      <c r="R27" s="99">
        <v>0</v>
      </c>
      <c r="S27" s="99">
        <v>0</v>
      </c>
      <c r="T27" s="99">
        <v>0</v>
      </c>
      <c r="U27" s="99">
        <v>0</v>
      </c>
      <c r="V27" s="99">
        <v>1639503</v>
      </c>
      <c r="W27" s="99">
        <v>11922750</v>
      </c>
      <c r="X27" s="99">
        <v>-10283247</v>
      </c>
      <c r="Y27" s="100">
        <v>-86.25</v>
      </c>
      <c r="Z27" s="101">
        <v>15897000</v>
      </c>
    </row>
    <row r="28" spans="1:26" ht="13.5">
      <c r="A28" s="102" t="s">
        <v>44</v>
      </c>
      <c r="B28" s="18">
        <v>16931177</v>
      </c>
      <c r="C28" s="18">
        <v>0</v>
      </c>
      <c r="D28" s="58">
        <v>15897000</v>
      </c>
      <c r="E28" s="59">
        <v>15897000</v>
      </c>
      <c r="F28" s="59">
        <v>556801</v>
      </c>
      <c r="G28" s="59">
        <v>418391</v>
      </c>
      <c r="H28" s="59">
        <v>372169</v>
      </c>
      <c r="I28" s="59">
        <v>1347361</v>
      </c>
      <c r="J28" s="59">
        <v>0</v>
      </c>
      <c r="K28" s="59">
        <v>0</v>
      </c>
      <c r="L28" s="59">
        <v>-7771052</v>
      </c>
      <c r="M28" s="59">
        <v>-7771052</v>
      </c>
      <c r="N28" s="59">
        <v>15900</v>
      </c>
      <c r="O28" s="59">
        <v>687063</v>
      </c>
      <c r="P28" s="59">
        <v>0</v>
      </c>
      <c r="Q28" s="59">
        <v>702963</v>
      </c>
      <c r="R28" s="59">
        <v>0</v>
      </c>
      <c r="S28" s="59">
        <v>0</v>
      </c>
      <c r="T28" s="59">
        <v>0</v>
      </c>
      <c r="U28" s="59">
        <v>0</v>
      </c>
      <c r="V28" s="59">
        <v>-5720728</v>
      </c>
      <c r="W28" s="59">
        <v>11922750</v>
      </c>
      <c r="X28" s="59">
        <v>-17643478</v>
      </c>
      <c r="Y28" s="60">
        <v>-147.98</v>
      </c>
      <c r="Z28" s="61">
        <v>15897000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7360231</v>
      </c>
      <c r="M31" s="59">
        <v>7360231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7360231</v>
      </c>
      <c r="W31" s="59"/>
      <c r="X31" s="59">
        <v>7360231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16931177</v>
      </c>
      <c r="C32" s="21">
        <f>SUM(C28:C31)</f>
        <v>0</v>
      </c>
      <c r="D32" s="98">
        <f aca="true" t="shared" si="5" ref="D32:Z32">SUM(D28:D31)</f>
        <v>15897000</v>
      </c>
      <c r="E32" s="99">
        <f t="shared" si="5"/>
        <v>15897000</v>
      </c>
      <c r="F32" s="99">
        <f t="shared" si="5"/>
        <v>556801</v>
      </c>
      <c r="G32" s="99">
        <f t="shared" si="5"/>
        <v>418391</v>
      </c>
      <c r="H32" s="99">
        <f t="shared" si="5"/>
        <v>372169</v>
      </c>
      <c r="I32" s="99">
        <f t="shared" si="5"/>
        <v>1347361</v>
      </c>
      <c r="J32" s="99">
        <f t="shared" si="5"/>
        <v>0</v>
      </c>
      <c r="K32" s="99">
        <f t="shared" si="5"/>
        <v>0</v>
      </c>
      <c r="L32" s="99">
        <f t="shared" si="5"/>
        <v>-410821</v>
      </c>
      <c r="M32" s="99">
        <f t="shared" si="5"/>
        <v>-410821</v>
      </c>
      <c r="N32" s="99">
        <f t="shared" si="5"/>
        <v>15900</v>
      </c>
      <c r="O32" s="99">
        <f t="shared" si="5"/>
        <v>687063</v>
      </c>
      <c r="P32" s="99">
        <f t="shared" si="5"/>
        <v>0</v>
      </c>
      <c r="Q32" s="99">
        <f t="shared" si="5"/>
        <v>702963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1639503</v>
      </c>
      <c r="W32" s="99">
        <f t="shared" si="5"/>
        <v>11922750</v>
      </c>
      <c r="X32" s="99">
        <f t="shared" si="5"/>
        <v>-10283247</v>
      </c>
      <c r="Y32" s="100">
        <f>+IF(W32&lt;&gt;0,(X32/W32)*100,0)</f>
        <v>-86.24895263257218</v>
      </c>
      <c r="Z32" s="101">
        <f t="shared" si="5"/>
        <v>15897000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119621100</v>
      </c>
      <c r="C35" s="18">
        <v>0</v>
      </c>
      <c r="D35" s="58">
        <v>141700000</v>
      </c>
      <c r="E35" s="59">
        <v>141700000</v>
      </c>
      <c r="F35" s="59">
        <v>124719939</v>
      </c>
      <c r="G35" s="59">
        <v>158091782</v>
      </c>
      <c r="H35" s="59">
        <v>165848917</v>
      </c>
      <c r="I35" s="59">
        <v>165848917</v>
      </c>
      <c r="J35" s="59">
        <v>171944524</v>
      </c>
      <c r="K35" s="59">
        <v>116878128</v>
      </c>
      <c r="L35" s="59">
        <v>170861247</v>
      </c>
      <c r="M35" s="59">
        <v>170861247</v>
      </c>
      <c r="N35" s="59">
        <v>166652984</v>
      </c>
      <c r="O35" s="59">
        <v>0</v>
      </c>
      <c r="P35" s="59">
        <v>0</v>
      </c>
      <c r="Q35" s="59">
        <v>166652984</v>
      </c>
      <c r="R35" s="59">
        <v>0</v>
      </c>
      <c r="S35" s="59">
        <v>0</v>
      </c>
      <c r="T35" s="59">
        <v>0</v>
      </c>
      <c r="U35" s="59">
        <v>0</v>
      </c>
      <c r="V35" s="59">
        <v>166652984</v>
      </c>
      <c r="W35" s="59">
        <v>106275000</v>
      </c>
      <c r="X35" s="59">
        <v>60377984</v>
      </c>
      <c r="Y35" s="60">
        <v>56.81</v>
      </c>
      <c r="Z35" s="61">
        <v>141700000</v>
      </c>
    </row>
    <row r="36" spans="1:26" ht="13.5">
      <c r="A36" s="57" t="s">
        <v>53</v>
      </c>
      <c r="B36" s="18">
        <v>387431453</v>
      </c>
      <c r="C36" s="18">
        <v>0</v>
      </c>
      <c r="D36" s="58">
        <v>399789000</v>
      </c>
      <c r="E36" s="59">
        <v>399789000</v>
      </c>
      <c r="F36" s="59">
        <v>287301342</v>
      </c>
      <c r="G36" s="59">
        <v>287301342</v>
      </c>
      <c r="H36" s="59">
        <v>288979513</v>
      </c>
      <c r="I36" s="59">
        <v>288979513</v>
      </c>
      <c r="J36" s="59">
        <v>288979513</v>
      </c>
      <c r="K36" s="59">
        <v>456039058</v>
      </c>
      <c r="L36" s="59">
        <v>408935120</v>
      </c>
      <c r="M36" s="59">
        <v>408935120</v>
      </c>
      <c r="N36" s="59">
        <v>390479411</v>
      </c>
      <c r="O36" s="59">
        <v>0</v>
      </c>
      <c r="P36" s="59">
        <v>0</v>
      </c>
      <c r="Q36" s="59">
        <v>390479411</v>
      </c>
      <c r="R36" s="59">
        <v>0</v>
      </c>
      <c r="S36" s="59">
        <v>0</v>
      </c>
      <c r="T36" s="59">
        <v>0</v>
      </c>
      <c r="U36" s="59">
        <v>0</v>
      </c>
      <c r="V36" s="59">
        <v>390479411</v>
      </c>
      <c r="W36" s="59">
        <v>299841750</v>
      </c>
      <c r="X36" s="59">
        <v>90637661</v>
      </c>
      <c r="Y36" s="60">
        <v>30.23</v>
      </c>
      <c r="Z36" s="61">
        <v>399789000</v>
      </c>
    </row>
    <row r="37" spans="1:26" ht="13.5">
      <c r="A37" s="57" t="s">
        <v>54</v>
      </c>
      <c r="B37" s="18">
        <v>134470153</v>
      </c>
      <c r="C37" s="18">
        <v>0</v>
      </c>
      <c r="D37" s="58">
        <v>83696000</v>
      </c>
      <c r="E37" s="59">
        <v>83696000</v>
      </c>
      <c r="F37" s="59">
        <v>-89358582</v>
      </c>
      <c r="G37" s="59">
        <v>-87447998</v>
      </c>
      <c r="H37" s="59">
        <v>-70035363</v>
      </c>
      <c r="I37" s="59">
        <v>-70035363</v>
      </c>
      <c r="J37" s="59">
        <v>-68127824</v>
      </c>
      <c r="K37" s="59">
        <v>158577474</v>
      </c>
      <c r="L37" s="59">
        <v>154586110</v>
      </c>
      <c r="M37" s="59">
        <v>154586110</v>
      </c>
      <c r="N37" s="59">
        <v>150360929</v>
      </c>
      <c r="O37" s="59">
        <v>0</v>
      </c>
      <c r="P37" s="59">
        <v>0</v>
      </c>
      <c r="Q37" s="59">
        <v>150360929</v>
      </c>
      <c r="R37" s="59">
        <v>0</v>
      </c>
      <c r="S37" s="59">
        <v>0</v>
      </c>
      <c r="T37" s="59">
        <v>0</v>
      </c>
      <c r="U37" s="59">
        <v>0</v>
      </c>
      <c r="V37" s="59">
        <v>150360929</v>
      </c>
      <c r="W37" s="59">
        <v>62772000</v>
      </c>
      <c r="X37" s="59">
        <v>87588929</v>
      </c>
      <c r="Y37" s="60">
        <v>139.54</v>
      </c>
      <c r="Z37" s="61">
        <v>83696000</v>
      </c>
    </row>
    <row r="38" spans="1:26" ht="13.5">
      <c r="A38" s="57" t="s">
        <v>55</v>
      </c>
      <c r="B38" s="18">
        <v>4975794</v>
      </c>
      <c r="C38" s="18">
        <v>0</v>
      </c>
      <c r="D38" s="58">
        <v>95833000</v>
      </c>
      <c r="E38" s="59">
        <v>95833000</v>
      </c>
      <c r="F38" s="59">
        <v>21467497</v>
      </c>
      <c r="G38" s="59">
        <v>21467497</v>
      </c>
      <c r="H38" s="59">
        <v>21304109</v>
      </c>
      <c r="I38" s="59">
        <v>21304109</v>
      </c>
      <c r="J38" s="59">
        <v>21304109</v>
      </c>
      <c r="K38" s="59">
        <v>21321497</v>
      </c>
      <c r="L38" s="59">
        <v>29067072</v>
      </c>
      <c r="M38" s="59">
        <v>29067072</v>
      </c>
      <c r="N38" s="59">
        <v>30073304</v>
      </c>
      <c r="O38" s="59">
        <v>0</v>
      </c>
      <c r="P38" s="59">
        <v>0</v>
      </c>
      <c r="Q38" s="59">
        <v>30073304</v>
      </c>
      <c r="R38" s="59">
        <v>0</v>
      </c>
      <c r="S38" s="59">
        <v>0</v>
      </c>
      <c r="T38" s="59">
        <v>0</v>
      </c>
      <c r="U38" s="59">
        <v>0</v>
      </c>
      <c r="V38" s="59">
        <v>30073304</v>
      </c>
      <c r="W38" s="59">
        <v>71874750</v>
      </c>
      <c r="X38" s="59">
        <v>-41801446</v>
      </c>
      <c r="Y38" s="60">
        <v>-58.16</v>
      </c>
      <c r="Z38" s="61">
        <v>95833000</v>
      </c>
    </row>
    <row r="39" spans="1:26" ht="13.5">
      <c r="A39" s="57" t="s">
        <v>56</v>
      </c>
      <c r="B39" s="18">
        <v>367606606</v>
      </c>
      <c r="C39" s="18">
        <v>0</v>
      </c>
      <c r="D39" s="58">
        <v>361960000</v>
      </c>
      <c r="E39" s="59">
        <v>361960000</v>
      </c>
      <c r="F39" s="59">
        <v>479912365</v>
      </c>
      <c r="G39" s="59">
        <v>511373624</v>
      </c>
      <c r="H39" s="59">
        <v>503559683</v>
      </c>
      <c r="I39" s="59">
        <v>503559683</v>
      </c>
      <c r="J39" s="59">
        <v>507747751</v>
      </c>
      <c r="K39" s="59">
        <v>393018215</v>
      </c>
      <c r="L39" s="59">
        <v>396143185</v>
      </c>
      <c r="M39" s="59">
        <v>396143185</v>
      </c>
      <c r="N39" s="59">
        <v>376698162</v>
      </c>
      <c r="O39" s="59">
        <v>0</v>
      </c>
      <c r="P39" s="59">
        <v>0</v>
      </c>
      <c r="Q39" s="59">
        <v>376698162</v>
      </c>
      <c r="R39" s="59">
        <v>0</v>
      </c>
      <c r="S39" s="59">
        <v>0</v>
      </c>
      <c r="T39" s="59">
        <v>0</v>
      </c>
      <c r="U39" s="59">
        <v>0</v>
      </c>
      <c r="V39" s="59">
        <v>376698162</v>
      </c>
      <c r="W39" s="59">
        <v>271470000</v>
      </c>
      <c r="X39" s="59">
        <v>105228162</v>
      </c>
      <c r="Y39" s="60">
        <v>38.76</v>
      </c>
      <c r="Z39" s="61">
        <v>361960000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12462092</v>
      </c>
      <c r="C42" s="18">
        <v>0</v>
      </c>
      <c r="D42" s="58">
        <v>14884998</v>
      </c>
      <c r="E42" s="59">
        <v>14884998</v>
      </c>
      <c r="F42" s="59">
        <v>878798</v>
      </c>
      <c r="G42" s="59">
        <v>-266618</v>
      </c>
      <c r="H42" s="59">
        <v>480300</v>
      </c>
      <c r="I42" s="59">
        <v>1092480</v>
      </c>
      <c r="J42" s="59">
        <v>1092653</v>
      </c>
      <c r="K42" s="59">
        <v>-1043106</v>
      </c>
      <c r="L42" s="59">
        <v>6181199</v>
      </c>
      <c r="M42" s="59">
        <v>6230746</v>
      </c>
      <c r="N42" s="59">
        <v>-373462</v>
      </c>
      <c r="O42" s="59">
        <v>716352</v>
      </c>
      <c r="P42" s="59">
        <v>2532176</v>
      </c>
      <c r="Q42" s="59">
        <v>2875066</v>
      </c>
      <c r="R42" s="59">
        <v>0</v>
      </c>
      <c r="S42" s="59">
        <v>0</v>
      </c>
      <c r="T42" s="59">
        <v>0</v>
      </c>
      <c r="U42" s="59">
        <v>0</v>
      </c>
      <c r="V42" s="59">
        <v>10198292</v>
      </c>
      <c r="W42" s="59">
        <v>26568360</v>
      </c>
      <c r="X42" s="59">
        <v>-16370068</v>
      </c>
      <c r="Y42" s="60">
        <v>-61.61</v>
      </c>
      <c r="Z42" s="61">
        <v>14884998</v>
      </c>
    </row>
    <row r="43" spans="1:26" ht="13.5">
      <c r="A43" s="57" t="s">
        <v>59</v>
      </c>
      <c r="B43" s="18">
        <v>-12811843</v>
      </c>
      <c r="C43" s="18">
        <v>0</v>
      </c>
      <c r="D43" s="58">
        <v>-15897000</v>
      </c>
      <c r="E43" s="59">
        <v>-15897000</v>
      </c>
      <c r="F43" s="59">
        <v>-556801</v>
      </c>
      <c r="G43" s="59">
        <v>-379999</v>
      </c>
      <c r="H43" s="59">
        <v>-372169</v>
      </c>
      <c r="I43" s="59">
        <v>-1308969</v>
      </c>
      <c r="J43" s="59">
        <v>0</v>
      </c>
      <c r="K43" s="59">
        <v>0</v>
      </c>
      <c r="L43" s="59">
        <v>-6012000</v>
      </c>
      <c r="M43" s="59">
        <v>-6012000</v>
      </c>
      <c r="N43" s="59">
        <v>0</v>
      </c>
      <c r="O43" s="59">
        <v>-687063</v>
      </c>
      <c r="P43" s="59">
        <v>-140320</v>
      </c>
      <c r="Q43" s="59">
        <v>-827383</v>
      </c>
      <c r="R43" s="59">
        <v>0</v>
      </c>
      <c r="S43" s="59">
        <v>0</v>
      </c>
      <c r="T43" s="59">
        <v>0</v>
      </c>
      <c r="U43" s="59">
        <v>0</v>
      </c>
      <c r="V43" s="59">
        <v>-8148352</v>
      </c>
      <c r="W43" s="59">
        <v>-15897000</v>
      </c>
      <c r="X43" s="59">
        <v>7748648</v>
      </c>
      <c r="Y43" s="60">
        <v>-48.74</v>
      </c>
      <c r="Z43" s="61">
        <v>-15897000</v>
      </c>
    </row>
    <row r="44" spans="1:26" ht="13.5">
      <c r="A44" s="57" t="s">
        <v>60</v>
      </c>
      <c r="B44" s="18">
        <v>-208509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560476</v>
      </c>
      <c r="C45" s="21">
        <v>0</v>
      </c>
      <c r="D45" s="98">
        <v>-1012002</v>
      </c>
      <c r="E45" s="99">
        <v>-1012002</v>
      </c>
      <c r="F45" s="99">
        <v>1027835</v>
      </c>
      <c r="G45" s="99">
        <v>381218</v>
      </c>
      <c r="H45" s="99">
        <v>489349</v>
      </c>
      <c r="I45" s="99">
        <v>489349</v>
      </c>
      <c r="J45" s="99">
        <v>1582002</v>
      </c>
      <c r="K45" s="99">
        <v>538896</v>
      </c>
      <c r="L45" s="99">
        <v>708095</v>
      </c>
      <c r="M45" s="99">
        <v>708095</v>
      </c>
      <c r="N45" s="99">
        <v>334633</v>
      </c>
      <c r="O45" s="99">
        <v>363922</v>
      </c>
      <c r="P45" s="99">
        <v>2755778</v>
      </c>
      <c r="Q45" s="99">
        <v>2755778</v>
      </c>
      <c r="R45" s="99">
        <v>0</v>
      </c>
      <c r="S45" s="99">
        <v>0</v>
      </c>
      <c r="T45" s="99">
        <v>0</v>
      </c>
      <c r="U45" s="99">
        <v>0</v>
      </c>
      <c r="V45" s="99">
        <v>2755778</v>
      </c>
      <c r="W45" s="99">
        <v>10671360</v>
      </c>
      <c r="X45" s="99">
        <v>-7915582</v>
      </c>
      <c r="Y45" s="100">
        <v>-74.18</v>
      </c>
      <c r="Z45" s="101">
        <v>-1012002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6835283</v>
      </c>
      <c r="C49" s="51">
        <v>0</v>
      </c>
      <c r="D49" s="128">
        <v>4908929</v>
      </c>
      <c r="E49" s="53">
        <v>4251586</v>
      </c>
      <c r="F49" s="53">
        <v>0</v>
      </c>
      <c r="G49" s="53">
        <v>0</v>
      </c>
      <c r="H49" s="53">
        <v>0</v>
      </c>
      <c r="I49" s="53">
        <v>3388262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188001245</v>
      </c>
      <c r="X49" s="53">
        <v>207385305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4815681</v>
      </c>
      <c r="C51" s="51">
        <v>0</v>
      </c>
      <c r="D51" s="128">
        <v>4637098</v>
      </c>
      <c r="E51" s="53">
        <v>4085578</v>
      </c>
      <c r="F51" s="53">
        <v>0</v>
      </c>
      <c r="G51" s="53">
        <v>0</v>
      </c>
      <c r="H51" s="53">
        <v>0</v>
      </c>
      <c r="I51" s="53">
        <v>5547984</v>
      </c>
      <c r="J51" s="53">
        <v>0</v>
      </c>
      <c r="K51" s="53">
        <v>0</v>
      </c>
      <c r="L51" s="53">
        <v>0</v>
      </c>
      <c r="M51" s="53">
        <v>5458364</v>
      </c>
      <c r="N51" s="53">
        <v>0</v>
      </c>
      <c r="O51" s="53">
        <v>0</v>
      </c>
      <c r="P51" s="53">
        <v>0</v>
      </c>
      <c r="Q51" s="53">
        <v>5563630</v>
      </c>
      <c r="R51" s="53">
        <v>0</v>
      </c>
      <c r="S51" s="53">
        <v>0</v>
      </c>
      <c r="T51" s="53">
        <v>0</v>
      </c>
      <c r="U51" s="53">
        <v>0</v>
      </c>
      <c r="V51" s="53">
        <v>34491875</v>
      </c>
      <c r="W51" s="53">
        <v>16637072</v>
      </c>
      <c r="X51" s="53">
        <v>81237282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67.71482644175589</v>
      </c>
      <c r="C58" s="5">
        <f>IF(C67=0,0,+(C76/C67)*100)</f>
        <v>0</v>
      </c>
      <c r="D58" s="6">
        <f aca="true" t="shared" si="6" ref="D58:Z58">IF(D67=0,0,+(D76/D67)*100)</f>
        <v>65.3564780603455</v>
      </c>
      <c r="E58" s="7">
        <f t="shared" si="6"/>
        <v>65.3564780603455</v>
      </c>
      <c r="F58" s="7">
        <f t="shared" si="6"/>
        <v>47.71816672843695</v>
      </c>
      <c r="G58" s="7">
        <f t="shared" si="6"/>
        <v>64.74469693414694</v>
      </c>
      <c r="H58" s="7">
        <f t="shared" si="6"/>
        <v>0</v>
      </c>
      <c r="I58" s="7">
        <f t="shared" si="6"/>
        <v>102.59644848758913</v>
      </c>
      <c r="J58" s="7">
        <f t="shared" si="6"/>
        <v>83.14113603949413</v>
      </c>
      <c r="K58" s="7">
        <f t="shared" si="6"/>
        <v>113.1592787331816</v>
      </c>
      <c r="L58" s="7">
        <f t="shared" si="6"/>
        <v>27.62098093169024</v>
      </c>
      <c r="M58" s="7">
        <f t="shared" si="6"/>
        <v>58.13809902269234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105.10779805806281</v>
      </c>
      <c r="W58" s="7">
        <f t="shared" si="6"/>
        <v>62.38727208982986</v>
      </c>
      <c r="X58" s="7">
        <f t="shared" si="6"/>
        <v>0</v>
      </c>
      <c r="Y58" s="7">
        <f t="shared" si="6"/>
        <v>0</v>
      </c>
      <c r="Z58" s="8">
        <f t="shared" si="6"/>
        <v>65.3564780603455</v>
      </c>
    </row>
    <row r="59" spans="1:26" ht="13.5">
      <c r="A59" s="36" t="s">
        <v>31</v>
      </c>
      <c r="B59" s="9">
        <f aca="true" t="shared" si="7" ref="B59:Z66">IF(B68=0,0,+(B77/B68)*100)</f>
        <v>77.6384734823609</v>
      </c>
      <c r="C59" s="9">
        <f t="shared" si="7"/>
        <v>0</v>
      </c>
      <c r="D59" s="2">
        <f t="shared" si="7"/>
        <v>63.81821871828897</v>
      </c>
      <c r="E59" s="10">
        <f t="shared" si="7"/>
        <v>63.81821871828897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300.28997224243403</v>
      </c>
      <c r="J59" s="10">
        <f t="shared" si="7"/>
        <v>151.3908468615112</v>
      </c>
      <c r="K59" s="10">
        <f t="shared" si="7"/>
        <v>153.81965961650727</v>
      </c>
      <c r="L59" s="10">
        <f t="shared" si="7"/>
        <v>12.59396343185592</v>
      </c>
      <c r="M59" s="10">
        <f t="shared" si="7"/>
        <v>48.340624172119654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109.72094992634405</v>
      </c>
      <c r="W59" s="10">
        <f t="shared" si="7"/>
        <v>67.39656228567516</v>
      </c>
      <c r="X59" s="10">
        <f t="shared" si="7"/>
        <v>0</v>
      </c>
      <c r="Y59" s="10">
        <f t="shared" si="7"/>
        <v>0</v>
      </c>
      <c r="Z59" s="11">
        <f t="shared" si="7"/>
        <v>63.81821871828897</v>
      </c>
    </row>
    <row r="60" spans="1:26" ht="13.5">
      <c r="A60" s="37" t="s">
        <v>32</v>
      </c>
      <c r="B60" s="12">
        <f t="shared" si="7"/>
        <v>59.57745282310128</v>
      </c>
      <c r="C60" s="12">
        <f t="shared" si="7"/>
        <v>0</v>
      </c>
      <c r="D60" s="3">
        <f t="shared" si="7"/>
        <v>82.38438600257622</v>
      </c>
      <c r="E60" s="13">
        <f t="shared" si="7"/>
        <v>82.38438600257622</v>
      </c>
      <c r="F60" s="13">
        <f t="shared" si="7"/>
        <v>43.10982093025261</v>
      </c>
      <c r="G60" s="13">
        <f t="shared" si="7"/>
        <v>61.32388513303976</v>
      </c>
      <c r="H60" s="13">
        <f t="shared" si="7"/>
        <v>0</v>
      </c>
      <c r="I60" s="13">
        <f t="shared" si="7"/>
        <v>84.47112413716594</v>
      </c>
      <c r="J60" s="13">
        <f t="shared" si="7"/>
        <v>72.26773972984944</v>
      </c>
      <c r="K60" s="13">
        <f t="shared" si="7"/>
        <v>105.18559722664568</v>
      </c>
      <c r="L60" s="13">
        <f t="shared" si="7"/>
        <v>143.85803302411472</v>
      </c>
      <c r="M60" s="13">
        <f t="shared" si="7"/>
        <v>97.81974194615401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137.0847419109984</v>
      </c>
      <c r="W60" s="13">
        <f t="shared" si="7"/>
        <v>82.38117184917756</v>
      </c>
      <c r="X60" s="13">
        <f t="shared" si="7"/>
        <v>0</v>
      </c>
      <c r="Y60" s="13">
        <f t="shared" si="7"/>
        <v>0</v>
      </c>
      <c r="Z60" s="14">
        <f t="shared" si="7"/>
        <v>82.38438600257622</v>
      </c>
    </row>
    <row r="61" spans="1:26" ht="13.5">
      <c r="A61" s="38" t="s">
        <v>105</v>
      </c>
      <c r="B61" s="12">
        <f t="shared" si="7"/>
        <v>59.586188956057605</v>
      </c>
      <c r="C61" s="12">
        <f t="shared" si="7"/>
        <v>0</v>
      </c>
      <c r="D61" s="3">
        <f t="shared" si="7"/>
        <v>104.14486703667131</v>
      </c>
      <c r="E61" s="13">
        <f t="shared" si="7"/>
        <v>104.14486703667131</v>
      </c>
      <c r="F61" s="13">
        <f t="shared" si="7"/>
        <v>76.0294273662499</v>
      </c>
      <c r="G61" s="13">
        <f t="shared" si="7"/>
        <v>95.7737121454315</v>
      </c>
      <c r="H61" s="13">
        <f t="shared" si="7"/>
        <v>0</v>
      </c>
      <c r="I61" s="13">
        <f t="shared" si="7"/>
        <v>137.67652014638912</v>
      </c>
      <c r="J61" s="13">
        <f t="shared" si="7"/>
        <v>115.26011272709633</v>
      </c>
      <c r="K61" s="13">
        <f t="shared" si="7"/>
        <v>116.74620194498122</v>
      </c>
      <c r="L61" s="13">
        <f t="shared" si="7"/>
        <v>122.05222397676106</v>
      </c>
      <c r="M61" s="13">
        <f t="shared" si="7"/>
        <v>117.53914216578781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186.61657314033334</v>
      </c>
      <c r="W61" s="13">
        <f t="shared" si="7"/>
        <v>104.144859662248</v>
      </c>
      <c r="X61" s="13">
        <f t="shared" si="7"/>
        <v>0</v>
      </c>
      <c r="Y61" s="13">
        <f t="shared" si="7"/>
        <v>0</v>
      </c>
      <c r="Z61" s="14">
        <f t="shared" si="7"/>
        <v>104.14486703667131</v>
      </c>
    </row>
    <row r="62" spans="1:26" ht="13.5">
      <c r="A62" s="38" t="s">
        <v>106</v>
      </c>
      <c r="B62" s="12">
        <f t="shared" si="7"/>
        <v>59.394158485041935</v>
      </c>
      <c r="C62" s="12">
        <f t="shared" si="7"/>
        <v>0</v>
      </c>
      <c r="D62" s="3">
        <f t="shared" si="7"/>
        <v>58.84348626925653</v>
      </c>
      <c r="E62" s="13">
        <f t="shared" si="7"/>
        <v>58.84348626925653</v>
      </c>
      <c r="F62" s="13">
        <f t="shared" si="7"/>
        <v>13.561856519184243</v>
      </c>
      <c r="G62" s="13">
        <f t="shared" si="7"/>
        <v>29.241088340969906</v>
      </c>
      <c r="H62" s="13">
        <f t="shared" si="7"/>
        <v>0</v>
      </c>
      <c r="I62" s="13">
        <f t="shared" si="7"/>
        <v>36.87377672422493</v>
      </c>
      <c r="J62" s="13">
        <f t="shared" si="7"/>
        <v>49.942070997035536</v>
      </c>
      <c r="K62" s="13">
        <f t="shared" si="7"/>
        <v>67.74310034815785</v>
      </c>
      <c r="L62" s="13">
        <f t="shared" si="7"/>
        <v>-12.846023501658513</v>
      </c>
      <c r="M62" s="13">
        <f t="shared" si="7"/>
        <v>-59.36086277625478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2323.789378520596</v>
      </c>
      <c r="W62" s="13">
        <f t="shared" si="7"/>
        <v>58.84336313237567</v>
      </c>
      <c r="X62" s="13">
        <f t="shared" si="7"/>
        <v>0</v>
      </c>
      <c r="Y62" s="13">
        <f t="shared" si="7"/>
        <v>0</v>
      </c>
      <c r="Z62" s="14">
        <f t="shared" si="7"/>
        <v>58.84348626925653</v>
      </c>
    </row>
    <row r="63" spans="1:26" ht="13.5">
      <c r="A63" s="38" t="s">
        <v>107</v>
      </c>
      <c r="B63" s="12">
        <f t="shared" si="7"/>
        <v>59.62916556095003</v>
      </c>
      <c r="C63" s="12">
        <f t="shared" si="7"/>
        <v>0</v>
      </c>
      <c r="D63" s="3">
        <f t="shared" si="7"/>
        <v>52.146016713091925</v>
      </c>
      <c r="E63" s="13">
        <f t="shared" si="7"/>
        <v>52.146016713091925</v>
      </c>
      <c r="F63" s="13">
        <f t="shared" si="7"/>
        <v>8.330976058086046</v>
      </c>
      <c r="G63" s="13">
        <f t="shared" si="7"/>
        <v>9.618125251424871</v>
      </c>
      <c r="H63" s="13">
        <f t="shared" si="7"/>
        <v>0</v>
      </c>
      <c r="I63" s="13">
        <f t="shared" si="7"/>
        <v>18.404369899856462</v>
      </c>
      <c r="J63" s="13">
        <f t="shared" si="7"/>
        <v>17.190056034773757</v>
      </c>
      <c r="K63" s="13">
        <f t="shared" si="7"/>
        <v>0</v>
      </c>
      <c r="L63" s="13">
        <f t="shared" si="7"/>
        <v>17.059998022297542</v>
      </c>
      <c r="M63" s="13">
        <f t="shared" si="7"/>
        <v>25.721189672004595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33.53837413106767</v>
      </c>
      <c r="W63" s="13">
        <f t="shared" si="7"/>
        <v>52.118949995543275</v>
      </c>
      <c r="X63" s="13">
        <f t="shared" si="7"/>
        <v>0</v>
      </c>
      <c r="Y63" s="13">
        <f t="shared" si="7"/>
        <v>0</v>
      </c>
      <c r="Z63" s="14">
        <f t="shared" si="7"/>
        <v>52.146016713091925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25.045182781004442</v>
      </c>
      <c r="E64" s="13">
        <f t="shared" si="7"/>
        <v>25.045182781004442</v>
      </c>
      <c r="F64" s="13">
        <f t="shared" si="7"/>
        <v>8.74537692854991</v>
      </c>
      <c r="G64" s="13">
        <f t="shared" si="7"/>
        <v>0</v>
      </c>
      <c r="H64" s="13">
        <f t="shared" si="7"/>
        <v>0</v>
      </c>
      <c r="I64" s="13">
        <f t="shared" si="7"/>
        <v>33.799700021152354</v>
      </c>
      <c r="J64" s="13">
        <f t="shared" si="7"/>
        <v>16.418936508852035</v>
      </c>
      <c r="K64" s="13">
        <f t="shared" si="7"/>
        <v>29.03448531221481</v>
      </c>
      <c r="L64" s="13">
        <f t="shared" si="7"/>
        <v>21.141835614091956</v>
      </c>
      <c r="M64" s="13">
        <f t="shared" si="7"/>
        <v>21.435452865265706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35.45103387310948</v>
      </c>
      <c r="W64" s="13">
        <f t="shared" si="7"/>
        <v>25.045251141271706</v>
      </c>
      <c r="X64" s="13">
        <f t="shared" si="7"/>
        <v>0</v>
      </c>
      <c r="Y64" s="13">
        <f t="shared" si="7"/>
        <v>0</v>
      </c>
      <c r="Z64" s="14">
        <f t="shared" si="7"/>
        <v>25.045182781004442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17.695529521377548</v>
      </c>
      <c r="E66" s="16">
        <f t="shared" si="7"/>
        <v>17.695529521377548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17.695529521377548</v>
      </c>
    </row>
    <row r="67" spans="1:26" ht="13.5" hidden="1">
      <c r="A67" s="40" t="s">
        <v>111</v>
      </c>
      <c r="B67" s="23">
        <v>74328967</v>
      </c>
      <c r="C67" s="23"/>
      <c r="D67" s="24">
        <v>75619240</v>
      </c>
      <c r="E67" s="25">
        <v>75619240</v>
      </c>
      <c r="F67" s="25">
        <v>5299204</v>
      </c>
      <c r="G67" s="25">
        <v>3537482</v>
      </c>
      <c r="H67" s="25"/>
      <c r="I67" s="25">
        <v>8836686</v>
      </c>
      <c r="J67" s="25">
        <v>5006921</v>
      </c>
      <c r="K67" s="25">
        <v>4074775</v>
      </c>
      <c r="L67" s="25">
        <v>11448891</v>
      </c>
      <c r="M67" s="25">
        <v>20530587</v>
      </c>
      <c r="N67" s="25"/>
      <c r="O67" s="25"/>
      <c r="P67" s="25"/>
      <c r="Q67" s="25"/>
      <c r="R67" s="25"/>
      <c r="S67" s="25"/>
      <c r="T67" s="25"/>
      <c r="U67" s="25"/>
      <c r="V67" s="25">
        <v>29367273</v>
      </c>
      <c r="W67" s="25">
        <v>56481354</v>
      </c>
      <c r="X67" s="25"/>
      <c r="Y67" s="24"/>
      <c r="Z67" s="26">
        <v>75619240</v>
      </c>
    </row>
    <row r="68" spans="1:26" ht="13.5" hidden="1">
      <c r="A68" s="36" t="s">
        <v>31</v>
      </c>
      <c r="B68" s="18">
        <v>12053788</v>
      </c>
      <c r="C68" s="18"/>
      <c r="D68" s="19">
        <v>12811000</v>
      </c>
      <c r="E68" s="20">
        <v>12811000</v>
      </c>
      <c r="F68" s="20">
        <v>429258</v>
      </c>
      <c r="G68" s="20">
        <v>312882</v>
      </c>
      <c r="H68" s="20"/>
      <c r="I68" s="20">
        <v>742140</v>
      </c>
      <c r="J68" s="20">
        <v>688070</v>
      </c>
      <c r="K68" s="20">
        <v>668070</v>
      </c>
      <c r="L68" s="20">
        <v>3954863</v>
      </c>
      <c r="M68" s="20">
        <v>5311003</v>
      </c>
      <c r="N68" s="20"/>
      <c r="O68" s="20"/>
      <c r="P68" s="20"/>
      <c r="Q68" s="20"/>
      <c r="R68" s="20"/>
      <c r="S68" s="20"/>
      <c r="T68" s="20"/>
      <c r="U68" s="20"/>
      <c r="V68" s="20">
        <v>6053143</v>
      </c>
      <c r="W68" s="20">
        <v>9580959</v>
      </c>
      <c r="X68" s="20"/>
      <c r="Y68" s="19"/>
      <c r="Z68" s="22">
        <v>12811000</v>
      </c>
    </row>
    <row r="69" spans="1:26" ht="13.5" hidden="1">
      <c r="A69" s="37" t="s">
        <v>32</v>
      </c>
      <c r="B69" s="18">
        <v>52697879</v>
      </c>
      <c r="C69" s="18"/>
      <c r="D69" s="19">
        <v>46580000</v>
      </c>
      <c r="E69" s="20">
        <v>46580000</v>
      </c>
      <c r="F69" s="20">
        <v>4869946</v>
      </c>
      <c r="G69" s="20">
        <v>3224600</v>
      </c>
      <c r="H69" s="20"/>
      <c r="I69" s="20">
        <v>8094546</v>
      </c>
      <c r="J69" s="20">
        <v>4318851</v>
      </c>
      <c r="K69" s="20">
        <v>3406705</v>
      </c>
      <c r="L69" s="20">
        <v>1851980</v>
      </c>
      <c r="M69" s="20">
        <v>9577536</v>
      </c>
      <c r="N69" s="20"/>
      <c r="O69" s="20"/>
      <c r="P69" s="20"/>
      <c r="Q69" s="20"/>
      <c r="R69" s="20"/>
      <c r="S69" s="20"/>
      <c r="T69" s="20"/>
      <c r="U69" s="20"/>
      <c r="V69" s="20">
        <v>17672082</v>
      </c>
      <c r="W69" s="20">
        <v>34935093</v>
      </c>
      <c r="X69" s="20"/>
      <c r="Y69" s="19"/>
      <c r="Z69" s="22">
        <v>46580000</v>
      </c>
    </row>
    <row r="70" spans="1:26" ht="13.5" hidden="1">
      <c r="A70" s="38" t="s">
        <v>105</v>
      </c>
      <c r="B70" s="18">
        <v>31614091</v>
      </c>
      <c r="C70" s="18"/>
      <c r="D70" s="19">
        <v>29369000</v>
      </c>
      <c r="E70" s="20">
        <v>29369000</v>
      </c>
      <c r="F70" s="20">
        <v>2431886</v>
      </c>
      <c r="G70" s="20">
        <v>1761049</v>
      </c>
      <c r="H70" s="20"/>
      <c r="I70" s="20">
        <v>4192935</v>
      </c>
      <c r="J70" s="20">
        <v>2288181</v>
      </c>
      <c r="K70" s="20">
        <v>2546040</v>
      </c>
      <c r="L70" s="20">
        <v>1602827</v>
      </c>
      <c r="M70" s="20">
        <v>6437048</v>
      </c>
      <c r="N70" s="20"/>
      <c r="O70" s="20"/>
      <c r="P70" s="20"/>
      <c r="Q70" s="20"/>
      <c r="R70" s="20"/>
      <c r="S70" s="20"/>
      <c r="T70" s="20"/>
      <c r="U70" s="20"/>
      <c r="V70" s="20">
        <v>10629983</v>
      </c>
      <c r="W70" s="20">
        <v>22026753</v>
      </c>
      <c r="X70" s="20"/>
      <c r="Y70" s="19"/>
      <c r="Z70" s="22">
        <v>29369000</v>
      </c>
    </row>
    <row r="71" spans="1:26" ht="13.5" hidden="1">
      <c r="A71" s="38" t="s">
        <v>106</v>
      </c>
      <c r="B71" s="18">
        <v>5814656</v>
      </c>
      <c r="C71" s="18"/>
      <c r="D71" s="19">
        <v>5972000</v>
      </c>
      <c r="E71" s="20">
        <v>5972000</v>
      </c>
      <c r="F71" s="20">
        <v>855989</v>
      </c>
      <c r="G71" s="20">
        <v>501534</v>
      </c>
      <c r="H71" s="20"/>
      <c r="I71" s="20">
        <v>1357523</v>
      </c>
      <c r="J71" s="20">
        <v>426384</v>
      </c>
      <c r="K71" s="20">
        <v>401542</v>
      </c>
      <c r="L71" s="20">
        <v>-2099171</v>
      </c>
      <c r="M71" s="20">
        <v>-1271245</v>
      </c>
      <c r="N71" s="20"/>
      <c r="O71" s="20"/>
      <c r="P71" s="20"/>
      <c r="Q71" s="20"/>
      <c r="R71" s="20"/>
      <c r="S71" s="20"/>
      <c r="T71" s="20"/>
      <c r="U71" s="20"/>
      <c r="V71" s="20">
        <v>86278</v>
      </c>
      <c r="W71" s="20">
        <v>4479003</v>
      </c>
      <c r="X71" s="20"/>
      <c r="Y71" s="19"/>
      <c r="Z71" s="22">
        <v>5972000</v>
      </c>
    </row>
    <row r="72" spans="1:26" ht="13.5" hidden="1">
      <c r="A72" s="38" t="s">
        <v>107</v>
      </c>
      <c r="B72" s="18">
        <v>15269132</v>
      </c>
      <c r="C72" s="18"/>
      <c r="D72" s="19">
        <v>5385000</v>
      </c>
      <c r="E72" s="20">
        <v>5385000</v>
      </c>
      <c r="F72" s="20">
        <v>958027</v>
      </c>
      <c r="G72" s="20">
        <v>962017</v>
      </c>
      <c r="H72" s="20"/>
      <c r="I72" s="20">
        <v>1920044</v>
      </c>
      <c r="J72" s="20">
        <v>962795</v>
      </c>
      <c r="K72" s="20"/>
      <c r="L72" s="20">
        <v>1425897</v>
      </c>
      <c r="M72" s="20">
        <v>2388692</v>
      </c>
      <c r="N72" s="20"/>
      <c r="O72" s="20"/>
      <c r="P72" s="20"/>
      <c r="Q72" s="20"/>
      <c r="R72" s="20"/>
      <c r="S72" s="20"/>
      <c r="T72" s="20"/>
      <c r="U72" s="20"/>
      <c r="V72" s="20">
        <v>4308736</v>
      </c>
      <c r="W72" s="20">
        <v>4038840</v>
      </c>
      <c r="X72" s="20"/>
      <c r="Y72" s="19"/>
      <c r="Z72" s="22">
        <v>5385000</v>
      </c>
    </row>
    <row r="73" spans="1:26" ht="13.5" hidden="1">
      <c r="A73" s="38" t="s">
        <v>108</v>
      </c>
      <c r="B73" s="18"/>
      <c r="C73" s="18"/>
      <c r="D73" s="19">
        <v>5854000</v>
      </c>
      <c r="E73" s="20">
        <v>5854000</v>
      </c>
      <c r="F73" s="20">
        <v>624044</v>
      </c>
      <c r="G73" s="20"/>
      <c r="H73" s="20"/>
      <c r="I73" s="20">
        <v>624044</v>
      </c>
      <c r="J73" s="20">
        <v>641491</v>
      </c>
      <c r="K73" s="20">
        <v>459123</v>
      </c>
      <c r="L73" s="20">
        <v>922427</v>
      </c>
      <c r="M73" s="20">
        <v>2023041</v>
      </c>
      <c r="N73" s="20"/>
      <c r="O73" s="20"/>
      <c r="P73" s="20"/>
      <c r="Q73" s="20"/>
      <c r="R73" s="20"/>
      <c r="S73" s="20"/>
      <c r="T73" s="20"/>
      <c r="U73" s="20"/>
      <c r="V73" s="20">
        <v>2647085</v>
      </c>
      <c r="W73" s="20">
        <v>4390497</v>
      </c>
      <c r="X73" s="20"/>
      <c r="Y73" s="19"/>
      <c r="Z73" s="22">
        <v>5854000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9577300</v>
      </c>
      <c r="C75" s="27"/>
      <c r="D75" s="28">
        <v>16228240</v>
      </c>
      <c r="E75" s="29">
        <v>16228240</v>
      </c>
      <c r="F75" s="29"/>
      <c r="G75" s="29"/>
      <c r="H75" s="29"/>
      <c r="I75" s="29"/>
      <c r="J75" s="29"/>
      <c r="K75" s="29"/>
      <c r="L75" s="29">
        <v>5642048</v>
      </c>
      <c r="M75" s="29">
        <v>5642048</v>
      </c>
      <c r="N75" s="29"/>
      <c r="O75" s="29"/>
      <c r="P75" s="29"/>
      <c r="Q75" s="29"/>
      <c r="R75" s="29"/>
      <c r="S75" s="29"/>
      <c r="T75" s="29"/>
      <c r="U75" s="29"/>
      <c r="V75" s="29">
        <v>5642048</v>
      </c>
      <c r="W75" s="29">
        <v>11965302</v>
      </c>
      <c r="X75" s="29"/>
      <c r="Y75" s="28"/>
      <c r="Z75" s="30">
        <v>16228240</v>
      </c>
    </row>
    <row r="76" spans="1:26" ht="13.5" hidden="1">
      <c r="A76" s="41" t="s">
        <v>112</v>
      </c>
      <c r="B76" s="31">
        <v>50331731</v>
      </c>
      <c r="C76" s="31"/>
      <c r="D76" s="32">
        <v>49422072</v>
      </c>
      <c r="E76" s="33">
        <v>49422072</v>
      </c>
      <c r="F76" s="33">
        <v>2528683</v>
      </c>
      <c r="G76" s="33">
        <v>2290332</v>
      </c>
      <c r="H76" s="33">
        <v>4247111</v>
      </c>
      <c r="I76" s="33">
        <v>9066126</v>
      </c>
      <c r="J76" s="33">
        <v>4162811</v>
      </c>
      <c r="K76" s="33">
        <v>4610986</v>
      </c>
      <c r="L76" s="33">
        <v>3162296</v>
      </c>
      <c r="M76" s="33">
        <v>11936093</v>
      </c>
      <c r="N76" s="33">
        <v>3977018</v>
      </c>
      <c r="O76" s="33">
        <v>2674360</v>
      </c>
      <c r="P76" s="33">
        <v>3213697</v>
      </c>
      <c r="Q76" s="33">
        <v>9865075</v>
      </c>
      <c r="R76" s="33"/>
      <c r="S76" s="33"/>
      <c r="T76" s="33"/>
      <c r="U76" s="33"/>
      <c r="V76" s="33">
        <v>30867294</v>
      </c>
      <c r="W76" s="33">
        <v>35237176</v>
      </c>
      <c r="X76" s="33"/>
      <c r="Y76" s="32"/>
      <c r="Z76" s="34">
        <v>49422072</v>
      </c>
    </row>
    <row r="77" spans="1:26" ht="13.5" hidden="1">
      <c r="A77" s="36" t="s">
        <v>31</v>
      </c>
      <c r="B77" s="18">
        <v>9358377</v>
      </c>
      <c r="C77" s="18"/>
      <c r="D77" s="19">
        <v>8175752</v>
      </c>
      <c r="E77" s="20">
        <v>8175752</v>
      </c>
      <c r="F77" s="20">
        <v>429258</v>
      </c>
      <c r="G77" s="20">
        <v>312882</v>
      </c>
      <c r="H77" s="20">
        <v>1486432</v>
      </c>
      <c r="I77" s="20">
        <v>2228572</v>
      </c>
      <c r="J77" s="20">
        <v>1041675</v>
      </c>
      <c r="K77" s="20">
        <v>1027623</v>
      </c>
      <c r="L77" s="20">
        <v>498074</v>
      </c>
      <c r="M77" s="20">
        <v>2567372</v>
      </c>
      <c r="N77" s="20">
        <v>710749</v>
      </c>
      <c r="O77" s="20">
        <v>426066</v>
      </c>
      <c r="P77" s="20">
        <v>708807</v>
      </c>
      <c r="Q77" s="20">
        <v>1845622</v>
      </c>
      <c r="R77" s="20"/>
      <c r="S77" s="20"/>
      <c r="T77" s="20"/>
      <c r="U77" s="20"/>
      <c r="V77" s="20">
        <v>6641566</v>
      </c>
      <c r="W77" s="20">
        <v>6457237</v>
      </c>
      <c r="X77" s="20"/>
      <c r="Y77" s="19"/>
      <c r="Z77" s="22">
        <v>8175752</v>
      </c>
    </row>
    <row r="78" spans="1:26" ht="13.5" hidden="1">
      <c r="A78" s="37" t="s">
        <v>32</v>
      </c>
      <c r="B78" s="18">
        <v>31396054</v>
      </c>
      <c r="C78" s="18"/>
      <c r="D78" s="19">
        <v>38374647</v>
      </c>
      <c r="E78" s="20">
        <v>38374647</v>
      </c>
      <c r="F78" s="20">
        <v>2099425</v>
      </c>
      <c r="G78" s="20">
        <v>1977450</v>
      </c>
      <c r="H78" s="20">
        <v>2760679</v>
      </c>
      <c r="I78" s="20">
        <v>6837554</v>
      </c>
      <c r="J78" s="20">
        <v>3121136</v>
      </c>
      <c r="K78" s="20">
        <v>3583363</v>
      </c>
      <c r="L78" s="20">
        <v>2664222</v>
      </c>
      <c r="M78" s="20">
        <v>9368721</v>
      </c>
      <c r="N78" s="20">
        <v>3266269</v>
      </c>
      <c r="O78" s="20">
        <v>2248294</v>
      </c>
      <c r="P78" s="20">
        <v>2504890</v>
      </c>
      <c r="Q78" s="20">
        <v>8019453</v>
      </c>
      <c r="R78" s="20"/>
      <c r="S78" s="20"/>
      <c r="T78" s="20"/>
      <c r="U78" s="20"/>
      <c r="V78" s="20">
        <v>24225728</v>
      </c>
      <c r="W78" s="20">
        <v>28779939</v>
      </c>
      <c r="X78" s="20"/>
      <c r="Y78" s="19"/>
      <c r="Z78" s="22">
        <v>38374647</v>
      </c>
    </row>
    <row r="79" spans="1:26" ht="13.5" hidden="1">
      <c r="A79" s="38" t="s">
        <v>105</v>
      </c>
      <c r="B79" s="18">
        <v>18837632</v>
      </c>
      <c r="C79" s="18"/>
      <c r="D79" s="19">
        <v>30586306</v>
      </c>
      <c r="E79" s="20">
        <v>30586306</v>
      </c>
      <c r="F79" s="20">
        <v>1848949</v>
      </c>
      <c r="G79" s="20">
        <v>1686622</v>
      </c>
      <c r="H79" s="20">
        <v>2237116</v>
      </c>
      <c r="I79" s="20">
        <v>5772687</v>
      </c>
      <c r="J79" s="20">
        <v>2637360</v>
      </c>
      <c r="K79" s="20">
        <v>2972405</v>
      </c>
      <c r="L79" s="20">
        <v>1956286</v>
      </c>
      <c r="M79" s="20">
        <v>7566051</v>
      </c>
      <c r="N79" s="20">
        <v>2672293</v>
      </c>
      <c r="O79" s="20">
        <v>1816856</v>
      </c>
      <c r="P79" s="20">
        <v>2009423</v>
      </c>
      <c r="Q79" s="20">
        <v>6498572</v>
      </c>
      <c r="R79" s="20"/>
      <c r="S79" s="20"/>
      <c r="T79" s="20"/>
      <c r="U79" s="20"/>
      <c r="V79" s="20">
        <v>19837310</v>
      </c>
      <c r="W79" s="20">
        <v>22939731</v>
      </c>
      <c r="X79" s="20"/>
      <c r="Y79" s="19"/>
      <c r="Z79" s="22">
        <v>30586306</v>
      </c>
    </row>
    <row r="80" spans="1:26" ht="13.5" hidden="1">
      <c r="A80" s="38" t="s">
        <v>106</v>
      </c>
      <c r="B80" s="18">
        <v>3453566</v>
      </c>
      <c r="C80" s="18"/>
      <c r="D80" s="19">
        <v>3514133</v>
      </c>
      <c r="E80" s="20">
        <v>3514133</v>
      </c>
      <c r="F80" s="20">
        <v>116088</v>
      </c>
      <c r="G80" s="20">
        <v>146654</v>
      </c>
      <c r="H80" s="20">
        <v>237828</v>
      </c>
      <c r="I80" s="20">
        <v>500570</v>
      </c>
      <c r="J80" s="20">
        <v>212945</v>
      </c>
      <c r="K80" s="20">
        <v>272017</v>
      </c>
      <c r="L80" s="20">
        <v>269660</v>
      </c>
      <c r="M80" s="20">
        <v>754622</v>
      </c>
      <c r="N80" s="20">
        <v>309042</v>
      </c>
      <c r="O80" s="20">
        <v>205387</v>
      </c>
      <c r="P80" s="20">
        <v>235298</v>
      </c>
      <c r="Q80" s="20">
        <v>749727</v>
      </c>
      <c r="R80" s="20"/>
      <c r="S80" s="20"/>
      <c r="T80" s="20"/>
      <c r="U80" s="20"/>
      <c r="V80" s="20">
        <v>2004919</v>
      </c>
      <c r="W80" s="20">
        <v>2635596</v>
      </c>
      <c r="X80" s="20"/>
      <c r="Y80" s="19"/>
      <c r="Z80" s="22">
        <v>3514133</v>
      </c>
    </row>
    <row r="81" spans="1:26" ht="13.5" hidden="1">
      <c r="A81" s="38" t="s">
        <v>107</v>
      </c>
      <c r="B81" s="18">
        <v>9104856</v>
      </c>
      <c r="C81" s="18"/>
      <c r="D81" s="19">
        <v>2808063</v>
      </c>
      <c r="E81" s="20">
        <v>2808063</v>
      </c>
      <c r="F81" s="20">
        <v>79813</v>
      </c>
      <c r="G81" s="20">
        <v>92528</v>
      </c>
      <c r="H81" s="20">
        <v>181031</v>
      </c>
      <c r="I81" s="20">
        <v>353372</v>
      </c>
      <c r="J81" s="20">
        <v>165505</v>
      </c>
      <c r="K81" s="20">
        <v>205637</v>
      </c>
      <c r="L81" s="20">
        <v>243258</v>
      </c>
      <c r="M81" s="20">
        <v>614400</v>
      </c>
      <c r="N81" s="20">
        <v>176512</v>
      </c>
      <c r="O81" s="20">
        <v>138983</v>
      </c>
      <c r="P81" s="20">
        <v>161813</v>
      </c>
      <c r="Q81" s="20">
        <v>477308</v>
      </c>
      <c r="R81" s="20"/>
      <c r="S81" s="20"/>
      <c r="T81" s="20"/>
      <c r="U81" s="20"/>
      <c r="V81" s="20">
        <v>1445080</v>
      </c>
      <c r="W81" s="20">
        <v>2105001</v>
      </c>
      <c r="X81" s="20"/>
      <c r="Y81" s="19"/>
      <c r="Z81" s="22">
        <v>2808063</v>
      </c>
    </row>
    <row r="82" spans="1:26" ht="13.5" hidden="1">
      <c r="A82" s="38" t="s">
        <v>108</v>
      </c>
      <c r="B82" s="18"/>
      <c r="C82" s="18"/>
      <c r="D82" s="19">
        <v>1466145</v>
      </c>
      <c r="E82" s="20">
        <v>1466145</v>
      </c>
      <c r="F82" s="20">
        <v>54575</v>
      </c>
      <c r="G82" s="20">
        <v>51646</v>
      </c>
      <c r="H82" s="20">
        <v>104704</v>
      </c>
      <c r="I82" s="20">
        <v>210925</v>
      </c>
      <c r="J82" s="20">
        <v>105326</v>
      </c>
      <c r="K82" s="20">
        <v>133304</v>
      </c>
      <c r="L82" s="20">
        <v>195018</v>
      </c>
      <c r="M82" s="20">
        <v>433648</v>
      </c>
      <c r="N82" s="20">
        <v>108422</v>
      </c>
      <c r="O82" s="20">
        <v>87068</v>
      </c>
      <c r="P82" s="20">
        <v>98356</v>
      </c>
      <c r="Q82" s="20">
        <v>293846</v>
      </c>
      <c r="R82" s="20"/>
      <c r="S82" s="20"/>
      <c r="T82" s="20"/>
      <c r="U82" s="20"/>
      <c r="V82" s="20">
        <v>938419</v>
      </c>
      <c r="W82" s="20">
        <v>1099611</v>
      </c>
      <c r="X82" s="20"/>
      <c r="Y82" s="19"/>
      <c r="Z82" s="22">
        <v>1466145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9577300</v>
      </c>
      <c r="C84" s="27"/>
      <c r="D84" s="28">
        <v>2871673</v>
      </c>
      <c r="E84" s="29">
        <v>2871673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2871673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30001637</v>
      </c>
      <c r="C5" s="18">
        <v>0</v>
      </c>
      <c r="D5" s="58">
        <v>31500000</v>
      </c>
      <c r="E5" s="59">
        <v>41000000</v>
      </c>
      <c r="F5" s="59">
        <v>42432179</v>
      </c>
      <c r="G5" s="59">
        <v>0</v>
      </c>
      <c r="H5" s="59">
        <v>-818595</v>
      </c>
      <c r="I5" s="59">
        <v>41613584</v>
      </c>
      <c r="J5" s="59">
        <v>533128</v>
      </c>
      <c r="K5" s="59">
        <v>531291</v>
      </c>
      <c r="L5" s="59">
        <v>459912</v>
      </c>
      <c r="M5" s="59">
        <v>1524331</v>
      </c>
      <c r="N5" s="59">
        <v>442893</v>
      </c>
      <c r="O5" s="59">
        <v>-587012</v>
      </c>
      <c r="P5" s="59">
        <v>-232452</v>
      </c>
      <c r="Q5" s="59">
        <v>-376571</v>
      </c>
      <c r="R5" s="59">
        <v>0</v>
      </c>
      <c r="S5" s="59">
        <v>0</v>
      </c>
      <c r="T5" s="59">
        <v>0</v>
      </c>
      <c r="U5" s="59">
        <v>0</v>
      </c>
      <c r="V5" s="59">
        <v>42761344</v>
      </c>
      <c r="W5" s="59">
        <v>23625000</v>
      </c>
      <c r="X5" s="59">
        <v>19136344</v>
      </c>
      <c r="Y5" s="60">
        <v>81</v>
      </c>
      <c r="Z5" s="61">
        <v>41000000</v>
      </c>
    </row>
    <row r="6" spans="1:26" ht="13.5">
      <c r="A6" s="57" t="s">
        <v>32</v>
      </c>
      <c r="B6" s="18">
        <v>7794595</v>
      </c>
      <c r="C6" s="18">
        <v>0</v>
      </c>
      <c r="D6" s="58">
        <v>9839000</v>
      </c>
      <c r="E6" s="59">
        <v>9339000</v>
      </c>
      <c r="F6" s="59">
        <v>750312</v>
      </c>
      <c r="G6" s="59">
        <v>715330</v>
      </c>
      <c r="H6" s="59">
        <v>665702</v>
      </c>
      <c r="I6" s="59">
        <v>2131344</v>
      </c>
      <c r="J6" s="59">
        <v>701806</v>
      </c>
      <c r="K6" s="59">
        <v>679976</v>
      </c>
      <c r="L6" s="59">
        <v>752844</v>
      </c>
      <c r="M6" s="59">
        <v>2134626</v>
      </c>
      <c r="N6" s="59">
        <v>797013</v>
      </c>
      <c r="O6" s="59">
        <v>453492</v>
      </c>
      <c r="P6" s="59">
        <v>667013</v>
      </c>
      <c r="Q6" s="59">
        <v>1917518</v>
      </c>
      <c r="R6" s="59">
        <v>0</v>
      </c>
      <c r="S6" s="59">
        <v>0</v>
      </c>
      <c r="T6" s="59">
        <v>0</v>
      </c>
      <c r="U6" s="59">
        <v>0</v>
      </c>
      <c r="V6" s="59">
        <v>6183488</v>
      </c>
      <c r="W6" s="59">
        <v>7185744</v>
      </c>
      <c r="X6" s="59">
        <v>-1002256</v>
      </c>
      <c r="Y6" s="60">
        <v>-13.95</v>
      </c>
      <c r="Z6" s="61">
        <v>9339000</v>
      </c>
    </row>
    <row r="7" spans="1:26" ht="13.5">
      <c r="A7" s="57" t="s">
        <v>33</v>
      </c>
      <c r="B7" s="18">
        <v>12441897</v>
      </c>
      <c r="C7" s="18">
        <v>0</v>
      </c>
      <c r="D7" s="58">
        <v>7000000</v>
      </c>
      <c r="E7" s="59">
        <v>11000000</v>
      </c>
      <c r="F7" s="59">
        <v>55433</v>
      </c>
      <c r="G7" s="59">
        <v>216981</v>
      </c>
      <c r="H7" s="59">
        <v>214414</v>
      </c>
      <c r="I7" s="59">
        <v>486828</v>
      </c>
      <c r="J7" s="59">
        <v>136599</v>
      </c>
      <c r="K7" s="59">
        <v>4451633</v>
      </c>
      <c r="L7" s="59">
        <v>26884</v>
      </c>
      <c r="M7" s="59">
        <v>4615116</v>
      </c>
      <c r="N7" s="59">
        <v>193561</v>
      </c>
      <c r="O7" s="59">
        <v>3557181</v>
      </c>
      <c r="P7" s="59">
        <v>66125</v>
      </c>
      <c r="Q7" s="59">
        <v>3816867</v>
      </c>
      <c r="R7" s="59">
        <v>0</v>
      </c>
      <c r="S7" s="59">
        <v>0</v>
      </c>
      <c r="T7" s="59">
        <v>0</v>
      </c>
      <c r="U7" s="59">
        <v>0</v>
      </c>
      <c r="V7" s="59">
        <v>8918811</v>
      </c>
      <c r="W7" s="59">
        <v>5249997</v>
      </c>
      <c r="X7" s="59">
        <v>3668814</v>
      </c>
      <c r="Y7" s="60">
        <v>69.88</v>
      </c>
      <c r="Z7" s="61">
        <v>11000000</v>
      </c>
    </row>
    <row r="8" spans="1:26" ht="13.5">
      <c r="A8" s="57" t="s">
        <v>34</v>
      </c>
      <c r="B8" s="18">
        <v>168559758</v>
      </c>
      <c r="C8" s="18">
        <v>0</v>
      </c>
      <c r="D8" s="58">
        <v>177062000</v>
      </c>
      <c r="E8" s="59">
        <v>177062300</v>
      </c>
      <c r="F8" s="59">
        <v>73497897</v>
      </c>
      <c r="G8" s="59">
        <v>1157536</v>
      </c>
      <c r="H8" s="59">
        <v>5212768</v>
      </c>
      <c r="I8" s="59">
        <v>79868201</v>
      </c>
      <c r="J8" s="59">
        <v>234221</v>
      </c>
      <c r="K8" s="59">
        <v>157494</v>
      </c>
      <c r="L8" s="59">
        <v>52907044</v>
      </c>
      <c r="M8" s="59">
        <v>53298759</v>
      </c>
      <c r="N8" s="59">
        <v>161424</v>
      </c>
      <c r="O8" s="59">
        <v>566336</v>
      </c>
      <c r="P8" s="59">
        <v>42767248</v>
      </c>
      <c r="Q8" s="59">
        <v>43495008</v>
      </c>
      <c r="R8" s="59">
        <v>0</v>
      </c>
      <c r="S8" s="59">
        <v>0</v>
      </c>
      <c r="T8" s="59">
        <v>0</v>
      </c>
      <c r="U8" s="59">
        <v>0</v>
      </c>
      <c r="V8" s="59">
        <v>176661968</v>
      </c>
      <c r="W8" s="59">
        <v>177062000</v>
      </c>
      <c r="X8" s="59">
        <v>-400032</v>
      </c>
      <c r="Y8" s="60">
        <v>-0.23</v>
      </c>
      <c r="Z8" s="61">
        <v>177062300</v>
      </c>
    </row>
    <row r="9" spans="1:26" ht="13.5">
      <c r="A9" s="57" t="s">
        <v>35</v>
      </c>
      <c r="B9" s="18">
        <v>4554453</v>
      </c>
      <c r="C9" s="18">
        <v>0</v>
      </c>
      <c r="D9" s="58">
        <v>8696497</v>
      </c>
      <c r="E9" s="59">
        <v>5696000</v>
      </c>
      <c r="F9" s="59">
        <v>787277</v>
      </c>
      <c r="G9" s="59">
        <v>272032</v>
      </c>
      <c r="H9" s="59">
        <v>398644</v>
      </c>
      <c r="I9" s="59">
        <v>1457953</v>
      </c>
      <c r="J9" s="59">
        <v>283984</v>
      </c>
      <c r="K9" s="59">
        <v>573001</v>
      </c>
      <c r="L9" s="59">
        <v>1410962</v>
      </c>
      <c r="M9" s="59">
        <v>2267947</v>
      </c>
      <c r="N9" s="59">
        <v>475240</v>
      </c>
      <c r="O9" s="59">
        <v>1854623</v>
      </c>
      <c r="P9" s="59">
        <v>767548</v>
      </c>
      <c r="Q9" s="59">
        <v>3097411</v>
      </c>
      <c r="R9" s="59">
        <v>0</v>
      </c>
      <c r="S9" s="59">
        <v>0</v>
      </c>
      <c r="T9" s="59">
        <v>0</v>
      </c>
      <c r="U9" s="59">
        <v>0</v>
      </c>
      <c r="V9" s="59">
        <v>6823311</v>
      </c>
      <c r="W9" s="59">
        <v>6521985</v>
      </c>
      <c r="X9" s="59">
        <v>301326</v>
      </c>
      <c r="Y9" s="60">
        <v>4.62</v>
      </c>
      <c r="Z9" s="61">
        <v>5696000</v>
      </c>
    </row>
    <row r="10" spans="1:26" ht="25.5">
      <c r="A10" s="62" t="s">
        <v>97</v>
      </c>
      <c r="B10" s="63">
        <f>SUM(B5:B9)</f>
        <v>223352340</v>
      </c>
      <c r="C10" s="63">
        <f>SUM(C5:C9)</f>
        <v>0</v>
      </c>
      <c r="D10" s="64">
        <f aca="true" t="shared" si="0" ref="D10:Z10">SUM(D5:D9)</f>
        <v>234097497</v>
      </c>
      <c r="E10" s="65">
        <f t="shared" si="0"/>
        <v>244097300</v>
      </c>
      <c r="F10" s="65">
        <f t="shared" si="0"/>
        <v>117523098</v>
      </c>
      <c r="G10" s="65">
        <f t="shared" si="0"/>
        <v>2361879</v>
      </c>
      <c r="H10" s="65">
        <f t="shared" si="0"/>
        <v>5672933</v>
      </c>
      <c r="I10" s="65">
        <f t="shared" si="0"/>
        <v>125557910</v>
      </c>
      <c r="J10" s="65">
        <f t="shared" si="0"/>
        <v>1889738</v>
      </c>
      <c r="K10" s="65">
        <f t="shared" si="0"/>
        <v>6393395</v>
      </c>
      <c r="L10" s="65">
        <f t="shared" si="0"/>
        <v>55557646</v>
      </c>
      <c r="M10" s="65">
        <f t="shared" si="0"/>
        <v>63840779</v>
      </c>
      <c r="N10" s="65">
        <f t="shared" si="0"/>
        <v>2070131</v>
      </c>
      <c r="O10" s="65">
        <f t="shared" si="0"/>
        <v>5844620</v>
      </c>
      <c r="P10" s="65">
        <f t="shared" si="0"/>
        <v>44035482</v>
      </c>
      <c r="Q10" s="65">
        <f t="shared" si="0"/>
        <v>51950233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241348922</v>
      </c>
      <c r="W10" s="65">
        <f t="shared" si="0"/>
        <v>219644726</v>
      </c>
      <c r="X10" s="65">
        <f t="shared" si="0"/>
        <v>21704196</v>
      </c>
      <c r="Y10" s="66">
        <f>+IF(W10&lt;&gt;0,(X10/W10)*100,0)</f>
        <v>9.881501092814766</v>
      </c>
      <c r="Z10" s="67">
        <f t="shared" si="0"/>
        <v>244097300</v>
      </c>
    </row>
    <row r="11" spans="1:26" ht="13.5">
      <c r="A11" s="57" t="s">
        <v>36</v>
      </c>
      <c r="B11" s="18">
        <v>72956148</v>
      </c>
      <c r="C11" s="18">
        <v>0</v>
      </c>
      <c r="D11" s="58">
        <v>87461001</v>
      </c>
      <c r="E11" s="59">
        <v>87461000</v>
      </c>
      <c r="F11" s="59">
        <v>5704197</v>
      </c>
      <c r="G11" s="59">
        <v>5698386</v>
      </c>
      <c r="H11" s="59">
        <v>5934512</v>
      </c>
      <c r="I11" s="59">
        <v>17337095</v>
      </c>
      <c r="J11" s="59">
        <v>5955649</v>
      </c>
      <c r="K11" s="59">
        <v>5663247</v>
      </c>
      <c r="L11" s="59">
        <v>6191850</v>
      </c>
      <c r="M11" s="59">
        <v>17810746</v>
      </c>
      <c r="N11" s="59">
        <v>6385071</v>
      </c>
      <c r="O11" s="59">
        <v>6095900</v>
      </c>
      <c r="P11" s="59">
        <v>6217383</v>
      </c>
      <c r="Q11" s="59">
        <v>18698354</v>
      </c>
      <c r="R11" s="59">
        <v>0</v>
      </c>
      <c r="S11" s="59">
        <v>0</v>
      </c>
      <c r="T11" s="59">
        <v>0</v>
      </c>
      <c r="U11" s="59">
        <v>0</v>
      </c>
      <c r="V11" s="59">
        <v>53846195</v>
      </c>
      <c r="W11" s="59">
        <v>65595744</v>
      </c>
      <c r="X11" s="59">
        <v>-11749549</v>
      </c>
      <c r="Y11" s="60">
        <v>-17.91</v>
      </c>
      <c r="Z11" s="61">
        <v>87461000</v>
      </c>
    </row>
    <row r="12" spans="1:26" ht="13.5">
      <c r="A12" s="57" t="s">
        <v>37</v>
      </c>
      <c r="B12" s="18">
        <v>15652732</v>
      </c>
      <c r="C12" s="18">
        <v>0</v>
      </c>
      <c r="D12" s="58">
        <v>19392000</v>
      </c>
      <c r="E12" s="59">
        <v>19392000</v>
      </c>
      <c r="F12" s="59">
        <v>1726262</v>
      </c>
      <c r="G12" s="59">
        <v>1406325</v>
      </c>
      <c r="H12" s="59">
        <v>1409020</v>
      </c>
      <c r="I12" s="59">
        <v>4541607</v>
      </c>
      <c r="J12" s="59">
        <v>1409081</v>
      </c>
      <c r="K12" s="59">
        <v>1349390</v>
      </c>
      <c r="L12" s="59">
        <v>1349390</v>
      </c>
      <c r="M12" s="59">
        <v>4107861</v>
      </c>
      <c r="N12" s="59">
        <v>1410513</v>
      </c>
      <c r="O12" s="59">
        <v>2554817</v>
      </c>
      <c r="P12" s="59">
        <v>1466877</v>
      </c>
      <c r="Q12" s="59">
        <v>5432207</v>
      </c>
      <c r="R12" s="59">
        <v>0</v>
      </c>
      <c r="S12" s="59">
        <v>0</v>
      </c>
      <c r="T12" s="59">
        <v>0</v>
      </c>
      <c r="U12" s="59">
        <v>0</v>
      </c>
      <c r="V12" s="59">
        <v>14081675</v>
      </c>
      <c r="W12" s="59">
        <v>14544000</v>
      </c>
      <c r="X12" s="59">
        <v>-462325</v>
      </c>
      <c r="Y12" s="60">
        <v>-3.18</v>
      </c>
      <c r="Z12" s="61">
        <v>19392000</v>
      </c>
    </row>
    <row r="13" spans="1:26" ht="13.5">
      <c r="A13" s="57" t="s">
        <v>98</v>
      </c>
      <c r="B13" s="18">
        <v>32038636</v>
      </c>
      <c r="C13" s="18">
        <v>0</v>
      </c>
      <c r="D13" s="58">
        <v>27452000</v>
      </c>
      <c r="E13" s="59">
        <v>27452000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27452000</v>
      </c>
    </row>
    <row r="14" spans="1:26" ht="13.5">
      <c r="A14" s="57" t="s">
        <v>38</v>
      </c>
      <c r="B14" s="18">
        <v>1595142</v>
      </c>
      <c r="C14" s="18">
        <v>0</v>
      </c>
      <c r="D14" s="58">
        <v>815000</v>
      </c>
      <c r="E14" s="59">
        <v>20000</v>
      </c>
      <c r="F14" s="59">
        <v>1604</v>
      </c>
      <c r="G14" s="59">
        <v>55</v>
      </c>
      <c r="H14" s="59">
        <v>3328</v>
      </c>
      <c r="I14" s="59">
        <v>4987</v>
      </c>
      <c r="J14" s="59">
        <v>689</v>
      </c>
      <c r="K14" s="59">
        <v>1963</v>
      </c>
      <c r="L14" s="59">
        <v>1984</v>
      </c>
      <c r="M14" s="59">
        <v>4636</v>
      </c>
      <c r="N14" s="59">
        <v>1779</v>
      </c>
      <c r="O14" s="59">
        <v>6193</v>
      </c>
      <c r="P14" s="59">
        <v>2023</v>
      </c>
      <c r="Q14" s="59">
        <v>9995</v>
      </c>
      <c r="R14" s="59">
        <v>0</v>
      </c>
      <c r="S14" s="59">
        <v>0</v>
      </c>
      <c r="T14" s="59">
        <v>0</v>
      </c>
      <c r="U14" s="59">
        <v>0</v>
      </c>
      <c r="V14" s="59">
        <v>19618</v>
      </c>
      <c r="W14" s="59">
        <v>611244</v>
      </c>
      <c r="X14" s="59">
        <v>-591626</v>
      </c>
      <c r="Y14" s="60">
        <v>-96.79</v>
      </c>
      <c r="Z14" s="61">
        <v>20000</v>
      </c>
    </row>
    <row r="15" spans="1:26" ht="13.5">
      <c r="A15" s="57" t="s">
        <v>39</v>
      </c>
      <c r="B15" s="18">
        <v>17637240</v>
      </c>
      <c r="C15" s="18">
        <v>0</v>
      </c>
      <c r="D15" s="58">
        <v>22867000</v>
      </c>
      <c r="E15" s="59">
        <v>22867000</v>
      </c>
      <c r="F15" s="59">
        <v>444896</v>
      </c>
      <c r="G15" s="59">
        <v>1115017</v>
      </c>
      <c r="H15" s="59">
        <v>1568060</v>
      </c>
      <c r="I15" s="59">
        <v>3127973</v>
      </c>
      <c r="J15" s="59">
        <v>1135809</v>
      </c>
      <c r="K15" s="59">
        <v>1007289</v>
      </c>
      <c r="L15" s="59">
        <v>2335445</v>
      </c>
      <c r="M15" s="59">
        <v>4478543</v>
      </c>
      <c r="N15" s="59">
        <v>775988</v>
      </c>
      <c r="O15" s="59">
        <v>972913</v>
      </c>
      <c r="P15" s="59">
        <v>919674</v>
      </c>
      <c r="Q15" s="59">
        <v>2668575</v>
      </c>
      <c r="R15" s="59">
        <v>0</v>
      </c>
      <c r="S15" s="59">
        <v>0</v>
      </c>
      <c r="T15" s="59">
        <v>0</v>
      </c>
      <c r="U15" s="59">
        <v>0</v>
      </c>
      <c r="V15" s="59">
        <v>10275091</v>
      </c>
      <c r="W15" s="59">
        <v>17150247</v>
      </c>
      <c r="X15" s="59">
        <v>-6875156</v>
      </c>
      <c r="Y15" s="60">
        <v>-40.09</v>
      </c>
      <c r="Z15" s="61">
        <v>22867000</v>
      </c>
    </row>
    <row r="16" spans="1:26" ht="13.5">
      <c r="A16" s="68" t="s">
        <v>40</v>
      </c>
      <c r="B16" s="18">
        <v>12742311</v>
      </c>
      <c r="C16" s="18">
        <v>0</v>
      </c>
      <c r="D16" s="58">
        <v>13075300</v>
      </c>
      <c r="E16" s="59">
        <v>13075300</v>
      </c>
      <c r="F16" s="59">
        <v>1285395</v>
      </c>
      <c r="G16" s="59">
        <v>854581</v>
      </c>
      <c r="H16" s="59">
        <v>756714</v>
      </c>
      <c r="I16" s="59">
        <v>2896690</v>
      </c>
      <c r="J16" s="59">
        <v>1355546</v>
      </c>
      <c r="K16" s="59">
        <v>476047</v>
      </c>
      <c r="L16" s="59">
        <v>556782</v>
      </c>
      <c r="M16" s="59">
        <v>2388375</v>
      </c>
      <c r="N16" s="59">
        <v>1075225</v>
      </c>
      <c r="O16" s="59">
        <v>610040</v>
      </c>
      <c r="P16" s="59">
        <v>1247710</v>
      </c>
      <c r="Q16" s="59">
        <v>2932975</v>
      </c>
      <c r="R16" s="59">
        <v>0</v>
      </c>
      <c r="S16" s="59">
        <v>0</v>
      </c>
      <c r="T16" s="59">
        <v>0</v>
      </c>
      <c r="U16" s="59">
        <v>0</v>
      </c>
      <c r="V16" s="59">
        <v>8218040</v>
      </c>
      <c r="W16" s="59">
        <v>9806247</v>
      </c>
      <c r="X16" s="59">
        <v>-1588207</v>
      </c>
      <c r="Y16" s="60">
        <v>-16.2</v>
      </c>
      <c r="Z16" s="61">
        <v>13075300</v>
      </c>
    </row>
    <row r="17" spans="1:26" ht="13.5">
      <c r="A17" s="57" t="s">
        <v>41</v>
      </c>
      <c r="B17" s="18">
        <v>57061566</v>
      </c>
      <c r="C17" s="18">
        <v>0</v>
      </c>
      <c r="D17" s="58">
        <v>76749699</v>
      </c>
      <c r="E17" s="59">
        <v>78241000</v>
      </c>
      <c r="F17" s="59">
        <v>4962148</v>
      </c>
      <c r="G17" s="59">
        <v>7617117</v>
      </c>
      <c r="H17" s="59">
        <v>4057446</v>
      </c>
      <c r="I17" s="59">
        <v>16636711</v>
      </c>
      <c r="J17" s="59">
        <v>5333771</v>
      </c>
      <c r="K17" s="59">
        <v>2973508</v>
      </c>
      <c r="L17" s="59">
        <v>5322238</v>
      </c>
      <c r="M17" s="59">
        <v>13629517</v>
      </c>
      <c r="N17" s="59">
        <v>4740059</v>
      </c>
      <c r="O17" s="59">
        <v>2686093</v>
      </c>
      <c r="P17" s="59">
        <v>5293206</v>
      </c>
      <c r="Q17" s="59">
        <v>12719358</v>
      </c>
      <c r="R17" s="59">
        <v>0</v>
      </c>
      <c r="S17" s="59">
        <v>0</v>
      </c>
      <c r="T17" s="59">
        <v>0</v>
      </c>
      <c r="U17" s="59">
        <v>0</v>
      </c>
      <c r="V17" s="59">
        <v>42985586</v>
      </c>
      <c r="W17" s="59">
        <v>51524244</v>
      </c>
      <c r="X17" s="59">
        <v>-8538658</v>
      </c>
      <c r="Y17" s="60">
        <v>-16.57</v>
      </c>
      <c r="Z17" s="61">
        <v>78241000</v>
      </c>
    </row>
    <row r="18" spans="1:26" ht="13.5">
      <c r="A18" s="69" t="s">
        <v>42</v>
      </c>
      <c r="B18" s="70">
        <f>SUM(B11:B17)</f>
        <v>209683775</v>
      </c>
      <c r="C18" s="70">
        <f>SUM(C11:C17)</f>
        <v>0</v>
      </c>
      <c r="D18" s="71">
        <f aca="true" t="shared" si="1" ref="D18:Z18">SUM(D11:D17)</f>
        <v>247812000</v>
      </c>
      <c r="E18" s="72">
        <f t="shared" si="1"/>
        <v>248508300</v>
      </c>
      <c r="F18" s="72">
        <f t="shared" si="1"/>
        <v>14124502</v>
      </c>
      <c r="G18" s="72">
        <f t="shared" si="1"/>
        <v>16691481</v>
      </c>
      <c r="H18" s="72">
        <f t="shared" si="1"/>
        <v>13729080</v>
      </c>
      <c r="I18" s="72">
        <f t="shared" si="1"/>
        <v>44545063</v>
      </c>
      <c r="J18" s="72">
        <f t="shared" si="1"/>
        <v>15190545</v>
      </c>
      <c r="K18" s="72">
        <f t="shared" si="1"/>
        <v>11471444</v>
      </c>
      <c r="L18" s="72">
        <f t="shared" si="1"/>
        <v>15757689</v>
      </c>
      <c r="M18" s="72">
        <f t="shared" si="1"/>
        <v>42419678</v>
      </c>
      <c r="N18" s="72">
        <f t="shared" si="1"/>
        <v>14388635</v>
      </c>
      <c r="O18" s="72">
        <f t="shared" si="1"/>
        <v>12925956</v>
      </c>
      <c r="P18" s="72">
        <f t="shared" si="1"/>
        <v>15146873</v>
      </c>
      <c r="Q18" s="72">
        <f t="shared" si="1"/>
        <v>42461464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129426205</v>
      </c>
      <c r="W18" s="72">
        <f t="shared" si="1"/>
        <v>159231726</v>
      </c>
      <c r="X18" s="72">
        <f t="shared" si="1"/>
        <v>-29805521</v>
      </c>
      <c r="Y18" s="66">
        <f>+IF(W18&lt;&gt;0,(X18/W18)*100,0)</f>
        <v>-18.71833066734452</v>
      </c>
      <c r="Z18" s="73">
        <f t="shared" si="1"/>
        <v>248508300</v>
      </c>
    </row>
    <row r="19" spans="1:26" ht="13.5">
      <c r="A19" s="69" t="s">
        <v>43</v>
      </c>
      <c r="B19" s="74">
        <f>+B10-B18</f>
        <v>13668565</v>
      </c>
      <c r="C19" s="74">
        <f>+C10-C18</f>
        <v>0</v>
      </c>
      <c r="D19" s="75">
        <f aca="true" t="shared" si="2" ref="D19:Z19">+D10-D18</f>
        <v>-13714503</v>
      </c>
      <c r="E19" s="76">
        <f t="shared" si="2"/>
        <v>-4411000</v>
      </c>
      <c r="F19" s="76">
        <f t="shared" si="2"/>
        <v>103398596</v>
      </c>
      <c r="G19" s="76">
        <f t="shared" si="2"/>
        <v>-14329602</v>
      </c>
      <c r="H19" s="76">
        <f t="shared" si="2"/>
        <v>-8056147</v>
      </c>
      <c r="I19" s="76">
        <f t="shared" si="2"/>
        <v>81012847</v>
      </c>
      <c r="J19" s="76">
        <f t="shared" si="2"/>
        <v>-13300807</v>
      </c>
      <c r="K19" s="76">
        <f t="shared" si="2"/>
        <v>-5078049</v>
      </c>
      <c r="L19" s="76">
        <f t="shared" si="2"/>
        <v>39799957</v>
      </c>
      <c r="M19" s="76">
        <f t="shared" si="2"/>
        <v>21421101</v>
      </c>
      <c r="N19" s="76">
        <f t="shared" si="2"/>
        <v>-12318504</v>
      </c>
      <c r="O19" s="76">
        <f t="shared" si="2"/>
        <v>-7081336</v>
      </c>
      <c r="P19" s="76">
        <f t="shared" si="2"/>
        <v>28888609</v>
      </c>
      <c r="Q19" s="76">
        <f t="shared" si="2"/>
        <v>9488769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111922717</v>
      </c>
      <c r="W19" s="76">
        <f>IF(E10=E18,0,W10-W18)</f>
        <v>60413000</v>
      </c>
      <c r="X19" s="76">
        <f t="shared" si="2"/>
        <v>51509717</v>
      </c>
      <c r="Y19" s="77">
        <f>+IF(W19&lt;&gt;0,(X19/W19)*100,0)</f>
        <v>85.26263718073925</v>
      </c>
      <c r="Z19" s="78">
        <f t="shared" si="2"/>
        <v>-4411000</v>
      </c>
    </row>
    <row r="20" spans="1:26" ht="13.5">
      <c r="A20" s="57" t="s">
        <v>44</v>
      </c>
      <c r="B20" s="18">
        <v>44264531</v>
      </c>
      <c r="C20" s="18">
        <v>0</v>
      </c>
      <c r="D20" s="58">
        <v>61671000</v>
      </c>
      <c r="E20" s="59">
        <v>61670700</v>
      </c>
      <c r="F20" s="59">
        <v>3474945</v>
      </c>
      <c r="G20" s="59">
        <v>7085572</v>
      </c>
      <c r="H20" s="59">
        <v>0</v>
      </c>
      <c r="I20" s="59">
        <v>10560517</v>
      </c>
      <c r="J20" s="59">
        <v>2986774</v>
      </c>
      <c r="K20" s="59">
        <v>3736795</v>
      </c>
      <c r="L20" s="59">
        <v>5548345</v>
      </c>
      <c r="M20" s="59">
        <v>12271914</v>
      </c>
      <c r="N20" s="59">
        <v>612060</v>
      </c>
      <c r="O20" s="59">
        <v>3554710</v>
      </c>
      <c r="P20" s="59">
        <v>6362167</v>
      </c>
      <c r="Q20" s="59">
        <v>10528937</v>
      </c>
      <c r="R20" s="59">
        <v>0</v>
      </c>
      <c r="S20" s="59">
        <v>0</v>
      </c>
      <c r="T20" s="59">
        <v>0</v>
      </c>
      <c r="U20" s="59">
        <v>0</v>
      </c>
      <c r="V20" s="59">
        <v>33361368</v>
      </c>
      <c r="W20" s="59">
        <v>61671000</v>
      </c>
      <c r="X20" s="59">
        <v>-28309632</v>
      </c>
      <c r="Y20" s="60">
        <v>-45.9</v>
      </c>
      <c r="Z20" s="61">
        <v>61670700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57933096</v>
      </c>
      <c r="C22" s="85">
        <f>SUM(C19:C21)</f>
        <v>0</v>
      </c>
      <c r="D22" s="86">
        <f aca="true" t="shared" si="3" ref="D22:Z22">SUM(D19:D21)</f>
        <v>47956497</v>
      </c>
      <c r="E22" s="87">
        <f t="shared" si="3"/>
        <v>57259700</v>
      </c>
      <c r="F22" s="87">
        <f t="shared" si="3"/>
        <v>106873541</v>
      </c>
      <c r="G22" s="87">
        <f t="shared" si="3"/>
        <v>-7244030</v>
      </c>
      <c r="H22" s="87">
        <f t="shared" si="3"/>
        <v>-8056147</v>
      </c>
      <c r="I22" s="87">
        <f t="shared" si="3"/>
        <v>91573364</v>
      </c>
      <c r="J22" s="87">
        <f t="shared" si="3"/>
        <v>-10314033</v>
      </c>
      <c r="K22" s="87">
        <f t="shared" si="3"/>
        <v>-1341254</v>
      </c>
      <c r="L22" s="87">
        <f t="shared" si="3"/>
        <v>45348302</v>
      </c>
      <c r="M22" s="87">
        <f t="shared" si="3"/>
        <v>33693015</v>
      </c>
      <c r="N22" s="87">
        <f t="shared" si="3"/>
        <v>-11706444</v>
      </c>
      <c r="O22" s="87">
        <f t="shared" si="3"/>
        <v>-3526626</v>
      </c>
      <c r="P22" s="87">
        <f t="shared" si="3"/>
        <v>35250776</v>
      </c>
      <c r="Q22" s="87">
        <f t="shared" si="3"/>
        <v>20017706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145284085</v>
      </c>
      <c r="W22" s="87">
        <f t="shared" si="3"/>
        <v>122084000</v>
      </c>
      <c r="X22" s="87">
        <f t="shared" si="3"/>
        <v>23200085</v>
      </c>
      <c r="Y22" s="88">
        <f>+IF(W22&lt;&gt;0,(X22/W22)*100,0)</f>
        <v>19.003378821139545</v>
      </c>
      <c r="Z22" s="89">
        <f t="shared" si="3"/>
        <v>57259700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57933096</v>
      </c>
      <c r="C24" s="74">
        <f>SUM(C22:C23)</f>
        <v>0</v>
      </c>
      <c r="D24" s="75">
        <f aca="true" t="shared" si="4" ref="D24:Z24">SUM(D22:D23)</f>
        <v>47956497</v>
      </c>
      <c r="E24" s="76">
        <f t="shared" si="4"/>
        <v>57259700</v>
      </c>
      <c r="F24" s="76">
        <f t="shared" si="4"/>
        <v>106873541</v>
      </c>
      <c r="G24" s="76">
        <f t="shared" si="4"/>
        <v>-7244030</v>
      </c>
      <c r="H24" s="76">
        <f t="shared" si="4"/>
        <v>-8056147</v>
      </c>
      <c r="I24" s="76">
        <f t="shared" si="4"/>
        <v>91573364</v>
      </c>
      <c r="J24" s="76">
        <f t="shared" si="4"/>
        <v>-10314033</v>
      </c>
      <c r="K24" s="76">
        <f t="shared" si="4"/>
        <v>-1341254</v>
      </c>
      <c r="L24" s="76">
        <f t="shared" si="4"/>
        <v>45348302</v>
      </c>
      <c r="M24" s="76">
        <f t="shared" si="4"/>
        <v>33693015</v>
      </c>
      <c r="N24" s="76">
        <f t="shared" si="4"/>
        <v>-11706444</v>
      </c>
      <c r="O24" s="76">
        <f t="shared" si="4"/>
        <v>-3526626</v>
      </c>
      <c r="P24" s="76">
        <f t="shared" si="4"/>
        <v>35250776</v>
      </c>
      <c r="Q24" s="76">
        <f t="shared" si="4"/>
        <v>20017706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145284085</v>
      </c>
      <c r="W24" s="76">
        <f t="shared" si="4"/>
        <v>122084000</v>
      </c>
      <c r="X24" s="76">
        <f t="shared" si="4"/>
        <v>23200085</v>
      </c>
      <c r="Y24" s="77">
        <f>+IF(W24&lt;&gt;0,(X24/W24)*100,0)</f>
        <v>19.003378821139545</v>
      </c>
      <c r="Z24" s="78">
        <f t="shared" si="4"/>
        <v>57259700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108137591</v>
      </c>
      <c r="C27" s="21">
        <v>0</v>
      </c>
      <c r="D27" s="98">
        <v>74286700</v>
      </c>
      <c r="E27" s="99">
        <v>80286700</v>
      </c>
      <c r="F27" s="99">
        <v>5360228</v>
      </c>
      <c r="G27" s="99">
        <v>6450201</v>
      </c>
      <c r="H27" s="99">
        <v>5034834</v>
      </c>
      <c r="I27" s="99">
        <v>16845263</v>
      </c>
      <c r="J27" s="99">
        <v>3070981</v>
      </c>
      <c r="K27" s="99">
        <v>2806945</v>
      </c>
      <c r="L27" s="99">
        <v>5786336</v>
      </c>
      <c r="M27" s="99">
        <v>11664262</v>
      </c>
      <c r="N27" s="99">
        <v>706573</v>
      </c>
      <c r="O27" s="99">
        <v>4326953</v>
      </c>
      <c r="P27" s="99">
        <v>7201323</v>
      </c>
      <c r="Q27" s="99">
        <v>12234849</v>
      </c>
      <c r="R27" s="99">
        <v>0</v>
      </c>
      <c r="S27" s="99">
        <v>0</v>
      </c>
      <c r="T27" s="99">
        <v>0</v>
      </c>
      <c r="U27" s="99">
        <v>0</v>
      </c>
      <c r="V27" s="99">
        <v>40744374</v>
      </c>
      <c r="W27" s="99">
        <v>60215025</v>
      </c>
      <c r="X27" s="99">
        <v>-19470651</v>
      </c>
      <c r="Y27" s="100">
        <v>-32.34</v>
      </c>
      <c r="Z27" s="101">
        <v>80286700</v>
      </c>
    </row>
    <row r="28" spans="1:26" ht="13.5">
      <c r="A28" s="102" t="s">
        <v>44</v>
      </c>
      <c r="B28" s="18">
        <v>94752106</v>
      </c>
      <c r="C28" s="18">
        <v>0</v>
      </c>
      <c r="D28" s="58">
        <v>61670700</v>
      </c>
      <c r="E28" s="59">
        <v>61670700</v>
      </c>
      <c r="F28" s="59">
        <v>3474945</v>
      </c>
      <c r="G28" s="59">
        <v>6385572</v>
      </c>
      <c r="H28" s="59">
        <v>4989623</v>
      </c>
      <c r="I28" s="59">
        <v>14850140</v>
      </c>
      <c r="J28" s="59">
        <v>2986774</v>
      </c>
      <c r="K28" s="59">
        <v>3736795</v>
      </c>
      <c r="L28" s="59">
        <v>5548345</v>
      </c>
      <c r="M28" s="59">
        <v>12271914</v>
      </c>
      <c r="N28" s="59">
        <v>612060</v>
      </c>
      <c r="O28" s="59">
        <v>3554710</v>
      </c>
      <c r="P28" s="59">
        <v>6362167</v>
      </c>
      <c r="Q28" s="59">
        <v>10528937</v>
      </c>
      <c r="R28" s="59">
        <v>0</v>
      </c>
      <c r="S28" s="59">
        <v>0</v>
      </c>
      <c r="T28" s="59">
        <v>0</v>
      </c>
      <c r="U28" s="59">
        <v>0</v>
      </c>
      <c r="V28" s="59">
        <v>37650991</v>
      </c>
      <c r="W28" s="59">
        <v>46253025</v>
      </c>
      <c r="X28" s="59">
        <v>-8602034</v>
      </c>
      <c r="Y28" s="60">
        <v>-18.6</v>
      </c>
      <c r="Z28" s="61">
        <v>61670700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13385485</v>
      </c>
      <c r="C31" s="18">
        <v>0</v>
      </c>
      <c r="D31" s="58">
        <v>12616000</v>
      </c>
      <c r="E31" s="59">
        <v>18616000</v>
      </c>
      <c r="F31" s="59">
        <v>1885283</v>
      </c>
      <c r="G31" s="59">
        <v>64629</v>
      </c>
      <c r="H31" s="59">
        <v>45211</v>
      </c>
      <c r="I31" s="59">
        <v>1995123</v>
      </c>
      <c r="J31" s="59">
        <v>84207</v>
      </c>
      <c r="K31" s="59">
        <v>-929850</v>
      </c>
      <c r="L31" s="59">
        <v>237991</v>
      </c>
      <c r="M31" s="59">
        <v>-607652</v>
      </c>
      <c r="N31" s="59">
        <v>94513</v>
      </c>
      <c r="O31" s="59">
        <v>772243</v>
      </c>
      <c r="P31" s="59">
        <v>839156</v>
      </c>
      <c r="Q31" s="59">
        <v>1705912</v>
      </c>
      <c r="R31" s="59">
        <v>0</v>
      </c>
      <c r="S31" s="59">
        <v>0</v>
      </c>
      <c r="T31" s="59">
        <v>0</v>
      </c>
      <c r="U31" s="59">
        <v>0</v>
      </c>
      <c r="V31" s="59">
        <v>3093383</v>
      </c>
      <c r="W31" s="59">
        <v>13962000</v>
      </c>
      <c r="X31" s="59">
        <v>-10868617</v>
      </c>
      <c r="Y31" s="60">
        <v>-77.84</v>
      </c>
      <c r="Z31" s="61">
        <v>18616000</v>
      </c>
    </row>
    <row r="32" spans="1:26" ht="13.5">
      <c r="A32" s="69" t="s">
        <v>50</v>
      </c>
      <c r="B32" s="21">
        <f>SUM(B28:B31)</f>
        <v>108137591</v>
      </c>
      <c r="C32" s="21">
        <f>SUM(C28:C31)</f>
        <v>0</v>
      </c>
      <c r="D32" s="98">
        <f aca="true" t="shared" si="5" ref="D32:Z32">SUM(D28:D31)</f>
        <v>74286700</v>
      </c>
      <c r="E32" s="99">
        <f t="shared" si="5"/>
        <v>80286700</v>
      </c>
      <c r="F32" s="99">
        <f t="shared" si="5"/>
        <v>5360228</v>
      </c>
      <c r="G32" s="99">
        <f t="shared" si="5"/>
        <v>6450201</v>
      </c>
      <c r="H32" s="99">
        <f t="shared" si="5"/>
        <v>5034834</v>
      </c>
      <c r="I32" s="99">
        <f t="shared" si="5"/>
        <v>16845263</v>
      </c>
      <c r="J32" s="99">
        <f t="shared" si="5"/>
        <v>3070981</v>
      </c>
      <c r="K32" s="99">
        <f t="shared" si="5"/>
        <v>2806945</v>
      </c>
      <c r="L32" s="99">
        <f t="shared" si="5"/>
        <v>5786336</v>
      </c>
      <c r="M32" s="99">
        <f t="shared" si="5"/>
        <v>11664262</v>
      </c>
      <c r="N32" s="99">
        <f t="shared" si="5"/>
        <v>706573</v>
      </c>
      <c r="O32" s="99">
        <f t="shared" si="5"/>
        <v>4326953</v>
      </c>
      <c r="P32" s="99">
        <f t="shared" si="5"/>
        <v>7201323</v>
      </c>
      <c r="Q32" s="99">
        <f t="shared" si="5"/>
        <v>12234849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40744374</v>
      </c>
      <c r="W32" s="99">
        <f t="shared" si="5"/>
        <v>60215025</v>
      </c>
      <c r="X32" s="99">
        <f t="shared" si="5"/>
        <v>-19470651</v>
      </c>
      <c r="Y32" s="100">
        <f>+IF(W32&lt;&gt;0,(X32/W32)*100,0)</f>
        <v>-32.33520371369106</v>
      </c>
      <c r="Z32" s="101">
        <f t="shared" si="5"/>
        <v>80286700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222434689</v>
      </c>
      <c r="C35" s="18">
        <v>0</v>
      </c>
      <c r="D35" s="58">
        <v>193233507</v>
      </c>
      <c r="E35" s="59">
        <v>193233507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144925130</v>
      </c>
      <c r="X35" s="59">
        <v>-144925130</v>
      </c>
      <c r="Y35" s="60">
        <v>-100</v>
      </c>
      <c r="Z35" s="61">
        <v>193233507</v>
      </c>
    </row>
    <row r="36" spans="1:26" ht="13.5">
      <c r="A36" s="57" t="s">
        <v>53</v>
      </c>
      <c r="B36" s="18">
        <v>515407702</v>
      </c>
      <c r="C36" s="18">
        <v>0</v>
      </c>
      <c r="D36" s="58">
        <v>614687246</v>
      </c>
      <c r="E36" s="59">
        <v>614687000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461015250</v>
      </c>
      <c r="X36" s="59">
        <v>-461015250</v>
      </c>
      <c r="Y36" s="60">
        <v>-100</v>
      </c>
      <c r="Z36" s="61">
        <v>614687000</v>
      </c>
    </row>
    <row r="37" spans="1:26" ht="13.5">
      <c r="A37" s="57" t="s">
        <v>54</v>
      </c>
      <c r="B37" s="18">
        <v>48454153</v>
      </c>
      <c r="C37" s="18">
        <v>0</v>
      </c>
      <c r="D37" s="58">
        <v>21687203</v>
      </c>
      <c r="E37" s="59">
        <v>21687000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16265250</v>
      </c>
      <c r="X37" s="59">
        <v>-16265250</v>
      </c>
      <c r="Y37" s="60">
        <v>-100</v>
      </c>
      <c r="Z37" s="61">
        <v>21687000</v>
      </c>
    </row>
    <row r="38" spans="1:26" ht="13.5">
      <c r="A38" s="57" t="s">
        <v>55</v>
      </c>
      <c r="B38" s="18">
        <v>22553261</v>
      </c>
      <c r="C38" s="18">
        <v>0</v>
      </c>
      <c r="D38" s="58">
        <v>22002303</v>
      </c>
      <c r="E38" s="59">
        <v>22002000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16501500</v>
      </c>
      <c r="X38" s="59">
        <v>-16501500</v>
      </c>
      <c r="Y38" s="60">
        <v>-100</v>
      </c>
      <c r="Z38" s="61">
        <v>22002000</v>
      </c>
    </row>
    <row r="39" spans="1:26" ht="13.5">
      <c r="A39" s="57" t="s">
        <v>56</v>
      </c>
      <c r="B39" s="18">
        <v>666834977</v>
      </c>
      <c r="C39" s="18">
        <v>0</v>
      </c>
      <c r="D39" s="58">
        <v>764231247</v>
      </c>
      <c r="E39" s="59">
        <v>764231507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573173630</v>
      </c>
      <c r="X39" s="59">
        <v>-573173630</v>
      </c>
      <c r="Y39" s="60">
        <v>-100</v>
      </c>
      <c r="Z39" s="61">
        <v>764231507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95590085</v>
      </c>
      <c r="C42" s="18">
        <v>0</v>
      </c>
      <c r="D42" s="58">
        <v>77853600</v>
      </c>
      <c r="E42" s="59">
        <v>77853600</v>
      </c>
      <c r="F42" s="59">
        <v>96226180</v>
      </c>
      <c r="G42" s="59">
        <v>-14891317</v>
      </c>
      <c r="H42" s="59">
        <v>-7833262</v>
      </c>
      <c r="I42" s="59">
        <v>73501601</v>
      </c>
      <c r="J42" s="59">
        <v>-14400060</v>
      </c>
      <c r="K42" s="59">
        <v>-13466765</v>
      </c>
      <c r="L42" s="59">
        <v>62983798</v>
      </c>
      <c r="M42" s="59">
        <v>35116973</v>
      </c>
      <c r="N42" s="59">
        <v>-14135184</v>
      </c>
      <c r="O42" s="59">
        <v>-8188634</v>
      </c>
      <c r="P42" s="59">
        <v>54302703</v>
      </c>
      <c r="Q42" s="59">
        <v>31978885</v>
      </c>
      <c r="R42" s="59">
        <v>0</v>
      </c>
      <c r="S42" s="59">
        <v>0</v>
      </c>
      <c r="T42" s="59">
        <v>0</v>
      </c>
      <c r="U42" s="59">
        <v>0</v>
      </c>
      <c r="V42" s="59">
        <v>140597459</v>
      </c>
      <c r="W42" s="59">
        <v>118073627</v>
      </c>
      <c r="X42" s="59">
        <v>22523832</v>
      </c>
      <c r="Y42" s="60">
        <v>19.08</v>
      </c>
      <c r="Z42" s="61">
        <v>77853600</v>
      </c>
    </row>
    <row r="43" spans="1:26" ht="13.5">
      <c r="A43" s="57" t="s">
        <v>59</v>
      </c>
      <c r="B43" s="18">
        <v>-51037077</v>
      </c>
      <c r="C43" s="18">
        <v>0</v>
      </c>
      <c r="D43" s="58">
        <v>-74336700</v>
      </c>
      <c r="E43" s="59">
        <v>-74336700</v>
      </c>
      <c r="F43" s="59">
        <v>-5360228</v>
      </c>
      <c r="G43" s="59">
        <v>-6450201</v>
      </c>
      <c r="H43" s="59">
        <v>-5034834</v>
      </c>
      <c r="I43" s="59">
        <v>-16845263</v>
      </c>
      <c r="J43" s="59">
        <v>-3070981</v>
      </c>
      <c r="K43" s="59">
        <v>-2806945</v>
      </c>
      <c r="L43" s="59">
        <v>-5786336</v>
      </c>
      <c r="M43" s="59">
        <v>-11664262</v>
      </c>
      <c r="N43" s="59">
        <v>-612060</v>
      </c>
      <c r="O43" s="59">
        <v>-4326953</v>
      </c>
      <c r="P43" s="59">
        <v>-7201323</v>
      </c>
      <c r="Q43" s="59">
        <v>-12140336</v>
      </c>
      <c r="R43" s="59">
        <v>0</v>
      </c>
      <c r="S43" s="59">
        <v>0</v>
      </c>
      <c r="T43" s="59">
        <v>0</v>
      </c>
      <c r="U43" s="59">
        <v>0</v>
      </c>
      <c r="V43" s="59">
        <v>-40649861</v>
      </c>
      <c r="W43" s="59">
        <v>-55752525</v>
      </c>
      <c r="X43" s="59">
        <v>15102664</v>
      </c>
      <c r="Y43" s="60">
        <v>-27.09</v>
      </c>
      <c r="Z43" s="61">
        <v>-74336700</v>
      </c>
    </row>
    <row r="44" spans="1:26" ht="13.5">
      <c r="A44" s="57" t="s">
        <v>60</v>
      </c>
      <c r="B44" s="18">
        <v>1353799</v>
      </c>
      <c r="C44" s="18">
        <v>0</v>
      </c>
      <c r="D44" s="58">
        <v>-1600000</v>
      </c>
      <c r="E44" s="59">
        <v>-1600000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-1199997</v>
      </c>
      <c r="X44" s="59">
        <v>1199997</v>
      </c>
      <c r="Y44" s="60">
        <v>-100</v>
      </c>
      <c r="Z44" s="61">
        <v>-1600000</v>
      </c>
    </row>
    <row r="45" spans="1:26" ht="13.5">
      <c r="A45" s="69" t="s">
        <v>61</v>
      </c>
      <c r="B45" s="21">
        <v>161944715</v>
      </c>
      <c r="C45" s="21">
        <v>0</v>
      </c>
      <c r="D45" s="98">
        <v>141180507</v>
      </c>
      <c r="E45" s="99">
        <v>141180507</v>
      </c>
      <c r="F45" s="99">
        <v>252810667</v>
      </c>
      <c r="G45" s="99">
        <v>231469149</v>
      </c>
      <c r="H45" s="99">
        <v>218601053</v>
      </c>
      <c r="I45" s="99">
        <v>218601053</v>
      </c>
      <c r="J45" s="99">
        <v>201130012</v>
      </c>
      <c r="K45" s="99">
        <v>184856302</v>
      </c>
      <c r="L45" s="99">
        <v>242053764</v>
      </c>
      <c r="M45" s="99">
        <v>242053764</v>
      </c>
      <c r="N45" s="99">
        <v>227306520</v>
      </c>
      <c r="O45" s="99">
        <v>214790933</v>
      </c>
      <c r="P45" s="99">
        <v>261892313</v>
      </c>
      <c r="Q45" s="99">
        <v>261892313</v>
      </c>
      <c r="R45" s="99">
        <v>0</v>
      </c>
      <c r="S45" s="99">
        <v>0</v>
      </c>
      <c r="T45" s="99">
        <v>0</v>
      </c>
      <c r="U45" s="99">
        <v>0</v>
      </c>
      <c r="V45" s="99">
        <v>261892313</v>
      </c>
      <c r="W45" s="99">
        <v>200384712</v>
      </c>
      <c r="X45" s="99">
        <v>61507601</v>
      </c>
      <c r="Y45" s="100">
        <v>30.69</v>
      </c>
      <c r="Z45" s="101">
        <v>141180507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2124355</v>
      </c>
      <c r="C49" s="51">
        <v>0</v>
      </c>
      <c r="D49" s="128">
        <v>1596656</v>
      </c>
      <c r="E49" s="53">
        <v>1614270</v>
      </c>
      <c r="F49" s="53">
        <v>0</v>
      </c>
      <c r="G49" s="53">
        <v>0</v>
      </c>
      <c r="H49" s="53">
        <v>0</v>
      </c>
      <c r="I49" s="53">
        <v>2677657</v>
      </c>
      <c r="J49" s="53">
        <v>0</v>
      </c>
      <c r="K49" s="53">
        <v>0</v>
      </c>
      <c r="L49" s="53">
        <v>0</v>
      </c>
      <c r="M49" s="53">
        <v>3089152</v>
      </c>
      <c r="N49" s="53">
        <v>0</v>
      </c>
      <c r="O49" s="53">
        <v>0</v>
      </c>
      <c r="P49" s="53">
        <v>0</v>
      </c>
      <c r="Q49" s="53">
        <v>1686411</v>
      </c>
      <c r="R49" s="53">
        <v>0</v>
      </c>
      <c r="S49" s="53">
        <v>0</v>
      </c>
      <c r="T49" s="53">
        <v>0</v>
      </c>
      <c r="U49" s="53">
        <v>0</v>
      </c>
      <c r="V49" s="53">
        <v>24795477</v>
      </c>
      <c r="W49" s="53">
        <v>45891424</v>
      </c>
      <c r="X49" s="53">
        <v>83475402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69.60954295639252</v>
      </c>
      <c r="C58" s="5">
        <f>IF(C67=0,0,+(C76/C67)*100)</f>
        <v>0</v>
      </c>
      <c r="D58" s="6">
        <f aca="true" t="shared" si="6" ref="D58:Z58">IF(D67=0,0,+(D76/D67)*100)</f>
        <v>65.77458492975734</v>
      </c>
      <c r="E58" s="7">
        <f t="shared" si="6"/>
        <v>64.4037098791163</v>
      </c>
      <c r="F58" s="7">
        <f t="shared" si="6"/>
        <v>41.177843101841034</v>
      </c>
      <c r="G58" s="7">
        <f t="shared" si="6"/>
        <v>170.1630276500052</v>
      </c>
      <c r="H58" s="7">
        <f t="shared" si="6"/>
        <v>2740.159661127403</v>
      </c>
      <c r="I58" s="7">
        <f t="shared" si="6"/>
        <v>45.66752293998853</v>
      </c>
      <c r="J58" s="7">
        <f t="shared" si="6"/>
        <v>125.48111275052116</v>
      </c>
      <c r="K58" s="7">
        <f t="shared" si="6"/>
        <v>121.04371403442062</v>
      </c>
      <c r="L58" s="7">
        <f t="shared" si="6"/>
        <v>826.3213094517972</v>
      </c>
      <c r="M58" s="7">
        <f t="shared" si="6"/>
        <v>361.2105399581111</v>
      </c>
      <c r="N58" s="7">
        <f t="shared" si="6"/>
        <v>80.545814544716</v>
      </c>
      <c r="O58" s="7">
        <f t="shared" si="6"/>
        <v>-278.5285785232172</v>
      </c>
      <c r="P58" s="7">
        <f t="shared" si="6"/>
        <v>176.84707923817166</v>
      </c>
      <c r="Q58" s="7">
        <f t="shared" si="6"/>
        <v>214.77874199184623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68.77459935286272</v>
      </c>
      <c r="W58" s="7">
        <f t="shared" si="6"/>
        <v>66.13832442232552</v>
      </c>
      <c r="X58" s="7">
        <f t="shared" si="6"/>
        <v>0</v>
      </c>
      <c r="Y58" s="7">
        <f t="shared" si="6"/>
        <v>0</v>
      </c>
      <c r="Z58" s="8">
        <f t="shared" si="6"/>
        <v>64.4037098791163</v>
      </c>
    </row>
    <row r="59" spans="1:26" ht="13.5">
      <c r="A59" s="36" t="s">
        <v>31</v>
      </c>
      <c r="B59" s="9">
        <f aca="true" t="shared" si="7" ref="B59:Z66">IF(B68=0,0,+(B77/B68)*100)</f>
        <v>61.09109767678294</v>
      </c>
      <c r="C59" s="9">
        <f t="shared" si="7"/>
        <v>0</v>
      </c>
      <c r="D59" s="2">
        <f t="shared" si="7"/>
        <v>70</v>
      </c>
      <c r="E59" s="10">
        <f t="shared" si="7"/>
        <v>60.41095890410959</v>
      </c>
      <c r="F59" s="10">
        <f t="shared" si="7"/>
        <v>40.55626980645985</v>
      </c>
      <c r="G59" s="10">
        <f t="shared" si="7"/>
        <v>0</v>
      </c>
      <c r="H59" s="10">
        <f t="shared" si="7"/>
        <v>-65.14967719079642</v>
      </c>
      <c r="I59" s="10">
        <f t="shared" si="7"/>
        <v>44.24108964034437</v>
      </c>
      <c r="J59" s="10">
        <f t="shared" si="7"/>
        <v>-30427.56644085461</v>
      </c>
      <c r="K59" s="10">
        <f t="shared" si="7"/>
        <v>15944.533148212426</v>
      </c>
      <c r="L59" s="10">
        <f t="shared" si="7"/>
        <v>-11916.65005327742</v>
      </c>
      <c r="M59" s="10">
        <f t="shared" si="7"/>
        <v>-13940.110792674403</v>
      </c>
      <c r="N59" s="10">
        <f t="shared" si="7"/>
        <v>-7447.155640779802</v>
      </c>
      <c r="O59" s="10">
        <f t="shared" si="7"/>
        <v>-42.52179844010441</v>
      </c>
      <c r="P59" s="10">
        <f t="shared" si="7"/>
        <v>-412.5608727823378</v>
      </c>
      <c r="Q59" s="10">
        <f t="shared" si="7"/>
        <v>-147.881650737852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70.08684782432302</v>
      </c>
      <c r="W59" s="10">
        <f t="shared" si="7"/>
        <v>70</v>
      </c>
      <c r="X59" s="10">
        <f t="shared" si="7"/>
        <v>0</v>
      </c>
      <c r="Y59" s="10">
        <f t="shared" si="7"/>
        <v>0</v>
      </c>
      <c r="Z59" s="11">
        <f t="shared" si="7"/>
        <v>60.41095890410959</v>
      </c>
    </row>
    <row r="60" spans="1:26" ht="13.5">
      <c r="A60" s="37" t="s">
        <v>32</v>
      </c>
      <c r="B60" s="12">
        <f t="shared" si="7"/>
        <v>89.90424775116604</v>
      </c>
      <c r="C60" s="12">
        <f t="shared" si="7"/>
        <v>0</v>
      </c>
      <c r="D60" s="3">
        <f t="shared" si="7"/>
        <v>68.61368025205815</v>
      </c>
      <c r="E60" s="13">
        <f t="shared" si="7"/>
        <v>72.28718278188244</v>
      </c>
      <c r="F60" s="13">
        <f t="shared" si="7"/>
        <v>62.10163238759343</v>
      </c>
      <c r="G60" s="13">
        <f t="shared" si="7"/>
        <v>120.60279870828847</v>
      </c>
      <c r="H60" s="13">
        <f t="shared" si="7"/>
        <v>46.21332067501675</v>
      </c>
      <c r="I60" s="13">
        <f t="shared" si="7"/>
        <v>76.77348189686883</v>
      </c>
      <c r="J60" s="13">
        <f t="shared" si="7"/>
        <v>74.69728101498134</v>
      </c>
      <c r="K60" s="13">
        <f t="shared" si="7"/>
        <v>86.46672823746721</v>
      </c>
      <c r="L60" s="13">
        <f t="shared" si="7"/>
        <v>60.63102050358374</v>
      </c>
      <c r="M60" s="13">
        <f t="shared" si="7"/>
        <v>73.4854723965697</v>
      </c>
      <c r="N60" s="13">
        <f t="shared" si="7"/>
        <v>42.53506530006411</v>
      </c>
      <c r="O60" s="13">
        <f t="shared" si="7"/>
        <v>122.25618092491158</v>
      </c>
      <c r="P60" s="13">
        <f t="shared" si="7"/>
        <v>140.4184026398286</v>
      </c>
      <c r="Q60" s="13">
        <f t="shared" si="7"/>
        <v>95.43800892612221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81.42634060258547</v>
      </c>
      <c r="W60" s="13">
        <f t="shared" si="7"/>
        <v>70.46389350914811</v>
      </c>
      <c r="X60" s="13">
        <f t="shared" si="7"/>
        <v>0</v>
      </c>
      <c r="Y60" s="13">
        <f t="shared" si="7"/>
        <v>0</v>
      </c>
      <c r="Z60" s="14">
        <f t="shared" si="7"/>
        <v>72.28718278188244</v>
      </c>
    </row>
    <row r="61" spans="1:26" ht="13.5">
      <c r="A61" s="38" t="s">
        <v>105</v>
      </c>
      <c r="B61" s="12">
        <f t="shared" si="7"/>
        <v>121.09533344355248</v>
      </c>
      <c r="C61" s="12">
        <f t="shared" si="7"/>
        <v>0</v>
      </c>
      <c r="D61" s="3">
        <f t="shared" si="7"/>
        <v>70</v>
      </c>
      <c r="E61" s="13">
        <f t="shared" si="7"/>
        <v>79.9488345650938</v>
      </c>
      <c r="F61" s="13">
        <f t="shared" si="7"/>
        <v>81.68648996759846</v>
      </c>
      <c r="G61" s="13">
        <f t="shared" si="7"/>
        <v>161.32035172841793</v>
      </c>
      <c r="H61" s="13">
        <f t="shared" si="7"/>
        <v>71.2204086752139</v>
      </c>
      <c r="I61" s="13">
        <f t="shared" si="7"/>
        <v>107.92556664764605</v>
      </c>
      <c r="J61" s="13">
        <f t="shared" si="7"/>
        <v>69.14330996227325</v>
      </c>
      <c r="K61" s="13">
        <f t="shared" si="7"/>
        <v>85.65994093077049</v>
      </c>
      <c r="L61" s="13">
        <f t="shared" si="7"/>
        <v>69.55568016307126</v>
      </c>
      <c r="M61" s="13">
        <f t="shared" si="7"/>
        <v>74.07155044351785</v>
      </c>
      <c r="N61" s="13">
        <f t="shared" si="7"/>
        <v>45.19666103085524</v>
      </c>
      <c r="O61" s="13">
        <f t="shared" si="7"/>
        <v>726.6047818044804</v>
      </c>
      <c r="P61" s="13">
        <f t="shared" si="7"/>
        <v>273.19332858219553</v>
      </c>
      <c r="Q61" s="13">
        <f t="shared" si="7"/>
        <v>167.7236781486657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111.48312989671281</v>
      </c>
      <c r="W61" s="13">
        <f t="shared" si="7"/>
        <v>69.99997013436548</v>
      </c>
      <c r="X61" s="13">
        <f t="shared" si="7"/>
        <v>0</v>
      </c>
      <c r="Y61" s="13">
        <f t="shared" si="7"/>
        <v>0</v>
      </c>
      <c r="Z61" s="14">
        <f t="shared" si="7"/>
        <v>79.9488345650938</v>
      </c>
    </row>
    <row r="62" spans="1:26" ht="13.5">
      <c r="A62" s="38" t="s">
        <v>106</v>
      </c>
      <c r="B62" s="12">
        <f t="shared" si="7"/>
        <v>55.43433505764458</v>
      </c>
      <c r="C62" s="12">
        <f t="shared" si="7"/>
        <v>0</v>
      </c>
      <c r="D62" s="3">
        <f t="shared" si="7"/>
        <v>65</v>
      </c>
      <c r="E62" s="13">
        <f t="shared" si="7"/>
        <v>65</v>
      </c>
      <c r="F62" s="13">
        <f t="shared" si="7"/>
        <v>52.567368881805635</v>
      </c>
      <c r="G62" s="13">
        <f t="shared" si="7"/>
        <v>45.13741269359247</v>
      </c>
      <c r="H62" s="13">
        <f t="shared" si="7"/>
        <v>17.856387957846422</v>
      </c>
      <c r="I62" s="13">
        <f t="shared" si="7"/>
        <v>40.252170759285725</v>
      </c>
      <c r="J62" s="13">
        <f t="shared" si="7"/>
        <v>73.35332862855799</v>
      </c>
      <c r="K62" s="13">
        <f t="shared" si="7"/>
        <v>94.18704702650825</v>
      </c>
      <c r="L62" s="13">
        <f t="shared" si="7"/>
        <v>23.89654601763635</v>
      </c>
      <c r="M62" s="13">
        <f t="shared" si="7"/>
        <v>58.4338209789639</v>
      </c>
      <c r="N62" s="13">
        <f t="shared" si="7"/>
        <v>26.63203072057827</v>
      </c>
      <c r="O62" s="13">
        <f t="shared" si="7"/>
        <v>79.5342926812515</v>
      </c>
      <c r="P62" s="13">
        <f t="shared" si="7"/>
        <v>195.92643821472404</v>
      </c>
      <c r="Q62" s="13">
        <f t="shared" si="7"/>
        <v>91.88123971019473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61.336005212784414</v>
      </c>
      <c r="W62" s="13">
        <f t="shared" si="7"/>
        <v>64.99924528301887</v>
      </c>
      <c r="X62" s="13">
        <f t="shared" si="7"/>
        <v>0</v>
      </c>
      <c r="Y62" s="13">
        <f t="shared" si="7"/>
        <v>0</v>
      </c>
      <c r="Z62" s="14">
        <f t="shared" si="7"/>
        <v>65</v>
      </c>
    </row>
    <row r="63" spans="1:26" ht="13.5">
      <c r="A63" s="38" t="s">
        <v>107</v>
      </c>
      <c r="B63" s="12">
        <f t="shared" si="7"/>
        <v>68.30326890374384</v>
      </c>
      <c r="C63" s="12">
        <f t="shared" si="7"/>
        <v>0</v>
      </c>
      <c r="D63" s="3">
        <f t="shared" si="7"/>
        <v>65</v>
      </c>
      <c r="E63" s="13">
        <f t="shared" si="7"/>
        <v>65</v>
      </c>
      <c r="F63" s="13">
        <f t="shared" si="7"/>
        <v>52.78725686888952</v>
      </c>
      <c r="G63" s="13">
        <f t="shared" si="7"/>
        <v>64.47163118309017</v>
      </c>
      <c r="H63" s="13">
        <f t="shared" si="7"/>
        <v>44.041349717183536</v>
      </c>
      <c r="I63" s="13">
        <f t="shared" si="7"/>
        <v>53.71178585315038</v>
      </c>
      <c r="J63" s="13">
        <f t="shared" si="7"/>
        <v>62.56982202350726</v>
      </c>
      <c r="K63" s="13">
        <f t="shared" si="7"/>
        <v>68.88366277685162</v>
      </c>
      <c r="L63" s="13">
        <f t="shared" si="7"/>
        <v>60.05106569080174</v>
      </c>
      <c r="M63" s="13">
        <f t="shared" si="7"/>
        <v>63.94908110069949</v>
      </c>
      <c r="N63" s="13">
        <f t="shared" si="7"/>
        <v>48.404993909866015</v>
      </c>
      <c r="O63" s="13">
        <f t="shared" si="7"/>
        <v>80.76431736022397</v>
      </c>
      <c r="P63" s="13">
        <f t="shared" si="7"/>
        <v>51.90945988136122</v>
      </c>
      <c r="Q63" s="13">
        <f t="shared" si="7"/>
        <v>59.69494012903116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59.12822121870093</v>
      </c>
      <c r="W63" s="13">
        <f t="shared" si="7"/>
        <v>75.04511694455829</v>
      </c>
      <c r="X63" s="13">
        <f t="shared" si="7"/>
        <v>0</v>
      </c>
      <c r="Y63" s="13">
        <f t="shared" si="7"/>
        <v>0</v>
      </c>
      <c r="Z63" s="14">
        <f t="shared" si="7"/>
        <v>65</v>
      </c>
    </row>
    <row r="64" spans="1:26" ht="13.5">
      <c r="A64" s="38" t="s">
        <v>108</v>
      </c>
      <c r="B64" s="12">
        <f t="shared" si="7"/>
        <v>82.48565532287567</v>
      </c>
      <c r="C64" s="12">
        <f t="shared" si="7"/>
        <v>0</v>
      </c>
      <c r="D64" s="3">
        <f t="shared" si="7"/>
        <v>69.99031945788964</v>
      </c>
      <c r="E64" s="13">
        <f t="shared" si="7"/>
        <v>69.99031945788964</v>
      </c>
      <c r="F64" s="13">
        <f t="shared" si="7"/>
        <v>52.09475956978833</v>
      </c>
      <c r="G64" s="13">
        <f t="shared" si="7"/>
        <v>140.82533281991599</v>
      </c>
      <c r="H64" s="13">
        <f t="shared" si="7"/>
        <v>37.027430606864264</v>
      </c>
      <c r="I64" s="13">
        <f t="shared" si="7"/>
        <v>74.69262601314541</v>
      </c>
      <c r="J64" s="13">
        <f t="shared" si="7"/>
        <v>87.59626005382785</v>
      </c>
      <c r="K64" s="13">
        <f t="shared" si="7"/>
        <v>97.42465007262643</v>
      </c>
      <c r="L64" s="13">
        <f t="shared" si="7"/>
        <v>63.541925716504586</v>
      </c>
      <c r="M64" s="13">
        <f t="shared" si="7"/>
        <v>83.29854320631848</v>
      </c>
      <c r="N64" s="13">
        <f t="shared" si="7"/>
        <v>40.08737975702296</v>
      </c>
      <c r="O64" s="13">
        <f t="shared" si="7"/>
        <v>80.91594335312928</v>
      </c>
      <c r="P64" s="13">
        <f t="shared" si="7"/>
        <v>84.48122967780077</v>
      </c>
      <c r="Q64" s="13">
        <f t="shared" si="7"/>
        <v>67.78019264616294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75.21566404389924</v>
      </c>
      <c r="W64" s="13">
        <f t="shared" si="7"/>
        <v>70</v>
      </c>
      <c r="X64" s="13">
        <f t="shared" si="7"/>
        <v>0</v>
      </c>
      <c r="Y64" s="13">
        <f t="shared" si="7"/>
        <v>0</v>
      </c>
      <c r="Z64" s="14">
        <f t="shared" si="7"/>
        <v>69.99031945788964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104.22640301676952</v>
      </c>
      <c r="C66" s="15">
        <f t="shared" si="7"/>
        <v>0</v>
      </c>
      <c r="D66" s="4">
        <f t="shared" si="7"/>
        <v>37.22744194291792</v>
      </c>
      <c r="E66" s="16">
        <f t="shared" si="7"/>
        <v>98.08500700607193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33.036917027705975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8.362057724622742</v>
      </c>
      <c r="W66" s="16">
        <f t="shared" si="7"/>
        <v>37.22746834069728</v>
      </c>
      <c r="X66" s="16">
        <f t="shared" si="7"/>
        <v>0</v>
      </c>
      <c r="Y66" s="16">
        <f t="shared" si="7"/>
        <v>0</v>
      </c>
      <c r="Z66" s="17">
        <f t="shared" si="7"/>
        <v>98.08500700607193</v>
      </c>
    </row>
    <row r="67" spans="1:26" ht="13.5" hidden="1">
      <c r="A67" s="40" t="s">
        <v>111</v>
      </c>
      <c r="B67" s="23">
        <v>36680373</v>
      </c>
      <c r="C67" s="23"/>
      <c r="D67" s="24">
        <v>46980000</v>
      </c>
      <c r="E67" s="25">
        <v>47980000</v>
      </c>
      <c r="F67" s="25">
        <v>43363976</v>
      </c>
      <c r="G67" s="25">
        <v>899602</v>
      </c>
      <c r="H67" s="25">
        <v>30690</v>
      </c>
      <c r="I67" s="25">
        <v>44294268</v>
      </c>
      <c r="J67" s="25">
        <v>883109</v>
      </c>
      <c r="K67" s="25">
        <v>865237</v>
      </c>
      <c r="L67" s="25">
        <v>894359</v>
      </c>
      <c r="M67" s="25">
        <v>2642705</v>
      </c>
      <c r="N67" s="25">
        <v>999497</v>
      </c>
      <c r="O67" s="25">
        <v>-354392</v>
      </c>
      <c r="P67" s="25">
        <v>1071895</v>
      </c>
      <c r="Q67" s="25">
        <v>1717000</v>
      </c>
      <c r="R67" s="25"/>
      <c r="S67" s="25"/>
      <c r="T67" s="25"/>
      <c r="U67" s="25"/>
      <c r="V67" s="25">
        <v>48653973</v>
      </c>
      <c r="W67" s="25">
        <v>35041491</v>
      </c>
      <c r="X67" s="25"/>
      <c r="Y67" s="24"/>
      <c r="Z67" s="26">
        <v>47980000</v>
      </c>
    </row>
    <row r="68" spans="1:26" ht="13.5" hidden="1">
      <c r="A68" s="36" t="s">
        <v>31</v>
      </c>
      <c r="B68" s="18">
        <v>26848632</v>
      </c>
      <c r="C68" s="18"/>
      <c r="D68" s="19">
        <v>31500000</v>
      </c>
      <c r="E68" s="20">
        <v>36500000</v>
      </c>
      <c r="F68" s="20">
        <v>42432179</v>
      </c>
      <c r="G68" s="20"/>
      <c r="H68" s="20">
        <v>-818595</v>
      </c>
      <c r="I68" s="20">
        <v>41613584</v>
      </c>
      <c r="J68" s="20">
        <v>-1919</v>
      </c>
      <c r="K68" s="20">
        <v>2881</v>
      </c>
      <c r="L68" s="20">
        <v>-58186</v>
      </c>
      <c r="M68" s="20">
        <v>-57224</v>
      </c>
      <c r="N68" s="20">
        <v>-6258</v>
      </c>
      <c r="O68" s="20">
        <v>-1017504</v>
      </c>
      <c r="P68" s="20">
        <v>-232452</v>
      </c>
      <c r="Q68" s="20">
        <v>-1256214</v>
      </c>
      <c r="R68" s="20"/>
      <c r="S68" s="20"/>
      <c r="T68" s="20"/>
      <c r="U68" s="20"/>
      <c r="V68" s="20">
        <v>40300146</v>
      </c>
      <c r="W68" s="20">
        <v>23625000</v>
      </c>
      <c r="X68" s="20"/>
      <c r="Y68" s="19"/>
      <c r="Z68" s="22">
        <v>36500000</v>
      </c>
    </row>
    <row r="69" spans="1:26" ht="13.5" hidden="1">
      <c r="A69" s="37" t="s">
        <v>32</v>
      </c>
      <c r="B69" s="18">
        <v>7794595</v>
      </c>
      <c r="C69" s="18"/>
      <c r="D69" s="19">
        <v>9839000</v>
      </c>
      <c r="E69" s="20">
        <v>9339000</v>
      </c>
      <c r="F69" s="20">
        <v>750312</v>
      </c>
      <c r="G69" s="20">
        <v>715330</v>
      </c>
      <c r="H69" s="20">
        <v>665702</v>
      </c>
      <c r="I69" s="20">
        <v>2131344</v>
      </c>
      <c r="J69" s="20">
        <v>701806</v>
      </c>
      <c r="K69" s="20">
        <v>679976</v>
      </c>
      <c r="L69" s="20">
        <v>752844</v>
      </c>
      <c r="M69" s="20">
        <v>2134626</v>
      </c>
      <c r="N69" s="20">
        <v>797013</v>
      </c>
      <c r="O69" s="20">
        <v>453492</v>
      </c>
      <c r="P69" s="20">
        <v>667013</v>
      </c>
      <c r="Q69" s="20">
        <v>1917518</v>
      </c>
      <c r="R69" s="20"/>
      <c r="S69" s="20"/>
      <c r="T69" s="20"/>
      <c r="U69" s="20"/>
      <c r="V69" s="20">
        <v>6183488</v>
      </c>
      <c r="W69" s="20">
        <v>7185744</v>
      </c>
      <c r="X69" s="20"/>
      <c r="Y69" s="19"/>
      <c r="Z69" s="22">
        <v>9339000</v>
      </c>
    </row>
    <row r="70" spans="1:26" ht="13.5" hidden="1">
      <c r="A70" s="38" t="s">
        <v>105</v>
      </c>
      <c r="B70" s="18">
        <v>2612976</v>
      </c>
      <c r="C70" s="18"/>
      <c r="D70" s="19">
        <v>4018000</v>
      </c>
      <c r="E70" s="20">
        <v>3518000</v>
      </c>
      <c r="F70" s="20">
        <v>248445</v>
      </c>
      <c r="G70" s="20">
        <v>248146</v>
      </c>
      <c r="H70" s="20">
        <v>183373</v>
      </c>
      <c r="I70" s="20">
        <v>679964</v>
      </c>
      <c r="J70" s="20">
        <v>232196</v>
      </c>
      <c r="K70" s="20">
        <v>209246</v>
      </c>
      <c r="L70" s="20">
        <v>283557</v>
      </c>
      <c r="M70" s="20">
        <v>724999</v>
      </c>
      <c r="N70" s="20">
        <v>301051</v>
      </c>
      <c r="O70" s="20">
        <v>29194</v>
      </c>
      <c r="P70" s="20">
        <v>195041</v>
      </c>
      <c r="Q70" s="20">
        <v>525286</v>
      </c>
      <c r="R70" s="20"/>
      <c r="S70" s="20"/>
      <c r="T70" s="20"/>
      <c r="U70" s="20"/>
      <c r="V70" s="20">
        <v>1930249</v>
      </c>
      <c r="W70" s="20">
        <v>3013497</v>
      </c>
      <c r="X70" s="20"/>
      <c r="Y70" s="19"/>
      <c r="Z70" s="22">
        <v>3518000</v>
      </c>
    </row>
    <row r="71" spans="1:26" ht="13.5" hidden="1">
      <c r="A71" s="38" t="s">
        <v>106</v>
      </c>
      <c r="B71" s="18">
        <v>689744</v>
      </c>
      <c r="C71" s="18"/>
      <c r="D71" s="19">
        <v>795000</v>
      </c>
      <c r="E71" s="20">
        <v>795000</v>
      </c>
      <c r="F71" s="20">
        <v>89099</v>
      </c>
      <c r="G71" s="20">
        <v>79032</v>
      </c>
      <c r="H71" s="20">
        <v>66234</v>
      </c>
      <c r="I71" s="20">
        <v>234365</v>
      </c>
      <c r="J71" s="20">
        <v>51012</v>
      </c>
      <c r="K71" s="20">
        <v>60434</v>
      </c>
      <c r="L71" s="20">
        <v>84598</v>
      </c>
      <c r="M71" s="20">
        <v>196044</v>
      </c>
      <c r="N71" s="20">
        <v>70832</v>
      </c>
      <c r="O71" s="20">
        <v>58234</v>
      </c>
      <c r="P71" s="20">
        <v>51331</v>
      </c>
      <c r="Q71" s="20">
        <v>180397</v>
      </c>
      <c r="R71" s="20"/>
      <c r="S71" s="20"/>
      <c r="T71" s="20"/>
      <c r="U71" s="20"/>
      <c r="V71" s="20">
        <v>610806</v>
      </c>
      <c r="W71" s="20">
        <v>596250</v>
      </c>
      <c r="X71" s="20"/>
      <c r="Y71" s="19"/>
      <c r="Z71" s="22">
        <v>795000</v>
      </c>
    </row>
    <row r="72" spans="1:26" ht="13.5" hidden="1">
      <c r="A72" s="38" t="s">
        <v>107</v>
      </c>
      <c r="B72" s="18">
        <v>1720638</v>
      </c>
      <c r="C72" s="18"/>
      <c r="D72" s="19">
        <v>1927000</v>
      </c>
      <c r="E72" s="20">
        <v>1927000</v>
      </c>
      <c r="F72" s="20">
        <v>164983</v>
      </c>
      <c r="G72" s="20">
        <v>157021</v>
      </c>
      <c r="H72" s="20">
        <v>158937</v>
      </c>
      <c r="I72" s="20">
        <v>480941</v>
      </c>
      <c r="J72" s="20">
        <v>161482</v>
      </c>
      <c r="K72" s="20">
        <v>167960</v>
      </c>
      <c r="L72" s="20">
        <v>155486</v>
      </c>
      <c r="M72" s="20">
        <v>484928</v>
      </c>
      <c r="N72" s="20">
        <v>164200</v>
      </c>
      <c r="O72" s="20">
        <v>147164</v>
      </c>
      <c r="P72" s="20">
        <v>160150</v>
      </c>
      <c r="Q72" s="20">
        <v>471514</v>
      </c>
      <c r="R72" s="20"/>
      <c r="S72" s="20"/>
      <c r="T72" s="20"/>
      <c r="U72" s="20"/>
      <c r="V72" s="20">
        <v>1437383</v>
      </c>
      <c r="W72" s="20">
        <v>1251747</v>
      </c>
      <c r="X72" s="20"/>
      <c r="Y72" s="19"/>
      <c r="Z72" s="22">
        <v>1927000</v>
      </c>
    </row>
    <row r="73" spans="1:26" ht="13.5" hidden="1">
      <c r="A73" s="38" t="s">
        <v>108</v>
      </c>
      <c r="B73" s="18">
        <v>2771237</v>
      </c>
      <c r="C73" s="18"/>
      <c r="D73" s="19">
        <v>3099000</v>
      </c>
      <c r="E73" s="20">
        <v>3099000</v>
      </c>
      <c r="F73" s="20">
        <v>247785</v>
      </c>
      <c r="G73" s="20">
        <v>231131</v>
      </c>
      <c r="H73" s="20">
        <v>257158</v>
      </c>
      <c r="I73" s="20">
        <v>736074</v>
      </c>
      <c r="J73" s="20">
        <v>257116</v>
      </c>
      <c r="K73" s="20">
        <v>242336</v>
      </c>
      <c r="L73" s="20">
        <v>229203</v>
      </c>
      <c r="M73" s="20">
        <v>728655</v>
      </c>
      <c r="N73" s="20">
        <v>260930</v>
      </c>
      <c r="O73" s="20">
        <v>218900</v>
      </c>
      <c r="P73" s="20">
        <v>260491</v>
      </c>
      <c r="Q73" s="20">
        <v>740321</v>
      </c>
      <c r="R73" s="20"/>
      <c r="S73" s="20"/>
      <c r="T73" s="20"/>
      <c r="U73" s="20"/>
      <c r="V73" s="20">
        <v>2205050</v>
      </c>
      <c r="W73" s="20">
        <v>2324250</v>
      </c>
      <c r="X73" s="20"/>
      <c r="Y73" s="19"/>
      <c r="Z73" s="22">
        <v>3099000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2037146</v>
      </c>
      <c r="C75" s="27"/>
      <c r="D75" s="28">
        <v>5641000</v>
      </c>
      <c r="E75" s="29">
        <v>2141000</v>
      </c>
      <c r="F75" s="29">
        <v>181485</v>
      </c>
      <c r="G75" s="29">
        <v>184272</v>
      </c>
      <c r="H75" s="29">
        <v>183583</v>
      </c>
      <c r="I75" s="29">
        <v>549340</v>
      </c>
      <c r="J75" s="29">
        <v>183222</v>
      </c>
      <c r="K75" s="29">
        <v>182380</v>
      </c>
      <c r="L75" s="29">
        <v>199701</v>
      </c>
      <c r="M75" s="29">
        <v>565303</v>
      </c>
      <c r="N75" s="29">
        <v>208742</v>
      </c>
      <c r="O75" s="29">
        <v>209620</v>
      </c>
      <c r="P75" s="29">
        <v>637334</v>
      </c>
      <c r="Q75" s="29">
        <v>1055696</v>
      </c>
      <c r="R75" s="29"/>
      <c r="S75" s="29"/>
      <c r="T75" s="29"/>
      <c r="U75" s="29"/>
      <c r="V75" s="29">
        <v>2170339</v>
      </c>
      <c r="W75" s="29">
        <v>4230747</v>
      </c>
      <c r="X75" s="29"/>
      <c r="Y75" s="28"/>
      <c r="Z75" s="30">
        <v>2141000</v>
      </c>
    </row>
    <row r="76" spans="1:26" ht="13.5" hidden="1">
      <c r="A76" s="41" t="s">
        <v>112</v>
      </c>
      <c r="B76" s="31">
        <v>25533040</v>
      </c>
      <c r="C76" s="31"/>
      <c r="D76" s="32">
        <v>30900900</v>
      </c>
      <c r="E76" s="33">
        <v>30900900</v>
      </c>
      <c r="F76" s="33">
        <v>17856350</v>
      </c>
      <c r="G76" s="33">
        <v>1530790</v>
      </c>
      <c r="H76" s="33">
        <v>840955</v>
      </c>
      <c r="I76" s="33">
        <v>20228095</v>
      </c>
      <c r="J76" s="33">
        <v>1108135</v>
      </c>
      <c r="K76" s="33">
        <v>1047315</v>
      </c>
      <c r="L76" s="33">
        <v>7390279</v>
      </c>
      <c r="M76" s="33">
        <v>9545729</v>
      </c>
      <c r="N76" s="33">
        <v>805053</v>
      </c>
      <c r="O76" s="33">
        <v>987083</v>
      </c>
      <c r="P76" s="33">
        <v>1895615</v>
      </c>
      <c r="Q76" s="33">
        <v>3687751</v>
      </c>
      <c r="R76" s="33"/>
      <c r="S76" s="33"/>
      <c r="T76" s="33"/>
      <c r="U76" s="33"/>
      <c r="V76" s="33">
        <v>33461575</v>
      </c>
      <c r="W76" s="33">
        <v>23175855</v>
      </c>
      <c r="X76" s="33"/>
      <c r="Y76" s="32"/>
      <c r="Z76" s="34">
        <v>30900900</v>
      </c>
    </row>
    <row r="77" spans="1:26" ht="13.5" hidden="1">
      <c r="A77" s="36" t="s">
        <v>31</v>
      </c>
      <c r="B77" s="18">
        <v>16402124</v>
      </c>
      <c r="C77" s="18"/>
      <c r="D77" s="19">
        <v>22050000</v>
      </c>
      <c r="E77" s="20">
        <v>22050000</v>
      </c>
      <c r="F77" s="20">
        <v>17208909</v>
      </c>
      <c r="G77" s="20">
        <v>668082</v>
      </c>
      <c r="H77" s="20">
        <v>533312</v>
      </c>
      <c r="I77" s="20">
        <v>18410303</v>
      </c>
      <c r="J77" s="20">
        <v>583905</v>
      </c>
      <c r="K77" s="20">
        <v>459362</v>
      </c>
      <c r="L77" s="20">
        <v>6933822</v>
      </c>
      <c r="M77" s="20">
        <v>7977089</v>
      </c>
      <c r="N77" s="20">
        <v>466043</v>
      </c>
      <c r="O77" s="20">
        <v>432661</v>
      </c>
      <c r="P77" s="20">
        <v>959006</v>
      </c>
      <c r="Q77" s="20">
        <v>1857710</v>
      </c>
      <c r="R77" s="20"/>
      <c r="S77" s="20"/>
      <c r="T77" s="20"/>
      <c r="U77" s="20"/>
      <c r="V77" s="20">
        <v>28245102</v>
      </c>
      <c r="W77" s="20">
        <v>16537500</v>
      </c>
      <c r="X77" s="20"/>
      <c r="Y77" s="19"/>
      <c r="Z77" s="22">
        <v>22050000</v>
      </c>
    </row>
    <row r="78" spans="1:26" ht="13.5" hidden="1">
      <c r="A78" s="37" t="s">
        <v>32</v>
      </c>
      <c r="B78" s="18">
        <v>7007672</v>
      </c>
      <c r="C78" s="18"/>
      <c r="D78" s="19">
        <v>6750900</v>
      </c>
      <c r="E78" s="20">
        <v>6750900</v>
      </c>
      <c r="F78" s="20">
        <v>465956</v>
      </c>
      <c r="G78" s="20">
        <v>862708</v>
      </c>
      <c r="H78" s="20">
        <v>307643</v>
      </c>
      <c r="I78" s="20">
        <v>1636307</v>
      </c>
      <c r="J78" s="20">
        <v>524230</v>
      </c>
      <c r="K78" s="20">
        <v>587953</v>
      </c>
      <c r="L78" s="20">
        <v>456457</v>
      </c>
      <c r="M78" s="20">
        <v>1568640</v>
      </c>
      <c r="N78" s="20">
        <v>339010</v>
      </c>
      <c r="O78" s="20">
        <v>554422</v>
      </c>
      <c r="P78" s="20">
        <v>936609</v>
      </c>
      <c r="Q78" s="20">
        <v>1830041</v>
      </c>
      <c r="R78" s="20"/>
      <c r="S78" s="20"/>
      <c r="T78" s="20"/>
      <c r="U78" s="20"/>
      <c r="V78" s="20">
        <v>5034988</v>
      </c>
      <c r="W78" s="20">
        <v>5063355</v>
      </c>
      <c r="X78" s="20"/>
      <c r="Y78" s="19"/>
      <c r="Z78" s="22">
        <v>6750900</v>
      </c>
    </row>
    <row r="79" spans="1:26" ht="13.5" hidden="1">
      <c r="A79" s="38" t="s">
        <v>105</v>
      </c>
      <c r="B79" s="18">
        <v>3164192</v>
      </c>
      <c r="C79" s="18"/>
      <c r="D79" s="19">
        <v>2812600</v>
      </c>
      <c r="E79" s="20">
        <v>2812600</v>
      </c>
      <c r="F79" s="20">
        <v>202946</v>
      </c>
      <c r="G79" s="20">
        <v>400310</v>
      </c>
      <c r="H79" s="20">
        <v>130599</v>
      </c>
      <c r="I79" s="20">
        <v>733855</v>
      </c>
      <c r="J79" s="20">
        <v>160548</v>
      </c>
      <c r="K79" s="20">
        <v>179240</v>
      </c>
      <c r="L79" s="20">
        <v>197230</v>
      </c>
      <c r="M79" s="20">
        <v>537018</v>
      </c>
      <c r="N79" s="20">
        <v>136065</v>
      </c>
      <c r="O79" s="20">
        <v>212125</v>
      </c>
      <c r="P79" s="20">
        <v>532839</v>
      </c>
      <c r="Q79" s="20">
        <v>881029</v>
      </c>
      <c r="R79" s="20"/>
      <c r="S79" s="20"/>
      <c r="T79" s="20"/>
      <c r="U79" s="20"/>
      <c r="V79" s="20">
        <v>2151902</v>
      </c>
      <c r="W79" s="20">
        <v>2109447</v>
      </c>
      <c r="X79" s="20"/>
      <c r="Y79" s="19"/>
      <c r="Z79" s="22">
        <v>2812600</v>
      </c>
    </row>
    <row r="80" spans="1:26" ht="13.5" hidden="1">
      <c r="A80" s="38" t="s">
        <v>106</v>
      </c>
      <c r="B80" s="18">
        <v>382355</v>
      </c>
      <c r="C80" s="18"/>
      <c r="D80" s="19">
        <v>516750</v>
      </c>
      <c r="E80" s="20">
        <v>516750</v>
      </c>
      <c r="F80" s="20">
        <v>46837</v>
      </c>
      <c r="G80" s="20">
        <v>35673</v>
      </c>
      <c r="H80" s="20">
        <v>11827</v>
      </c>
      <c r="I80" s="20">
        <v>94337</v>
      </c>
      <c r="J80" s="20">
        <v>37419</v>
      </c>
      <c r="K80" s="20">
        <v>56921</v>
      </c>
      <c r="L80" s="20">
        <v>20216</v>
      </c>
      <c r="M80" s="20">
        <v>114556</v>
      </c>
      <c r="N80" s="20">
        <v>18864</v>
      </c>
      <c r="O80" s="20">
        <v>46316</v>
      </c>
      <c r="P80" s="20">
        <v>100571</v>
      </c>
      <c r="Q80" s="20">
        <v>165751</v>
      </c>
      <c r="R80" s="20"/>
      <c r="S80" s="20"/>
      <c r="T80" s="20"/>
      <c r="U80" s="20"/>
      <c r="V80" s="20">
        <v>374644</v>
      </c>
      <c r="W80" s="20">
        <v>387558</v>
      </c>
      <c r="X80" s="20"/>
      <c r="Y80" s="19"/>
      <c r="Z80" s="22">
        <v>516750</v>
      </c>
    </row>
    <row r="81" spans="1:26" ht="13.5" hidden="1">
      <c r="A81" s="38" t="s">
        <v>107</v>
      </c>
      <c r="B81" s="18">
        <v>1175252</v>
      </c>
      <c r="C81" s="18"/>
      <c r="D81" s="19">
        <v>1252550</v>
      </c>
      <c r="E81" s="20">
        <v>1252550</v>
      </c>
      <c r="F81" s="20">
        <v>87090</v>
      </c>
      <c r="G81" s="20">
        <v>101234</v>
      </c>
      <c r="H81" s="20">
        <v>69998</v>
      </c>
      <c r="I81" s="20">
        <v>258322</v>
      </c>
      <c r="J81" s="20">
        <v>101039</v>
      </c>
      <c r="K81" s="20">
        <v>115697</v>
      </c>
      <c r="L81" s="20">
        <v>93371</v>
      </c>
      <c r="M81" s="20">
        <v>310107</v>
      </c>
      <c r="N81" s="20">
        <v>79481</v>
      </c>
      <c r="O81" s="20">
        <v>118856</v>
      </c>
      <c r="P81" s="20">
        <v>83133</v>
      </c>
      <c r="Q81" s="20">
        <v>281470</v>
      </c>
      <c r="R81" s="20"/>
      <c r="S81" s="20"/>
      <c r="T81" s="20"/>
      <c r="U81" s="20"/>
      <c r="V81" s="20">
        <v>849899</v>
      </c>
      <c r="W81" s="20">
        <v>939375</v>
      </c>
      <c r="X81" s="20"/>
      <c r="Y81" s="19"/>
      <c r="Z81" s="22">
        <v>1252550</v>
      </c>
    </row>
    <row r="82" spans="1:26" ht="13.5" hidden="1">
      <c r="A82" s="38" t="s">
        <v>108</v>
      </c>
      <c r="B82" s="18">
        <v>2285873</v>
      </c>
      <c r="C82" s="18"/>
      <c r="D82" s="19">
        <v>2169000</v>
      </c>
      <c r="E82" s="20">
        <v>2169000</v>
      </c>
      <c r="F82" s="20">
        <v>129083</v>
      </c>
      <c r="G82" s="20">
        <v>325491</v>
      </c>
      <c r="H82" s="20">
        <v>95219</v>
      </c>
      <c r="I82" s="20">
        <v>549793</v>
      </c>
      <c r="J82" s="20">
        <v>225224</v>
      </c>
      <c r="K82" s="20">
        <v>236095</v>
      </c>
      <c r="L82" s="20">
        <v>145640</v>
      </c>
      <c r="M82" s="20">
        <v>606959</v>
      </c>
      <c r="N82" s="20">
        <v>104600</v>
      </c>
      <c r="O82" s="20">
        <v>177125</v>
      </c>
      <c r="P82" s="20">
        <v>220066</v>
      </c>
      <c r="Q82" s="20">
        <v>501791</v>
      </c>
      <c r="R82" s="20"/>
      <c r="S82" s="20"/>
      <c r="T82" s="20"/>
      <c r="U82" s="20"/>
      <c r="V82" s="20">
        <v>1658543</v>
      </c>
      <c r="W82" s="20">
        <v>1626975</v>
      </c>
      <c r="X82" s="20"/>
      <c r="Y82" s="19"/>
      <c r="Z82" s="22">
        <v>2169000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2123244</v>
      </c>
      <c r="C84" s="27"/>
      <c r="D84" s="28">
        <v>2100000</v>
      </c>
      <c r="E84" s="29">
        <v>2100000</v>
      </c>
      <c r="F84" s="29">
        <v>181485</v>
      </c>
      <c r="G84" s="29"/>
      <c r="H84" s="29"/>
      <c r="I84" s="29">
        <v>181485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181485</v>
      </c>
      <c r="W84" s="29">
        <v>1575000</v>
      </c>
      <c r="X84" s="29"/>
      <c r="Y84" s="28"/>
      <c r="Z84" s="30">
        <v>2100000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15697415</v>
      </c>
      <c r="C5" s="18">
        <v>0</v>
      </c>
      <c r="D5" s="58">
        <v>22900000</v>
      </c>
      <c r="E5" s="59">
        <v>22900000</v>
      </c>
      <c r="F5" s="59">
        <v>10924773</v>
      </c>
      <c r="G5" s="59">
        <v>1624196</v>
      </c>
      <c r="H5" s="59">
        <v>1583788</v>
      </c>
      <c r="I5" s="59">
        <v>14132757</v>
      </c>
      <c r="J5" s="59">
        <v>1661120</v>
      </c>
      <c r="K5" s="59">
        <v>1597029</v>
      </c>
      <c r="L5" s="59">
        <v>1613158</v>
      </c>
      <c r="M5" s="59">
        <v>4871307</v>
      </c>
      <c r="N5" s="59">
        <v>1605758</v>
      </c>
      <c r="O5" s="59">
        <v>1614567</v>
      </c>
      <c r="P5" s="59">
        <v>1604273</v>
      </c>
      <c r="Q5" s="59">
        <v>4824598</v>
      </c>
      <c r="R5" s="59">
        <v>0</v>
      </c>
      <c r="S5" s="59">
        <v>0</v>
      </c>
      <c r="T5" s="59">
        <v>0</v>
      </c>
      <c r="U5" s="59">
        <v>0</v>
      </c>
      <c r="V5" s="59">
        <v>23828662</v>
      </c>
      <c r="W5" s="59">
        <v>17174997</v>
      </c>
      <c r="X5" s="59">
        <v>6653665</v>
      </c>
      <c r="Y5" s="60">
        <v>38.74</v>
      </c>
      <c r="Z5" s="61">
        <v>22900000</v>
      </c>
    </row>
    <row r="6" spans="1:26" ht="13.5">
      <c r="A6" s="57" t="s">
        <v>32</v>
      </c>
      <c r="B6" s="18">
        <v>152852579</v>
      </c>
      <c r="C6" s="18">
        <v>0</v>
      </c>
      <c r="D6" s="58">
        <v>128521555</v>
      </c>
      <c r="E6" s="59">
        <v>128521555</v>
      </c>
      <c r="F6" s="59">
        <v>10169956</v>
      </c>
      <c r="G6" s="59">
        <v>10078892</v>
      </c>
      <c r="H6" s="59">
        <v>4825859</v>
      </c>
      <c r="I6" s="59">
        <v>25074707</v>
      </c>
      <c r="J6" s="59">
        <v>16089000</v>
      </c>
      <c r="K6" s="59">
        <v>10726189</v>
      </c>
      <c r="L6" s="59">
        <v>10628053</v>
      </c>
      <c r="M6" s="59">
        <v>37443242</v>
      </c>
      <c r="N6" s="59">
        <v>10492417</v>
      </c>
      <c r="O6" s="59">
        <v>11342005</v>
      </c>
      <c r="P6" s="59">
        <v>10170724</v>
      </c>
      <c r="Q6" s="59">
        <v>32005146</v>
      </c>
      <c r="R6" s="59">
        <v>0</v>
      </c>
      <c r="S6" s="59">
        <v>0</v>
      </c>
      <c r="T6" s="59">
        <v>0</v>
      </c>
      <c r="U6" s="59">
        <v>0</v>
      </c>
      <c r="V6" s="59">
        <v>94523095</v>
      </c>
      <c r="W6" s="59">
        <v>99354546</v>
      </c>
      <c r="X6" s="59">
        <v>-4831451</v>
      </c>
      <c r="Y6" s="60">
        <v>-4.86</v>
      </c>
      <c r="Z6" s="61">
        <v>128521555</v>
      </c>
    </row>
    <row r="7" spans="1:26" ht="13.5">
      <c r="A7" s="57" t="s">
        <v>33</v>
      </c>
      <c r="B7" s="18">
        <v>14426</v>
      </c>
      <c r="C7" s="18">
        <v>0</v>
      </c>
      <c r="D7" s="58">
        <v>29342</v>
      </c>
      <c r="E7" s="59">
        <v>29342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1879</v>
      </c>
      <c r="L7" s="59">
        <v>1079</v>
      </c>
      <c r="M7" s="59">
        <v>2958</v>
      </c>
      <c r="N7" s="59">
        <v>2442</v>
      </c>
      <c r="O7" s="59">
        <v>1114</v>
      </c>
      <c r="P7" s="59">
        <v>1399</v>
      </c>
      <c r="Q7" s="59">
        <v>4955</v>
      </c>
      <c r="R7" s="59">
        <v>0</v>
      </c>
      <c r="S7" s="59">
        <v>0</v>
      </c>
      <c r="T7" s="59">
        <v>0</v>
      </c>
      <c r="U7" s="59">
        <v>0</v>
      </c>
      <c r="V7" s="59">
        <v>7913</v>
      </c>
      <c r="W7" s="59"/>
      <c r="X7" s="59">
        <v>7913</v>
      </c>
      <c r="Y7" s="60">
        <v>0</v>
      </c>
      <c r="Z7" s="61">
        <v>29342</v>
      </c>
    </row>
    <row r="8" spans="1:26" ht="13.5">
      <c r="A8" s="57" t="s">
        <v>34</v>
      </c>
      <c r="B8" s="18">
        <v>42170000</v>
      </c>
      <c r="C8" s="18">
        <v>0</v>
      </c>
      <c r="D8" s="58">
        <v>47871850</v>
      </c>
      <c r="E8" s="59">
        <v>47871850</v>
      </c>
      <c r="F8" s="59">
        <v>19519000</v>
      </c>
      <c r="G8" s="59">
        <v>297000</v>
      </c>
      <c r="H8" s="59">
        <v>50400</v>
      </c>
      <c r="I8" s="59">
        <v>19866400</v>
      </c>
      <c r="J8" s="59">
        <v>287980</v>
      </c>
      <c r="K8" s="59">
        <v>0</v>
      </c>
      <c r="L8" s="59">
        <v>12511375</v>
      </c>
      <c r="M8" s="59">
        <v>12799355</v>
      </c>
      <c r="N8" s="59">
        <v>0</v>
      </c>
      <c r="O8" s="59">
        <v>583800</v>
      </c>
      <c r="P8" s="59">
        <v>10423000</v>
      </c>
      <c r="Q8" s="59">
        <v>11006800</v>
      </c>
      <c r="R8" s="59">
        <v>0</v>
      </c>
      <c r="S8" s="59">
        <v>0</v>
      </c>
      <c r="T8" s="59">
        <v>0</v>
      </c>
      <c r="U8" s="59">
        <v>0</v>
      </c>
      <c r="V8" s="59">
        <v>43672555</v>
      </c>
      <c r="W8" s="59">
        <v>46176850</v>
      </c>
      <c r="X8" s="59">
        <v>-2504295</v>
      </c>
      <c r="Y8" s="60">
        <v>-5.42</v>
      </c>
      <c r="Z8" s="61">
        <v>47871850</v>
      </c>
    </row>
    <row r="9" spans="1:26" ht="13.5">
      <c r="A9" s="57" t="s">
        <v>35</v>
      </c>
      <c r="B9" s="18">
        <v>59600430</v>
      </c>
      <c r="C9" s="18">
        <v>0</v>
      </c>
      <c r="D9" s="58">
        <v>40958510</v>
      </c>
      <c r="E9" s="59">
        <v>40958510</v>
      </c>
      <c r="F9" s="59">
        <v>2972770</v>
      </c>
      <c r="G9" s="59">
        <v>3199320</v>
      </c>
      <c r="H9" s="59">
        <v>2991482</v>
      </c>
      <c r="I9" s="59">
        <v>9163572</v>
      </c>
      <c r="J9" s="59">
        <v>3358589</v>
      </c>
      <c r="K9" s="59">
        <v>3336529</v>
      </c>
      <c r="L9" s="59">
        <v>3169054</v>
      </c>
      <c r="M9" s="59">
        <v>9864172</v>
      </c>
      <c r="N9" s="59">
        <v>3054122</v>
      </c>
      <c r="O9" s="59">
        <v>3492168</v>
      </c>
      <c r="P9" s="59">
        <v>3134168</v>
      </c>
      <c r="Q9" s="59">
        <v>9680458</v>
      </c>
      <c r="R9" s="59">
        <v>0</v>
      </c>
      <c r="S9" s="59">
        <v>0</v>
      </c>
      <c r="T9" s="59">
        <v>0</v>
      </c>
      <c r="U9" s="59">
        <v>0</v>
      </c>
      <c r="V9" s="59">
        <v>28708202</v>
      </c>
      <c r="W9" s="59">
        <v>29051064</v>
      </c>
      <c r="X9" s="59">
        <v>-342862</v>
      </c>
      <c r="Y9" s="60">
        <v>-1.18</v>
      </c>
      <c r="Z9" s="61">
        <v>40958510</v>
      </c>
    </row>
    <row r="10" spans="1:26" ht="25.5">
      <c r="A10" s="62" t="s">
        <v>97</v>
      </c>
      <c r="B10" s="63">
        <f>SUM(B5:B9)</f>
        <v>270334850</v>
      </c>
      <c r="C10" s="63">
        <f>SUM(C5:C9)</f>
        <v>0</v>
      </c>
      <c r="D10" s="64">
        <f aca="true" t="shared" si="0" ref="D10:Z10">SUM(D5:D9)</f>
        <v>240281257</v>
      </c>
      <c r="E10" s="65">
        <f t="shared" si="0"/>
        <v>240281257</v>
      </c>
      <c r="F10" s="65">
        <f t="shared" si="0"/>
        <v>43586499</v>
      </c>
      <c r="G10" s="65">
        <f t="shared" si="0"/>
        <v>15199408</v>
      </c>
      <c r="H10" s="65">
        <f t="shared" si="0"/>
        <v>9451529</v>
      </c>
      <c r="I10" s="65">
        <f t="shared" si="0"/>
        <v>68237436</v>
      </c>
      <c r="J10" s="65">
        <f t="shared" si="0"/>
        <v>21396689</v>
      </c>
      <c r="K10" s="65">
        <f t="shared" si="0"/>
        <v>15661626</v>
      </c>
      <c r="L10" s="65">
        <f t="shared" si="0"/>
        <v>27922719</v>
      </c>
      <c r="M10" s="65">
        <f t="shared" si="0"/>
        <v>64981034</v>
      </c>
      <c r="N10" s="65">
        <f t="shared" si="0"/>
        <v>15154739</v>
      </c>
      <c r="O10" s="65">
        <f t="shared" si="0"/>
        <v>17033654</v>
      </c>
      <c r="P10" s="65">
        <f t="shared" si="0"/>
        <v>25333564</v>
      </c>
      <c r="Q10" s="65">
        <f t="shared" si="0"/>
        <v>57521957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190740427</v>
      </c>
      <c r="W10" s="65">
        <f t="shared" si="0"/>
        <v>191757457</v>
      </c>
      <c r="X10" s="65">
        <f t="shared" si="0"/>
        <v>-1017030</v>
      </c>
      <c r="Y10" s="66">
        <f>+IF(W10&lt;&gt;0,(X10/W10)*100,0)</f>
        <v>-0.5303731160765237</v>
      </c>
      <c r="Z10" s="67">
        <f t="shared" si="0"/>
        <v>240281257</v>
      </c>
    </row>
    <row r="11" spans="1:26" ht="13.5">
      <c r="A11" s="57" t="s">
        <v>36</v>
      </c>
      <c r="B11" s="18">
        <v>60390185</v>
      </c>
      <c r="C11" s="18">
        <v>0</v>
      </c>
      <c r="D11" s="58">
        <v>59780551</v>
      </c>
      <c r="E11" s="59">
        <v>59780551</v>
      </c>
      <c r="F11" s="59">
        <v>7185</v>
      </c>
      <c r="G11" s="59">
        <v>112222</v>
      </c>
      <c r="H11" s="59">
        <v>4019593</v>
      </c>
      <c r="I11" s="59">
        <v>4139000</v>
      </c>
      <c r="J11" s="59">
        <v>12785333</v>
      </c>
      <c r="K11" s="59">
        <v>5449699</v>
      </c>
      <c r="L11" s="59">
        <v>78395</v>
      </c>
      <c r="M11" s="59">
        <v>18313427</v>
      </c>
      <c r="N11" s="59">
        <v>86276</v>
      </c>
      <c r="O11" s="59">
        <v>16144133</v>
      </c>
      <c r="P11" s="59">
        <v>4691556</v>
      </c>
      <c r="Q11" s="59">
        <v>20921965</v>
      </c>
      <c r="R11" s="59">
        <v>0</v>
      </c>
      <c r="S11" s="59">
        <v>0</v>
      </c>
      <c r="T11" s="59">
        <v>0</v>
      </c>
      <c r="U11" s="59">
        <v>0</v>
      </c>
      <c r="V11" s="59">
        <v>43374392</v>
      </c>
      <c r="W11" s="59">
        <v>44835408</v>
      </c>
      <c r="X11" s="59">
        <v>-1461016</v>
      </c>
      <c r="Y11" s="60">
        <v>-3.26</v>
      </c>
      <c r="Z11" s="61">
        <v>59780551</v>
      </c>
    </row>
    <row r="12" spans="1:26" ht="13.5">
      <c r="A12" s="57" t="s">
        <v>37</v>
      </c>
      <c r="B12" s="18">
        <v>4720647</v>
      </c>
      <c r="C12" s="18">
        <v>0</v>
      </c>
      <c r="D12" s="58">
        <v>5014250</v>
      </c>
      <c r="E12" s="59">
        <v>5014250</v>
      </c>
      <c r="F12" s="59">
        <v>0</v>
      </c>
      <c r="G12" s="59">
        <v>335430</v>
      </c>
      <c r="H12" s="59">
        <v>293272</v>
      </c>
      <c r="I12" s="59">
        <v>628702</v>
      </c>
      <c r="J12" s="59">
        <v>628702</v>
      </c>
      <c r="K12" s="59">
        <v>293272</v>
      </c>
      <c r="L12" s="59">
        <v>36001</v>
      </c>
      <c r="M12" s="59">
        <v>957975</v>
      </c>
      <c r="N12" s="59">
        <v>0</v>
      </c>
      <c r="O12" s="59">
        <v>661467</v>
      </c>
      <c r="P12" s="59">
        <v>348338</v>
      </c>
      <c r="Q12" s="59">
        <v>1009805</v>
      </c>
      <c r="R12" s="59">
        <v>0</v>
      </c>
      <c r="S12" s="59">
        <v>0</v>
      </c>
      <c r="T12" s="59">
        <v>0</v>
      </c>
      <c r="U12" s="59">
        <v>0</v>
      </c>
      <c r="V12" s="59">
        <v>2596482</v>
      </c>
      <c r="W12" s="59">
        <v>3705204</v>
      </c>
      <c r="X12" s="59">
        <v>-1108722</v>
      </c>
      <c r="Y12" s="60">
        <v>-29.92</v>
      </c>
      <c r="Z12" s="61">
        <v>5014250</v>
      </c>
    </row>
    <row r="13" spans="1:26" ht="13.5">
      <c r="A13" s="57" t="s">
        <v>98</v>
      </c>
      <c r="B13" s="18">
        <v>17172591</v>
      </c>
      <c r="C13" s="18">
        <v>0</v>
      </c>
      <c r="D13" s="58">
        <v>22958608</v>
      </c>
      <c r="E13" s="59">
        <v>22958608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22958608</v>
      </c>
    </row>
    <row r="14" spans="1:26" ht="13.5">
      <c r="A14" s="57" t="s">
        <v>38</v>
      </c>
      <c r="B14" s="18">
        <v>4989080</v>
      </c>
      <c r="C14" s="18">
        <v>0</v>
      </c>
      <c r="D14" s="58">
        <v>200000</v>
      </c>
      <c r="E14" s="59">
        <v>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240</v>
      </c>
      <c r="L14" s="59">
        <v>332</v>
      </c>
      <c r="M14" s="59">
        <v>572</v>
      </c>
      <c r="N14" s="59">
        <v>94</v>
      </c>
      <c r="O14" s="59">
        <v>17</v>
      </c>
      <c r="P14" s="59">
        <v>178</v>
      </c>
      <c r="Q14" s="59">
        <v>289</v>
      </c>
      <c r="R14" s="59">
        <v>0</v>
      </c>
      <c r="S14" s="59">
        <v>0</v>
      </c>
      <c r="T14" s="59">
        <v>0</v>
      </c>
      <c r="U14" s="59">
        <v>0</v>
      </c>
      <c r="V14" s="59">
        <v>861</v>
      </c>
      <c r="W14" s="59">
        <v>150003</v>
      </c>
      <c r="X14" s="59">
        <v>-149142</v>
      </c>
      <c r="Y14" s="60">
        <v>-99.43</v>
      </c>
      <c r="Z14" s="61">
        <v>200000</v>
      </c>
    </row>
    <row r="15" spans="1:26" ht="13.5">
      <c r="A15" s="57" t="s">
        <v>39</v>
      </c>
      <c r="B15" s="18">
        <v>68507617</v>
      </c>
      <c r="C15" s="18">
        <v>0</v>
      </c>
      <c r="D15" s="58">
        <v>103190893</v>
      </c>
      <c r="E15" s="59">
        <v>103190893</v>
      </c>
      <c r="F15" s="59">
        <v>201432</v>
      </c>
      <c r="G15" s="59">
        <v>15028954</v>
      </c>
      <c r="H15" s="59">
        <v>8535946</v>
      </c>
      <c r="I15" s="59">
        <v>23766332</v>
      </c>
      <c r="J15" s="59">
        <v>915595</v>
      </c>
      <c r="K15" s="59">
        <v>12421994</v>
      </c>
      <c r="L15" s="59">
        <v>3565829</v>
      </c>
      <c r="M15" s="59">
        <v>16903418</v>
      </c>
      <c r="N15" s="59">
        <v>5338433</v>
      </c>
      <c r="O15" s="59">
        <v>-2040668</v>
      </c>
      <c r="P15" s="59">
        <v>3488677</v>
      </c>
      <c r="Q15" s="59">
        <v>6786442</v>
      </c>
      <c r="R15" s="59">
        <v>0</v>
      </c>
      <c r="S15" s="59">
        <v>0</v>
      </c>
      <c r="T15" s="59">
        <v>0</v>
      </c>
      <c r="U15" s="59">
        <v>0</v>
      </c>
      <c r="V15" s="59">
        <v>47456192</v>
      </c>
      <c r="W15" s="59">
        <v>69162871</v>
      </c>
      <c r="X15" s="59">
        <v>-21706679</v>
      </c>
      <c r="Y15" s="60">
        <v>-31.38</v>
      </c>
      <c r="Z15" s="61">
        <v>103190893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67055631</v>
      </c>
      <c r="C17" s="18">
        <v>0</v>
      </c>
      <c r="D17" s="58">
        <v>92562523</v>
      </c>
      <c r="E17" s="59">
        <v>92562523</v>
      </c>
      <c r="F17" s="59">
        <v>221413</v>
      </c>
      <c r="G17" s="59">
        <v>1679899</v>
      </c>
      <c r="H17" s="59">
        <v>890779</v>
      </c>
      <c r="I17" s="59">
        <v>2792091</v>
      </c>
      <c r="J17" s="59">
        <v>2360704</v>
      </c>
      <c r="K17" s="59">
        <v>1044308</v>
      </c>
      <c r="L17" s="59">
        <v>1592251</v>
      </c>
      <c r="M17" s="59">
        <v>4997263</v>
      </c>
      <c r="N17" s="59">
        <v>726216</v>
      </c>
      <c r="O17" s="59">
        <v>1711687</v>
      </c>
      <c r="P17" s="59">
        <v>3153750</v>
      </c>
      <c r="Q17" s="59">
        <v>5591653</v>
      </c>
      <c r="R17" s="59">
        <v>0</v>
      </c>
      <c r="S17" s="59">
        <v>0</v>
      </c>
      <c r="T17" s="59">
        <v>0</v>
      </c>
      <c r="U17" s="59">
        <v>0</v>
      </c>
      <c r="V17" s="59">
        <v>13381007</v>
      </c>
      <c r="W17" s="59">
        <v>18577026</v>
      </c>
      <c r="X17" s="59">
        <v>-5196019</v>
      </c>
      <c r="Y17" s="60">
        <v>-27.97</v>
      </c>
      <c r="Z17" s="61">
        <v>92562523</v>
      </c>
    </row>
    <row r="18" spans="1:26" ht="13.5">
      <c r="A18" s="69" t="s">
        <v>42</v>
      </c>
      <c r="B18" s="70">
        <f>SUM(B11:B17)</f>
        <v>222835751</v>
      </c>
      <c r="C18" s="70">
        <f>SUM(C11:C17)</f>
        <v>0</v>
      </c>
      <c r="D18" s="71">
        <f aca="true" t="shared" si="1" ref="D18:Z18">SUM(D11:D17)</f>
        <v>283706825</v>
      </c>
      <c r="E18" s="72">
        <f t="shared" si="1"/>
        <v>283706825</v>
      </c>
      <c r="F18" s="72">
        <f t="shared" si="1"/>
        <v>430030</v>
      </c>
      <c r="G18" s="72">
        <f t="shared" si="1"/>
        <v>17156505</v>
      </c>
      <c r="H18" s="72">
        <f t="shared" si="1"/>
        <v>13739590</v>
      </c>
      <c r="I18" s="72">
        <f t="shared" si="1"/>
        <v>31326125</v>
      </c>
      <c r="J18" s="72">
        <f t="shared" si="1"/>
        <v>16690334</v>
      </c>
      <c r="K18" s="72">
        <f t="shared" si="1"/>
        <v>19209513</v>
      </c>
      <c r="L18" s="72">
        <f t="shared" si="1"/>
        <v>5272808</v>
      </c>
      <c r="M18" s="72">
        <f t="shared" si="1"/>
        <v>41172655</v>
      </c>
      <c r="N18" s="72">
        <f t="shared" si="1"/>
        <v>6151019</v>
      </c>
      <c r="O18" s="72">
        <f t="shared" si="1"/>
        <v>16476636</v>
      </c>
      <c r="P18" s="72">
        <f t="shared" si="1"/>
        <v>11682499</v>
      </c>
      <c r="Q18" s="72">
        <f t="shared" si="1"/>
        <v>34310154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106808934</v>
      </c>
      <c r="W18" s="72">
        <f t="shared" si="1"/>
        <v>136430512</v>
      </c>
      <c r="X18" s="72">
        <f t="shared" si="1"/>
        <v>-29621578</v>
      </c>
      <c r="Y18" s="66">
        <f>+IF(W18&lt;&gt;0,(X18/W18)*100,0)</f>
        <v>-21.711842582544875</v>
      </c>
      <c r="Z18" s="73">
        <f t="shared" si="1"/>
        <v>283706825</v>
      </c>
    </row>
    <row r="19" spans="1:26" ht="13.5">
      <c r="A19" s="69" t="s">
        <v>43</v>
      </c>
      <c r="B19" s="74">
        <f>+B10-B18</f>
        <v>47499099</v>
      </c>
      <c r="C19" s="74">
        <f>+C10-C18</f>
        <v>0</v>
      </c>
      <c r="D19" s="75">
        <f aca="true" t="shared" si="2" ref="D19:Z19">+D10-D18</f>
        <v>-43425568</v>
      </c>
      <c r="E19" s="76">
        <f t="shared" si="2"/>
        <v>-43425568</v>
      </c>
      <c r="F19" s="76">
        <f t="shared" si="2"/>
        <v>43156469</v>
      </c>
      <c r="G19" s="76">
        <f t="shared" si="2"/>
        <v>-1957097</v>
      </c>
      <c r="H19" s="76">
        <f t="shared" si="2"/>
        <v>-4288061</v>
      </c>
      <c r="I19" s="76">
        <f t="shared" si="2"/>
        <v>36911311</v>
      </c>
      <c r="J19" s="76">
        <f t="shared" si="2"/>
        <v>4706355</v>
      </c>
      <c r="K19" s="76">
        <f t="shared" si="2"/>
        <v>-3547887</v>
      </c>
      <c r="L19" s="76">
        <f t="shared" si="2"/>
        <v>22649911</v>
      </c>
      <c r="M19" s="76">
        <f t="shared" si="2"/>
        <v>23808379</v>
      </c>
      <c r="N19" s="76">
        <f t="shared" si="2"/>
        <v>9003720</v>
      </c>
      <c r="O19" s="76">
        <f t="shared" si="2"/>
        <v>557018</v>
      </c>
      <c r="P19" s="76">
        <f t="shared" si="2"/>
        <v>13651065</v>
      </c>
      <c r="Q19" s="76">
        <f t="shared" si="2"/>
        <v>23211803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83931493</v>
      </c>
      <c r="W19" s="76">
        <f>IF(E10=E18,0,W10-W18)</f>
        <v>55326945</v>
      </c>
      <c r="X19" s="76">
        <f t="shared" si="2"/>
        <v>28604548</v>
      </c>
      <c r="Y19" s="77">
        <f>+IF(W19&lt;&gt;0,(X19/W19)*100,0)</f>
        <v>51.70093523146814</v>
      </c>
      <c r="Z19" s="78">
        <f t="shared" si="2"/>
        <v>-43425568</v>
      </c>
    </row>
    <row r="20" spans="1:26" ht="13.5">
      <c r="A20" s="57" t="s">
        <v>44</v>
      </c>
      <c r="B20" s="18">
        <v>39459460</v>
      </c>
      <c r="C20" s="18">
        <v>0</v>
      </c>
      <c r="D20" s="58">
        <v>23228150</v>
      </c>
      <c r="E20" s="59">
        <v>23228150</v>
      </c>
      <c r="F20" s="59">
        <v>12954000</v>
      </c>
      <c r="G20" s="59">
        <v>0</v>
      </c>
      <c r="H20" s="59">
        <v>0</v>
      </c>
      <c r="I20" s="59">
        <v>12954000</v>
      </c>
      <c r="J20" s="59">
        <v>3000000</v>
      </c>
      <c r="K20" s="59">
        <v>0</v>
      </c>
      <c r="L20" s="59">
        <v>4919000</v>
      </c>
      <c r="M20" s="59">
        <v>7919000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20873000</v>
      </c>
      <c r="W20" s="59">
        <v>23228150</v>
      </c>
      <c r="X20" s="59">
        <v>-2355150</v>
      </c>
      <c r="Y20" s="60">
        <v>-10.14</v>
      </c>
      <c r="Z20" s="61">
        <v>23228150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86958559</v>
      </c>
      <c r="C22" s="85">
        <f>SUM(C19:C21)</f>
        <v>0</v>
      </c>
      <c r="D22" s="86">
        <f aca="true" t="shared" si="3" ref="D22:Z22">SUM(D19:D21)</f>
        <v>-20197418</v>
      </c>
      <c r="E22" s="87">
        <f t="shared" si="3"/>
        <v>-20197418</v>
      </c>
      <c r="F22" s="87">
        <f t="shared" si="3"/>
        <v>56110469</v>
      </c>
      <c r="G22" s="87">
        <f t="shared" si="3"/>
        <v>-1957097</v>
      </c>
      <c r="H22" s="87">
        <f t="shared" si="3"/>
        <v>-4288061</v>
      </c>
      <c r="I22" s="87">
        <f t="shared" si="3"/>
        <v>49865311</v>
      </c>
      <c r="J22" s="87">
        <f t="shared" si="3"/>
        <v>7706355</v>
      </c>
      <c r="K22" s="87">
        <f t="shared" si="3"/>
        <v>-3547887</v>
      </c>
      <c r="L22" s="87">
        <f t="shared" si="3"/>
        <v>27568911</v>
      </c>
      <c r="M22" s="87">
        <f t="shared" si="3"/>
        <v>31727379</v>
      </c>
      <c r="N22" s="87">
        <f t="shared" si="3"/>
        <v>9003720</v>
      </c>
      <c r="O22" s="87">
        <f t="shared" si="3"/>
        <v>557018</v>
      </c>
      <c r="P22" s="87">
        <f t="shared" si="3"/>
        <v>13651065</v>
      </c>
      <c r="Q22" s="87">
        <f t="shared" si="3"/>
        <v>23211803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104804493</v>
      </c>
      <c r="W22" s="87">
        <f t="shared" si="3"/>
        <v>78555095</v>
      </c>
      <c r="X22" s="87">
        <f t="shared" si="3"/>
        <v>26249398</v>
      </c>
      <c r="Y22" s="88">
        <f>+IF(W22&lt;&gt;0,(X22/W22)*100,0)</f>
        <v>33.41527115459538</v>
      </c>
      <c r="Z22" s="89">
        <f t="shared" si="3"/>
        <v>-20197418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86958559</v>
      </c>
      <c r="C24" s="74">
        <f>SUM(C22:C23)</f>
        <v>0</v>
      </c>
      <c r="D24" s="75">
        <f aca="true" t="shared" si="4" ref="D24:Z24">SUM(D22:D23)</f>
        <v>-20197418</v>
      </c>
      <c r="E24" s="76">
        <f t="shared" si="4"/>
        <v>-20197418</v>
      </c>
      <c r="F24" s="76">
        <f t="shared" si="4"/>
        <v>56110469</v>
      </c>
      <c r="G24" s="76">
        <f t="shared" si="4"/>
        <v>-1957097</v>
      </c>
      <c r="H24" s="76">
        <f t="shared" si="4"/>
        <v>-4288061</v>
      </c>
      <c r="I24" s="76">
        <f t="shared" si="4"/>
        <v>49865311</v>
      </c>
      <c r="J24" s="76">
        <f t="shared" si="4"/>
        <v>7706355</v>
      </c>
      <c r="K24" s="76">
        <f t="shared" si="4"/>
        <v>-3547887</v>
      </c>
      <c r="L24" s="76">
        <f t="shared" si="4"/>
        <v>27568911</v>
      </c>
      <c r="M24" s="76">
        <f t="shared" si="4"/>
        <v>31727379</v>
      </c>
      <c r="N24" s="76">
        <f t="shared" si="4"/>
        <v>9003720</v>
      </c>
      <c r="O24" s="76">
        <f t="shared" si="4"/>
        <v>557018</v>
      </c>
      <c r="P24" s="76">
        <f t="shared" si="4"/>
        <v>13651065</v>
      </c>
      <c r="Q24" s="76">
        <f t="shared" si="4"/>
        <v>23211803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104804493</v>
      </c>
      <c r="W24" s="76">
        <f t="shared" si="4"/>
        <v>78555095</v>
      </c>
      <c r="X24" s="76">
        <f t="shared" si="4"/>
        <v>26249398</v>
      </c>
      <c r="Y24" s="77">
        <f>+IF(W24&lt;&gt;0,(X24/W24)*100,0)</f>
        <v>33.41527115459538</v>
      </c>
      <c r="Z24" s="78">
        <f t="shared" si="4"/>
        <v>-20197418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45130291</v>
      </c>
      <c r="C27" s="21">
        <v>0</v>
      </c>
      <c r="D27" s="98">
        <v>25126216</v>
      </c>
      <c r="E27" s="99">
        <v>25126216</v>
      </c>
      <c r="F27" s="99">
        <v>0</v>
      </c>
      <c r="G27" s="99">
        <v>640675</v>
      </c>
      <c r="H27" s="99">
        <v>1885449</v>
      </c>
      <c r="I27" s="99">
        <v>2526124</v>
      </c>
      <c r="J27" s="99">
        <v>4953304</v>
      </c>
      <c r="K27" s="99">
        <v>3377714</v>
      </c>
      <c r="L27" s="99">
        <v>3369762</v>
      </c>
      <c r="M27" s="99">
        <v>11700780</v>
      </c>
      <c r="N27" s="99">
        <v>0</v>
      </c>
      <c r="O27" s="99">
        <v>879693</v>
      </c>
      <c r="P27" s="99">
        <v>0</v>
      </c>
      <c r="Q27" s="99">
        <v>879693</v>
      </c>
      <c r="R27" s="99">
        <v>0</v>
      </c>
      <c r="S27" s="99">
        <v>0</v>
      </c>
      <c r="T27" s="99">
        <v>0</v>
      </c>
      <c r="U27" s="99">
        <v>0</v>
      </c>
      <c r="V27" s="99">
        <v>15106597</v>
      </c>
      <c r="W27" s="99">
        <v>18844662</v>
      </c>
      <c r="X27" s="99">
        <v>-3738065</v>
      </c>
      <c r="Y27" s="100">
        <v>-19.84</v>
      </c>
      <c r="Z27" s="101">
        <v>25126216</v>
      </c>
    </row>
    <row r="28" spans="1:26" ht="13.5">
      <c r="A28" s="102" t="s">
        <v>44</v>
      </c>
      <c r="B28" s="18">
        <v>45071384</v>
      </c>
      <c r="C28" s="18">
        <v>0</v>
      </c>
      <c r="D28" s="58">
        <v>23468150</v>
      </c>
      <c r="E28" s="59">
        <v>23468150</v>
      </c>
      <c r="F28" s="59">
        <v>0</v>
      </c>
      <c r="G28" s="59">
        <v>640675</v>
      </c>
      <c r="H28" s="59">
        <v>1885449</v>
      </c>
      <c r="I28" s="59">
        <v>2526124</v>
      </c>
      <c r="J28" s="59">
        <v>4953304</v>
      </c>
      <c r="K28" s="59">
        <v>3377714</v>
      </c>
      <c r="L28" s="59">
        <v>3369762</v>
      </c>
      <c r="M28" s="59">
        <v>11700780</v>
      </c>
      <c r="N28" s="59">
        <v>0</v>
      </c>
      <c r="O28" s="59">
        <v>879693</v>
      </c>
      <c r="P28" s="59">
        <v>0</v>
      </c>
      <c r="Q28" s="59">
        <v>879693</v>
      </c>
      <c r="R28" s="59">
        <v>0</v>
      </c>
      <c r="S28" s="59">
        <v>0</v>
      </c>
      <c r="T28" s="59">
        <v>0</v>
      </c>
      <c r="U28" s="59">
        <v>0</v>
      </c>
      <c r="V28" s="59">
        <v>15106597</v>
      </c>
      <c r="W28" s="59">
        <v>17601113</v>
      </c>
      <c r="X28" s="59">
        <v>-2494516</v>
      </c>
      <c r="Y28" s="60">
        <v>-14.17</v>
      </c>
      <c r="Z28" s="61">
        <v>23468150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58907</v>
      </c>
      <c r="C31" s="18">
        <v>0</v>
      </c>
      <c r="D31" s="58">
        <v>1658066</v>
      </c>
      <c r="E31" s="59">
        <v>1658066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1243550</v>
      </c>
      <c r="X31" s="59">
        <v>-1243550</v>
      </c>
      <c r="Y31" s="60">
        <v>-100</v>
      </c>
      <c r="Z31" s="61">
        <v>1658066</v>
      </c>
    </row>
    <row r="32" spans="1:26" ht="13.5">
      <c r="A32" s="69" t="s">
        <v>50</v>
      </c>
      <c r="B32" s="21">
        <f>SUM(B28:B31)</f>
        <v>45130291</v>
      </c>
      <c r="C32" s="21">
        <f>SUM(C28:C31)</f>
        <v>0</v>
      </c>
      <c r="D32" s="98">
        <f aca="true" t="shared" si="5" ref="D32:Z32">SUM(D28:D31)</f>
        <v>25126216</v>
      </c>
      <c r="E32" s="99">
        <f t="shared" si="5"/>
        <v>25126216</v>
      </c>
      <c r="F32" s="99">
        <f t="shared" si="5"/>
        <v>0</v>
      </c>
      <c r="G32" s="99">
        <f t="shared" si="5"/>
        <v>640675</v>
      </c>
      <c r="H32" s="99">
        <f t="shared" si="5"/>
        <v>1885449</v>
      </c>
      <c r="I32" s="99">
        <f t="shared" si="5"/>
        <v>2526124</v>
      </c>
      <c r="J32" s="99">
        <f t="shared" si="5"/>
        <v>4953304</v>
      </c>
      <c r="K32" s="99">
        <f t="shared" si="5"/>
        <v>3377714</v>
      </c>
      <c r="L32" s="99">
        <f t="shared" si="5"/>
        <v>3369762</v>
      </c>
      <c r="M32" s="99">
        <f t="shared" si="5"/>
        <v>11700780</v>
      </c>
      <c r="N32" s="99">
        <f t="shared" si="5"/>
        <v>0</v>
      </c>
      <c r="O32" s="99">
        <f t="shared" si="5"/>
        <v>879693</v>
      </c>
      <c r="P32" s="99">
        <f t="shared" si="5"/>
        <v>0</v>
      </c>
      <c r="Q32" s="99">
        <f t="shared" si="5"/>
        <v>879693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15106597</v>
      </c>
      <c r="W32" s="99">
        <f t="shared" si="5"/>
        <v>18844663</v>
      </c>
      <c r="X32" s="99">
        <f t="shared" si="5"/>
        <v>-3738066</v>
      </c>
      <c r="Y32" s="100">
        <f>+IF(W32&lt;&gt;0,(X32/W32)*100,0)</f>
        <v>-19.836205083635615</v>
      </c>
      <c r="Z32" s="101">
        <f t="shared" si="5"/>
        <v>25126216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115999723</v>
      </c>
      <c r="C35" s="18">
        <v>0</v>
      </c>
      <c r="D35" s="58">
        <v>200894364</v>
      </c>
      <c r="E35" s="59">
        <v>200894364</v>
      </c>
      <c r="F35" s="59">
        <v>39400989</v>
      </c>
      <c r="G35" s="59">
        <v>37675874</v>
      </c>
      <c r="H35" s="59">
        <v>35619041</v>
      </c>
      <c r="I35" s="59">
        <v>35619041</v>
      </c>
      <c r="J35" s="59">
        <v>42951787</v>
      </c>
      <c r="K35" s="59">
        <v>87229064</v>
      </c>
      <c r="L35" s="59">
        <v>30257440</v>
      </c>
      <c r="M35" s="59">
        <v>30257440</v>
      </c>
      <c r="N35" s="59">
        <v>116577001</v>
      </c>
      <c r="O35" s="59">
        <v>128628316</v>
      </c>
      <c r="P35" s="59">
        <v>109706649</v>
      </c>
      <c r="Q35" s="59">
        <v>109706649</v>
      </c>
      <c r="R35" s="59">
        <v>0</v>
      </c>
      <c r="S35" s="59">
        <v>0</v>
      </c>
      <c r="T35" s="59">
        <v>0</v>
      </c>
      <c r="U35" s="59">
        <v>0</v>
      </c>
      <c r="V35" s="59">
        <v>109706649</v>
      </c>
      <c r="W35" s="59">
        <v>150670773</v>
      </c>
      <c r="X35" s="59">
        <v>-40964124</v>
      </c>
      <c r="Y35" s="60">
        <v>-27.19</v>
      </c>
      <c r="Z35" s="61">
        <v>200894364</v>
      </c>
    </row>
    <row r="36" spans="1:26" ht="13.5">
      <c r="A36" s="57" t="s">
        <v>53</v>
      </c>
      <c r="B36" s="18">
        <v>400241596</v>
      </c>
      <c r="C36" s="18">
        <v>0</v>
      </c>
      <c r="D36" s="58">
        <v>414178341</v>
      </c>
      <c r="E36" s="59">
        <v>414178341</v>
      </c>
      <c r="F36" s="59">
        <v>33418618</v>
      </c>
      <c r="G36" s="59">
        <v>32291904</v>
      </c>
      <c r="H36" s="59">
        <v>25931788</v>
      </c>
      <c r="I36" s="59">
        <v>25931788</v>
      </c>
      <c r="J36" s="59">
        <v>17205271</v>
      </c>
      <c r="K36" s="59">
        <v>-31537616</v>
      </c>
      <c r="L36" s="59">
        <v>-5430237</v>
      </c>
      <c r="M36" s="59">
        <v>-5430237</v>
      </c>
      <c r="N36" s="59">
        <v>-15260243</v>
      </c>
      <c r="O36" s="59">
        <v>-27164423</v>
      </c>
      <c r="P36" s="59">
        <v>17112610</v>
      </c>
      <c r="Q36" s="59">
        <v>17112610</v>
      </c>
      <c r="R36" s="59">
        <v>0</v>
      </c>
      <c r="S36" s="59">
        <v>0</v>
      </c>
      <c r="T36" s="59">
        <v>0</v>
      </c>
      <c r="U36" s="59">
        <v>0</v>
      </c>
      <c r="V36" s="59">
        <v>17112610</v>
      </c>
      <c r="W36" s="59">
        <v>310633756</v>
      </c>
      <c r="X36" s="59">
        <v>-293521146</v>
      </c>
      <c r="Y36" s="60">
        <v>-94.49</v>
      </c>
      <c r="Z36" s="61">
        <v>414178341</v>
      </c>
    </row>
    <row r="37" spans="1:26" ht="13.5">
      <c r="A37" s="57" t="s">
        <v>54</v>
      </c>
      <c r="B37" s="18">
        <v>278528829</v>
      </c>
      <c r="C37" s="18">
        <v>0</v>
      </c>
      <c r="D37" s="58">
        <v>283150796</v>
      </c>
      <c r="E37" s="59">
        <v>283150796</v>
      </c>
      <c r="F37" s="59">
        <v>16709308</v>
      </c>
      <c r="G37" s="59">
        <v>15814586</v>
      </c>
      <c r="H37" s="59">
        <v>11689812</v>
      </c>
      <c r="I37" s="59">
        <v>11689812</v>
      </c>
      <c r="J37" s="59">
        <v>2585585</v>
      </c>
      <c r="K37" s="59">
        <v>1667676</v>
      </c>
      <c r="L37" s="59">
        <v>-2722663</v>
      </c>
      <c r="M37" s="59">
        <v>-2722663</v>
      </c>
      <c r="N37" s="59">
        <v>10739401</v>
      </c>
      <c r="O37" s="59">
        <v>10330014</v>
      </c>
      <c r="P37" s="59">
        <v>22046423</v>
      </c>
      <c r="Q37" s="59">
        <v>22046423</v>
      </c>
      <c r="R37" s="59">
        <v>0</v>
      </c>
      <c r="S37" s="59">
        <v>0</v>
      </c>
      <c r="T37" s="59">
        <v>0</v>
      </c>
      <c r="U37" s="59">
        <v>0</v>
      </c>
      <c r="V37" s="59">
        <v>22046423</v>
      </c>
      <c r="W37" s="59">
        <v>212363097</v>
      </c>
      <c r="X37" s="59">
        <v>-190316674</v>
      </c>
      <c r="Y37" s="60">
        <v>-89.62</v>
      </c>
      <c r="Z37" s="61">
        <v>283150796</v>
      </c>
    </row>
    <row r="38" spans="1:26" ht="13.5">
      <c r="A38" s="57" t="s">
        <v>55</v>
      </c>
      <c r="B38" s="18">
        <v>46411713</v>
      </c>
      <c r="C38" s="18">
        <v>0</v>
      </c>
      <c r="D38" s="58">
        <v>26199617</v>
      </c>
      <c r="E38" s="59">
        <v>26199617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19649713</v>
      </c>
      <c r="X38" s="59">
        <v>-19649713</v>
      </c>
      <c r="Y38" s="60">
        <v>-100</v>
      </c>
      <c r="Z38" s="61">
        <v>26199617</v>
      </c>
    </row>
    <row r="39" spans="1:26" ht="13.5">
      <c r="A39" s="57" t="s">
        <v>56</v>
      </c>
      <c r="B39" s="18">
        <v>191300777</v>
      </c>
      <c r="C39" s="18">
        <v>0</v>
      </c>
      <c r="D39" s="58">
        <v>305722292</v>
      </c>
      <c r="E39" s="59">
        <v>305722292</v>
      </c>
      <c r="F39" s="59">
        <v>56110299</v>
      </c>
      <c r="G39" s="59">
        <v>54153192</v>
      </c>
      <c r="H39" s="59">
        <v>49861017</v>
      </c>
      <c r="I39" s="59">
        <v>49861017</v>
      </c>
      <c r="J39" s="59">
        <v>57571473</v>
      </c>
      <c r="K39" s="59">
        <v>54023772</v>
      </c>
      <c r="L39" s="59">
        <v>27549866</v>
      </c>
      <c r="M39" s="59">
        <v>27549866</v>
      </c>
      <c r="N39" s="59">
        <v>90577357</v>
      </c>
      <c r="O39" s="59">
        <v>91133879</v>
      </c>
      <c r="P39" s="59">
        <v>104772836</v>
      </c>
      <c r="Q39" s="59">
        <v>104772836</v>
      </c>
      <c r="R39" s="59">
        <v>0</v>
      </c>
      <c r="S39" s="59">
        <v>0</v>
      </c>
      <c r="T39" s="59">
        <v>0</v>
      </c>
      <c r="U39" s="59">
        <v>0</v>
      </c>
      <c r="V39" s="59">
        <v>104772836</v>
      </c>
      <c r="W39" s="59">
        <v>229291719</v>
      </c>
      <c r="X39" s="59">
        <v>-124518883</v>
      </c>
      <c r="Y39" s="60">
        <v>-54.31</v>
      </c>
      <c r="Z39" s="61">
        <v>305722292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56904022</v>
      </c>
      <c r="C42" s="18">
        <v>0</v>
      </c>
      <c r="D42" s="58">
        <v>-21703892</v>
      </c>
      <c r="E42" s="59">
        <v>-21703892</v>
      </c>
      <c r="F42" s="59">
        <v>31073900</v>
      </c>
      <c r="G42" s="59">
        <v>-12807615</v>
      </c>
      <c r="H42" s="59">
        <v>-5980680</v>
      </c>
      <c r="I42" s="59">
        <v>12285605</v>
      </c>
      <c r="J42" s="59">
        <v>3340266</v>
      </c>
      <c r="K42" s="59">
        <v>-3119267</v>
      </c>
      <c r="L42" s="59">
        <v>17072933</v>
      </c>
      <c r="M42" s="59">
        <v>17293932</v>
      </c>
      <c r="N42" s="59">
        <v>3355793</v>
      </c>
      <c r="O42" s="59">
        <v>-8964756</v>
      </c>
      <c r="P42" s="59">
        <v>3002690</v>
      </c>
      <c r="Q42" s="59">
        <v>-2606273</v>
      </c>
      <c r="R42" s="59">
        <v>0</v>
      </c>
      <c r="S42" s="59">
        <v>0</v>
      </c>
      <c r="T42" s="59">
        <v>0</v>
      </c>
      <c r="U42" s="59">
        <v>0</v>
      </c>
      <c r="V42" s="59">
        <v>26973264</v>
      </c>
      <c r="W42" s="59">
        <v>1714730</v>
      </c>
      <c r="X42" s="59">
        <v>25258534</v>
      </c>
      <c r="Y42" s="60">
        <v>1473.03</v>
      </c>
      <c r="Z42" s="61">
        <v>-21703892</v>
      </c>
    </row>
    <row r="43" spans="1:26" ht="13.5">
      <c r="A43" s="57" t="s">
        <v>59</v>
      </c>
      <c r="B43" s="18">
        <v>-48113686</v>
      </c>
      <c r="C43" s="18">
        <v>0</v>
      </c>
      <c r="D43" s="58">
        <v>-36726216</v>
      </c>
      <c r="E43" s="59">
        <v>-36726216</v>
      </c>
      <c r="F43" s="59">
        <v>0</v>
      </c>
      <c r="G43" s="59">
        <v>-281857</v>
      </c>
      <c r="H43" s="59">
        <v>-1885449</v>
      </c>
      <c r="I43" s="59">
        <v>-2167306</v>
      </c>
      <c r="J43" s="59">
        <v>-4953304</v>
      </c>
      <c r="K43" s="59">
        <v>-10857141</v>
      </c>
      <c r="L43" s="59">
        <v>-3369761</v>
      </c>
      <c r="M43" s="59">
        <v>-19180206</v>
      </c>
      <c r="N43" s="59">
        <v>0</v>
      </c>
      <c r="O43" s="59">
        <v>-879693</v>
      </c>
      <c r="P43" s="59">
        <v>0</v>
      </c>
      <c r="Q43" s="59">
        <v>-879693</v>
      </c>
      <c r="R43" s="59">
        <v>0</v>
      </c>
      <c r="S43" s="59">
        <v>0</v>
      </c>
      <c r="T43" s="59">
        <v>0</v>
      </c>
      <c r="U43" s="59">
        <v>0</v>
      </c>
      <c r="V43" s="59">
        <v>-22227205</v>
      </c>
      <c r="W43" s="59">
        <v>-29123134</v>
      </c>
      <c r="X43" s="59">
        <v>6895929</v>
      </c>
      <c r="Y43" s="60">
        <v>-23.68</v>
      </c>
      <c r="Z43" s="61">
        <v>-36726216</v>
      </c>
    </row>
    <row r="44" spans="1:26" ht="13.5">
      <c r="A44" s="57" t="s">
        <v>60</v>
      </c>
      <c r="B44" s="18">
        <v>-2781465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5730857</v>
      </c>
      <c r="C45" s="21">
        <v>0</v>
      </c>
      <c r="D45" s="98">
        <v>-91500108</v>
      </c>
      <c r="E45" s="99">
        <v>-91500108</v>
      </c>
      <c r="F45" s="99">
        <v>30926815</v>
      </c>
      <c r="G45" s="99">
        <v>17837343</v>
      </c>
      <c r="H45" s="99">
        <v>9971214</v>
      </c>
      <c r="I45" s="99">
        <v>9971214</v>
      </c>
      <c r="J45" s="99">
        <v>8358176</v>
      </c>
      <c r="K45" s="99">
        <v>-5618232</v>
      </c>
      <c r="L45" s="99">
        <v>8084940</v>
      </c>
      <c r="M45" s="99">
        <v>8084940</v>
      </c>
      <c r="N45" s="99">
        <v>11440733</v>
      </c>
      <c r="O45" s="99">
        <v>1596284</v>
      </c>
      <c r="P45" s="99">
        <v>4598974</v>
      </c>
      <c r="Q45" s="99">
        <v>4598974</v>
      </c>
      <c r="R45" s="99">
        <v>0</v>
      </c>
      <c r="S45" s="99">
        <v>0</v>
      </c>
      <c r="T45" s="99">
        <v>0</v>
      </c>
      <c r="U45" s="99">
        <v>0</v>
      </c>
      <c r="V45" s="99">
        <v>4598974</v>
      </c>
      <c r="W45" s="99">
        <v>-60478404</v>
      </c>
      <c r="X45" s="99">
        <v>65077378</v>
      </c>
      <c r="Y45" s="100">
        <v>-107.6</v>
      </c>
      <c r="Z45" s="101">
        <v>-91500108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15908870</v>
      </c>
      <c r="C49" s="51">
        <v>0</v>
      </c>
      <c r="D49" s="128">
        <v>10391909</v>
      </c>
      <c r="E49" s="53">
        <v>8929790</v>
      </c>
      <c r="F49" s="53">
        <v>0</v>
      </c>
      <c r="G49" s="53">
        <v>0</v>
      </c>
      <c r="H49" s="53">
        <v>0</v>
      </c>
      <c r="I49" s="53">
        <v>8982018</v>
      </c>
      <c r="J49" s="53">
        <v>0</v>
      </c>
      <c r="K49" s="53">
        <v>0</v>
      </c>
      <c r="L49" s="53">
        <v>0</v>
      </c>
      <c r="M49" s="53">
        <v>8890732</v>
      </c>
      <c r="N49" s="53">
        <v>0</v>
      </c>
      <c r="O49" s="53">
        <v>0</v>
      </c>
      <c r="P49" s="53">
        <v>0</v>
      </c>
      <c r="Q49" s="53">
        <v>8947963</v>
      </c>
      <c r="R49" s="53">
        <v>0</v>
      </c>
      <c r="S49" s="53">
        <v>0</v>
      </c>
      <c r="T49" s="53">
        <v>0</v>
      </c>
      <c r="U49" s="53">
        <v>0</v>
      </c>
      <c r="V49" s="53">
        <v>51452562</v>
      </c>
      <c r="W49" s="53">
        <v>449651416</v>
      </c>
      <c r="X49" s="53">
        <v>563155260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7895626</v>
      </c>
      <c r="C51" s="51">
        <v>0</v>
      </c>
      <c r="D51" s="128">
        <v>8846759</v>
      </c>
      <c r="E51" s="53">
        <v>8131603</v>
      </c>
      <c r="F51" s="53">
        <v>0</v>
      </c>
      <c r="G51" s="53">
        <v>0</v>
      </c>
      <c r="H51" s="53">
        <v>0</v>
      </c>
      <c r="I51" s="53">
        <v>8175629</v>
      </c>
      <c r="J51" s="53">
        <v>0</v>
      </c>
      <c r="K51" s="53">
        <v>0</v>
      </c>
      <c r="L51" s="53">
        <v>0</v>
      </c>
      <c r="M51" s="53">
        <v>7256393</v>
      </c>
      <c r="N51" s="53">
        <v>0</v>
      </c>
      <c r="O51" s="53">
        <v>0</v>
      </c>
      <c r="P51" s="53">
        <v>0</v>
      </c>
      <c r="Q51" s="53">
        <v>2915058</v>
      </c>
      <c r="R51" s="53">
        <v>0</v>
      </c>
      <c r="S51" s="53">
        <v>0</v>
      </c>
      <c r="T51" s="53">
        <v>0</v>
      </c>
      <c r="U51" s="53">
        <v>0</v>
      </c>
      <c r="V51" s="53">
        <v>10505481</v>
      </c>
      <c r="W51" s="53">
        <v>200204477</v>
      </c>
      <c r="X51" s="53">
        <v>253931026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85.05338043884166</v>
      </c>
      <c r="C58" s="5">
        <f>IF(C67=0,0,+(C76/C67)*100)</f>
        <v>0</v>
      </c>
      <c r="D58" s="6">
        <f aca="true" t="shared" si="6" ref="D58:Z58">IF(D67=0,0,+(D76/D67)*100)</f>
        <v>64.00000056197464</v>
      </c>
      <c r="E58" s="7">
        <f t="shared" si="6"/>
        <v>64.00000056197464</v>
      </c>
      <c r="F58" s="7">
        <f t="shared" si="6"/>
        <v>28.447287020375555</v>
      </c>
      <c r="G58" s="7">
        <f t="shared" si="6"/>
        <v>74.77303997533741</v>
      </c>
      <c r="H58" s="7">
        <f t="shared" si="6"/>
        <v>67.30994048032908</v>
      </c>
      <c r="I58" s="7">
        <f t="shared" si="6"/>
        <v>50.11607656792059</v>
      </c>
      <c r="J58" s="7">
        <f t="shared" si="6"/>
        <v>44.188393440179645</v>
      </c>
      <c r="K58" s="7">
        <f t="shared" si="6"/>
        <v>56.549741959837085</v>
      </c>
      <c r="L58" s="7">
        <f t="shared" si="6"/>
        <v>45.61131877678764</v>
      </c>
      <c r="M58" s="7">
        <f t="shared" si="6"/>
        <v>48.297320827950394</v>
      </c>
      <c r="N58" s="7">
        <f t="shared" si="6"/>
        <v>30.54864604010244</v>
      </c>
      <c r="O58" s="7">
        <f t="shared" si="6"/>
        <v>78.50660479042365</v>
      </c>
      <c r="P58" s="7">
        <f t="shared" si="6"/>
        <v>49.315458872739434</v>
      </c>
      <c r="Q58" s="7">
        <f t="shared" si="6"/>
        <v>53.309606496880804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50.494600680045245</v>
      </c>
      <c r="W58" s="7">
        <f t="shared" si="6"/>
        <v>63.65167703848914</v>
      </c>
      <c r="X58" s="7">
        <f t="shared" si="6"/>
        <v>0</v>
      </c>
      <c r="Y58" s="7">
        <f t="shared" si="6"/>
        <v>0</v>
      </c>
      <c r="Z58" s="8">
        <f t="shared" si="6"/>
        <v>64.00000056197464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</v>
      </c>
      <c r="E59" s="10">
        <f t="shared" si="7"/>
        <v>64</v>
      </c>
      <c r="F59" s="10">
        <f t="shared" si="7"/>
        <v>8.311669267636042</v>
      </c>
      <c r="G59" s="10">
        <f t="shared" si="7"/>
        <v>80.36979527101408</v>
      </c>
      <c r="H59" s="10">
        <f t="shared" si="7"/>
        <v>62.38802162915744</v>
      </c>
      <c r="I59" s="10">
        <f t="shared" si="7"/>
        <v>22.652961485151128</v>
      </c>
      <c r="J59" s="10">
        <f t="shared" si="7"/>
        <v>123.15245135811983</v>
      </c>
      <c r="K59" s="10">
        <f t="shared" si="7"/>
        <v>68.93988775407335</v>
      </c>
      <c r="L59" s="10">
        <f t="shared" si="7"/>
        <v>56.510707568632455</v>
      </c>
      <c r="M59" s="10">
        <f t="shared" si="7"/>
        <v>83.3104339348762</v>
      </c>
      <c r="N59" s="10">
        <f t="shared" si="7"/>
        <v>34.12992493264863</v>
      </c>
      <c r="O59" s="10">
        <f t="shared" si="7"/>
        <v>52.238711679354275</v>
      </c>
      <c r="P59" s="10">
        <f t="shared" si="7"/>
        <v>67.17129815187315</v>
      </c>
      <c r="Q59" s="10">
        <f t="shared" si="7"/>
        <v>51.17698925381969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40.82847370951839</v>
      </c>
      <c r="W59" s="10">
        <f t="shared" si="7"/>
        <v>72.38427465227505</v>
      </c>
      <c r="X59" s="10">
        <f t="shared" si="7"/>
        <v>0</v>
      </c>
      <c r="Y59" s="10">
        <f t="shared" si="7"/>
        <v>0</v>
      </c>
      <c r="Z59" s="11">
        <f t="shared" si="7"/>
        <v>64</v>
      </c>
    </row>
    <row r="60" spans="1:26" ht="13.5">
      <c r="A60" s="37" t="s">
        <v>32</v>
      </c>
      <c r="B60" s="12">
        <f t="shared" si="7"/>
        <v>110.49909403229631</v>
      </c>
      <c r="C60" s="12">
        <f t="shared" si="7"/>
        <v>0</v>
      </c>
      <c r="D60" s="3">
        <f t="shared" si="7"/>
        <v>64.00000062246369</v>
      </c>
      <c r="E60" s="13">
        <f t="shared" si="7"/>
        <v>64.00000062246369</v>
      </c>
      <c r="F60" s="13">
        <f t="shared" si="7"/>
        <v>57.81293449057203</v>
      </c>
      <c r="G60" s="13">
        <f t="shared" si="7"/>
        <v>94.61849576322476</v>
      </c>
      <c r="H60" s="13">
        <f t="shared" si="7"/>
        <v>108.91513821684389</v>
      </c>
      <c r="I60" s="13">
        <f t="shared" si="7"/>
        <v>82.44218765946098</v>
      </c>
      <c r="J60" s="13">
        <f t="shared" si="7"/>
        <v>43.968767480887564</v>
      </c>
      <c r="K60" s="13">
        <f t="shared" si="7"/>
        <v>69.55582266916981</v>
      </c>
      <c r="L60" s="13">
        <f t="shared" si="7"/>
        <v>55.556939732987786</v>
      </c>
      <c r="M60" s="13">
        <f t="shared" si="7"/>
        <v>54.587807861295765</v>
      </c>
      <c r="N60" s="13">
        <f t="shared" si="7"/>
        <v>38.82801264951631</v>
      </c>
      <c r="O60" s="13">
        <f t="shared" si="7"/>
        <v>103.45572938823426</v>
      </c>
      <c r="P60" s="13">
        <f t="shared" si="7"/>
        <v>61.39346618785447</v>
      </c>
      <c r="Q60" s="13">
        <f t="shared" si="7"/>
        <v>68.90176660965709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66.82355566118524</v>
      </c>
      <c r="W60" s="13">
        <f t="shared" si="7"/>
        <v>62.09108942030694</v>
      </c>
      <c r="X60" s="13">
        <f t="shared" si="7"/>
        <v>0</v>
      </c>
      <c r="Y60" s="13">
        <f t="shared" si="7"/>
        <v>0</v>
      </c>
      <c r="Z60" s="14">
        <f t="shared" si="7"/>
        <v>64.00000062246369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64.00000018524888</v>
      </c>
      <c r="E61" s="13">
        <f t="shared" si="7"/>
        <v>64.00000018524888</v>
      </c>
      <c r="F61" s="13">
        <f t="shared" si="7"/>
        <v>75.97183433514458</v>
      </c>
      <c r="G61" s="13">
        <f t="shared" si="7"/>
        <v>131.3799090422519</v>
      </c>
      <c r="H61" s="13">
        <f t="shared" si="7"/>
        <v>51.67803682876413</v>
      </c>
      <c r="I61" s="13">
        <f t="shared" si="7"/>
        <v>86.57255872023393</v>
      </c>
      <c r="J61" s="13">
        <f t="shared" si="7"/>
        <v>75.03242169587814</v>
      </c>
      <c r="K61" s="13">
        <f t="shared" si="7"/>
        <v>97.09542513840483</v>
      </c>
      <c r="L61" s="13">
        <f t="shared" si="7"/>
        <v>72.89762072922049</v>
      </c>
      <c r="M61" s="13">
        <f t="shared" si="7"/>
        <v>81.38188904362246</v>
      </c>
      <c r="N61" s="13">
        <f t="shared" si="7"/>
        <v>55.98515646475022</v>
      </c>
      <c r="O61" s="13">
        <f t="shared" si="7"/>
        <v>146.15734995315788</v>
      </c>
      <c r="P61" s="13">
        <f t="shared" si="7"/>
        <v>69.65979253394661</v>
      </c>
      <c r="Q61" s="13">
        <f t="shared" si="7"/>
        <v>92.17248357993813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86.66729612465882</v>
      </c>
      <c r="W61" s="13">
        <f t="shared" si="7"/>
        <v>63.43239242618031</v>
      </c>
      <c r="X61" s="13">
        <f t="shared" si="7"/>
        <v>0</v>
      </c>
      <c r="Y61" s="13">
        <f t="shared" si="7"/>
        <v>0</v>
      </c>
      <c r="Z61" s="14">
        <f t="shared" si="7"/>
        <v>64.00000018524888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64.00000032019709</v>
      </c>
      <c r="E62" s="13">
        <f t="shared" si="7"/>
        <v>64.00000032019709</v>
      </c>
      <c r="F62" s="13">
        <f t="shared" si="7"/>
        <v>21.813359306463784</v>
      </c>
      <c r="G62" s="13">
        <f t="shared" si="7"/>
        <v>25.469446048022082</v>
      </c>
      <c r="H62" s="13">
        <f t="shared" si="7"/>
        <v>-21.308640190665752</v>
      </c>
      <c r="I62" s="13">
        <f t="shared" si="7"/>
        <v>103.59900763383929</v>
      </c>
      <c r="J62" s="13">
        <f t="shared" si="7"/>
        <v>7.987935633716986</v>
      </c>
      <c r="K62" s="13">
        <f t="shared" si="7"/>
        <v>22.327721878706058</v>
      </c>
      <c r="L62" s="13">
        <f t="shared" si="7"/>
        <v>22.868036510344403</v>
      </c>
      <c r="M62" s="13">
        <f t="shared" si="7"/>
        <v>14.154460192954058</v>
      </c>
      <c r="N62" s="13">
        <f t="shared" si="7"/>
        <v>11.352127683279349</v>
      </c>
      <c r="O62" s="13">
        <f t="shared" si="7"/>
        <v>32.07750055465889</v>
      </c>
      <c r="P62" s="13">
        <f t="shared" si="7"/>
        <v>31.085020044936286</v>
      </c>
      <c r="Q62" s="13">
        <f t="shared" si="7"/>
        <v>25.028947113949325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24.471983100054242</v>
      </c>
      <c r="W62" s="13">
        <f t="shared" si="7"/>
        <v>58.71755838213322</v>
      </c>
      <c r="X62" s="13">
        <f t="shared" si="7"/>
        <v>0</v>
      </c>
      <c r="Y62" s="13">
        <f t="shared" si="7"/>
        <v>0</v>
      </c>
      <c r="Z62" s="14">
        <f t="shared" si="7"/>
        <v>64.00000032019709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64.00000080902034</v>
      </c>
      <c r="E63" s="13">
        <f t="shared" si="7"/>
        <v>64.00000080902034</v>
      </c>
      <c r="F63" s="13">
        <f t="shared" si="7"/>
        <v>27.99018466364679</v>
      </c>
      <c r="G63" s="13">
        <f t="shared" si="7"/>
        <v>34.729285270846816</v>
      </c>
      <c r="H63" s="13">
        <f t="shared" si="7"/>
        <v>40.761296094045846</v>
      </c>
      <c r="I63" s="13">
        <f t="shared" si="7"/>
        <v>34.04671291956925</v>
      </c>
      <c r="J63" s="13">
        <f t="shared" si="7"/>
        <v>21.349856443168385</v>
      </c>
      <c r="K63" s="13">
        <f t="shared" si="7"/>
        <v>31.639309269436293</v>
      </c>
      <c r="L63" s="13">
        <f t="shared" si="7"/>
        <v>23.869955601742443</v>
      </c>
      <c r="M63" s="13">
        <f t="shared" si="7"/>
        <v>25.303106225726278</v>
      </c>
      <c r="N63" s="13">
        <f t="shared" si="7"/>
        <v>13.426129288719638</v>
      </c>
      <c r="O63" s="13">
        <f t="shared" si="7"/>
        <v>34.61835736550011</v>
      </c>
      <c r="P63" s="13">
        <f t="shared" si="7"/>
        <v>26.452872497079</v>
      </c>
      <c r="Q63" s="13">
        <f t="shared" si="7"/>
        <v>24.82023234057018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27.507203932790407</v>
      </c>
      <c r="W63" s="13">
        <f t="shared" si="7"/>
        <v>63.99989320932671</v>
      </c>
      <c r="X63" s="13">
        <f t="shared" si="7"/>
        <v>0</v>
      </c>
      <c r="Y63" s="13">
        <f t="shared" si="7"/>
        <v>0</v>
      </c>
      <c r="Z63" s="14">
        <f t="shared" si="7"/>
        <v>64.00000080902034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64.00000293068598</v>
      </c>
      <c r="E64" s="13">
        <f t="shared" si="7"/>
        <v>64.00000293068598</v>
      </c>
      <c r="F64" s="13">
        <f t="shared" si="7"/>
        <v>25.451711674860157</v>
      </c>
      <c r="G64" s="13">
        <f t="shared" si="7"/>
        <v>34.8125849991019</v>
      </c>
      <c r="H64" s="13">
        <f t="shared" si="7"/>
        <v>41.90714181276833</v>
      </c>
      <c r="I64" s="13">
        <f t="shared" si="7"/>
        <v>33.420237713240816</v>
      </c>
      <c r="J64" s="13">
        <f t="shared" si="7"/>
        <v>22.91516943671961</v>
      </c>
      <c r="K64" s="13">
        <f t="shared" si="7"/>
        <v>25.904943603455514</v>
      </c>
      <c r="L64" s="13">
        <f t="shared" si="7"/>
        <v>23.06834302674716</v>
      </c>
      <c r="M64" s="13">
        <f t="shared" si="7"/>
        <v>23.88033642960484</v>
      </c>
      <c r="N64" s="13">
        <f t="shared" si="7"/>
        <v>13.64517704226862</v>
      </c>
      <c r="O64" s="13">
        <f t="shared" si="7"/>
        <v>35.19529004609271</v>
      </c>
      <c r="P64" s="13">
        <f t="shared" si="7"/>
        <v>27.997811618860958</v>
      </c>
      <c r="Q64" s="13">
        <f t="shared" si="7"/>
        <v>25.60761089331801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26.950034479710016</v>
      </c>
      <c r="W64" s="13">
        <f t="shared" si="7"/>
        <v>63.99996190107762</v>
      </c>
      <c r="X64" s="13">
        <f t="shared" si="7"/>
        <v>0</v>
      </c>
      <c r="Y64" s="13">
        <f t="shared" si="7"/>
        <v>0</v>
      </c>
      <c r="Z64" s="14">
        <f t="shared" si="7"/>
        <v>64.00000293068598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64.00000082454437</v>
      </c>
      <c r="E66" s="16">
        <f t="shared" si="7"/>
        <v>64.00000082454437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63.99998763183689</v>
      </c>
      <c r="X66" s="16">
        <f t="shared" si="7"/>
        <v>0</v>
      </c>
      <c r="Y66" s="16">
        <f t="shared" si="7"/>
        <v>0</v>
      </c>
      <c r="Z66" s="17">
        <f t="shared" si="7"/>
        <v>64.00000082454437</v>
      </c>
    </row>
    <row r="67" spans="1:26" ht="13.5" hidden="1">
      <c r="A67" s="40" t="s">
        <v>111</v>
      </c>
      <c r="B67" s="23">
        <v>198582013</v>
      </c>
      <c r="C67" s="23"/>
      <c r="D67" s="24">
        <v>170826211</v>
      </c>
      <c r="E67" s="25">
        <v>170826211</v>
      </c>
      <c r="F67" s="25">
        <v>23860205</v>
      </c>
      <c r="G67" s="25">
        <v>14499690</v>
      </c>
      <c r="H67" s="25">
        <v>9276765</v>
      </c>
      <c r="I67" s="25">
        <v>47636660</v>
      </c>
      <c r="J67" s="25">
        <v>20638553</v>
      </c>
      <c r="K67" s="25">
        <v>15140085</v>
      </c>
      <c r="L67" s="25">
        <v>14944159</v>
      </c>
      <c r="M67" s="25">
        <v>50722797</v>
      </c>
      <c r="N67" s="25">
        <v>15130101</v>
      </c>
      <c r="O67" s="25">
        <v>16020796</v>
      </c>
      <c r="P67" s="25">
        <v>14846807</v>
      </c>
      <c r="Q67" s="25">
        <v>45997704</v>
      </c>
      <c r="R67" s="25"/>
      <c r="S67" s="25"/>
      <c r="T67" s="25"/>
      <c r="U67" s="25"/>
      <c r="V67" s="25">
        <v>144357161</v>
      </c>
      <c r="W67" s="25">
        <v>131083038</v>
      </c>
      <c r="X67" s="25"/>
      <c r="Y67" s="24"/>
      <c r="Z67" s="26">
        <v>170826211</v>
      </c>
    </row>
    <row r="68" spans="1:26" ht="13.5" hidden="1">
      <c r="A68" s="36" t="s">
        <v>31</v>
      </c>
      <c r="B68" s="18">
        <v>15697415</v>
      </c>
      <c r="C68" s="18"/>
      <c r="D68" s="19">
        <v>22900000</v>
      </c>
      <c r="E68" s="20">
        <v>22900000</v>
      </c>
      <c r="F68" s="20">
        <v>10924773</v>
      </c>
      <c r="G68" s="20">
        <v>1624196</v>
      </c>
      <c r="H68" s="20">
        <v>1583788</v>
      </c>
      <c r="I68" s="20">
        <v>14132757</v>
      </c>
      <c r="J68" s="20">
        <v>1661120</v>
      </c>
      <c r="K68" s="20">
        <v>1597029</v>
      </c>
      <c r="L68" s="20">
        <v>1613158</v>
      </c>
      <c r="M68" s="20">
        <v>4871307</v>
      </c>
      <c r="N68" s="20">
        <v>1605758</v>
      </c>
      <c r="O68" s="20">
        <v>1614567</v>
      </c>
      <c r="P68" s="20">
        <v>1604273</v>
      </c>
      <c r="Q68" s="20">
        <v>4824598</v>
      </c>
      <c r="R68" s="20"/>
      <c r="S68" s="20"/>
      <c r="T68" s="20"/>
      <c r="U68" s="20"/>
      <c r="V68" s="20">
        <v>23828662</v>
      </c>
      <c r="W68" s="20">
        <v>17174997</v>
      </c>
      <c r="X68" s="20"/>
      <c r="Y68" s="19"/>
      <c r="Z68" s="22">
        <v>22900000</v>
      </c>
    </row>
    <row r="69" spans="1:26" ht="13.5" hidden="1">
      <c r="A69" s="37" t="s">
        <v>32</v>
      </c>
      <c r="B69" s="18">
        <v>152852579</v>
      </c>
      <c r="C69" s="18"/>
      <c r="D69" s="19">
        <v>128521555</v>
      </c>
      <c r="E69" s="20">
        <v>128521555</v>
      </c>
      <c r="F69" s="20">
        <v>10169956</v>
      </c>
      <c r="G69" s="20">
        <v>10078892</v>
      </c>
      <c r="H69" s="20">
        <v>4825859</v>
      </c>
      <c r="I69" s="20">
        <v>25074707</v>
      </c>
      <c r="J69" s="20">
        <v>16089000</v>
      </c>
      <c r="K69" s="20">
        <v>10726189</v>
      </c>
      <c r="L69" s="20">
        <v>10628053</v>
      </c>
      <c r="M69" s="20">
        <v>37443242</v>
      </c>
      <c r="N69" s="20">
        <v>10492417</v>
      </c>
      <c r="O69" s="20">
        <v>11342005</v>
      </c>
      <c r="P69" s="20">
        <v>10170724</v>
      </c>
      <c r="Q69" s="20">
        <v>32005146</v>
      </c>
      <c r="R69" s="20"/>
      <c r="S69" s="20"/>
      <c r="T69" s="20"/>
      <c r="U69" s="20"/>
      <c r="V69" s="20">
        <v>94523095</v>
      </c>
      <c r="W69" s="20">
        <v>99354546</v>
      </c>
      <c r="X69" s="20"/>
      <c r="Y69" s="19"/>
      <c r="Z69" s="22">
        <v>128521555</v>
      </c>
    </row>
    <row r="70" spans="1:26" ht="13.5" hidden="1">
      <c r="A70" s="38" t="s">
        <v>105</v>
      </c>
      <c r="B70" s="18">
        <v>68987806</v>
      </c>
      <c r="C70" s="18"/>
      <c r="D70" s="19">
        <v>64777717</v>
      </c>
      <c r="E70" s="20">
        <v>64777717</v>
      </c>
      <c r="F70" s="20">
        <v>6501391</v>
      </c>
      <c r="G70" s="20">
        <v>6419684</v>
      </c>
      <c r="H70" s="20">
        <v>6268307</v>
      </c>
      <c r="I70" s="20">
        <v>19189382</v>
      </c>
      <c r="J70" s="20">
        <v>6701531</v>
      </c>
      <c r="K70" s="20">
        <v>6098414</v>
      </c>
      <c r="L70" s="20">
        <v>6279445</v>
      </c>
      <c r="M70" s="20">
        <v>19079390</v>
      </c>
      <c r="N70" s="20">
        <v>6082648</v>
      </c>
      <c r="O70" s="20">
        <v>6575280</v>
      </c>
      <c r="P70" s="20">
        <v>5989992</v>
      </c>
      <c r="Q70" s="20">
        <v>18647920</v>
      </c>
      <c r="R70" s="20"/>
      <c r="S70" s="20"/>
      <c r="T70" s="20"/>
      <c r="U70" s="20"/>
      <c r="V70" s="20">
        <v>56916692</v>
      </c>
      <c r="W70" s="20">
        <v>49018014</v>
      </c>
      <c r="X70" s="20"/>
      <c r="Y70" s="19"/>
      <c r="Z70" s="22">
        <v>64777717</v>
      </c>
    </row>
    <row r="71" spans="1:26" ht="13.5" hidden="1">
      <c r="A71" s="38" t="s">
        <v>106</v>
      </c>
      <c r="B71" s="18">
        <v>49597629</v>
      </c>
      <c r="C71" s="18"/>
      <c r="D71" s="19">
        <v>37476917</v>
      </c>
      <c r="E71" s="20">
        <v>37476917</v>
      </c>
      <c r="F71" s="20">
        <v>2088312</v>
      </c>
      <c r="G71" s="20">
        <v>2127188</v>
      </c>
      <c r="H71" s="20">
        <v>-2697915</v>
      </c>
      <c r="I71" s="20">
        <v>1517585</v>
      </c>
      <c r="J71" s="20">
        <v>6957680</v>
      </c>
      <c r="K71" s="20">
        <v>2681420</v>
      </c>
      <c r="L71" s="20">
        <v>2408742</v>
      </c>
      <c r="M71" s="20">
        <v>12047842</v>
      </c>
      <c r="N71" s="20">
        <v>2468295</v>
      </c>
      <c r="O71" s="20">
        <v>2821554</v>
      </c>
      <c r="P71" s="20">
        <v>2290354</v>
      </c>
      <c r="Q71" s="20">
        <v>7580203</v>
      </c>
      <c r="R71" s="20"/>
      <c r="S71" s="20"/>
      <c r="T71" s="20"/>
      <c r="U71" s="20"/>
      <c r="V71" s="20">
        <v>21145630</v>
      </c>
      <c r="W71" s="20">
        <v>30636342</v>
      </c>
      <c r="X71" s="20"/>
      <c r="Y71" s="19"/>
      <c r="Z71" s="22">
        <v>37476917</v>
      </c>
    </row>
    <row r="72" spans="1:26" ht="13.5" hidden="1">
      <c r="A72" s="38" t="s">
        <v>107</v>
      </c>
      <c r="B72" s="18">
        <v>20282179</v>
      </c>
      <c r="C72" s="18"/>
      <c r="D72" s="19">
        <v>9888503</v>
      </c>
      <c r="E72" s="20">
        <v>9888503</v>
      </c>
      <c r="F72" s="20">
        <v>910412</v>
      </c>
      <c r="G72" s="20">
        <v>908484</v>
      </c>
      <c r="H72" s="20">
        <v>728836</v>
      </c>
      <c r="I72" s="20">
        <v>2547732</v>
      </c>
      <c r="J72" s="20">
        <v>1373672</v>
      </c>
      <c r="K72" s="20">
        <v>1105612</v>
      </c>
      <c r="L72" s="20">
        <v>1098917</v>
      </c>
      <c r="M72" s="20">
        <v>3578201</v>
      </c>
      <c r="N72" s="20">
        <v>1101844</v>
      </c>
      <c r="O72" s="20">
        <v>1104908</v>
      </c>
      <c r="P72" s="20">
        <v>1058713</v>
      </c>
      <c r="Q72" s="20">
        <v>3265465</v>
      </c>
      <c r="R72" s="20"/>
      <c r="S72" s="20"/>
      <c r="T72" s="20"/>
      <c r="U72" s="20"/>
      <c r="V72" s="20">
        <v>9391398</v>
      </c>
      <c r="W72" s="20">
        <v>7416378</v>
      </c>
      <c r="X72" s="20"/>
      <c r="Y72" s="19"/>
      <c r="Z72" s="22">
        <v>9888503</v>
      </c>
    </row>
    <row r="73" spans="1:26" ht="13.5" hidden="1">
      <c r="A73" s="38" t="s">
        <v>108</v>
      </c>
      <c r="B73" s="18">
        <v>13984965</v>
      </c>
      <c r="C73" s="18"/>
      <c r="D73" s="19">
        <v>16378418</v>
      </c>
      <c r="E73" s="20">
        <v>16378418</v>
      </c>
      <c r="F73" s="20">
        <v>669841</v>
      </c>
      <c r="G73" s="20">
        <v>623536</v>
      </c>
      <c r="H73" s="20">
        <v>526631</v>
      </c>
      <c r="I73" s="20">
        <v>1820008</v>
      </c>
      <c r="J73" s="20">
        <v>1056117</v>
      </c>
      <c r="K73" s="20">
        <v>840743</v>
      </c>
      <c r="L73" s="20">
        <v>840949</v>
      </c>
      <c r="M73" s="20">
        <v>2737809</v>
      </c>
      <c r="N73" s="20">
        <v>839630</v>
      </c>
      <c r="O73" s="20">
        <v>840263</v>
      </c>
      <c r="P73" s="20">
        <v>831665</v>
      </c>
      <c r="Q73" s="20">
        <v>2511558</v>
      </c>
      <c r="R73" s="20"/>
      <c r="S73" s="20"/>
      <c r="T73" s="20"/>
      <c r="U73" s="20"/>
      <c r="V73" s="20">
        <v>7069375</v>
      </c>
      <c r="W73" s="20">
        <v>12283812</v>
      </c>
      <c r="X73" s="20"/>
      <c r="Y73" s="19"/>
      <c r="Z73" s="22">
        <v>16378418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30032019</v>
      </c>
      <c r="C75" s="27"/>
      <c r="D75" s="28">
        <v>19404656</v>
      </c>
      <c r="E75" s="29">
        <v>19404656</v>
      </c>
      <c r="F75" s="29">
        <v>2765476</v>
      </c>
      <c r="G75" s="29">
        <v>2796602</v>
      </c>
      <c r="H75" s="29">
        <v>2867118</v>
      </c>
      <c r="I75" s="29">
        <v>8429196</v>
      </c>
      <c r="J75" s="29">
        <v>2888433</v>
      </c>
      <c r="K75" s="29">
        <v>2816867</v>
      </c>
      <c r="L75" s="29">
        <v>2702948</v>
      </c>
      <c r="M75" s="29">
        <v>8408248</v>
      </c>
      <c r="N75" s="29">
        <v>3031926</v>
      </c>
      <c r="O75" s="29">
        <v>3064224</v>
      </c>
      <c r="P75" s="29">
        <v>3071810</v>
      </c>
      <c r="Q75" s="29">
        <v>9167960</v>
      </c>
      <c r="R75" s="29"/>
      <c r="S75" s="29"/>
      <c r="T75" s="29"/>
      <c r="U75" s="29"/>
      <c r="V75" s="29">
        <v>26005404</v>
      </c>
      <c r="W75" s="29">
        <v>14553495</v>
      </c>
      <c r="X75" s="29"/>
      <c r="Y75" s="28"/>
      <c r="Z75" s="30">
        <v>19404656</v>
      </c>
    </row>
    <row r="76" spans="1:26" ht="13.5" hidden="1">
      <c r="A76" s="41" t="s">
        <v>112</v>
      </c>
      <c r="B76" s="31">
        <v>168900715</v>
      </c>
      <c r="C76" s="31"/>
      <c r="D76" s="32">
        <v>109328776</v>
      </c>
      <c r="E76" s="33">
        <v>109328776</v>
      </c>
      <c r="F76" s="33">
        <v>6787581</v>
      </c>
      <c r="G76" s="33">
        <v>10841859</v>
      </c>
      <c r="H76" s="33">
        <v>6244185</v>
      </c>
      <c r="I76" s="33">
        <v>23873625</v>
      </c>
      <c r="J76" s="33">
        <v>9119845</v>
      </c>
      <c r="K76" s="33">
        <v>8561679</v>
      </c>
      <c r="L76" s="33">
        <v>6816228</v>
      </c>
      <c r="M76" s="33">
        <v>24497752</v>
      </c>
      <c r="N76" s="33">
        <v>4622041</v>
      </c>
      <c r="O76" s="33">
        <v>12577383</v>
      </c>
      <c r="P76" s="33">
        <v>7321771</v>
      </c>
      <c r="Q76" s="33">
        <v>24521195</v>
      </c>
      <c r="R76" s="33"/>
      <c r="S76" s="33"/>
      <c r="T76" s="33"/>
      <c r="U76" s="33"/>
      <c r="V76" s="33">
        <v>72892572</v>
      </c>
      <c r="W76" s="33">
        <v>83436552</v>
      </c>
      <c r="X76" s="33"/>
      <c r="Y76" s="32"/>
      <c r="Z76" s="34">
        <v>109328776</v>
      </c>
    </row>
    <row r="77" spans="1:26" ht="13.5" hidden="1">
      <c r="A77" s="36" t="s">
        <v>31</v>
      </c>
      <c r="B77" s="18"/>
      <c r="C77" s="18"/>
      <c r="D77" s="19">
        <v>14656000</v>
      </c>
      <c r="E77" s="20">
        <v>14656000</v>
      </c>
      <c r="F77" s="20">
        <v>908031</v>
      </c>
      <c r="G77" s="20">
        <v>1305363</v>
      </c>
      <c r="H77" s="20">
        <v>988094</v>
      </c>
      <c r="I77" s="20">
        <v>3201488</v>
      </c>
      <c r="J77" s="20">
        <v>2045710</v>
      </c>
      <c r="K77" s="20">
        <v>1100990</v>
      </c>
      <c r="L77" s="20">
        <v>911607</v>
      </c>
      <c r="M77" s="20">
        <v>4058307</v>
      </c>
      <c r="N77" s="20">
        <v>548044</v>
      </c>
      <c r="O77" s="20">
        <v>843429</v>
      </c>
      <c r="P77" s="20">
        <v>1077611</v>
      </c>
      <c r="Q77" s="20">
        <v>2469084</v>
      </c>
      <c r="R77" s="20"/>
      <c r="S77" s="20"/>
      <c r="T77" s="20"/>
      <c r="U77" s="20"/>
      <c r="V77" s="20">
        <v>9728879</v>
      </c>
      <c r="W77" s="20">
        <v>12431997</v>
      </c>
      <c r="X77" s="20"/>
      <c r="Y77" s="19"/>
      <c r="Z77" s="22">
        <v>14656000</v>
      </c>
    </row>
    <row r="78" spans="1:26" ht="13.5" hidden="1">
      <c r="A78" s="37" t="s">
        <v>32</v>
      </c>
      <c r="B78" s="18">
        <v>168900715</v>
      </c>
      <c r="C78" s="18"/>
      <c r="D78" s="19">
        <v>82253796</v>
      </c>
      <c r="E78" s="20">
        <v>82253796</v>
      </c>
      <c r="F78" s="20">
        <v>5879550</v>
      </c>
      <c r="G78" s="20">
        <v>9536496</v>
      </c>
      <c r="H78" s="20">
        <v>5256091</v>
      </c>
      <c r="I78" s="20">
        <v>20672137</v>
      </c>
      <c r="J78" s="20">
        <v>7074135</v>
      </c>
      <c r="K78" s="20">
        <v>7460689</v>
      </c>
      <c r="L78" s="20">
        <v>5904621</v>
      </c>
      <c r="M78" s="20">
        <v>20439445</v>
      </c>
      <c r="N78" s="20">
        <v>4073997</v>
      </c>
      <c r="O78" s="20">
        <v>11733954</v>
      </c>
      <c r="P78" s="20">
        <v>6244160</v>
      </c>
      <c r="Q78" s="20">
        <v>22052111</v>
      </c>
      <c r="R78" s="20"/>
      <c r="S78" s="20"/>
      <c r="T78" s="20"/>
      <c r="U78" s="20"/>
      <c r="V78" s="20">
        <v>63163693</v>
      </c>
      <c r="W78" s="20">
        <v>61690320</v>
      </c>
      <c r="X78" s="20"/>
      <c r="Y78" s="19"/>
      <c r="Z78" s="22">
        <v>82253796</v>
      </c>
    </row>
    <row r="79" spans="1:26" ht="13.5" hidden="1">
      <c r="A79" s="38" t="s">
        <v>105</v>
      </c>
      <c r="B79" s="18"/>
      <c r="C79" s="18"/>
      <c r="D79" s="19">
        <v>41457739</v>
      </c>
      <c r="E79" s="20">
        <v>41457739</v>
      </c>
      <c r="F79" s="20">
        <v>4939226</v>
      </c>
      <c r="G79" s="20">
        <v>8434175</v>
      </c>
      <c r="H79" s="20">
        <v>3239338</v>
      </c>
      <c r="I79" s="20">
        <v>16612739</v>
      </c>
      <c r="J79" s="20">
        <v>5028321</v>
      </c>
      <c r="K79" s="20">
        <v>5921281</v>
      </c>
      <c r="L79" s="20">
        <v>4577566</v>
      </c>
      <c r="M79" s="20">
        <v>15527168</v>
      </c>
      <c r="N79" s="20">
        <v>3405380</v>
      </c>
      <c r="O79" s="20">
        <v>9610255</v>
      </c>
      <c r="P79" s="20">
        <v>4172616</v>
      </c>
      <c r="Q79" s="20">
        <v>17188251</v>
      </c>
      <c r="R79" s="20"/>
      <c r="S79" s="20"/>
      <c r="T79" s="20"/>
      <c r="U79" s="20"/>
      <c r="V79" s="20">
        <v>49328158</v>
      </c>
      <c r="W79" s="20">
        <v>31093299</v>
      </c>
      <c r="X79" s="20"/>
      <c r="Y79" s="19"/>
      <c r="Z79" s="22">
        <v>41457739</v>
      </c>
    </row>
    <row r="80" spans="1:26" ht="13.5" hidden="1">
      <c r="A80" s="38" t="s">
        <v>106</v>
      </c>
      <c r="B80" s="18"/>
      <c r="C80" s="18"/>
      <c r="D80" s="19">
        <v>23985227</v>
      </c>
      <c r="E80" s="20">
        <v>23985227</v>
      </c>
      <c r="F80" s="20">
        <v>455531</v>
      </c>
      <c r="G80" s="20">
        <v>541783</v>
      </c>
      <c r="H80" s="20">
        <v>574889</v>
      </c>
      <c r="I80" s="20">
        <v>1572203</v>
      </c>
      <c r="J80" s="20">
        <v>555775</v>
      </c>
      <c r="K80" s="20">
        <v>598700</v>
      </c>
      <c r="L80" s="20">
        <v>550832</v>
      </c>
      <c r="M80" s="20">
        <v>1705307</v>
      </c>
      <c r="N80" s="20">
        <v>280204</v>
      </c>
      <c r="O80" s="20">
        <v>905084</v>
      </c>
      <c r="P80" s="20">
        <v>711957</v>
      </c>
      <c r="Q80" s="20">
        <v>1897245</v>
      </c>
      <c r="R80" s="20"/>
      <c r="S80" s="20"/>
      <c r="T80" s="20"/>
      <c r="U80" s="20"/>
      <c r="V80" s="20">
        <v>5174755</v>
      </c>
      <c r="W80" s="20">
        <v>17988912</v>
      </c>
      <c r="X80" s="20"/>
      <c r="Y80" s="19"/>
      <c r="Z80" s="22">
        <v>23985227</v>
      </c>
    </row>
    <row r="81" spans="1:26" ht="13.5" hidden="1">
      <c r="A81" s="38" t="s">
        <v>107</v>
      </c>
      <c r="B81" s="18"/>
      <c r="C81" s="18"/>
      <c r="D81" s="19">
        <v>6328642</v>
      </c>
      <c r="E81" s="20">
        <v>6328642</v>
      </c>
      <c r="F81" s="20">
        <v>254826</v>
      </c>
      <c r="G81" s="20">
        <v>315510</v>
      </c>
      <c r="H81" s="20">
        <v>297083</v>
      </c>
      <c r="I81" s="20">
        <v>867419</v>
      </c>
      <c r="J81" s="20">
        <v>293277</v>
      </c>
      <c r="K81" s="20">
        <v>349808</v>
      </c>
      <c r="L81" s="20">
        <v>262311</v>
      </c>
      <c r="M81" s="20">
        <v>905396</v>
      </c>
      <c r="N81" s="20">
        <v>147935</v>
      </c>
      <c r="O81" s="20">
        <v>382501</v>
      </c>
      <c r="P81" s="20">
        <v>280060</v>
      </c>
      <c r="Q81" s="20">
        <v>810496</v>
      </c>
      <c r="R81" s="20"/>
      <c r="S81" s="20"/>
      <c r="T81" s="20"/>
      <c r="U81" s="20"/>
      <c r="V81" s="20">
        <v>2583311</v>
      </c>
      <c r="W81" s="20">
        <v>4746474</v>
      </c>
      <c r="X81" s="20"/>
      <c r="Y81" s="19"/>
      <c r="Z81" s="22">
        <v>6328642</v>
      </c>
    </row>
    <row r="82" spans="1:26" ht="13.5" hidden="1">
      <c r="A82" s="38" t="s">
        <v>108</v>
      </c>
      <c r="B82" s="18"/>
      <c r="C82" s="18"/>
      <c r="D82" s="19">
        <v>10482188</v>
      </c>
      <c r="E82" s="20">
        <v>10482188</v>
      </c>
      <c r="F82" s="20">
        <v>170486</v>
      </c>
      <c r="G82" s="20">
        <v>217069</v>
      </c>
      <c r="H82" s="20">
        <v>220696</v>
      </c>
      <c r="I82" s="20">
        <v>608251</v>
      </c>
      <c r="J82" s="20">
        <v>242011</v>
      </c>
      <c r="K82" s="20">
        <v>217794</v>
      </c>
      <c r="L82" s="20">
        <v>193993</v>
      </c>
      <c r="M82" s="20">
        <v>653798</v>
      </c>
      <c r="N82" s="20">
        <v>114569</v>
      </c>
      <c r="O82" s="20">
        <v>295733</v>
      </c>
      <c r="P82" s="20">
        <v>232848</v>
      </c>
      <c r="Q82" s="20">
        <v>643150</v>
      </c>
      <c r="R82" s="20"/>
      <c r="S82" s="20"/>
      <c r="T82" s="20"/>
      <c r="U82" s="20"/>
      <c r="V82" s="20">
        <v>1905199</v>
      </c>
      <c r="W82" s="20">
        <v>7861635</v>
      </c>
      <c r="X82" s="20"/>
      <c r="Y82" s="19"/>
      <c r="Z82" s="22">
        <v>10482188</v>
      </c>
    </row>
    <row r="83" spans="1:26" ht="13.5" hidden="1">
      <c r="A83" s="38" t="s">
        <v>109</v>
      </c>
      <c r="B83" s="18">
        <v>168900715</v>
      </c>
      <c r="C83" s="18"/>
      <c r="D83" s="19"/>
      <c r="E83" s="20"/>
      <c r="F83" s="20">
        <v>59481</v>
      </c>
      <c r="G83" s="20">
        <v>27959</v>
      </c>
      <c r="H83" s="20">
        <v>924085</v>
      </c>
      <c r="I83" s="20">
        <v>1011525</v>
      </c>
      <c r="J83" s="20">
        <v>954751</v>
      </c>
      <c r="K83" s="20">
        <v>373106</v>
      </c>
      <c r="L83" s="20">
        <v>319919</v>
      </c>
      <c r="M83" s="20">
        <v>1647776</v>
      </c>
      <c r="N83" s="20">
        <v>125909</v>
      </c>
      <c r="O83" s="20">
        <v>540381</v>
      </c>
      <c r="P83" s="20">
        <v>846679</v>
      </c>
      <c r="Q83" s="20">
        <v>1512969</v>
      </c>
      <c r="R83" s="20"/>
      <c r="S83" s="20"/>
      <c r="T83" s="20"/>
      <c r="U83" s="20"/>
      <c r="V83" s="20">
        <v>4172270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12418980</v>
      </c>
      <c r="E84" s="29">
        <v>12418980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9314235</v>
      </c>
      <c r="X84" s="29"/>
      <c r="Y84" s="28"/>
      <c r="Z84" s="30">
        <v>12418980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18208584</v>
      </c>
      <c r="C5" s="18">
        <v>0</v>
      </c>
      <c r="D5" s="58">
        <v>16980000</v>
      </c>
      <c r="E5" s="59">
        <v>23143319</v>
      </c>
      <c r="F5" s="59">
        <v>16980000</v>
      </c>
      <c r="G5" s="59">
        <v>0</v>
      </c>
      <c r="H5" s="59">
        <v>0</v>
      </c>
      <c r="I5" s="59">
        <v>16980000</v>
      </c>
      <c r="J5" s="59">
        <v>0</v>
      </c>
      <c r="K5" s="59">
        <v>0</v>
      </c>
      <c r="L5" s="59">
        <v>0</v>
      </c>
      <c r="M5" s="59">
        <v>0</v>
      </c>
      <c r="N5" s="59">
        <v>12021</v>
      </c>
      <c r="O5" s="59">
        <v>0</v>
      </c>
      <c r="P5" s="59">
        <v>0</v>
      </c>
      <c r="Q5" s="59">
        <v>12021</v>
      </c>
      <c r="R5" s="59">
        <v>0</v>
      </c>
      <c r="S5" s="59">
        <v>0</v>
      </c>
      <c r="T5" s="59">
        <v>0</v>
      </c>
      <c r="U5" s="59">
        <v>0</v>
      </c>
      <c r="V5" s="59">
        <v>16992021</v>
      </c>
      <c r="W5" s="59">
        <v>15616000</v>
      </c>
      <c r="X5" s="59">
        <v>1376021</v>
      </c>
      <c r="Y5" s="60">
        <v>8.81</v>
      </c>
      <c r="Z5" s="61">
        <v>23143319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3362014</v>
      </c>
      <c r="C7" s="18">
        <v>0</v>
      </c>
      <c r="D7" s="58">
        <v>2740000</v>
      </c>
      <c r="E7" s="59">
        <v>2740000</v>
      </c>
      <c r="F7" s="59">
        <v>76878</v>
      </c>
      <c r="G7" s="59">
        <v>238894</v>
      </c>
      <c r="H7" s="59">
        <v>256813</v>
      </c>
      <c r="I7" s="59">
        <v>572585</v>
      </c>
      <c r="J7" s="59">
        <v>300747</v>
      </c>
      <c r="K7" s="59">
        <v>0</v>
      </c>
      <c r="L7" s="59">
        <v>25832</v>
      </c>
      <c r="M7" s="59">
        <v>326579</v>
      </c>
      <c r="N7" s="59">
        <v>122637</v>
      </c>
      <c r="O7" s="59">
        <v>99449</v>
      </c>
      <c r="P7" s="59">
        <v>1205060</v>
      </c>
      <c r="Q7" s="59">
        <v>1427146</v>
      </c>
      <c r="R7" s="59">
        <v>0</v>
      </c>
      <c r="S7" s="59">
        <v>0</v>
      </c>
      <c r="T7" s="59">
        <v>0</v>
      </c>
      <c r="U7" s="59">
        <v>0</v>
      </c>
      <c r="V7" s="59">
        <v>2326310</v>
      </c>
      <c r="W7" s="59">
        <v>2052000</v>
      </c>
      <c r="X7" s="59">
        <v>274310</v>
      </c>
      <c r="Y7" s="60">
        <v>13.37</v>
      </c>
      <c r="Z7" s="61">
        <v>2740000</v>
      </c>
    </row>
    <row r="8" spans="1:26" ht="13.5">
      <c r="A8" s="57" t="s">
        <v>34</v>
      </c>
      <c r="B8" s="18">
        <v>103139189</v>
      </c>
      <c r="C8" s="18">
        <v>0</v>
      </c>
      <c r="D8" s="58">
        <v>114729270</v>
      </c>
      <c r="E8" s="59">
        <v>114729541</v>
      </c>
      <c r="F8" s="59">
        <v>46427800</v>
      </c>
      <c r="G8" s="59">
        <v>807000</v>
      </c>
      <c r="H8" s="59">
        <v>0</v>
      </c>
      <c r="I8" s="59">
        <v>47234800</v>
      </c>
      <c r="J8" s="59">
        <v>0</v>
      </c>
      <c r="K8" s="59">
        <v>0</v>
      </c>
      <c r="L8" s="59">
        <v>36050000</v>
      </c>
      <c r="M8" s="59">
        <v>36050000</v>
      </c>
      <c r="N8" s="59">
        <v>15220</v>
      </c>
      <c r="O8" s="59">
        <v>967000</v>
      </c>
      <c r="P8" s="59">
        <v>26649000</v>
      </c>
      <c r="Q8" s="59">
        <v>27631220</v>
      </c>
      <c r="R8" s="59">
        <v>0</v>
      </c>
      <c r="S8" s="59">
        <v>0</v>
      </c>
      <c r="T8" s="59">
        <v>0</v>
      </c>
      <c r="U8" s="59">
        <v>0</v>
      </c>
      <c r="V8" s="59">
        <v>110916020</v>
      </c>
      <c r="W8" s="59">
        <v>114730000</v>
      </c>
      <c r="X8" s="59">
        <v>-3813980</v>
      </c>
      <c r="Y8" s="60">
        <v>-3.32</v>
      </c>
      <c r="Z8" s="61">
        <v>114729541</v>
      </c>
    </row>
    <row r="9" spans="1:26" ht="13.5">
      <c r="A9" s="57" t="s">
        <v>35</v>
      </c>
      <c r="B9" s="18">
        <v>21112320</v>
      </c>
      <c r="C9" s="18">
        <v>0</v>
      </c>
      <c r="D9" s="58">
        <v>12668351</v>
      </c>
      <c r="E9" s="59">
        <v>12668351</v>
      </c>
      <c r="F9" s="59">
        <v>1538978</v>
      </c>
      <c r="G9" s="59">
        <v>82398</v>
      </c>
      <c r="H9" s="59">
        <v>97523</v>
      </c>
      <c r="I9" s="59">
        <v>1718899</v>
      </c>
      <c r="J9" s="59">
        <v>2600758</v>
      </c>
      <c r="K9" s="59">
        <v>0</v>
      </c>
      <c r="L9" s="59">
        <v>117227</v>
      </c>
      <c r="M9" s="59">
        <v>2717985</v>
      </c>
      <c r="N9" s="59">
        <v>1480764</v>
      </c>
      <c r="O9" s="59">
        <v>55164</v>
      </c>
      <c r="P9" s="59">
        <v>1041641</v>
      </c>
      <c r="Q9" s="59">
        <v>2577569</v>
      </c>
      <c r="R9" s="59">
        <v>0</v>
      </c>
      <c r="S9" s="59">
        <v>0</v>
      </c>
      <c r="T9" s="59">
        <v>0</v>
      </c>
      <c r="U9" s="59">
        <v>0</v>
      </c>
      <c r="V9" s="59">
        <v>7014453</v>
      </c>
      <c r="W9" s="59">
        <v>9486000</v>
      </c>
      <c r="X9" s="59">
        <v>-2471547</v>
      </c>
      <c r="Y9" s="60">
        <v>-26.05</v>
      </c>
      <c r="Z9" s="61">
        <v>12668351</v>
      </c>
    </row>
    <row r="10" spans="1:26" ht="25.5">
      <c r="A10" s="62" t="s">
        <v>97</v>
      </c>
      <c r="B10" s="63">
        <f>SUM(B5:B9)</f>
        <v>145822107</v>
      </c>
      <c r="C10" s="63">
        <f>SUM(C5:C9)</f>
        <v>0</v>
      </c>
      <c r="D10" s="64">
        <f aca="true" t="shared" si="0" ref="D10:Z10">SUM(D5:D9)</f>
        <v>147117621</v>
      </c>
      <c r="E10" s="65">
        <f t="shared" si="0"/>
        <v>153281211</v>
      </c>
      <c r="F10" s="65">
        <f t="shared" si="0"/>
        <v>65023656</v>
      </c>
      <c r="G10" s="65">
        <f t="shared" si="0"/>
        <v>1128292</v>
      </c>
      <c r="H10" s="65">
        <f t="shared" si="0"/>
        <v>354336</v>
      </c>
      <c r="I10" s="65">
        <f t="shared" si="0"/>
        <v>66506284</v>
      </c>
      <c r="J10" s="65">
        <f t="shared" si="0"/>
        <v>2901505</v>
      </c>
      <c r="K10" s="65">
        <f t="shared" si="0"/>
        <v>0</v>
      </c>
      <c r="L10" s="65">
        <f t="shared" si="0"/>
        <v>36193059</v>
      </c>
      <c r="M10" s="65">
        <f t="shared" si="0"/>
        <v>39094564</v>
      </c>
      <c r="N10" s="65">
        <f t="shared" si="0"/>
        <v>1630642</v>
      </c>
      <c r="O10" s="65">
        <f t="shared" si="0"/>
        <v>1121613</v>
      </c>
      <c r="P10" s="65">
        <f t="shared" si="0"/>
        <v>28895701</v>
      </c>
      <c r="Q10" s="65">
        <f t="shared" si="0"/>
        <v>31647956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137248804</v>
      </c>
      <c r="W10" s="65">
        <f t="shared" si="0"/>
        <v>141884000</v>
      </c>
      <c r="X10" s="65">
        <f t="shared" si="0"/>
        <v>-4635196</v>
      </c>
      <c r="Y10" s="66">
        <f>+IF(W10&lt;&gt;0,(X10/W10)*100,0)</f>
        <v>-3.2668912632855007</v>
      </c>
      <c r="Z10" s="67">
        <f t="shared" si="0"/>
        <v>153281211</v>
      </c>
    </row>
    <row r="11" spans="1:26" ht="13.5">
      <c r="A11" s="57" t="s">
        <v>36</v>
      </c>
      <c r="B11" s="18">
        <v>28871030</v>
      </c>
      <c r="C11" s="18">
        <v>0</v>
      </c>
      <c r="D11" s="58">
        <v>30768999</v>
      </c>
      <c r="E11" s="59">
        <v>30769000</v>
      </c>
      <c r="F11" s="59">
        <v>2515902</v>
      </c>
      <c r="G11" s="59">
        <v>2192474</v>
      </c>
      <c r="H11" s="59">
        <v>2039404</v>
      </c>
      <c r="I11" s="59">
        <v>6747780</v>
      </c>
      <c r="J11" s="59">
        <v>2341885</v>
      </c>
      <c r="K11" s="59">
        <v>0</v>
      </c>
      <c r="L11" s="59">
        <v>2474659</v>
      </c>
      <c r="M11" s="59">
        <v>4816544</v>
      </c>
      <c r="N11" s="59">
        <v>2417693</v>
      </c>
      <c r="O11" s="59">
        <v>2573758</v>
      </c>
      <c r="P11" s="59">
        <v>2593170</v>
      </c>
      <c r="Q11" s="59">
        <v>7584621</v>
      </c>
      <c r="R11" s="59">
        <v>0</v>
      </c>
      <c r="S11" s="59">
        <v>0</v>
      </c>
      <c r="T11" s="59">
        <v>0</v>
      </c>
      <c r="U11" s="59">
        <v>0</v>
      </c>
      <c r="V11" s="59">
        <v>19148945</v>
      </c>
      <c r="W11" s="59">
        <v>23076000</v>
      </c>
      <c r="X11" s="59">
        <v>-3927055</v>
      </c>
      <c r="Y11" s="60">
        <v>-17.02</v>
      </c>
      <c r="Z11" s="61">
        <v>30769000</v>
      </c>
    </row>
    <row r="12" spans="1:26" ht="13.5">
      <c r="A12" s="57" t="s">
        <v>37</v>
      </c>
      <c r="B12" s="18">
        <v>9668068</v>
      </c>
      <c r="C12" s="18">
        <v>0</v>
      </c>
      <c r="D12" s="58">
        <v>10422182</v>
      </c>
      <c r="E12" s="59">
        <v>10422182</v>
      </c>
      <c r="F12" s="59">
        <v>778725</v>
      </c>
      <c r="G12" s="59">
        <v>779970</v>
      </c>
      <c r="H12" s="59">
        <v>784248</v>
      </c>
      <c r="I12" s="59">
        <v>2342943</v>
      </c>
      <c r="J12" s="59">
        <v>873160</v>
      </c>
      <c r="K12" s="59">
        <v>0</v>
      </c>
      <c r="L12" s="59">
        <v>873620</v>
      </c>
      <c r="M12" s="59">
        <v>1746780</v>
      </c>
      <c r="N12" s="59">
        <v>788630</v>
      </c>
      <c r="O12" s="59">
        <v>1525177</v>
      </c>
      <c r="P12" s="59">
        <v>924504</v>
      </c>
      <c r="Q12" s="59">
        <v>3238311</v>
      </c>
      <c r="R12" s="59">
        <v>0</v>
      </c>
      <c r="S12" s="59">
        <v>0</v>
      </c>
      <c r="T12" s="59">
        <v>0</v>
      </c>
      <c r="U12" s="59">
        <v>0</v>
      </c>
      <c r="V12" s="59">
        <v>7328034</v>
      </c>
      <c r="W12" s="59">
        <v>7812000</v>
      </c>
      <c r="X12" s="59">
        <v>-483966</v>
      </c>
      <c r="Y12" s="60">
        <v>-6.2</v>
      </c>
      <c r="Z12" s="61">
        <v>10422182</v>
      </c>
    </row>
    <row r="13" spans="1:26" ht="13.5">
      <c r="A13" s="57" t="s">
        <v>98</v>
      </c>
      <c r="B13" s="18">
        <v>20373938</v>
      </c>
      <c r="C13" s="18">
        <v>0</v>
      </c>
      <c r="D13" s="58">
        <v>24900000</v>
      </c>
      <c r="E13" s="59">
        <v>24900000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18675000</v>
      </c>
      <c r="X13" s="59">
        <v>-18675000</v>
      </c>
      <c r="Y13" s="60">
        <v>-100</v>
      </c>
      <c r="Z13" s="61">
        <v>24900000</v>
      </c>
    </row>
    <row r="14" spans="1:26" ht="13.5">
      <c r="A14" s="57" t="s">
        <v>38</v>
      </c>
      <c r="B14" s="18">
        <v>1007014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2577917</v>
      </c>
      <c r="C15" s="18">
        <v>0</v>
      </c>
      <c r="D15" s="58">
        <v>15125867</v>
      </c>
      <c r="E15" s="59">
        <v>15125668</v>
      </c>
      <c r="F15" s="59">
        <v>105439</v>
      </c>
      <c r="G15" s="59">
        <v>110756</v>
      </c>
      <c r="H15" s="59">
        <v>147280</v>
      </c>
      <c r="I15" s="59">
        <v>363475</v>
      </c>
      <c r="J15" s="59">
        <v>359940</v>
      </c>
      <c r="K15" s="59">
        <v>0</v>
      </c>
      <c r="L15" s="59">
        <v>0</v>
      </c>
      <c r="M15" s="59">
        <v>359940</v>
      </c>
      <c r="N15" s="59">
        <v>275480</v>
      </c>
      <c r="O15" s="59">
        <v>238223</v>
      </c>
      <c r="P15" s="59">
        <v>179392</v>
      </c>
      <c r="Q15" s="59">
        <v>693095</v>
      </c>
      <c r="R15" s="59">
        <v>0</v>
      </c>
      <c r="S15" s="59">
        <v>0</v>
      </c>
      <c r="T15" s="59">
        <v>0</v>
      </c>
      <c r="U15" s="59">
        <v>0</v>
      </c>
      <c r="V15" s="59">
        <v>1416510</v>
      </c>
      <c r="W15" s="59">
        <v>11340000</v>
      </c>
      <c r="X15" s="59">
        <v>-9923490</v>
      </c>
      <c r="Y15" s="60">
        <v>-87.51</v>
      </c>
      <c r="Z15" s="61">
        <v>15125668</v>
      </c>
    </row>
    <row r="16" spans="1:26" ht="13.5">
      <c r="A16" s="68" t="s">
        <v>40</v>
      </c>
      <c r="B16" s="18">
        <v>2524723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96034907</v>
      </c>
      <c r="C17" s="18">
        <v>0</v>
      </c>
      <c r="D17" s="58">
        <v>77744701</v>
      </c>
      <c r="E17" s="59">
        <v>98033430</v>
      </c>
      <c r="F17" s="59">
        <v>11480963</v>
      </c>
      <c r="G17" s="59">
        <v>8332404</v>
      </c>
      <c r="H17" s="59">
        <v>9232263</v>
      </c>
      <c r="I17" s="59">
        <v>29045630</v>
      </c>
      <c r="J17" s="59">
        <v>11474233</v>
      </c>
      <c r="K17" s="59">
        <v>0</v>
      </c>
      <c r="L17" s="59">
        <v>13944353</v>
      </c>
      <c r="M17" s="59">
        <v>25418586</v>
      </c>
      <c r="N17" s="59">
        <v>6593145</v>
      </c>
      <c r="O17" s="59">
        <v>3284174</v>
      </c>
      <c r="P17" s="59">
        <v>6809982</v>
      </c>
      <c r="Q17" s="59">
        <v>16687301</v>
      </c>
      <c r="R17" s="59">
        <v>0</v>
      </c>
      <c r="S17" s="59">
        <v>0</v>
      </c>
      <c r="T17" s="59">
        <v>0</v>
      </c>
      <c r="U17" s="59">
        <v>0</v>
      </c>
      <c r="V17" s="59">
        <v>71151517</v>
      </c>
      <c r="W17" s="59">
        <v>58293000</v>
      </c>
      <c r="X17" s="59">
        <v>12858517</v>
      </c>
      <c r="Y17" s="60">
        <v>22.06</v>
      </c>
      <c r="Z17" s="61">
        <v>98033430</v>
      </c>
    </row>
    <row r="18" spans="1:26" ht="13.5">
      <c r="A18" s="69" t="s">
        <v>42</v>
      </c>
      <c r="B18" s="70">
        <f>SUM(B11:B17)</f>
        <v>161057597</v>
      </c>
      <c r="C18" s="70">
        <f>SUM(C11:C17)</f>
        <v>0</v>
      </c>
      <c r="D18" s="71">
        <f aca="true" t="shared" si="1" ref="D18:Z18">SUM(D11:D17)</f>
        <v>158961749</v>
      </c>
      <c r="E18" s="72">
        <f t="shared" si="1"/>
        <v>179250280</v>
      </c>
      <c r="F18" s="72">
        <f t="shared" si="1"/>
        <v>14881029</v>
      </c>
      <c r="G18" s="72">
        <f t="shared" si="1"/>
        <v>11415604</v>
      </c>
      <c r="H18" s="72">
        <f t="shared" si="1"/>
        <v>12203195</v>
      </c>
      <c r="I18" s="72">
        <f t="shared" si="1"/>
        <v>38499828</v>
      </c>
      <c r="J18" s="72">
        <f t="shared" si="1"/>
        <v>15049218</v>
      </c>
      <c r="K18" s="72">
        <f t="shared" si="1"/>
        <v>0</v>
      </c>
      <c r="L18" s="72">
        <f t="shared" si="1"/>
        <v>17292632</v>
      </c>
      <c r="M18" s="72">
        <f t="shared" si="1"/>
        <v>32341850</v>
      </c>
      <c r="N18" s="72">
        <f t="shared" si="1"/>
        <v>10074948</v>
      </c>
      <c r="O18" s="72">
        <f t="shared" si="1"/>
        <v>7621332</v>
      </c>
      <c r="P18" s="72">
        <f t="shared" si="1"/>
        <v>10507048</v>
      </c>
      <c r="Q18" s="72">
        <f t="shared" si="1"/>
        <v>28203328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99045006</v>
      </c>
      <c r="W18" s="72">
        <f t="shared" si="1"/>
        <v>119196000</v>
      </c>
      <c r="X18" s="72">
        <f t="shared" si="1"/>
        <v>-20150994</v>
      </c>
      <c r="Y18" s="66">
        <f>+IF(W18&lt;&gt;0,(X18/W18)*100,0)</f>
        <v>-16.905763616228732</v>
      </c>
      <c r="Z18" s="73">
        <f t="shared" si="1"/>
        <v>179250280</v>
      </c>
    </row>
    <row r="19" spans="1:26" ht="13.5">
      <c r="A19" s="69" t="s">
        <v>43</v>
      </c>
      <c r="B19" s="74">
        <f>+B10-B18</f>
        <v>-15235490</v>
      </c>
      <c r="C19" s="74">
        <f>+C10-C18</f>
        <v>0</v>
      </c>
      <c r="D19" s="75">
        <f aca="true" t="shared" si="2" ref="D19:Z19">+D10-D18</f>
        <v>-11844128</v>
      </c>
      <c r="E19" s="76">
        <f t="shared" si="2"/>
        <v>-25969069</v>
      </c>
      <c r="F19" s="76">
        <f t="shared" si="2"/>
        <v>50142627</v>
      </c>
      <c r="G19" s="76">
        <f t="shared" si="2"/>
        <v>-10287312</v>
      </c>
      <c r="H19" s="76">
        <f t="shared" si="2"/>
        <v>-11848859</v>
      </c>
      <c r="I19" s="76">
        <f t="shared" si="2"/>
        <v>28006456</v>
      </c>
      <c r="J19" s="76">
        <f t="shared" si="2"/>
        <v>-12147713</v>
      </c>
      <c r="K19" s="76">
        <f t="shared" si="2"/>
        <v>0</v>
      </c>
      <c r="L19" s="76">
        <f t="shared" si="2"/>
        <v>18900427</v>
      </c>
      <c r="M19" s="76">
        <f t="shared" si="2"/>
        <v>6752714</v>
      </c>
      <c r="N19" s="76">
        <f t="shared" si="2"/>
        <v>-8444306</v>
      </c>
      <c r="O19" s="76">
        <f t="shared" si="2"/>
        <v>-6499719</v>
      </c>
      <c r="P19" s="76">
        <f t="shared" si="2"/>
        <v>18388653</v>
      </c>
      <c r="Q19" s="76">
        <f t="shared" si="2"/>
        <v>3444628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38203798</v>
      </c>
      <c r="W19" s="76">
        <f>IF(E10=E18,0,W10-W18)</f>
        <v>22688000</v>
      </c>
      <c r="X19" s="76">
        <f t="shared" si="2"/>
        <v>15515798</v>
      </c>
      <c r="Y19" s="77">
        <f>+IF(W19&lt;&gt;0,(X19/W19)*100,0)</f>
        <v>68.38768511988717</v>
      </c>
      <c r="Z19" s="78">
        <f t="shared" si="2"/>
        <v>-25969069</v>
      </c>
    </row>
    <row r="20" spans="1:26" ht="13.5">
      <c r="A20" s="57" t="s">
        <v>44</v>
      </c>
      <c r="B20" s="18">
        <v>28979656</v>
      </c>
      <c r="C20" s="18">
        <v>0</v>
      </c>
      <c r="D20" s="58">
        <v>29012000</v>
      </c>
      <c r="E20" s="59">
        <v>29012000</v>
      </c>
      <c r="F20" s="59">
        <v>9462000</v>
      </c>
      <c r="G20" s="59">
        <v>0</v>
      </c>
      <c r="H20" s="59">
        <v>26791</v>
      </c>
      <c r="I20" s="59">
        <v>9488791</v>
      </c>
      <c r="J20" s="59">
        <v>0</v>
      </c>
      <c r="K20" s="59">
        <v>0</v>
      </c>
      <c r="L20" s="59">
        <v>9462000</v>
      </c>
      <c r="M20" s="59">
        <v>9462000</v>
      </c>
      <c r="N20" s="59">
        <v>0</v>
      </c>
      <c r="O20" s="59">
        <v>0</v>
      </c>
      <c r="P20" s="59">
        <v>23615000</v>
      </c>
      <c r="Q20" s="59">
        <v>23615000</v>
      </c>
      <c r="R20" s="59">
        <v>0</v>
      </c>
      <c r="S20" s="59">
        <v>0</v>
      </c>
      <c r="T20" s="59">
        <v>0</v>
      </c>
      <c r="U20" s="59">
        <v>0</v>
      </c>
      <c r="V20" s="59">
        <v>42565791</v>
      </c>
      <c r="W20" s="59">
        <v>29012000</v>
      </c>
      <c r="X20" s="59">
        <v>13553791</v>
      </c>
      <c r="Y20" s="60">
        <v>46.72</v>
      </c>
      <c r="Z20" s="61">
        <v>29012000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13744166</v>
      </c>
      <c r="C22" s="85">
        <f>SUM(C19:C21)</f>
        <v>0</v>
      </c>
      <c r="D22" s="86">
        <f aca="true" t="shared" si="3" ref="D22:Z22">SUM(D19:D21)</f>
        <v>17167872</v>
      </c>
      <c r="E22" s="87">
        <f t="shared" si="3"/>
        <v>3042931</v>
      </c>
      <c r="F22" s="87">
        <f t="shared" si="3"/>
        <v>59604627</v>
      </c>
      <c r="G22" s="87">
        <f t="shared" si="3"/>
        <v>-10287312</v>
      </c>
      <c r="H22" s="87">
        <f t="shared" si="3"/>
        <v>-11822068</v>
      </c>
      <c r="I22" s="87">
        <f t="shared" si="3"/>
        <v>37495247</v>
      </c>
      <c r="J22" s="87">
        <f t="shared" si="3"/>
        <v>-12147713</v>
      </c>
      <c r="K22" s="87">
        <f t="shared" si="3"/>
        <v>0</v>
      </c>
      <c r="L22" s="87">
        <f t="shared" si="3"/>
        <v>28362427</v>
      </c>
      <c r="M22" s="87">
        <f t="shared" si="3"/>
        <v>16214714</v>
      </c>
      <c r="N22" s="87">
        <f t="shared" si="3"/>
        <v>-8444306</v>
      </c>
      <c r="O22" s="87">
        <f t="shared" si="3"/>
        <v>-6499719</v>
      </c>
      <c r="P22" s="87">
        <f t="shared" si="3"/>
        <v>42003653</v>
      </c>
      <c r="Q22" s="87">
        <f t="shared" si="3"/>
        <v>27059628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80769589</v>
      </c>
      <c r="W22" s="87">
        <f t="shared" si="3"/>
        <v>51700000</v>
      </c>
      <c r="X22" s="87">
        <f t="shared" si="3"/>
        <v>29069589</v>
      </c>
      <c r="Y22" s="88">
        <f>+IF(W22&lt;&gt;0,(X22/W22)*100,0)</f>
        <v>56.22744487427466</v>
      </c>
      <c r="Z22" s="89">
        <f t="shared" si="3"/>
        <v>3042931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13744166</v>
      </c>
      <c r="C24" s="74">
        <f>SUM(C22:C23)</f>
        <v>0</v>
      </c>
      <c r="D24" s="75">
        <f aca="true" t="shared" si="4" ref="D24:Z24">SUM(D22:D23)</f>
        <v>17167872</v>
      </c>
      <c r="E24" s="76">
        <f t="shared" si="4"/>
        <v>3042931</v>
      </c>
      <c r="F24" s="76">
        <f t="shared" si="4"/>
        <v>59604627</v>
      </c>
      <c r="G24" s="76">
        <f t="shared" si="4"/>
        <v>-10287312</v>
      </c>
      <c r="H24" s="76">
        <f t="shared" si="4"/>
        <v>-11822068</v>
      </c>
      <c r="I24" s="76">
        <f t="shared" si="4"/>
        <v>37495247</v>
      </c>
      <c r="J24" s="76">
        <f t="shared" si="4"/>
        <v>-12147713</v>
      </c>
      <c r="K24" s="76">
        <f t="shared" si="4"/>
        <v>0</v>
      </c>
      <c r="L24" s="76">
        <f t="shared" si="4"/>
        <v>28362427</v>
      </c>
      <c r="M24" s="76">
        <f t="shared" si="4"/>
        <v>16214714</v>
      </c>
      <c r="N24" s="76">
        <f t="shared" si="4"/>
        <v>-8444306</v>
      </c>
      <c r="O24" s="76">
        <f t="shared" si="4"/>
        <v>-6499719</v>
      </c>
      <c r="P24" s="76">
        <f t="shared" si="4"/>
        <v>42003653</v>
      </c>
      <c r="Q24" s="76">
        <f t="shared" si="4"/>
        <v>27059628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80769589</v>
      </c>
      <c r="W24" s="76">
        <f t="shared" si="4"/>
        <v>51700000</v>
      </c>
      <c r="X24" s="76">
        <f t="shared" si="4"/>
        <v>29069589</v>
      </c>
      <c r="Y24" s="77">
        <f>+IF(W24&lt;&gt;0,(X24/W24)*100,0)</f>
        <v>56.22744487427466</v>
      </c>
      <c r="Z24" s="78">
        <f t="shared" si="4"/>
        <v>3042931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51508563</v>
      </c>
      <c r="C27" s="21">
        <v>0</v>
      </c>
      <c r="D27" s="98">
        <v>58010000</v>
      </c>
      <c r="E27" s="99">
        <v>49110853</v>
      </c>
      <c r="F27" s="99">
        <v>3027355</v>
      </c>
      <c r="G27" s="99">
        <v>5366108</v>
      </c>
      <c r="H27" s="99">
        <v>3604580</v>
      </c>
      <c r="I27" s="99">
        <v>11998043</v>
      </c>
      <c r="J27" s="99">
        <v>2354000</v>
      </c>
      <c r="K27" s="99">
        <v>2050839</v>
      </c>
      <c r="L27" s="99">
        <v>1971761</v>
      </c>
      <c r="M27" s="99">
        <v>6376600</v>
      </c>
      <c r="N27" s="99">
        <v>1938839</v>
      </c>
      <c r="O27" s="99">
        <v>1712107</v>
      </c>
      <c r="P27" s="99">
        <v>1219469</v>
      </c>
      <c r="Q27" s="99">
        <v>4870415</v>
      </c>
      <c r="R27" s="99">
        <v>0</v>
      </c>
      <c r="S27" s="99">
        <v>0</v>
      </c>
      <c r="T27" s="99">
        <v>0</v>
      </c>
      <c r="U27" s="99">
        <v>0</v>
      </c>
      <c r="V27" s="99">
        <v>23245058</v>
      </c>
      <c r="W27" s="99">
        <v>36833140</v>
      </c>
      <c r="X27" s="99">
        <v>-13588082</v>
      </c>
      <c r="Y27" s="100">
        <v>-36.89</v>
      </c>
      <c r="Z27" s="101">
        <v>49110853</v>
      </c>
    </row>
    <row r="28" spans="1:26" ht="13.5">
      <c r="A28" s="102" t="s">
        <v>44</v>
      </c>
      <c r="B28" s="18">
        <v>28697000</v>
      </c>
      <c r="C28" s="18">
        <v>0</v>
      </c>
      <c r="D28" s="58">
        <v>29012000</v>
      </c>
      <c r="E28" s="59">
        <v>29012000</v>
      </c>
      <c r="F28" s="59">
        <v>894247</v>
      </c>
      <c r="G28" s="59">
        <v>4461377</v>
      </c>
      <c r="H28" s="59">
        <v>1509353</v>
      </c>
      <c r="I28" s="59">
        <v>6864977</v>
      </c>
      <c r="J28" s="59">
        <v>0</v>
      </c>
      <c r="K28" s="59">
        <v>1482839</v>
      </c>
      <c r="L28" s="59">
        <v>1971761</v>
      </c>
      <c r="M28" s="59">
        <v>3454600</v>
      </c>
      <c r="N28" s="59">
        <v>1938839</v>
      </c>
      <c r="O28" s="59">
        <v>1712107</v>
      </c>
      <c r="P28" s="59">
        <v>1219469</v>
      </c>
      <c r="Q28" s="59">
        <v>4870415</v>
      </c>
      <c r="R28" s="59">
        <v>0</v>
      </c>
      <c r="S28" s="59">
        <v>0</v>
      </c>
      <c r="T28" s="59">
        <v>0</v>
      </c>
      <c r="U28" s="59">
        <v>0</v>
      </c>
      <c r="V28" s="59">
        <v>15189992</v>
      </c>
      <c r="W28" s="59">
        <v>21759000</v>
      </c>
      <c r="X28" s="59">
        <v>-6569008</v>
      </c>
      <c r="Y28" s="60">
        <v>-30.19</v>
      </c>
      <c r="Z28" s="61">
        <v>29012000</v>
      </c>
    </row>
    <row r="29" spans="1:26" ht="13.5">
      <c r="A29" s="57" t="s">
        <v>102</v>
      </c>
      <c r="B29" s="18">
        <v>7664437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15147126</v>
      </c>
      <c r="C31" s="18">
        <v>0</v>
      </c>
      <c r="D31" s="58">
        <v>28998000</v>
      </c>
      <c r="E31" s="59">
        <v>20098853</v>
      </c>
      <c r="F31" s="59">
        <v>2133108</v>
      </c>
      <c r="G31" s="59">
        <v>904731</v>
      </c>
      <c r="H31" s="59">
        <v>2095227</v>
      </c>
      <c r="I31" s="59">
        <v>5133066</v>
      </c>
      <c r="J31" s="59">
        <v>2354000</v>
      </c>
      <c r="K31" s="59">
        <v>568000</v>
      </c>
      <c r="L31" s="59">
        <v>0</v>
      </c>
      <c r="M31" s="59">
        <v>2922000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8055066</v>
      </c>
      <c r="W31" s="59">
        <v>15074140</v>
      </c>
      <c r="X31" s="59">
        <v>-7019074</v>
      </c>
      <c r="Y31" s="60">
        <v>-46.56</v>
      </c>
      <c r="Z31" s="61">
        <v>20098853</v>
      </c>
    </row>
    <row r="32" spans="1:26" ht="13.5">
      <c r="A32" s="69" t="s">
        <v>50</v>
      </c>
      <c r="B32" s="21">
        <f>SUM(B28:B31)</f>
        <v>51508563</v>
      </c>
      <c r="C32" s="21">
        <f>SUM(C28:C31)</f>
        <v>0</v>
      </c>
      <c r="D32" s="98">
        <f aca="true" t="shared" si="5" ref="D32:Z32">SUM(D28:D31)</f>
        <v>58010000</v>
      </c>
      <c r="E32" s="99">
        <f t="shared" si="5"/>
        <v>49110853</v>
      </c>
      <c r="F32" s="99">
        <f t="shared" si="5"/>
        <v>3027355</v>
      </c>
      <c r="G32" s="99">
        <f t="shared" si="5"/>
        <v>5366108</v>
      </c>
      <c r="H32" s="99">
        <f t="shared" si="5"/>
        <v>3604580</v>
      </c>
      <c r="I32" s="99">
        <f t="shared" si="5"/>
        <v>11998043</v>
      </c>
      <c r="J32" s="99">
        <f t="shared" si="5"/>
        <v>2354000</v>
      </c>
      <c r="K32" s="99">
        <f t="shared" si="5"/>
        <v>2050839</v>
      </c>
      <c r="L32" s="99">
        <f t="shared" si="5"/>
        <v>1971761</v>
      </c>
      <c r="M32" s="99">
        <f t="shared" si="5"/>
        <v>6376600</v>
      </c>
      <c r="N32" s="99">
        <f t="shared" si="5"/>
        <v>1938839</v>
      </c>
      <c r="O32" s="99">
        <f t="shared" si="5"/>
        <v>1712107</v>
      </c>
      <c r="P32" s="99">
        <f t="shared" si="5"/>
        <v>1219469</v>
      </c>
      <c r="Q32" s="99">
        <f t="shared" si="5"/>
        <v>4870415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23245058</v>
      </c>
      <c r="W32" s="99">
        <f t="shared" si="5"/>
        <v>36833140</v>
      </c>
      <c r="X32" s="99">
        <f t="shared" si="5"/>
        <v>-13588082</v>
      </c>
      <c r="Y32" s="100">
        <f>+IF(W32&lt;&gt;0,(X32/W32)*100,0)</f>
        <v>-36.89091399755763</v>
      </c>
      <c r="Z32" s="101">
        <f t="shared" si="5"/>
        <v>49110853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42756658</v>
      </c>
      <c r="C35" s="18">
        <v>0</v>
      </c>
      <c r="D35" s="58">
        <v>30245810</v>
      </c>
      <c r="E35" s="59">
        <v>30245810</v>
      </c>
      <c r="F35" s="59">
        <v>113952219</v>
      </c>
      <c r="G35" s="59">
        <v>69359356</v>
      </c>
      <c r="H35" s="59">
        <v>0</v>
      </c>
      <c r="I35" s="59">
        <v>0</v>
      </c>
      <c r="J35" s="59">
        <v>38182778</v>
      </c>
      <c r="K35" s="59">
        <v>28452526</v>
      </c>
      <c r="L35" s="59">
        <v>49609767</v>
      </c>
      <c r="M35" s="59">
        <v>49609767</v>
      </c>
      <c r="N35" s="59">
        <v>38359705</v>
      </c>
      <c r="O35" s="59">
        <v>25155976</v>
      </c>
      <c r="P35" s="59">
        <v>75505487</v>
      </c>
      <c r="Q35" s="59">
        <v>75505487</v>
      </c>
      <c r="R35" s="59">
        <v>0</v>
      </c>
      <c r="S35" s="59">
        <v>0</v>
      </c>
      <c r="T35" s="59">
        <v>0</v>
      </c>
      <c r="U35" s="59">
        <v>0</v>
      </c>
      <c r="V35" s="59">
        <v>75505487</v>
      </c>
      <c r="W35" s="59">
        <v>22684358</v>
      </c>
      <c r="X35" s="59">
        <v>52821129</v>
      </c>
      <c r="Y35" s="60">
        <v>232.85</v>
      </c>
      <c r="Z35" s="61">
        <v>30245810</v>
      </c>
    </row>
    <row r="36" spans="1:26" ht="13.5">
      <c r="A36" s="57" t="s">
        <v>53</v>
      </c>
      <c r="B36" s="18">
        <v>487752962</v>
      </c>
      <c r="C36" s="18">
        <v>0</v>
      </c>
      <c r="D36" s="58">
        <v>936887148</v>
      </c>
      <c r="E36" s="59">
        <v>936887148</v>
      </c>
      <c r="F36" s="59">
        <v>1719356</v>
      </c>
      <c r="G36" s="59">
        <v>10704345</v>
      </c>
      <c r="H36" s="59">
        <v>0</v>
      </c>
      <c r="I36" s="59">
        <v>0</v>
      </c>
      <c r="J36" s="59">
        <v>10175013</v>
      </c>
      <c r="K36" s="59">
        <v>0</v>
      </c>
      <c r="L36" s="59">
        <v>0</v>
      </c>
      <c r="M36" s="59">
        <v>0</v>
      </c>
      <c r="N36" s="59">
        <v>23690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702665361</v>
      </c>
      <c r="X36" s="59">
        <v>-702665361</v>
      </c>
      <c r="Y36" s="60">
        <v>-100</v>
      </c>
      <c r="Z36" s="61">
        <v>936887148</v>
      </c>
    </row>
    <row r="37" spans="1:26" ht="13.5">
      <c r="A37" s="57" t="s">
        <v>54</v>
      </c>
      <c r="B37" s="18">
        <v>38898660</v>
      </c>
      <c r="C37" s="18">
        <v>0</v>
      </c>
      <c r="D37" s="58">
        <v>3578000</v>
      </c>
      <c r="E37" s="59">
        <v>3578000</v>
      </c>
      <c r="F37" s="59">
        <v>16185787</v>
      </c>
      <c r="G37" s="59">
        <v>2153987</v>
      </c>
      <c r="H37" s="59">
        <v>0</v>
      </c>
      <c r="I37" s="59">
        <v>0</v>
      </c>
      <c r="J37" s="59">
        <v>446987</v>
      </c>
      <c r="K37" s="59">
        <v>234567</v>
      </c>
      <c r="L37" s="59">
        <v>123768</v>
      </c>
      <c r="M37" s="59">
        <v>123768</v>
      </c>
      <c r="N37" s="59">
        <v>89768</v>
      </c>
      <c r="O37" s="59">
        <v>78768</v>
      </c>
      <c r="P37" s="59">
        <v>65768</v>
      </c>
      <c r="Q37" s="59">
        <v>65768</v>
      </c>
      <c r="R37" s="59">
        <v>0</v>
      </c>
      <c r="S37" s="59">
        <v>0</v>
      </c>
      <c r="T37" s="59">
        <v>0</v>
      </c>
      <c r="U37" s="59">
        <v>0</v>
      </c>
      <c r="V37" s="59">
        <v>65768</v>
      </c>
      <c r="W37" s="59">
        <v>2683500</v>
      </c>
      <c r="X37" s="59">
        <v>-2617732</v>
      </c>
      <c r="Y37" s="60">
        <v>-97.55</v>
      </c>
      <c r="Z37" s="61">
        <v>3578000</v>
      </c>
    </row>
    <row r="38" spans="1:26" ht="13.5">
      <c r="A38" s="57" t="s">
        <v>55</v>
      </c>
      <c r="B38" s="18">
        <v>4661172</v>
      </c>
      <c r="C38" s="18">
        <v>0</v>
      </c>
      <c r="D38" s="58">
        <v>3100571</v>
      </c>
      <c r="E38" s="59">
        <v>3100571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2325428</v>
      </c>
      <c r="X38" s="59">
        <v>-2325428</v>
      </c>
      <c r="Y38" s="60">
        <v>-100</v>
      </c>
      <c r="Z38" s="61">
        <v>3100571</v>
      </c>
    </row>
    <row r="39" spans="1:26" ht="13.5">
      <c r="A39" s="57" t="s">
        <v>56</v>
      </c>
      <c r="B39" s="18">
        <v>486949788</v>
      </c>
      <c r="C39" s="18">
        <v>0</v>
      </c>
      <c r="D39" s="58">
        <v>960454387</v>
      </c>
      <c r="E39" s="59">
        <v>960454387</v>
      </c>
      <c r="F39" s="59">
        <v>99485788</v>
      </c>
      <c r="G39" s="59">
        <v>77909714</v>
      </c>
      <c r="H39" s="59">
        <v>0</v>
      </c>
      <c r="I39" s="59">
        <v>0</v>
      </c>
      <c r="J39" s="59">
        <v>47910804</v>
      </c>
      <c r="K39" s="59">
        <v>28217959</v>
      </c>
      <c r="L39" s="59">
        <v>49485999</v>
      </c>
      <c r="M39" s="59">
        <v>49485999</v>
      </c>
      <c r="N39" s="59">
        <v>38293627</v>
      </c>
      <c r="O39" s="59">
        <v>25077208</v>
      </c>
      <c r="P39" s="59">
        <v>75439719</v>
      </c>
      <c r="Q39" s="59">
        <v>75439719</v>
      </c>
      <c r="R39" s="59">
        <v>0</v>
      </c>
      <c r="S39" s="59">
        <v>0</v>
      </c>
      <c r="T39" s="59">
        <v>0</v>
      </c>
      <c r="U39" s="59">
        <v>0</v>
      </c>
      <c r="V39" s="59">
        <v>75439719</v>
      </c>
      <c r="W39" s="59">
        <v>720340790</v>
      </c>
      <c r="X39" s="59">
        <v>-644901071</v>
      </c>
      <c r="Y39" s="60">
        <v>-89.53</v>
      </c>
      <c r="Z39" s="61">
        <v>960454387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31836799</v>
      </c>
      <c r="C42" s="18">
        <v>0</v>
      </c>
      <c r="D42" s="58">
        <v>58710029</v>
      </c>
      <c r="E42" s="59">
        <v>29372318</v>
      </c>
      <c r="F42" s="59">
        <v>50093818</v>
      </c>
      <c r="G42" s="59">
        <v>-11516629</v>
      </c>
      <c r="H42" s="59">
        <v>-12633002</v>
      </c>
      <c r="I42" s="59">
        <v>25944187</v>
      </c>
      <c r="J42" s="59">
        <v>-12575084</v>
      </c>
      <c r="K42" s="59">
        <v>-7679413</v>
      </c>
      <c r="L42" s="59">
        <v>23129002</v>
      </c>
      <c r="M42" s="59">
        <v>2874505</v>
      </c>
      <c r="N42" s="59">
        <v>-9311223</v>
      </c>
      <c r="O42" s="59">
        <v>-6491622</v>
      </c>
      <c r="P42" s="59">
        <v>46568980</v>
      </c>
      <c r="Q42" s="59">
        <v>30766135</v>
      </c>
      <c r="R42" s="59">
        <v>0</v>
      </c>
      <c r="S42" s="59">
        <v>0</v>
      </c>
      <c r="T42" s="59">
        <v>0</v>
      </c>
      <c r="U42" s="59">
        <v>0</v>
      </c>
      <c r="V42" s="59">
        <v>59584827</v>
      </c>
      <c r="W42" s="59">
        <v>58438000</v>
      </c>
      <c r="X42" s="59">
        <v>1146827</v>
      </c>
      <c r="Y42" s="60">
        <v>1.96</v>
      </c>
      <c r="Z42" s="61">
        <v>29372318</v>
      </c>
    </row>
    <row r="43" spans="1:26" ht="13.5">
      <c r="A43" s="57" t="s">
        <v>59</v>
      </c>
      <c r="B43" s="18">
        <v>-34326250</v>
      </c>
      <c r="C43" s="18">
        <v>0</v>
      </c>
      <c r="D43" s="58">
        <v>-58010000</v>
      </c>
      <c r="E43" s="59">
        <v>-49110853</v>
      </c>
      <c r="F43" s="59">
        <v>-3027355</v>
      </c>
      <c r="G43" s="59">
        <v>-5366108</v>
      </c>
      <c r="H43" s="59">
        <v>-3604580</v>
      </c>
      <c r="I43" s="59">
        <v>-11998043</v>
      </c>
      <c r="J43" s="59">
        <v>-2354000</v>
      </c>
      <c r="K43" s="59">
        <v>-2050839</v>
      </c>
      <c r="L43" s="59">
        <v>-1971761</v>
      </c>
      <c r="M43" s="59">
        <v>-6376600</v>
      </c>
      <c r="N43" s="59">
        <v>-1938839</v>
      </c>
      <c r="O43" s="59">
        <v>-1712107</v>
      </c>
      <c r="P43" s="59">
        <v>-1219469</v>
      </c>
      <c r="Q43" s="59">
        <v>-4870415</v>
      </c>
      <c r="R43" s="59">
        <v>0</v>
      </c>
      <c r="S43" s="59">
        <v>0</v>
      </c>
      <c r="T43" s="59">
        <v>0</v>
      </c>
      <c r="U43" s="59">
        <v>0</v>
      </c>
      <c r="V43" s="59">
        <v>-23245058</v>
      </c>
      <c r="W43" s="59">
        <v>-36868000</v>
      </c>
      <c r="X43" s="59">
        <v>13622942</v>
      </c>
      <c r="Y43" s="60">
        <v>-36.95</v>
      </c>
      <c r="Z43" s="61">
        <v>-49110853</v>
      </c>
    </row>
    <row r="44" spans="1:26" ht="13.5">
      <c r="A44" s="57" t="s">
        <v>60</v>
      </c>
      <c r="B44" s="18">
        <v>-6731461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39165718</v>
      </c>
      <c r="C45" s="21">
        <v>0</v>
      </c>
      <c r="D45" s="98">
        <v>18700029</v>
      </c>
      <c r="E45" s="99">
        <v>-1738535</v>
      </c>
      <c r="F45" s="99">
        <v>86232181</v>
      </c>
      <c r="G45" s="99">
        <v>69349444</v>
      </c>
      <c r="H45" s="99">
        <v>53111862</v>
      </c>
      <c r="I45" s="99">
        <v>53111862</v>
      </c>
      <c r="J45" s="99">
        <v>38182778</v>
      </c>
      <c r="K45" s="99">
        <v>28452526</v>
      </c>
      <c r="L45" s="99">
        <v>49609767</v>
      </c>
      <c r="M45" s="99">
        <v>49609767</v>
      </c>
      <c r="N45" s="99">
        <v>38359705</v>
      </c>
      <c r="O45" s="99">
        <v>30155976</v>
      </c>
      <c r="P45" s="99">
        <v>75505487</v>
      </c>
      <c r="Q45" s="99">
        <v>75505487</v>
      </c>
      <c r="R45" s="99">
        <v>0</v>
      </c>
      <c r="S45" s="99">
        <v>0</v>
      </c>
      <c r="T45" s="99">
        <v>0</v>
      </c>
      <c r="U45" s="99">
        <v>0</v>
      </c>
      <c r="V45" s="99">
        <v>75505487</v>
      </c>
      <c r="W45" s="99">
        <v>39570000</v>
      </c>
      <c r="X45" s="99">
        <v>35935487</v>
      </c>
      <c r="Y45" s="100">
        <v>90.81</v>
      </c>
      <c r="Z45" s="101">
        <v>-1738535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18420576</v>
      </c>
      <c r="X49" s="53">
        <v>18420576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65768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65768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78.8157309132084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100.62618071331946</v>
      </c>
      <c r="F58" s="7">
        <f t="shared" si="6"/>
        <v>64.7355359246172</v>
      </c>
      <c r="G58" s="7">
        <f t="shared" si="6"/>
        <v>0</v>
      </c>
      <c r="H58" s="7">
        <f t="shared" si="6"/>
        <v>0</v>
      </c>
      <c r="I58" s="7">
        <f t="shared" si="6"/>
        <v>65.6865371024735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100</v>
      </c>
      <c r="O58" s="7">
        <f t="shared" si="6"/>
        <v>0</v>
      </c>
      <c r="P58" s="7">
        <f t="shared" si="6"/>
        <v>0</v>
      </c>
      <c r="Q58" s="7">
        <f t="shared" si="6"/>
        <v>38145.287413692706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92.9010386698557</v>
      </c>
      <c r="W58" s="7">
        <f t="shared" si="6"/>
        <v>119.8514344262295</v>
      </c>
      <c r="X58" s="7">
        <f t="shared" si="6"/>
        <v>0</v>
      </c>
      <c r="Y58" s="7">
        <f t="shared" si="6"/>
        <v>0</v>
      </c>
      <c r="Z58" s="8">
        <f t="shared" si="6"/>
        <v>100.62618071331946</v>
      </c>
    </row>
    <row r="59" spans="1:26" ht="13.5">
      <c r="A59" s="36" t="s">
        <v>31</v>
      </c>
      <c r="B59" s="9">
        <f aca="true" t="shared" si="7" ref="B59:Z66">IF(B68=0,0,+(B77/B68)*100)</f>
        <v>78.51747834977174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64.7355359246172</v>
      </c>
      <c r="G59" s="10">
        <f t="shared" si="7"/>
        <v>0</v>
      </c>
      <c r="H59" s="10">
        <f t="shared" si="7"/>
        <v>0</v>
      </c>
      <c r="I59" s="10">
        <f t="shared" si="7"/>
        <v>65.6865371024735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38145.287413692706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92.9010386698557</v>
      </c>
      <c r="W59" s="10">
        <f t="shared" si="7"/>
        <v>119.2110655737705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18464942</v>
      </c>
      <c r="C67" s="23"/>
      <c r="D67" s="24">
        <v>16980000</v>
      </c>
      <c r="E67" s="25">
        <v>23143319</v>
      </c>
      <c r="F67" s="25">
        <v>16980000</v>
      </c>
      <c r="G67" s="25"/>
      <c r="H67" s="25"/>
      <c r="I67" s="25">
        <v>16980000</v>
      </c>
      <c r="J67" s="25"/>
      <c r="K67" s="25"/>
      <c r="L67" s="25"/>
      <c r="M67" s="25"/>
      <c r="N67" s="25">
        <v>12021</v>
      </c>
      <c r="O67" s="25"/>
      <c r="P67" s="25"/>
      <c r="Q67" s="25">
        <v>12021</v>
      </c>
      <c r="R67" s="25"/>
      <c r="S67" s="25"/>
      <c r="T67" s="25"/>
      <c r="U67" s="25"/>
      <c r="V67" s="25">
        <v>16992021</v>
      </c>
      <c r="W67" s="25">
        <v>15616000</v>
      </c>
      <c r="X67" s="25"/>
      <c r="Y67" s="24"/>
      <c r="Z67" s="26">
        <v>23143319</v>
      </c>
    </row>
    <row r="68" spans="1:26" ht="13.5" hidden="1">
      <c r="A68" s="36" t="s">
        <v>31</v>
      </c>
      <c r="B68" s="18">
        <v>18208584</v>
      </c>
      <c r="C68" s="18"/>
      <c r="D68" s="19">
        <v>16980000</v>
      </c>
      <c r="E68" s="20">
        <v>23143319</v>
      </c>
      <c r="F68" s="20">
        <v>16980000</v>
      </c>
      <c r="G68" s="20"/>
      <c r="H68" s="20"/>
      <c r="I68" s="20">
        <v>16980000</v>
      </c>
      <c r="J68" s="20"/>
      <c r="K68" s="20"/>
      <c r="L68" s="20"/>
      <c r="M68" s="20"/>
      <c r="N68" s="20">
        <v>12021</v>
      </c>
      <c r="O68" s="20"/>
      <c r="P68" s="20"/>
      <c r="Q68" s="20">
        <v>12021</v>
      </c>
      <c r="R68" s="20"/>
      <c r="S68" s="20"/>
      <c r="T68" s="20"/>
      <c r="U68" s="20"/>
      <c r="V68" s="20">
        <v>16992021</v>
      </c>
      <c r="W68" s="20">
        <v>15616000</v>
      </c>
      <c r="X68" s="20"/>
      <c r="Y68" s="19"/>
      <c r="Z68" s="22">
        <v>23143319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256358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>
        <v>14553279</v>
      </c>
      <c r="C76" s="31"/>
      <c r="D76" s="32">
        <v>16980000</v>
      </c>
      <c r="E76" s="33">
        <v>23288238</v>
      </c>
      <c r="F76" s="33">
        <v>10992094</v>
      </c>
      <c r="G76" s="33">
        <v>117672</v>
      </c>
      <c r="H76" s="33">
        <v>43808</v>
      </c>
      <c r="I76" s="33">
        <v>11153574</v>
      </c>
      <c r="J76" s="33">
        <v>19616</v>
      </c>
      <c r="K76" s="33">
        <v>27129</v>
      </c>
      <c r="L76" s="33"/>
      <c r="M76" s="33">
        <v>46745</v>
      </c>
      <c r="N76" s="33">
        <v>12021</v>
      </c>
      <c r="O76" s="33">
        <v>8097</v>
      </c>
      <c r="P76" s="33">
        <v>4565327</v>
      </c>
      <c r="Q76" s="33">
        <v>4585445</v>
      </c>
      <c r="R76" s="33"/>
      <c r="S76" s="33"/>
      <c r="T76" s="33"/>
      <c r="U76" s="33"/>
      <c r="V76" s="33">
        <v>15785764</v>
      </c>
      <c r="W76" s="33">
        <v>18716000</v>
      </c>
      <c r="X76" s="33"/>
      <c r="Y76" s="32"/>
      <c r="Z76" s="34">
        <v>23288238</v>
      </c>
    </row>
    <row r="77" spans="1:26" ht="13.5" hidden="1">
      <c r="A77" s="36" t="s">
        <v>31</v>
      </c>
      <c r="B77" s="18">
        <v>14296921</v>
      </c>
      <c r="C77" s="18"/>
      <c r="D77" s="19">
        <v>16980000</v>
      </c>
      <c r="E77" s="20">
        <v>23143319</v>
      </c>
      <c r="F77" s="20">
        <v>10992094</v>
      </c>
      <c r="G77" s="20">
        <v>117672</v>
      </c>
      <c r="H77" s="20">
        <v>43808</v>
      </c>
      <c r="I77" s="20">
        <v>11153574</v>
      </c>
      <c r="J77" s="20">
        <v>19616</v>
      </c>
      <c r="K77" s="20">
        <v>27129</v>
      </c>
      <c r="L77" s="20"/>
      <c r="M77" s="20">
        <v>46745</v>
      </c>
      <c r="N77" s="20">
        <v>12021</v>
      </c>
      <c r="O77" s="20">
        <v>8097</v>
      </c>
      <c r="P77" s="20">
        <v>4565327</v>
      </c>
      <c r="Q77" s="20">
        <v>4585445</v>
      </c>
      <c r="R77" s="20"/>
      <c r="S77" s="20"/>
      <c r="T77" s="20"/>
      <c r="U77" s="20"/>
      <c r="V77" s="20">
        <v>15785764</v>
      </c>
      <c r="W77" s="20">
        <v>18616000</v>
      </c>
      <c r="X77" s="20"/>
      <c r="Y77" s="19"/>
      <c r="Z77" s="22">
        <v>23143319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256358</v>
      </c>
      <c r="C84" s="27"/>
      <c r="D84" s="28"/>
      <c r="E84" s="29">
        <v>144919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100000</v>
      </c>
      <c r="X84" s="29"/>
      <c r="Y84" s="28"/>
      <c r="Z84" s="30">
        <v>144919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14195977</v>
      </c>
      <c r="C7" s="18">
        <v>0</v>
      </c>
      <c r="D7" s="58">
        <v>13874000</v>
      </c>
      <c r="E7" s="59">
        <v>6175000</v>
      </c>
      <c r="F7" s="59">
        <v>5229304</v>
      </c>
      <c r="G7" s="59">
        <v>1994677</v>
      </c>
      <c r="H7" s="59">
        <v>1664646</v>
      </c>
      <c r="I7" s="59">
        <v>8888627</v>
      </c>
      <c r="J7" s="59">
        <v>2525604</v>
      </c>
      <c r="K7" s="59">
        <v>0</v>
      </c>
      <c r="L7" s="59">
        <v>16872</v>
      </c>
      <c r="M7" s="59">
        <v>2542476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11431103</v>
      </c>
      <c r="W7" s="59">
        <v>11017835</v>
      </c>
      <c r="X7" s="59">
        <v>413268</v>
      </c>
      <c r="Y7" s="60">
        <v>3.75</v>
      </c>
      <c r="Z7" s="61">
        <v>6175000</v>
      </c>
    </row>
    <row r="8" spans="1:26" ht="13.5">
      <c r="A8" s="57" t="s">
        <v>34</v>
      </c>
      <c r="B8" s="18">
        <v>285383298</v>
      </c>
      <c r="C8" s="18">
        <v>0</v>
      </c>
      <c r="D8" s="58">
        <v>316978999</v>
      </c>
      <c r="E8" s="59">
        <v>345844822</v>
      </c>
      <c r="F8" s="59">
        <v>128520002</v>
      </c>
      <c r="G8" s="59">
        <v>70566</v>
      </c>
      <c r="H8" s="59">
        <v>43184</v>
      </c>
      <c r="I8" s="59">
        <v>128633752</v>
      </c>
      <c r="J8" s="59">
        <v>539095</v>
      </c>
      <c r="K8" s="59">
        <v>0</v>
      </c>
      <c r="L8" s="59">
        <v>102779999</v>
      </c>
      <c r="M8" s="59">
        <v>103319094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231952846</v>
      </c>
      <c r="W8" s="59">
        <v>316979001</v>
      </c>
      <c r="X8" s="59">
        <v>-85026155</v>
      </c>
      <c r="Y8" s="60">
        <v>-26.82</v>
      </c>
      <c r="Z8" s="61">
        <v>345844822</v>
      </c>
    </row>
    <row r="9" spans="1:26" ht="13.5">
      <c r="A9" s="57" t="s">
        <v>35</v>
      </c>
      <c r="B9" s="18">
        <v>7326648</v>
      </c>
      <c r="C9" s="18">
        <v>0</v>
      </c>
      <c r="D9" s="58">
        <v>1301900</v>
      </c>
      <c r="E9" s="59">
        <v>1030000</v>
      </c>
      <c r="F9" s="59">
        <v>1930</v>
      </c>
      <c r="G9" s="59">
        <v>348427</v>
      </c>
      <c r="H9" s="59">
        <v>63288</v>
      </c>
      <c r="I9" s="59">
        <v>413645</v>
      </c>
      <c r="J9" s="59">
        <v>2750</v>
      </c>
      <c r="K9" s="59">
        <v>0</v>
      </c>
      <c r="L9" s="59">
        <v>0</v>
      </c>
      <c r="M9" s="59">
        <v>2750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416395</v>
      </c>
      <c r="W9" s="59">
        <v>976428</v>
      </c>
      <c r="X9" s="59">
        <v>-560033</v>
      </c>
      <c r="Y9" s="60">
        <v>-57.36</v>
      </c>
      <c r="Z9" s="61">
        <v>1030000</v>
      </c>
    </row>
    <row r="10" spans="1:26" ht="25.5">
      <c r="A10" s="62" t="s">
        <v>97</v>
      </c>
      <c r="B10" s="63">
        <f>SUM(B5:B9)</f>
        <v>306905923</v>
      </c>
      <c r="C10" s="63">
        <f>SUM(C5:C9)</f>
        <v>0</v>
      </c>
      <c r="D10" s="64">
        <f aca="true" t="shared" si="0" ref="D10:Z10">SUM(D5:D9)</f>
        <v>332154899</v>
      </c>
      <c r="E10" s="65">
        <f t="shared" si="0"/>
        <v>353049822</v>
      </c>
      <c r="F10" s="65">
        <f t="shared" si="0"/>
        <v>133751236</v>
      </c>
      <c r="G10" s="65">
        <f t="shared" si="0"/>
        <v>2413670</v>
      </c>
      <c r="H10" s="65">
        <f t="shared" si="0"/>
        <v>1771118</v>
      </c>
      <c r="I10" s="65">
        <f t="shared" si="0"/>
        <v>137936024</v>
      </c>
      <c r="J10" s="65">
        <f t="shared" si="0"/>
        <v>3067449</v>
      </c>
      <c r="K10" s="65">
        <f t="shared" si="0"/>
        <v>0</v>
      </c>
      <c r="L10" s="65">
        <f t="shared" si="0"/>
        <v>102796871</v>
      </c>
      <c r="M10" s="65">
        <f t="shared" si="0"/>
        <v>105864320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243800344</v>
      </c>
      <c r="W10" s="65">
        <f t="shared" si="0"/>
        <v>328973264</v>
      </c>
      <c r="X10" s="65">
        <f t="shared" si="0"/>
        <v>-85172920</v>
      </c>
      <c r="Y10" s="66">
        <f>+IF(W10&lt;&gt;0,(X10/W10)*100,0)</f>
        <v>-25.89052951123712</v>
      </c>
      <c r="Z10" s="67">
        <f t="shared" si="0"/>
        <v>353049822</v>
      </c>
    </row>
    <row r="11" spans="1:26" ht="13.5">
      <c r="A11" s="57" t="s">
        <v>36</v>
      </c>
      <c r="B11" s="18">
        <v>111027488</v>
      </c>
      <c r="C11" s="18">
        <v>0</v>
      </c>
      <c r="D11" s="58">
        <v>131645324</v>
      </c>
      <c r="E11" s="59">
        <v>93730670</v>
      </c>
      <c r="F11" s="59">
        <v>8866050</v>
      </c>
      <c r="G11" s="59">
        <v>8990157</v>
      </c>
      <c r="H11" s="59">
        <v>8838710</v>
      </c>
      <c r="I11" s="59">
        <v>26694917</v>
      </c>
      <c r="J11" s="59">
        <v>10683398</v>
      </c>
      <c r="K11" s="59">
        <v>0</v>
      </c>
      <c r="L11" s="59">
        <v>8911050</v>
      </c>
      <c r="M11" s="59">
        <v>19594448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46289365</v>
      </c>
      <c r="W11" s="59">
        <v>101589435</v>
      </c>
      <c r="X11" s="59">
        <v>-55300070</v>
      </c>
      <c r="Y11" s="60">
        <v>-54.43</v>
      </c>
      <c r="Z11" s="61">
        <v>93730670</v>
      </c>
    </row>
    <row r="12" spans="1:26" ht="13.5">
      <c r="A12" s="57" t="s">
        <v>37</v>
      </c>
      <c r="B12" s="18">
        <v>6400125</v>
      </c>
      <c r="C12" s="18">
        <v>0</v>
      </c>
      <c r="D12" s="58">
        <v>7455171</v>
      </c>
      <c r="E12" s="59">
        <v>0</v>
      </c>
      <c r="F12" s="59">
        <v>560630</v>
      </c>
      <c r="G12" s="59">
        <v>532145</v>
      </c>
      <c r="H12" s="59">
        <v>529905</v>
      </c>
      <c r="I12" s="59">
        <v>1622680</v>
      </c>
      <c r="J12" s="59">
        <v>1085053</v>
      </c>
      <c r="K12" s="59">
        <v>0</v>
      </c>
      <c r="L12" s="59">
        <v>479940</v>
      </c>
      <c r="M12" s="59">
        <v>1564993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3187673</v>
      </c>
      <c r="W12" s="59">
        <v>5591376</v>
      </c>
      <c r="X12" s="59">
        <v>-2403703</v>
      </c>
      <c r="Y12" s="60">
        <v>-42.99</v>
      </c>
      <c r="Z12" s="61">
        <v>0</v>
      </c>
    </row>
    <row r="13" spans="1:26" ht="13.5">
      <c r="A13" s="57" t="s">
        <v>98</v>
      </c>
      <c r="B13" s="18">
        <v>38911316</v>
      </c>
      <c r="C13" s="18">
        <v>0</v>
      </c>
      <c r="D13" s="58">
        <v>47243436</v>
      </c>
      <c r="E13" s="59">
        <v>21020000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21020000</v>
      </c>
    </row>
    <row r="14" spans="1:26" ht="13.5">
      <c r="A14" s="57" t="s">
        <v>38</v>
      </c>
      <c r="B14" s="18">
        <v>3436125</v>
      </c>
      <c r="C14" s="18">
        <v>0</v>
      </c>
      <c r="D14" s="58">
        <v>10928400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8196300</v>
      </c>
      <c r="X14" s="59">
        <v>-8196300</v>
      </c>
      <c r="Y14" s="60">
        <v>-100</v>
      </c>
      <c r="Z14" s="61">
        <v>0</v>
      </c>
    </row>
    <row r="15" spans="1:26" ht="13.5">
      <c r="A15" s="57" t="s">
        <v>39</v>
      </c>
      <c r="B15" s="18">
        <v>133202017</v>
      </c>
      <c r="C15" s="18">
        <v>0</v>
      </c>
      <c r="D15" s="58">
        <v>114993667</v>
      </c>
      <c r="E15" s="59">
        <v>105109000</v>
      </c>
      <c r="F15" s="59">
        <v>0</v>
      </c>
      <c r="G15" s="59">
        <v>0</v>
      </c>
      <c r="H15" s="59">
        <v>17841650</v>
      </c>
      <c r="I15" s="59">
        <v>17841650</v>
      </c>
      <c r="J15" s="59">
        <v>53109</v>
      </c>
      <c r="K15" s="59">
        <v>0</v>
      </c>
      <c r="L15" s="59">
        <v>16833591</v>
      </c>
      <c r="M15" s="59">
        <v>16886700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34728350</v>
      </c>
      <c r="W15" s="59">
        <v>86245254</v>
      </c>
      <c r="X15" s="59">
        <v>-51516904</v>
      </c>
      <c r="Y15" s="60">
        <v>-59.73</v>
      </c>
      <c r="Z15" s="61">
        <v>105109000</v>
      </c>
    </row>
    <row r="16" spans="1:26" ht="13.5">
      <c r="A16" s="68" t="s">
        <v>40</v>
      </c>
      <c r="B16" s="18">
        <v>79055100</v>
      </c>
      <c r="C16" s="18">
        <v>0</v>
      </c>
      <c r="D16" s="58">
        <v>15720000</v>
      </c>
      <c r="E16" s="59">
        <v>20340000</v>
      </c>
      <c r="F16" s="59">
        <v>602601</v>
      </c>
      <c r="G16" s="59">
        <v>114142</v>
      </c>
      <c r="H16" s="59">
        <v>4522871</v>
      </c>
      <c r="I16" s="59">
        <v>5239614</v>
      </c>
      <c r="J16" s="59">
        <v>3450738</v>
      </c>
      <c r="K16" s="59">
        <v>0</v>
      </c>
      <c r="L16" s="59">
        <v>603457</v>
      </c>
      <c r="M16" s="59">
        <v>4054195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9293809</v>
      </c>
      <c r="W16" s="59">
        <v>11790000</v>
      </c>
      <c r="X16" s="59">
        <v>-2496191</v>
      </c>
      <c r="Y16" s="60">
        <v>-21.17</v>
      </c>
      <c r="Z16" s="61">
        <v>20340000</v>
      </c>
    </row>
    <row r="17" spans="1:26" ht="13.5">
      <c r="A17" s="57" t="s">
        <v>41</v>
      </c>
      <c r="B17" s="18">
        <v>55364820</v>
      </c>
      <c r="C17" s="18">
        <v>0</v>
      </c>
      <c r="D17" s="58">
        <v>54074233</v>
      </c>
      <c r="E17" s="59">
        <v>46943140</v>
      </c>
      <c r="F17" s="59">
        <v>2691486</v>
      </c>
      <c r="G17" s="59">
        <v>5178326</v>
      </c>
      <c r="H17" s="59">
        <v>6326434</v>
      </c>
      <c r="I17" s="59">
        <v>14196246</v>
      </c>
      <c r="J17" s="59">
        <v>6172817</v>
      </c>
      <c r="K17" s="59">
        <v>0</v>
      </c>
      <c r="L17" s="59">
        <v>3800461</v>
      </c>
      <c r="M17" s="59">
        <v>9973278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24169524</v>
      </c>
      <c r="W17" s="59">
        <v>39805668</v>
      </c>
      <c r="X17" s="59">
        <v>-15636144</v>
      </c>
      <c r="Y17" s="60">
        <v>-39.28</v>
      </c>
      <c r="Z17" s="61">
        <v>46943140</v>
      </c>
    </row>
    <row r="18" spans="1:26" ht="13.5">
      <c r="A18" s="69" t="s">
        <v>42</v>
      </c>
      <c r="B18" s="70">
        <f>SUM(B11:B17)</f>
        <v>427396991</v>
      </c>
      <c r="C18" s="70">
        <f>SUM(C11:C17)</f>
        <v>0</v>
      </c>
      <c r="D18" s="71">
        <f aca="true" t="shared" si="1" ref="D18:Z18">SUM(D11:D17)</f>
        <v>382060231</v>
      </c>
      <c r="E18" s="72">
        <f t="shared" si="1"/>
        <v>287142810</v>
      </c>
      <c r="F18" s="72">
        <f t="shared" si="1"/>
        <v>12720767</v>
      </c>
      <c r="G18" s="72">
        <f t="shared" si="1"/>
        <v>14814770</v>
      </c>
      <c r="H18" s="72">
        <f t="shared" si="1"/>
        <v>38059570</v>
      </c>
      <c r="I18" s="72">
        <f t="shared" si="1"/>
        <v>65595107</v>
      </c>
      <c r="J18" s="72">
        <f t="shared" si="1"/>
        <v>21445115</v>
      </c>
      <c r="K18" s="72">
        <f t="shared" si="1"/>
        <v>0</v>
      </c>
      <c r="L18" s="72">
        <f t="shared" si="1"/>
        <v>30628499</v>
      </c>
      <c r="M18" s="72">
        <f t="shared" si="1"/>
        <v>52073614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117668721</v>
      </c>
      <c r="W18" s="72">
        <f t="shared" si="1"/>
        <v>253218033</v>
      </c>
      <c r="X18" s="72">
        <f t="shared" si="1"/>
        <v>-135549312</v>
      </c>
      <c r="Y18" s="66">
        <f>+IF(W18&lt;&gt;0,(X18/W18)*100,0)</f>
        <v>-53.530670937642114</v>
      </c>
      <c r="Z18" s="73">
        <f t="shared" si="1"/>
        <v>287142810</v>
      </c>
    </row>
    <row r="19" spans="1:26" ht="13.5">
      <c r="A19" s="69" t="s">
        <v>43</v>
      </c>
      <c r="B19" s="74">
        <f>+B10-B18</f>
        <v>-120491068</v>
      </c>
      <c r="C19" s="74">
        <f>+C10-C18</f>
        <v>0</v>
      </c>
      <c r="D19" s="75">
        <f aca="true" t="shared" si="2" ref="D19:Z19">+D10-D18</f>
        <v>-49905332</v>
      </c>
      <c r="E19" s="76">
        <f t="shared" si="2"/>
        <v>65907012</v>
      </c>
      <c r="F19" s="76">
        <f t="shared" si="2"/>
        <v>121030469</v>
      </c>
      <c r="G19" s="76">
        <f t="shared" si="2"/>
        <v>-12401100</v>
      </c>
      <c r="H19" s="76">
        <f t="shared" si="2"/>
        <v>-36288452</v>
      </c>
      <c r="I19" s="76">
        <f t="shared" si="2"/>
        <v>72340917</v>
      </c>
      <c r="J19" s="76">
        <f t="shared" si="2"/>
        <v>-18377666</v>
      </c>
      <c r="K19" s="76">
        <f t="shared" si="2"/>
        <v>0</v>
      </c>
      <c r="L19" s="76">
        <f t="shared" si="2"/>
        <v>72168372</v>
      </c>
      <c r="M19" s="76">
        <f t="shared" si="2"/>
        <v>53790706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126131623</v>
      </c>
      <c r="W19" s="76">
        <f>IF(E10=E18,0,W10-W18)</f>
        <v>75755231</v>
      </c>
      <c r="X19" s="76">
        <f t="shared" si="2"/>
        <v>50376392</v>
      </c>
      <c r="Y19" s="77">
        <f>+IF(W19&lt;&gt;0,(X19/W19)*100,0)</f>
        <v>66.49889563401898</v>
      </c>
      <c r="Z19" s="78">
        <f t="shared" si="2"/>
        <v>65907012</v>
      </c>
    </row>
    <row r="20" spans="1:26" ht="13.5">
      <c r="A20" s="57" t="s">
        <v>44</v>
      </c>
      <c r="B20" s="18">
        <v>402712902</v>
      </c>
      <c r="C20" s="18">
        <v>0</v>
      </c>
      <c r="D20" s="58">
        <v>400889000</v>
      </c>
      <c r="E20" s="59">
        <v>439989000</v>
      </c>
      <c r="F20" s="59">
        <v>0</v>
      </c>
      <c r="G20" s="59">
        <v>1494891</v>
      </c>
      <c r="H20" s="59">
        <v>25173466</v>
      </c>
      <c r="I20" s="59">
        <v>26668357</v>
      </c>
      <c r="J20" s="59">
        <v>16821604</v>
      </c>
      <c r="K20" s="59">
        <v>0</v>
      </c>
      <c r="L20" s="59">
        <v>0</v>
      </c>
      <c r="M20" s="59">
        <v>16821604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43489961</v>
      </c>
      <c r="W20" s="59">
        <v>400889001</v>
      </c>
      <c r="X20" s="59">
        <v>-357399040</v>
      </c>
      <c r="Y20" s="60">
        <v>-89.15</v>
      </c>
      <c r="Z20" s="61">
        <v>439989000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282221834</v>
      </c>
      <c r="C22" s="85">
        <f>SUM(C19:C21)</f>
        <v>0</v>
      </c>
      <c r="D22" s="86">
        <f aca="true" t="shared" si="3" ref="D22:Z22">SUM(D19:D21)</f>
        <v>350983668</v>
      </c>
      <c r="E22" s="87">
        <f t="shared" si="3"/>
        <v>505896012</v>
      </c>
      <c r="F22" s="87">
        <f t="shared" si="3"/>
        <v>121030469</v>
      </c>
      <c r="G22" s="87">
        <f t="shared" si="3"/>
        <v>-10906209</v>
      </c>
      <c r="H22" s="87">
        <f t="shared" si="3"/>
        <v>-11114986</v>
      </c>
      <c r="I22" s="87">
        <f t="shared" si="3"/>
        <v>99009274</v>
      </c>
      <c r="J22" s="87">
        <f t="shared" si="3"/>
        <v>-1556062</v>
      </c>
      <c r="K22" s="87">
        <f t="shared" si="3"/>
        <v>0</v>
      </c>
      <c r="L22" s="87">
        <f t="shared" si="3"/>
        <v>72168372</v>
      </c>
      <c r="M22" s="87">
        <f t="shared" si="3"/>
        <v>70612310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169621584</v>
      </c>
      <c r="W22" s="87">
        <f t="shared" si="3"/>
        <v>476644232</v>
      </c>
      <c r="X22" s="87">
        <f t="shared" si="3"/>
        <v>-307022648</v>
      </c>
      <c r="Y22" s="88">
        <f>+IF(W22&lt;&gt;0,(X22/W22)*100,0)</f>
        <v>-64.41337739716947</v>
      </c>
      <c r="Z22" s="89">
        <f t="shared" si="3"/>
        <v>505896012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282221834</v>
      </c>
      <c r="C24" s="74">
        <f>SUM(C22:C23)</f>
        <v>0</v>
      </c>
      <c r="D24" s="75">
        <f aca="true" t="shared" si="4" ref="D24:Z24">SUM(D22:D23)</f>
        <v>350983668</v>
      </c>
      <c r="E24" s="76">
        <f t="shared" si="4"/>
        <v>505896012</v>
      </c>
      <c r="F24" s="76">
        <f t="shared" si="4"/>
        <v>121030469</v>
      </c>
      <c r="G24" s="76">
        <f t="shared" si="4"/>
        <v>-10906209</v>
      </c>
      <c r="H24" s="76">
        <f t="shared" si="4"/>
        <v>-11114986</v>
      </c>
      <c r="I24" s="76">
        <f t="shared" si="4"/>
        <v>99009274</v>
      </c>
      <c r="J24" s="76">
        <f t="shared" si="4"/>
        <v>-1556062</v>
      </c>
      <c r="K24" s="76">
        <f t="shared" si="4"/>
        <v>0</v>
      </c>
      <c r="L24" s="76">
        <f t="shared" si="4"/>
        <v>72168372</v>
      </c>
      <c r="M24" s="76">
        <f t="shared" si="4"/>
        <v>70612310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169621584</v>
      </c>
      <c r="W24" s="76">
        <f t="shared" si="4"/>
        <v>476644232</v>
      </c>
      <c r="X24" s="76">
        <f t="shared" si="4"/>
        <v>-307022648</v>
      </c>
      <c r="Y24" s="77">
        <f>+IF(W24&lt;&gt;0,(X24/W24)*100,0)</f>
        <v>-64.41337739716947</v>
      </c>
      <c r="Z24" s="78">
        <f t="shared" si="4"/>
        <v>505896012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359330971</v>
      </c>
      <c r="C27" s="21">
        <v>0</v>
      </c>
      <c r="D27" s="98">
        <v>396024650</v>
      </c>
      <c r="E27" s="99">
        <v>441885000</v>
      </c>
      <c r="F27" s="99">
        <v>70214</v>
      </c>
      <c r="G27" s="99">
        <v>1494891</v>
      </c>
      <c r="H27" s="99">
        <v>25260159</v>
      </c>
      <c r="I27" s="99">
        <v>26825264</v>
      </c>
      <c r="J27" s="99">
        <v>16882313</v>
      </c>
      <c r="K27" s="99">
        <v>65949188</v>
      </c>
      <c r="L27" s="99">
        <v>50144721</v>
      </c>
      <c r="M27" s="99">
        <v>132976222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159801486</v>
      </c>
      <c r="W27" s="99">
        <v>331413750</v>
      </c>
      <c r="X27" s="99">
        <v>-171612264</v>
      </c>
      <c r="Y27" s="100">
        <v>-51.78</v>
      </c>
      <c r="Z27" s="101">
        <v>441885000</v>
      </c>
    </row>
    <row r="28" spans="1:26" ht="13.5">
      <c r="A28" s="102" t="s">
        <v>44</v>
      </c>
      <c r="B28" s="18">
        <v>356437470</v>
      </c>
      <c r="C28" s="18">
        <v>0</v>
      </c>
      <c r="D28" s="58">
        <v>393843850</v>
      </c>
      <c r="E28" s="59">
        <v>440089000</v>
      </c>
      <c r="F28" s="59">
        <v>0</v>
      </c>
      <c r="G28" s="59">
        <v>1494891</v>
      </c>
      <c r="H28" s="59">
        <v>25173466</v>
      </c>
      <c r="I28" s="59">
        <v>26668357</v>
      </c>
      <c r="J28" s="59">
        <v>16821604</v>
      </c>
      <c r="K28" s="59">
        <v>65935982</v>
      </c>
      <c r="L28" s="59">
        <v>50137972</v>
      </c>
      <c r="M28" s="59">
        <v>132895558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159563915</v>
      </c>
      <c r="W28" s="59">
        <v>330066750</v>
      </c>
      <c r="X28" s="59">
        <v>-170502835</v>
      </c>
      <c r="Y28" s="60">
        <v>-51.66</v>
      </c>
      <c r="Z28" s="61">
        <v>440089000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2893501</v>
      </c>
      <c r="C31" s="18">
        <v>0</v>
      </c>
      <c r="D31" s="58">
        <v>2180800</v>
      </c>
      <c r="E31" s="59">
        <v>1796000</v>
      </c>
      <c r="F31" s="59">
        <v>70214</v>
      </c>
      <c r="G31" s="59">
        <v>0</v>
      </c>
      <c r="H31" s="59">
        <v>86693</v>
      </c>
      <c r="I31" s="59">
        <v>156907</v>
      </c>
      <c r="J31" s="59">
        <v>60709</v>
      </c>
      <c r="K31" s="59">
        <v>13206</v>
      </c>
      <c r="L31" s="59">
        <v>6749</v>
      </c>
      <c r="M31" s="59">
        <v>80664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237571</v>
      </c>
      <c r="W31" s="59">
        <v>1347000</v>
      </c>
      <c r="X31" s="59">
        <v>-1109429</v>
      </c>
      <c r="Y31" s="60">
        <v>-82.36</v>
      </c>
      <c r="Z31" s="61">
        <v>1796000</v>
      </c>
    </row>
    <row r="32" spans="1:26" ht="13.5">
      <c r="A32" s="69" t="s">
        <v>50</v>
      </c>
      <c r="B32" s="21">
        <f>SUM(B28:B31)</f>
        <v>359330971</v>
      </c>
      <c r="C32" s="21">
        <f>SUM(C28:C31)</f>
        <v>0</v>
      </c>
      <c r="D32" s="98">
        <f aca="true" t="shared" si="5" ref="D32:Z32">SUM(D28:D31)</f>
        <v>396024650</v>
      </c>
      <c r="E32" s="99">
        <f t="shared" si="5"/>
        <v>441885000</v>
      </c>
      <c r="F32" s="99">
        <f t="shared" si="5"/>
        <v>70214</v>
      </c>
      <c r="G32" s="99">
        <f t="shared" si="5"/>
        <v>1494891</v>
      </c>
      <c r="H32" s="99">
        <f t="shared" si="5"/>
        <v>25260159</v>
      </c>
      <c r="I32" s="99">
        <f t="shared" si="5"/>
        <v>26825264</v>
      </c>
      <c r="J32" s="99">
        <f t="shared" si="5"/>
        <v>16882313</v>
      </c>
      <c r="K32" s="99">
        <f t="shared" si="5"/>
        <v>65949188</v>
      </c>
      <c r="L32" s="99">
        <f t="shared" si="5"/>
        <v>50144721</v>
      </c>
      <c r="M32" s="99">
        <f t="shared" si="5"/>
        <v>132976222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159801486</v>
      </c>
      <c r="W32" s="99">
        <f t="shared" si="5"/>
        <v>331413750</v>
      </c>
      <c r="X32" s="99">
        <f t="shared" si="5"/>
        <v>-171612264</v>
      </c>
      <c r="Y32" s="100">
        <f>+IF(W32&lt;&gt;0,(X32/W32)*100,0)</f>
        <v>-51.781878090453404</v>
      </c>
      <c r="Z32" s="101">
        <f t="shared" si="5"/>
        <v>441885000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172631404</v>
      </c>
      <c r="C35" s="18">
        <v>0</v>
      </c>
      <c r="D35" s="58">
        <v>71778000</v>
      </c>
      <c r="E35" s="59">
        <v>71777000</v>
      </c>
      <c r="F35" s="59">
        <v>398726440</v>
      </c>
      <c r="G35" s="59">
        <v>398726440</v>
      </c>
      <c r="H35" s="59">
        <v>336277829</v>
      </c>
      <c r="I35" s="59">
        <v>336277829</v>
      </c>
      <c r="J35" s="59">
        <v>375280654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53832750</v>
      </c>
      <c r="X35" s="59">
        <v>-53832750</v>
      </c>
      <c r="Y35" s="60">
        <v>-100</v>
      </c>
      <c r="Z35" s="61">
        <v>71777000</v>
      </c>
    </row>
    <row r="36" spans="1:26" ht="13.5">
      <c r="A36" s="57" t="s">
        <v>53</v>
      </c>
      <c r="B36" s="18">
        <v>2232144134</v>
      </c>
      <c r="C36" s="18">
        <v>0</v>
      </c>
      <c r="D36" s="58">
        <v>2782798000</v>
      </c>
      <c r="E36" s="59">
        <v>2782798000</v>
      </c>
      <c r="F36" s="59">
        <v>2204241500</v>
      </c>
      <c r="G36" s="59">
        <v>2204241500</v>
      </c>
      <c r="H36" s="59">
        <v>2229501659</v>
      </c>
      <c r="I36" s="59">
        <v>2229501659</v>
      </c>
      <c r="J36" s="59">
        <v>2246383972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2087098500</v>
      </c>
      <c r="X36" s="59">
        <v>-2087098500</v>
      </c>
      <c r="Y36" s="60">
        <v>-100</v>
      </c>
      <c r="Z36" s="61">
        <v>2782798000</v>
      </c>
    </row>
    <row r="37" spans="1:26" ht="13.5">
      <c r="A37" s="57" t="s">
        <v>54</v>
      </c>
      <c r="B37" s="18">
        <v>203428461</v>
      </c>
      <c r="C37" s="18">
        <v>0</v>
      </c>
      <c r="D37" s="58">
        <v>151241000</v>
      </c>
      <c r="E37" s="59">
        <v>152240000</v>
      </c>
      <c r="F37" s="59">
        <v>260711964</v>
      </c>
      <c r="G37" s="59">
        <v>260711964</v>
      </c>
      <c r="H37" s="59">
        <v>234638498</v>
      </c>
      <c r="I37" s="59">
        <v>234638498</v>
      </c>
      <c r="J37" s="59">
        <v>217301697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114180000</v>
      </c>
      <c r="X37" s="59">
        <v>-114180000</v>
      </c>
      <c r="Y37" s="60">
        <v>-100</v>
      </c>
      <c r="Z37" s="61">
        <v>152240000</v>
      </c>
    </row>
    <row r="38" spans="1:26" ht="13.5">
      <c r="A38" s="57" t="s">
        <v>55</v>
      </c>
      <c r="B38" s="18">
        <v>92374565</v>
      </c>
      <c r="C38" s="18">
        <v>0</v>
      </c>
      <c r="D38" s="58">
        <v>114432000</v>
      </c>
      <c r="E38" s="59">
        <v>113432000</v>
      </c>
      <c r="F38" s="59">
        <v>99517096</v>
      </c>
      <c r="G38" s="59">
        <v>99517096</v>
      </c>
      <c r="H38" s="59">
        <v>99517096</v>
      </c>
      <c r="I38" s="59">
        <v>99517096</v>
      </c>
      <c r="J38" s="59">
        <v>98530638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85074000</v>
      </c>
      <c r="X38" s="59">
        <v>-85074000</v>
      </c>
      <c r="Y38" s="60">
        <v>-100</v>
      </c>
      <c r="Z38" s="61">
        <v>113432000</v>
      </c>
    </row>
    <row r="39" spans="1:26" ht="13.5">
      <c r="A39" s="57" t="s">
        <v>56</v>
      </c>
      <c r="B39" s="18">
        <v>2108972512</v>
      </c>
      <c r="C39" s="18">
        <v>0</v>
      </c>
      <c r="D39" s="58">
        <v>2588903000</v>
      </c>
      <c r="E39" s="59">
        <v>2588903000</v>
      </c>
      <c r="F39" s="59">
        <v>2242738880</v>
      </c>
      <c r="G39" s="59">
        <v>2242738880</v>
      </c>
      <c r="H39" s="59">
        <v>2231623894</v>
      </c>
      <c r="I39" s="59">
        <v>2231623894</v>
      </c>
      <c r="J39" s="59">
        <v>2305832291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1941677250</v>
      </c>
      <c r="X39" s="59">
        <v>-1941677250</v>
      </c>
      <c r="Y39" s="60">
        <v>-100</v>
      </c>
      <c r="Z39" s="61">
        <v>2588903000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406910557</v>
      </c>
      <c r="C42" s="18">
        <v>0</v>
      </c>
      <c r="D42" s="58">
        <v>385390503</v>
      </c>
      <c r="E42" s="59">
        <v>385392000</v>
      </c>
      <c r="F42" s="59">
        <v>243321194</v>
      </c>
      <c r="G42" s="59">
        <v>-9102982</v>
      </c>
      <c r="H42" s="59">
        <v>-40337879</v>
      </c>
      <c r="I42" s="59">
        <v>193880333</v>
      </c>
      <c r="J42" s="59">
        <v>29551723</v>
      </c>
      <c r="K42" s="59">
        <v>0</v>
      </c>
      <c r="L42" s="59">
        <v>0</v>
      </c>
      <c r="M42" s="59">
        <v>29551723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223432056</v>
      </c>
      <c r="W42" s="59">
        <v>385392000</v>
      </c>
      <c r="X42" s="59">
        <v>-161959944</v>
      </c>
      <c r="Y42" s="60">
        <v>-42.02</v>
      </c>
      <c r="Z42" s="61">
        <v>385392000</v>
      </c>
    </row>
    <row r="43" spans="1:26" ht="13.5">
      <c r="A43" s="57" t="s">
        <v>59</v>
      </c>
      <c r="B43" s="18">
        <v>-359238098</v>
      </c>
      <c r="C43" s="18">
        <v>0</v>
      </c>
      <c r="D43" s="58">
        <v>-396024652</v>
      </c>
      <c r="E43" s="59">
        <v>-395864000</v>
      </c>
      <c r="F43" s="59">
        <v>0</v>
      </c>
      <c r="G43" s="59">
        <v>0</v>
      </c>
      <c r="H43" s="59">
        <v>-25173466</v>
      </c>
      <c r="I43" s="59">
        <v>-25173466</v>
      </c>
      <c r="J43" s="59">
        <v>-16821604</v>
      </c>
      <c r="K43" s="59">
        <v>0</v>
      </c>
      <c r="L43" s="59">
        <v>0</v>
      </c>
      <c r="M43" s="59">
        <v>-16821604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-41995070</v>
      </c>
      <c r="W43" s="59">
        <v>-395864000</v>
      </c>
      <c r="X43" s="59">
        <v>353868930</v>
      </c>
      <c r="Y43" s="60">
        <v>-89.39</v>
      </c>
      <c r="Z43" s="61">
        <v>-395864000</v>
      </c>
    </row>
    <row r="44" spans="1:26" ht="13.5">
      <c r="A44" s="57" t="s">
        <v>60</v>
      </c>
      <c r="B44" s="18">
        <v>-10834958</v>
      </c>
      <c r="C44" s="18">
        <v>0</v>
      </c>
      <c r="D44" s="58">
        <v>-10800000</v>
      </c>
      <c r="E44" s="59">
        <v>-10800000</v>
      </c>
      <c r="F44" s="59">
        <v>-900000</v>
      </c>
      <c r="G44" s="59">
        <v>-1803227</v>
      </c>
      <c r="H44" s="59">
        <v>-900000</v>
      </c>
      <c r="I44" s="59">
        <v>-3603227</v>
      </c>
      <c r="J44" s="59">
        <v>-900000</v>
      </c>
      <c r="K44" s="59">
        <v>0</v>
      </c>
      <c r="L44" s="59">
        <v>0</v>
      </c>
      <c r="M44" s="59">
        <v>-900000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-4503227</v>
      </c>
      <c r="W44" s="59">
        <v>-10800000</v>
      </c>
      <c r="X44" s="59">
        <v>6296773</v>
      </c>
      <c r="Y44" s="60">
        <v>-58.3</v>
      </c>
      <c r="Z44" s="61">
        <v>-10800000</v>
      </c>
    </row>
    <row r="45" spans="1:26" ht="13.5">
      <c r="A45" s="69" t="s">
        <v>61</v>
      </c>
      <c r="B45" s="21">
        <v>82498973</v>
      </c>
      <c r="C45" s="21">
        <v>0</v>
      </c>
      <c r="D45" s="98">
        <v>50971658</v>
      </c>
      <c r="E45" s="99">
        <v>51133807</v>
      </c>
      <c r="F45" s="99">
        <v>324919969</v>
      </c>
      <c r="G45" s="99">
        <v>314013760</v>
      </c>
      <c r="H45" s="99">
        <v>247602415</v>
      </c>
      <c r="I45" s="99">
        <v>247602415</v>
      </c>
      <c r="J45" s="99">
        <v>259432534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51133807</v>
      </c>
      <c r="X45" s="99">
        <v>-51133807</v>
      </c>
      <c r="Y45" s="100">
        <v>-100</v>
      </c>
      <c r="Z45" s="101">
        <v>51133807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44932593</v>
      </c>
      <c r="C5" s="18">
        <v>0</v>
      </c>
      <c r="D5" s="58">
        <v>47798763</v>
      </c>
      <c r="E5" s="59">
        <v>47798763</v>
      </c>
      <c r="F5" s="59">
        <v>3761510</v>
      </c>
      <c r="G5" s="59">
        <v>3761510</v>
      </c>
      <c r="H5" s="59">
        <v>3761510</v>
      </c>
      <c r="I5" s="59">
        <v>11284530</v>
      </c>
      <c r="J5" s="59">
        <v>0</v>
      </c>
      <c r="K5" s="59">
        <v>7523020</v>
      </c>
      <c r="L5" s="59">
        <v>0</v>
      </c>
      <c r="M5" s="59">
        <v>7523020</v>
      </c>
      <c r="N5" s="59">
        <v>7523020</v>
      </c>
      <c r="O5" s="59">
        <v>0</v>
      </c>
      <c r="P5" s="59">
        <v>3789153</v>
      </c>
      <c r="Q5" s="59">
        <v>11312173</v>
      </c>
      <c r="R5" s="59">
        <v>0</v>
      </c>
      <c r="S5" s="59">
        <v>0</v>
      </c>
      <c r="T5" s="59">
        <v>0</v>
      </c>
      <c r="U5" s="59">
        <v>0</v>
      </c>
      <c r="V5" s="59">
        <v>30119723</v>
      </c>
      <c r="W5" s="59">
        <v>35849070</v>
      </c>
      <c r="X5" s="59">
        <v>-5729347</v>
      </c>
      <c r="Y5" s="60">
        <v>-15.98</v>
      </c>
      <c r="Z5" s="61">
        <v>47798763</v>
      </c>
    </row>
    <row r="6" spans="1:26" ht="13.5">
      <c r="A6" s="57" t="s">
        <v>32</v>
      </c>
      <c r="B6" s="18">
        <v>44496969</v>
      </c>
      <c r="C6" s="18">
        <v>0</v>
      </c>
      <c r="D6" s="58">
        <v>33170846</v>
      </c>
      <c r="E6" s="59">
        <v>33170846</v>
      </c>
      <c r="F6" s="59">
        <v>3975957</v>
      </c>
      <c r="G6" s="59">
        <v>3980006</v>
      </c>
      <c r="H6" s="59">
        <v>4002136</v>
      </c>
      <c r="I6" s="59">
        <v>11958099</v>
      </c>
      <c r="J6" s="59">
        <v>15949</v>
      </c>
      <c r="K6" s="59">
        <v>7968292</v>
      </c>
      <c r="L6" s="59">
        <v>0</v>
      </c>
      <c r="M6" s="59">
        <v>7984241</v>
      </c>
      <c r="N6" s="59">
        <v>4430730</v>
      </c>
      <c r="O6" s="59">
        <v>0</v>
      </c>
      <c r="P6" s="59">
        <v>3976366</v>
      </c>
      <c r="Q6" s="59">
        <v>8407096</v>
      </c>
      <c r="R6" s="59">
        <v>0</v>
      </c>
      <c r="S6" s="59">
        <v>0</v>
      </c>
      <c r="T6" s="59">
        <v>0</v>
      </c>
      <c r="U6" s="59">
        <v>0</v>
      </c>
      <c r="V6" s="59">
        <v>28349436</v>
      </c>
      <c r="W6" s="59">
        <v>24878250</v>
      </c>
      <c r="X6" s="59">
        <v>3471186</v>
      </c>
      <c r="Y6" s="60">
        <v>13.95</v>
      </c>
      <c r="Z6" s="61">
        <v>33170846</v>
      </c>
    </row>
    <row r="7" spans="1:26" ht="13.5">
      <c r="A7" s="57" t="s">
        <v>33</v>
      </c>
      <c r="B7" s="18">
        <v>11995711</v>
      </c>
      <c r="C7" s="18">
        <v>0</v>
      </c>
      <c r="D7" s="58">
        <v>12532891</v>
      </c>
      <c r="E7" s="59">
        <v>12532891</v>
      </c>
      <c r="F7" s="59">
        <v>296262</v>
      </c>
      <c r="G7" s="59">
        <v>885405</v>
      </c>
      <c r="H7" s="59">
        <v>27</v>
      </c>
      <c r="I7" s="59">
        <v>1181694</v>
      </c>
      <c r="J7" s="59">
        <v>219842</v>
      </c>
      <c r="K7" s="59">
        <v>1223256</v>
      </c>
      <c r="L7" s="59">
        <v>932031</v>
      </c>
      <c r="M7" s="59">
        <v>2375129</v>
      </c>
      <c r="N7" s="59">
        <v>1185221</v>
      </c>
      <c r="O7" s="59">
        <v>0</v>
      </c>
      <c r="P7" s="59">
        <v>66425</v>
      </c>
      <c r="Q7" s="59">
        <v>1251646</v>
      </c>
      <c r="R7" s="59">
        <v>0</v>
      </c>
      <c r="S7" s="59">
        <v>0</v>
      </c>
      <c r="T7" s="59">
        <v>0</v>
      </c>
      <c r="U7" s="59">
        <v>0</v>
      </c>
      <c r="V7" s="59">
        <v>4808469</v>
      </c>
      <c r="W7" s="59">
        <v>9399753</v>
      </c>
      <c r="X7" s="59">
        <v>-4591284</v>
      </c>
      <c r="Y7" s="60">
        <v>-48.84</v>
      </c>
      <c r="Z7" s="61">
        <v>12532891</v>
      </c>
    </row>
    <row r="8" spans="1:26" ht="13.5">
      <c r="A8" s="57" t="s">
        <v>34</v>
      </c>
      <c r="B8" s="18">
        <v>269942840</v>
      </c>
      <c r="C8" s="18">
        <v>0</v>
      </c>
      <c r="D8" s="58">
        <v>286043576</v>
      </c>
      <c r="E8" s="59">
        <v>286043576</v>
      </c>
      <c r="F8" s="59">
        <v>120042000</v>
      </c>
      <c r="G8" s="59">
        <v>50000</v>
      </c>
      <c r="H8" s="59">
        <v>0</v>
      </c>
      <c r="I8" s="59">
        <v>120092000</v>
      </c>
      <c r="J8" s="59">
        <v>0</v>
      </c>
      <c r="K8" s="59">
        <v>159278</v>
      </c>
      <c r="L8" s="59">
        <v>66366000</v>
      </c>
      <c r="M8" s="59">
        <v>66525278</v>
      </c>
      <c r="N8" s="59">
        <v>0</v>
      </c>
      <c r="O8" s="59">
        <v>0</v>
      </c>
      <c r="P8" s="59">
        <v>71125000</v>
      </c>
      <c r="Q8" s="59">
        <v>71125000</v>
      </c>
      <c r="R8" s="59">
        <v>0</v>
      </c>
      <c r="S8" s="59">
        <v>0</v>
      </c>
      <c r="T8" s="59">
        <v>0</v>
      </c>
      <c r="U8" s="59">
        <v>0</v>
      </c>
      <c r="V8" s="59">
        <v>257742278</v>
      </c>
      <c r="W8" s="59">
        <v>214533000</v>
      </c>
      <c r="X8" s="59">
        <v>43209278</v>
      </c>
      <c r="Y8" s="60">
        <v>20.14</v>
      </c>
      <c r="Z8" s="61">
        <v>286043576</v>
      </c>
    </row>
    <row r="9" spans="1:26" ht="13.5">
      <c r="A9" s="57" t="s">
        <v>35</v>
      </c>
      <c r="B9" s="18">
        <v>50812853</v>
      </c>
      <c r="C9" s="18">
        <v>0</v>
      </c>
      <c r="D9" s="58">
        <v>12312540</v>
      </c>
      <c r="E9" s="59">
        <v>12312540</v>
      </c>
      <c r="F9" s="59">
        <v>749933</v>
      </c>
      <c r="G9" s="59">
        <v>716357</v>
      </c>
      <c r="H9" s="59">
        <v>730575</v>
      </c>
      <c r="I9" s="59">
        <v>2196865</v>
      </c>
      <c r="J9" s="59">
        <v>853029</v>
      </c>
      <c r="K9" s="59">
        <v>53541</v>
      </c>
      <c r="L9" s="59">
        <v>153090</v>
      </c>
      <c r="M9" s="59">
        <v>1059660</v>
      </c>
      <c r="N9" s="59">
        <v>1487458</v>
      </c>
      <c r="O9" s="59">
        <v>0</v>
      </c>
      <c r="P9" s="59">
        <v>807088</v>
      </c>
      <c r="Q9" s="59">
        <v>2294546</v>
      </c>
      <c r="R9" s="59">
        <v>0</v>
      </c>
      <c r="S9" s="59">
        <v>0</v>
      </c>
      <c r="T9" s="59">
        <v>0</v>
      </c>
      <c r="U9" s="59">
        <v>0</v>
      </c>
      <c r="V9" s="59">
        <v>5551071</v>
      </c>
      <c r="W9" s="59">
        <v>9234009</v>
      </c>
      <c r="X9" s="59">
        <v>-3682938</v>
      </c>
      <c r="Y9" s="60">
        <v>-39.88</v>
      </c>
      <c r="Z9" s="61">
        <v>12312540</v>
      </c>
    </row>
    <row r="10" spans="1:26" ht="25.5">
      <c r="A10" s="62" t="s">
        <v>97</v>
      </c>
      <c r="B10" s="63">
        <f>SUM(B5:B9)</f>
        <v>422180966</v>
      </c>
      <c r="C10" s="63">
        <f>SUM(C5:C9)</f>
        <v>0</v>
      </c>
      <c r="D10" s="64">
        <f aca="true" t="shared" si="0" ref="D10:Z10">SUM(D5:D9)</f>
        <v>391858616</v>
      </c>
      <c r="E10" s="65">
        <f t="shared" si="0"/>
        <v>391858616</v>
      </c>
      <c r="F10" s="65">
        <f t="shared" si="0"/>
        <v>128825662</v>
      </c>
      <c r="G10" s="65">
        <f t="shared" si="0"/>
        <v>9393278</v>
      </c>
      <c r="H10" s="65">
        <f t="shared" si="0"/>
        <v>8494248</v>
      </c>
      <c r="I10" s="65">
        <f t="shared" si="0"/>
        <v>146713188</v>
      </c>
      <c r="J10" s="65">
        <f t="shared" si="0"/>
        <v>1088820</v>
      </c>
      <c r="K10" s="65">
        <f t="shared" si="0"/>
        <v>16927387</v>
      </c>
      <c r="L10" s="65">
        <f t="shared" si="0"/>
        <v>67451121</v>
      </c>
      <c r="M10" s="65">
        <f t="shared" si="0"/>
        <v>85467328</v>
      </c>
      <c r="N10" s="65">
        <f t="shared" si="0"/>
        <v>14626429</v>
      </c>
      <c r="O10" s="65">
        <f t="shared" si="0"/>
        <v>0</v>
      </c>
      <c r="P10" s="65">
        <f t="shared" si="0"/>
        <v>79764032</v>
      </c>
      <c r="Q10" s="65">
        <f t="shared" si="0"/>
        <v>94390461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326570977</v>
      </c>
      <c r="W10" s="65">
        <f t="shared" si="0"/>
        <v>293894082</v>
      </c>
      <c r="X10" s="65">
        <f t="shared" si="0"/>
        <v>32676895</v>
      </c>
      <c r="Y10" s="66">
        <f>+IF(W10&lt;&gt;0,(X10/W10)*100,0)</f>
        <v>11.118595780366887</v>
      </c>
      <c r="Z10" s="67">
        <f t="shared" si="0"/>
        <v>391858616</v>
      </c>
    </row>
    <row r="11" spans="1:26" ht="13.5">
      <c r="A11" s="57" t="s">
        <v>36</v>
      </c>
      <c r="B11" s="18">
        <v>83743343</v>
      </c>
      <c r="C11" s="18">
        <v>0</v>
      </c>
      <c r="D11" s="58">
        <v>113552439</v>
      </c>
      <c r="E11" s="59">
        <v>113552439</v>
      </c>
      <c r="F11" s="59">
        <v>7832482</v>
      </c>
      <c r="G11" s="59">
        <v>9281469</v>
      </c>
      <c r="H11" s="59">
        <v>7843298</v>
      </c>
      <c r="I11" s="59">
        <v>24957249</v>
      </c>
      <c r="J11" s="59">
        <v>7874721</v>
      </c>
      <c r="K11" s="59">
        <v>9448124</v>
      </c>
      <c r="L11" s="59">
        <v>7881493</v>
      </c>
      <c r="M11" s="59">
        <v>25204338</v>
      </c>
      <c r="N11" s="59">
        <v>9215702</v>
      </c>
      <c r="O11" s="59">
        <v>0</v>
      </c>
      <c r="P11" s="59">
        <v>13201750</v>
      </c>
      <c r="Q11" s="59">
        <v>22417452</v>
      </c>
      <c r="R11" s="59">
        <v>0</v>
      </c>
      <c r="S11" s="59">
        <v>0</v>
      </c>
      <c r="T11" s="59">
        <v>0</v>
      </c>
      <c r="U11" s="59">
        <v>0</v>
      </c>
      <c r="V11" s="59">
        <v>72579039</v>
      </c>
      <c r="W11" s="59">
        <v>78560253</v>
      </c>
      <c r="X11" s="59">
        <v>-5981214</v>
      </c>
      <c r="Y11" s="60">
        <v>-7.61</v>
      </c>
      <c r="Z11" s="61">
        <v>113552439</v>
      </c>
    </row>
    <row r="12" spans="1:26" ht="13.5">
      <c r="A12" s="57" t="s">
        <v>37</v>
      </c>
      <c r="B12" s="18">
        <v>16830239</v>
      </c>
      <c r="C12" s="18">
        <v>0</v>
      </c>
      <c r="D12" s="58">
        <v>17855561</v>
      </c>
      <c r="E12" s="59">
        <v>17855561</v>
      </c>
      <c r="F12" s="59">
        <v>1409821</v>
      </c>
      <c r="G12" s="59">
        <v>0</v>
      </c>
      <c r="H12" s="59">
        <v>1409821</v>
      </c>
      <c r="I12" s="59">
        <v>2819642</v>
      </c>
      <c r="J12" s="59">
        <v>1409821</v>
      </c>
      <c r="K12" s="59">
        <v>1409821</v>
      </c>
      <c r="L12" s="59">
        <v>1409821</v>
      </c>
      <c r="M12" s="59">
        <v>4229463</v>
      </c>
      <c r="N12" s="59">
        <v>1409821</v>
      </c>
      <c r="O12" s="59">
        <v>0</v>
      </c>
      <c r="P12" s="59">
        <v>1585332</v>
      </c>
      <c r="Q12" s="59">
        <v>2995153</v>
      </c>
      <c r="R12" s="59">
        <v>0</v>
      </c>
      <c r="S12" s="59">
        <v>0</v>
      </c>
      <c r="T12" s="59">
        <v>0</v>
      </c>
      <c r="U12" s="59">
        <v>0</v>
      </c>
      <c r="V12" s="59">
        <v>10044258</v>
      </c>
      <c r="W12" s="59">
        <v>15769494</v>
      </c>
      <c r="X12" s="59">
        <v>-5725236</v>
      </c>
      <c r="Y12" s="60">
        <v>-36.31</v>
      </c>
      <c r="Z12" s="61">
        <v>17855561</v>
      </c>
    </row>
    <row r="13" spans="1:26" ht="13.5">
      <c r="A13" s="57" t="s">
        <v>98</v>
      </c>
      <c r="B13" s="18">
        <v>64828713</v>
      </c>
      <c r="C13" s="18">
        <v>0</v>
      </c>
      <c r="D13" s="58">
        <v>40290849</v>
      </c>
      <c r="E13" s="59">
        <v>40290849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30218247</v>
      </c>
      <c r="X13" s="59">
        <v>-30218247</v>
      </c>
      <c r="Y13" s="60">
        <v>-100</v>
      </c>
      <c r="Z13" s="61">
        <v>40290849</v>
      </c>
    </row>
    <row r="14" spans="1:26" ht="13.5">
      <c r="A14" s="57" t="s">
        <v>38</v>
      </c>
      <c r="B14" s="18">
        <v>18382282</v>
      </c>
      <c r="C14" s="18">
        <v>0</v>
      </c>
      <c r="D14" s="58">
        <v>9385934</v>
      </c>
      <c r="E14" s="59">
        <v>9385934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7039494</v>
      </c>
      <c r="X14" s="59">
        <v>-7039494</v>
      </c>
      <c r="Y14" s="60">
        <v>-100</v>
      </c>
      <c r="Z14" s="61">
        <v>9385934</v>
      </c>
    </row>
    <row r="15" spans="1:26" ht="13.5">
      <c r="A15" s="57" t="s">
        <v>39</v>
      </c>
      <c r="B15" s="18">
        <v>51219325</v>
      </c>
      <c r="C15" s="18">
        <v>0</v>
      </c>
      <c r="D15" s="58">
        <v>49623663</v>
      </c>
      <c r="E15" s="59">
        <v>49623663</v>
      </c>
      <c r="F15" s="59">
        <v>4113270</v>
      </c>
      <c r="G15" s="59">
        <v>3000586</v>
      </c>
      <c r="H15" s="59">
        <v>3006067</v>
      </c>
      <c r="I15" s="59">
        <v>10119923</v>
      </c>
      <c r="J15" s="59">
        <v>7581668</v>
      </c>
      <c r="K15" s="59">
        <v>11801182</v>
      </c>
      <c r="L15" s="59">
        <v>5228256</v>
      </c>
      <c r="M15" s="59">
        <v>24611106</v>
      </c>
      <c r="N15" s="59">
        <v>63344</v>
      </c>
      <c r="O15" s="59">
        <v>0</v>
      </c>
      <c r="P15" s="59">
        <v>3667217</v>
      </c>
      <c r="Q15" s="59">
        <v>3730561</v>
      </c>
      <c r="R15" s="59">
        <v>0</v>
      </c>
      <c r="S15" s="59">
        <v>0</v>
      </c>
      <c r="T15" s="59">
        <v>0</v>
      </c>
      <c r="U15" s="59">
        <v>0</v>
      </c>
      <c r="V15" s="59">
        <v>38461590</v>
      </c>
      <c r="W15" s="59">
        <v>37217988</v>
      </c>
      <c r="X15" s="59">
        <v>1243602</v>
      </c>
      <c r="Y15" s="60">
        <v>3.34</v>
      </c>
      <c r="Z15" s="61">
        <v>49623663</v>
      </c>
    </row>
    <row r="16" spans="1:26" ht="13.5">
      <c r="A16" s="68" t="s">
        <v>40</v>
      </c>
      <c r="B16" s="18">
        <v>0</v>
      </c>
      <c r="C16" s="18">
        <v>0</v>
      </c>
      <c r="D16" s="58">
        <v>20365540</v>
      </c>
      <c r="E16" s="59">
        <v>20365540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20365540</v>
      </c>
    </row>
    <row r="17" spans="1:26" ht="13.5">
      <c r="A17" s="57" t="s">
        <v>41</v>
      </c>
      <c r="B17" s="18">
        <v>225067959</v>
      </c>
      <c r="C17" s="18">
        <v>0</v>
      </c>
      <c r="D17" s="58">
        <v>216639634</v>
      </c>
      <c r="E17" s="59">
        <v>216639634</v>
      </c>
      <c r="F17" s="59">
        <v>11448137</v>
      </c>
      <c r="G17" s="59">
        <v>11961867</v>
      </c>
      <c r="H17" s="59">
        <v>13860188</v>
      </c>
      <c r="I17" s="59">
        <v>37270192</v>
      </c>
      <c r="J17" s="59">
        <v>17770806</v>
      </c>
      <c r="K17" s="59">
        <v>21679307</v>
      </c>
      <c r="L17" s="59">
        <v>14543796</v>
      </c>
      <c r="M17" s="59">
        <v>53993909</v>
      </c>
      <c r="N17" s="59">
        <v>10989650</v>
      </c>
      <c r="O17" s="59">
        <v>0</v>
      </c>
      <c r="P17" s="59">
        <v>16933260</v>
      </c>
      <c r="Q17" s="59">
        <v>27922910</v>
      </c>
      <c r="R17" s="59">
        <v>0</v>
      </c>
      <c r="S17" s="59">
        <v>0</v>
      </c>
      <c r="T17" s="59">
        <v>0</v>
      </c>
      <c r="U17" s="59">
        <v>0</v>
      </c>
      <c r="V17" s="59">
        <v>119187011</v>
      </c>
      <c r="W17" s="59">
        <v>204322404</v>
      </c>
      <c r="X17" s="59">
        <v>-85135393</v>
      </c>
      <c r="Y17" s="60">
        <v>-41.67</v>
      </c>
      <c r="Z17" s="61">
        <v>216639634</v>
      </c>
    </row>
    <row r="18" spans="1:26" ht="13.5">
      <c r="A18" s="69" t="s">
        <v>42</v>
      </c>
      <c r="B18" s="70">
        <f>SUM(B11:B17)</f>
        <v>460071861</v>
      </c>
      <c r="C18" s="70">
        <f>SUM(C11:C17)</f>
        <v>0</v>
      </c>
      <c r="D18" s="71">
        <f aca="true" t="shared" si="1" ref="D18:Z18">SUM(D11:D17)</f>
        <v>467713620</v>
      </c>
      <c r="E18" s="72">
        <f t="shared" si="1"/>
        <v>467713620</v>
      </c>
      <c r="F18" s="72">
        <f t="shared" si="1"/>
        <v>24803710</v>
      </c>
      <c r="G18" s="72">
        <f t="shared" si="1"/>
        <v>24243922</v>
      </c>
      <c r="H18" s="72">
        <f t="shared" si="1"/>
        <v>26119374</v>
      </c>
      <c r="I18" s="72">
        <f t="shared" si="1"/>
        <v>75167006</v>
      </c>
      <c r="J18" s="72">
        <f t="shared" si="1"/>
        <v>34637016</v>
      </c>
      <c r="K18" s="72">
        <f t="shared" si="1"/>
        <v>44338434</v>
      </c>
      <c r="L18" s="72">
        <f t="shared" si="1"/>
        <v>29063366</v>
      </c>
      <c r="M18" s="72">
        <f t="shared" si="1"/>
        <v>108038816</v>
      </c>
      <c r="N18" s="72">
        <f t="shared" si="1"/>
        <v>21678517</v>
      </c>
      <c r="O18" s="72">
        <f t="shared" si="1"/>
        <v>0</v>
      </c>
      <c r="P18" s="72">
        <f t="shared" si="1"/>
        <v>35387559</v>
      </c>
      <c r="Q18" s="72">
        <f t="shared" si="1"/>
        <v>57066076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240271898</v>
      </c>
      <c r="W18" s="72">
        <f t="shared" si="1"/>
        <v>373127880</v>
      </c>
      <c r="X18" s="72">
        <f t="shared" si="1"/>
        <v>-132855982</v>
      </c>
      <c r="Y18" s="66">
        <f>+IF(W18&lt;&gt;0,(X18/W18)*100,0)</f>
        <v>-35.60601850496939</v>
      </c>
      <c r="Z18" s="73">
        <f t="shared" si="1"/>
        <v>467713620</v>
      </c>
    </row>
    <row r="19" spans="1:26" ht="13.5">
      <c r="A19" s="69" t="s">
        <v>43</v>
      </c>
      <c r="B19" s="74">
        <f>+B10-B18</f>
        <v>-37890895</v>
      </c>
      <c r="C19" s="74">
        <f>+C10-C18</f>
        <v>0</v>
      </c>
      <c r="D19" s="75">
        <f aca="true" t="shared" si="2" ref="D19:Z19">+D10-D18</f>
        <v>-75855004</v>
      </c>
      <c r="E19" s="76">
        <f t="shared" si="2"/>
        <v>-75855004</v>
      </c>
      <c r="F19" s="76">
        <f t="shared" si="2"/>
        <v>104021952</v>
      </c>
      <c r="G19" s="76">
        <f t="shared" si="2"/>
        <v>-14850644</v>
      </c>
      <c r="H19" s="76">
        <f t="shared" si="2"/>
        <v>-17625126</v>
      </c>
      <c r="I19" s="76">
        <f t="shared" si="2"/>
        <v>71546182</v>
      </c>
      <c r="J19" s="76">
        <f t="shared" si="2"/>
        <v>-33548196</v>
      </c>
      <c r="K19" s="76">
        <f t="shared" si="2"/>
        <v>-27411047</v>
      </c>
      <c r="L19" s="76">
        <f t="shared" si="2"/>
        <v>38387755</v>
      </c>
      <c r="M19" s="76">
        <f t="shared" si="2"/>
        <v>-22571488</v>
      </c>
      <c r="N19" s="76">
        <f t="shared" si="2"/>
        <v>-7052088</v>
      </c>
      <c r="O19" s="76">
        <f t="shared" si="2"/>
        <v>0</v>
      </c>
      <c r="P19" s="76">
        <f t="shared" si="2"/>
        <v>44376473</v>
      </c>
      <c r="Q19" s="76">
        <f t="shared" si="2"/>
        <v>37324385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86299079</v>
      </c>
      <c r="W19" s="76">
        <f>IF(E10=E18,0,W10-W18)</f>
        <v>-79233798</v>
      </c>
      <c r="X19" s="76">
        <f t="shared" si="2"/>
        <v>165532877</v>
      </c>
      <c r="Y19" s="77">
        <f>+IF(W19&lt;&gt;0,(X19/W19)*100,0)</f>
        <v>-208.9170040794965</v>
      </c>
      <c r="Z19" s="78">
        <f t="shared" si="2"/>
        <v>-75855004</v>
      </c>
    </row>
    <row r="20" spans="1:26" ht="13.5">
      <c r="A20" s="57" t="s">
        <v>44</v>
      </c>
      <c r="B20" s="18">
        <v>143529372</v>
      </c>
      <c r="C20" s="18">
        <v>0</v>
      </c>
      <c r="D20" s="58">
        <v>208845000</v>
      </c>
      <c r="E20" s="59">
        <v>208845000</v>
      </c>
      <c r="F20" s="59">
        <v>0</v>
      </c>
      <c r="G20" s="59">
        <v>3667148</v>
      </c>
      <c r="H20" s="59">
        <v>0</v>
      </c>
      <c r="I20" s="59">
        <v>3667148</v>
      </c>
      <c r="J20" s="59">
        <v>0</v>
      </c>
      <c r="K20" s="59">
        <v>42992291</v>
      </c>
      <c r="L20" s="59">
        <v>0</v>
      </c>
      <c r="M20" s="59">
        <v>42992291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46659439</v>
      </c>
      <c r="W20" s="59">
        <v>208845000</v>
      </c>
      <c r="X20" s="59">
        <v>-162185561</v>
      </c>
      <c r="Y20" s="60">
        <v>-77.66</v>
      </c>
      <c r="Z20" s="61">
        <v>208845000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105638477</v>
      </c>
      <c r="C22" s="85">
        <f>SUM(C19:C21)</f>
        <v>0</v>
      </c>
      <c r="D22" s="86">
        <f aca="true" t="shared" si="3" ref="D22:Z22">SUM(D19:D21)</f>
        <v>132989996</v>
      </c>
      <c r="E22" s="87">
        <f t="shared" si="3"/>
        <v>132989996</v>
      </c>
      <c r="F22" s="87">
        <f t="shared" si="3"/>
        <v>104021952</v>
      </c>
      <c r="G22" s="87">
        <f t="shared" si="3"/>
        <v>-11183496</v>
      </c>
      <c r="H22" s="87">
        <f t="shared" si="3"/>
        <v>-17625126</v>
      </c>
      <c r="I22" s="87">
        <f t="shared" si="3"/>
        <v>75213330</v>
      </c>
      <c r="J22" s="87">
        <f t="shared" si="3"/>
        <v>-33548196</v>
      </c>
      <c r="K22" s="87">
        <f t="shared" si="3"/>
        <v>15581244</v>
      </c>
      <c r="L22" s="87">
        <f t="shared" si="3"/>
        <v>38387755</v>
      </c>
      <c r="M22" s="87">
        <f t="shared" si="3"/>
        <v>20420803</v>
      </c>
      <c r="N22" s="87">
        <f t="shared" si="3"/>
        <v>-7052088</v>
      </c>
      <c r="O22" s="87">
        <f t="shared" si="3"/>
        <v>0</v>
      </c>
      <c r="P22" s="87">
        <f t="shared" si="3"/>
        <v>44376473</v>
      </c>
      <c r="Q22" s="87">
        <f t="shared" si="3"/>
        <v>37324385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132958518</v>
      </c>
      <c r="W22" s="87">
        <f t="shared" si="3"/>
        <v>129611202</v>
      </c>
      <c r="X22" s="87">
        <f t="shared" si="3"/>
        <v>3347316</v>
      </c>
      <c r="Y22" s="88">
        <f>+IF(W22&lt;&gt;0,(X22/W22)*100,0)</f>
        <v>2.582582329573643</v>
      </c>
      <c r="Z22" s="89">
        <f t="shared" si="3"/>
        <v>132989996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105638477</v>
      </c>
      <c r="C24" s="74">
        <f>SUM(C22:C23)</f>
        <v>0</v>
      </c>
      <c r="D24" s="75">
        <f aca="true" t="shared" si="4" ref="D24:Z24">SUM(D22:D23)</f>
        <v>132989996</v>
      </c>
      <c r="E24" s="76">
        <f t="shared" si="4"/>
        <v>132989996</v>
      </c>
      <c r="F24" s="76">
        <f t="shared" si="4"/>
        <v>104021952</v>
      </c>
      <c r="G24" s="76">
        <f t="shared" si="4"/>
        <v>-11183496</v>
      </c>
      <c r="H24" s="76">
        <f t="shared" si="4"/>
        <v>-17625126</v>
      </c>
      <c r="I24" s="76">
        <f t="shared" si="4"/>
        <v>75213330</v>
      </c>
      <c r="J24" s="76">
        <f t="shared" si="4"/>
        <v>-33548196</v>
      </c>
      <c r="K24" s="76">
        <f t="shared" si="4"/>
        <v>15581244</v>
      </c>
      <c r="L24" s="76">
        <f t="shared" si="4"/>
        <v>38387755</v>
      </c>
      <c r="M24" s="76">
        <f t="shared" si="4"/>
        <v>20420803</v>
      </c>
      <c r="N24" s="76">
        <f t="shared" si="4"/>
        <v>-7052088</v>
      </c>
      <c r="O24" s="76">
        <f t="shared" si="4"/>
        <v>0</v>
      </c>
      <c r="P24" s="76">
        <f t="shared" si="4"/>
        <v>44376473</v>
      </c>
      <c r="Q24" s="76">
        <f t="shared" si="4"/>
        <v>37324385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132958518</v>
      </c>
      <c r="W24" s="76">
        <f t="shared" si="4"/>
        <v>129611202</v>
      </c>
      <c r="X24" s="76">
        <f t="shared" si="4"/>
        <v>3347316</v>
      </c>
      <c r="Y24" s="77">
        <f>+IF(W24&lt;&gt;0,(X24/W24)*100,0)</f>
        <v>2.582582329573643</v>
      </c>
      <c r="Z24" s="78">
        <f t="shared" si="4"/>
        <v>132989996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97522669</v>
      </c>
      <c r="C27" s="21">
        <v>0</v>
      </c>
      <c r="D27" s="98">
        <v>208438041</v>
      </c>
      <c r="E27" s="99">
        <v>208438041</v>
      </c>
      <c r="F27" s="99">
        <v>6949619</v>
      </c>
      <c r="G27" s="99">
        <v>8451997</v>
      </c>
      <c r="H27" s="99">
        <v>3172895</v>
      </c>
      <c r="I27" s="99">
        <v>18574511</v>
      </c>
      <c r="J27" s="99">
        <v>13328366</v>
      </c>
      <c r="K27" s="99">
        <v>16544788</v>
      </c>
      <c r="L27" s="99">
        <v>34658646</v>
      </c>
      <c r="M27" s="99">
        <v>64531800</v>
      </c>
      <c r="N27" s="99">
        <v>868620</v>
      </c>
      <c r="O27" s="99">
        <v>0</v>
      </c>
      <c r="P27" s="99">
        <v>17314052</v>
      </c>
      <c r="Q27" s="99">
        <v>18182672</v>
      </c>
      <c r="R27" s="99">
        <v>0</v>
      </c>
      <c r="S27" s="99">
        <v>0</v>
      </c>
      <c r="T27" s="99">
        <v>0</v>
      </c>
      <c r="U27" s="99">
        <v>0</v>
      </c>
      <c r="V27" s="99">
        <v>101288983</v>
      </c>
      <c r="W27" s="99">
        <v>156328531</v>
      </c>
      <c r="X27" s="99">
        <v>-55039548</v>
      </c>
      <c r="Y27" s="100">
        <v>-35.21</v>
      </c>
      <c r="Z27" s="101">
        <v>208438041</v>
      </c>
    </row>
    <row r="28" spans="1:26" ht="13.5">
      <c r="A28" s="102" t="s">
        <v>44</v>
      </c>
      <c r="B28" s="18">
        <v>78590149</v>
      </c>
      <c r="C28" s="18">
        <v>0</v>
      </c>
      <c r="D28" s="58">
        <v>136982092</v>
      </c>
      <c r="E28" s="59">
        <v>136982092</v>
      </c>
      <c r="F28" s="59">
        <v>4695502</v>
      </c>
      <c r="G28" s="59">
        <v>8287244</v>
      </c>
      <c r="H28" s="59">
        <v>3172895</v>
      </c>
      <c r="I28" s="59">
        <v>16155641</v>
      </c>
      <c r="J28" s="59">
        <v>7247304</v>
      </c>
      <c r="K28" s="59">
        <v>15091040</v>
      </c>
      <c r="L28" s="59">
        <v>29003708</v>
      </c>
      <c r="M28" s="59">
        <v>51342052</v>
      </c>
      <c r="N28" s="59">
        <v>812820</v>
      </c>
      <c r="O28" s="59">
        <v>0</v>
      </c>
      <c r="P28" s="59">
        <v>16653785</v>
      </c>
      <c r="Q28" s="59">
        <v>17466605</v>
      </c>
      <c r="R28" s="59">
        <v>0</v>
      </c>
      <c r="S28" s="59">
        <v>0</v>
      </c>
      <c r="T28" s="59">
        <v>0</v>
      </c>
      <c r="U28" s="59">
        <v>0</v>
      </c>
      <c r="V28" s="59">
        <v>84964298</v>
      </c>
      <c r="W28" s="59">
        <v>102736569</v>
      </c>
      <c r="X28" s="59">
        <v>-17772271</v>
      </c>
      <c r="Y28" s="60">
        <v>-17.3</v>
      </c>
      <c r="Z28" s="61">
        <v>136982092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18932520</v>
      </c>
      <c r="C31" s="18">
        <v>0</v>
      </c>
      <c r="D31" s="58">
        <v>71455949</v>
      </c>
      <c r="E31" s="59">
        <v>71455949</v>
      </c>
      <c r="F31" s="59">
        <v>2254117</v>
      </c>
      <c r="G31" s="59">
        <v>164753</v>
      </c>
      <c r="H31" s="59">
        <v>0</v>
      </c>
      <c r="I31" s="59">
        <v>2418870</v>
      </c>
      <c r="J31" s="59">
        <v>6081062</v>
      </c>
      <c r="K31" s="59">
        <v>1453748</v>
      </c>
      <c r="L31" s="59">
        <v>5654938</v>
      </c>
      <c r="M31" s="59">
        <v>13189748</v>
      </c>
      <c r="N31" s="59">
        <v>55800</v>
      </c>
      <c r="O31" s="59">
        <v>0</v>
      </c>
      <c r="P31" s="59">
        <v>660267</v>
      </c>
      <c r="Q31" s="59">
        <v>716067</v>
      </c>
      <c r="R31" s="59">
        <v>0</v>
      </c>
      <c r="S31" s="59">
        <v>0</v>
      </c>
      <c r="T31" s="59">
        <v>0</v>
      </c>
      <c r="U31" s="59">
        <v>0</v>
      </c>
      <c r="V31" s="59">
        <v>16324685</v>
      </c>
      <c r="W31" s="59">
        <v>53591962</v>
      </c>
      <c r="X31" s="59">
        <v>-37267277</v>
      </c>
      <c r="Y31" s="60">
        <v>-69.54</v>
      </c>
      <c r="Z31" s="61">
        <v>71455949</v>
      </c>
    </row>
    <row r="32" spans="1:26" ht="13.5">
      <c r="A32" s="69" t="s">
        <v>50</v>
      </c>
      <c r="B32" s="21">
        <f>SUM(B28:B31)</f>
        <v>97522669</v>
      </c>
      <c r="C32" s="21">
        <f>SUM(C28:C31)</f>
        <v>0</v>
      </c>
      <c r="D32" s="98">
        <f aca="true" t="shared" si="5" ref="D32:Z32">SUM(D28:D31)</f>
        <v>208438041</v>
      </c>
      <c r="E32" s="99">
        <f t="shared" si="5"/>
        <v>208438041</v>
      </c>
      <c r="F32" s="99">
        <f t="shared" si="5"/>
        <v>6949619</v>
      </c>
      <c r="G32" s="99">
        <f t="shared" si="5"/>
        <v>8451997</v>
      </c>
      <c r="H32" s="99">
        <f t="shared" si="5"/>
        <v>3172895</v>
      </c>
      <c r="I32" s="99">
        <f t="shared" si="5"/>
        <v>18574511</v>
      </c>
      <c r="J32" s="99">
        <f t="shared" si="5"/>
        <v>13328366</v>
      </c>
      <c r="K32" s="99">
        <f t="shared" si="5"/>
        <v>16544788</v>
      </c>
      <c r="L32" s="99">
        <f t="shared" si="5"/>
        <v>34658646</v>
      </c>
      <c r="M32" s="99">
        <f t="shared" si="5"/>
        <v>64531800</v>
      </c>
      <c r="N32" s="99">
        <f t="shared" si="5"/>
        <v>868620</v>
      </c>
      <c r="O32" s="99">
        <f t="shared" si="5"/>
        <v>0</v>
      </c>
      <c r="P32" s="99">
        <f t="shared" si="5"/>
        <v>17314052</v>
      </c>
      <c r="Q32" s="99">
        <f t="shared" si="5"/>
        <v>18182672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101288983</v>
      </c>
      <c r="W32" s="99">
        <f t="shared" si="5"/>
        <v>156328531</v>
      </c>
      <c r="X32" s="99">
        <f t="shared" si="5"/>
        <v>-55039548</v>
      </c>
      <c r="Y32" s="100">
        <f>+IF(W32&lt;&gt;0,(X32/W32)*100,0)</f>
        <v>-35.20761542881766</v>
      </c>
      <c r="Z32" s="101">
        <f t="shared" si="5"/>
        <v>208438041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119208819</v>
      </c>
      <c r="C35" s="18">
        <v>0</v>
      </c>
      <c r="D35" s="58">
        <v>96648906</v>
      </c>
      <c r="E35" s="59">
        <v>96648906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72486680</v>
      </c>
      <c r="X35" s="59">
        <v>-72486680</v>
      </c>
      <c r="Y35" s="60">
        <v>-100</v>
      </c>
      <c r="Z35" s="61">
        <v>96648906</v>
      </c>
    </row>
    <row r="36" spans="1:26" ht="13.5">
      <c r="A36" s="57" t="s">
        <v>53</v>
      </c>
      <c r="B36" s="18">
        <v>991148695</v>
      </c>
      <c r="C36" s="18">
        <v>0</v>
      </c>
      <c r="D36" s="58">
        <v>1552122148</v>
      </c>
      <c r="E36" s="59">
        <v>1552122148</v>
      </c>
      <c r="F36" s="59">
        <v>0</v>
      </c>
      <c r="G36" s="59">
        <v>12171440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1164091611</v>
      </c>
      <c r="X36" s="59">
        <v>-1164091611</v>
      </c>
      <c r="Y36" s="60">
        <v>-100</v>
      </c>
      <c r="Z36" s="61">
        <v>1552122148</v>
      </c>
    </row>
    <row r="37" spans="1:26" ht="13.5">
      <c r="A37" s="57" t="s">
        <v>54</v>
      </c>
      <c r="B37" s="18">
        <v>225967593</v>
      </c>
      <c r="C37" s="18">
        <v>0</v>
      </c>
      <c r="D37" s="58">
        <v>43613834</v>
      </c>
      <c r="E37" s="59">
        <v>43613834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32710376</v>
      </c>
      <c r="X37" s="59">
        <v>-32710376</v>
      </c>
      <c r="Y37" s="60">
        <v>-100</v>
      </c>
      <c r="Z37" s="61">
        <v>43613834</v>
      </c>
    </row>
    <row r="38" spans="1:26" ht="13.5">
      <c r="A38" s="57" t="s">
        <v>55</v>
      </c>
      <c r="B38" s="18">
        <v>12132621</v>
      </c>
      <c r="C38" s="18">
        <v>0</v>
      </c>
      <c r="D38" s="58">
        <v>2814730</v>
      </c>
      <c r="E38" s="59">
        <v>2814730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2111048</v>
      </c>
      <c r="X38" s="59">
        <v>-2111048</v>
      </c>
      <c r="Y38" s="60">
        <v>-100</v>
      </c>
      <c r="Z38" s="61">
        <v>2814730</v>
      </c>
    </row>
    <row r="39" spans="1:26" ht="13.5">
      <c r="A39" s="57" t="s">
        <v>56</v>
      </c>
      <c r="B39" s="18">
        <v>872257300</v>
      </c>
      <c r="C39" s="18">
        <v>0</v>
      </c>
      <c r="D39" s="58">
        <v>1602342490</v>
      </c>
      <c r="E39" s="59">
        <v>1602342490</v>
      </c>
      <c r="F39" s="59">
        <v>0</v>
      </c>
      <c r="G39" s="59">
        <v>12171440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1201756868</v>
      </c>
      <c r="X39" s="59">
        <v>-1201756868</v>
      </c>
      <c r="Y39" s="60">
        <v>-100</v>
      </c>
      <c r="Z39" s="61">
        <v>1602342490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229146071</v>
      </c>
      <c r="C42" s="18">
        <v>0</v>
      </c>
      <c r="D42" s="58">
        <v>188170271</v>
      </c>
      <c r="E42" s="59">
        <v>188170271</v>
      </c>
      <c r="F42" s="59">
        <v>170003231</v>
      </c>
      <c r="G42" s="59">
        <v>14682960</v>
      </c>
      <c r="H42" s="59">
        <v>-14556589</v>
      </c>
      <c r="I42" s="59">
        <v>170129602</v>
      </c>
      <c r="J42" s="59">
        <v>23838662</v>
      </c>
      <c r="K42" s="59">
        <v>-49182144</v>
      </c>
      <c r="L42" s="59">
        <v>76125861</v>
      </c>
      <c r="M42" s="59">
        <v>50782379</v>
      </c>
      <c r="N42" s="59">
        <v>-31480689</v>
      </c>
      <c r="O42" s="59">
        <v>-37127346</v>
      </c>
      <c r="P42" s="59">
        <v>103399692</v>
      </c>
      <c r="Q42" s="59">
        <v>34791657</v>
      </c>
      <c r="R42" s="59">
        <v>0</v>
      </c>
      <c r="S42" s="59">
        <v>0</v>
      </c>
      <c r="T42" s="59">
        <v>0</v>
      </c>
      <c r="U42" s="59">
        <v>0</v>
      </c>
      <c r="V42" s="59">
        <v>255703638</v>
      </c>
      <c r="W42" s="59">
        <v>263809198</v>
      </c>
      <c r="X42" s="59">
        <v>-8105560</v>
      </c>
      <c r="Y42" s="60">
        <v>-3.07</v>
      </c>
      <c r="Z42" s="61">
        <v>188170271</v>
      </c>
    </row>
    <row r="43" spans="1:26" ht="13.5">
      <c r="A43" s="57" t="s">
        <v>59</v>
      </c>
      <c r="B43" s="18">
        <v>-99344718</v>
      </c>
      <c r="C43" s="18">
        <v>0</v>
      </c>
      <c r="D43" s="58">
        <v>-208437990</v>
      </c>
      <c r="E43" s="59">
        <v>-208437990</v>
      </c>
      <c r="F43" s="59">
        <v>-147861733</v>
      </c>
      <c r="G43" s="59">
        <v>17648323</v>
      </c>
      <c r="H43" s="59">
        <v>-2943441</v>
      </c>
      <c r="I43" s="59">
        <v>-133156851</v>
      </c>
      <c r="J43" s="59">
        <v>5369538</v>
      </c>
      <c r="K43" s="59">
        <v>14970515</v>
      </c>
      <c r="L43" s="59">
        <v>-56376282</v>
      </c>
      <c r="M43" s="59">
        <v>-36036229</v>
      </c>
      <c r="N43" s="59">
        <v>41844056</v>
      </c>
      <c r="O43" s="59">
        <v>29690243</v>
      </c>
      <c r="P43" s="59">
        <v>-28952029</v>
      </c>
      <c r="Q43" s="59">
        <v>42582270</v>
      </c>
      <c r="R43" s="59">
        <v>0</v>
      </c>
      <c r="S43" s="59">
        <v>0</v>
      </c>
      <c r="T43" s="59">
        <v>0</v>
      </c>
      <c r="U43" s="59">
        <v>0</v>
      </c>
      <c r="V43" s="59">
        <v>-126610810</v>
      </c>
      <c r="W43" s="59">
        <v>-154640997</v>
      </c>
      <c r="X43" s="59">
        <v>28030187</v>
      </c>
      <c r="Y43" s="60">
        <v>-18.13</v>
      </c>
      <c r="Z43" s="61">
        <v>-208437990</v>
      </c>
    </row>
    <row r="44" spans="1:26" ht="13.5">
      <c r="A44" s="57" t="s">
        <v>60</v>
      </c>
      <c r="B44" s="18">
        <v>-113181873</v>
      </c>
      <c r="C44" s="18">
        <v>0</v>
      </c>
      <c r="D44" s="58">
        <v>-47000000</v>
      </c>
      <c r="E44" s="59">
        <v>-47000000</v>
      </c>
      <c r="F44" s="59">
        <v>0</v>
      </c>
      <c r="G44" s="59">
        <v>-26016257</v>
      </c>
      <c r="H44" s="59">
        <v>0</v>
      </c>
      <c r="I44" s="59">
        <v>-26016257</v>
      </c>
      <c r="J44" s="59">
        <v>0</v>
      </c>
      <c r="K44" s="59">
        <v>0</v>
      </c>
      <c r="L44" s="59">
        <v>-25655260</v>
      </c>
      <c r="M44" s="59">
        <v>-25655260</v>
      </c>
      <c r="N44" s="59">
        <v>0</v>
      </c>
      <c r="O44" s="59">
        <v>0</v>
      </c>
      <c r="P44" s="59">
        <v>-25000000</v>
      </c>
      <c r="Q44" s="59">
        <v>-25000000</v>
      </c>
      <c r="R44" s="59">
        <v>0</v>
      </c>
      <c r="S44" s="59">
        <v>0</v>
      </c>
      <c r="T44" s="59">
        <v>0</v>
      </c>
      <c r="U44" s="59">
        <v>0</v>
      </c>
      <c r="V44" s="59">
        <v>-76671517</v>
      </c>
      <c r="W44" s="59">
        <v>-47000000</v>
      </c>
      <c r="X44" s="59">
        <v>-29671517</v>
      </c>
      <c r="Y44" s="60">
        <v>63.13</v>
      </c>
      <c r="Z44" s="61">
        <v>-47000000</v>
      </c>
    </row>
    <row r="45" spans="1:26" ht="13.5">
      <c r="A45" s="69" t="s">
        <v>61</v>
      </c>
      <c r="B45" s="21">
        <v>175015654</v>
      </c>
      <c r="C45" s="21">
        <v>0</v>
      </c>
      <c r="D45" s="98">
        <v>30831981</v>
      </c>
      <c r="E45" s="99">
        <v>30831981</v>
      </c>
      <c r="F45" s="99">
        <v>22392655</v>
      </c>
      <c r="G45" s="99">
        <v>28707681</v>
      </c>
      <c r="H45" s="99">
        <v>11207651</v>
      </c>
      <c r="I45" s="99">
        <v>11207651</v>
      </c>
      <c r="J45" s="99">
        <v>40415851</v>
      </c>
      <c r="K45" s="99">
        <v>6204222</v>
      </c>
      <c r="L45" s="99">
        <v>298541</v>
      </c>
      <c r="M45" s="99">
        <v>298541</v>
      </c>
      <c r="N45" s="99">
        <v>10661908</v>
      </c>
      <c r="O45" s="99">
        <v>3224805</v>
      </c>
      <c r="P45" s="99">
        <v>52672468</v>
      </c>
      <c r="Q45" s="99">
        <v>52672468</v>
      </c>
      <c r="R45" s="99">
        <v>0</v>
      </c>
      <c r="S45" s="99">
        <v>0</v>
      </c>
      <c r="T45" s="99">
        <v>0</v>
      </c>
      <c r="U45" s="99">
        <v>0</v>
      </c>
      <c r="V45" s="99">
        <v>52672468</v>
      </c>
      <c r="W45" s="99">
        <v>160267901</v>
      </c>
      <c r="X45" s="99">
        <v>-107595433</v>
      </c>
      <c r="Y45" s="100">
        <v>-67.13</v>
      </c>
      <c r="Z45" s="101">
        <v>30831981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5871257</v>
      </c>
      <c r="C49" s="51">
        <v>0</v>
      </c>
      <c r="D49" s="128">
        <v>5758582</v>
      </c>
      <c r="E49" s="53">
        <v>5729302</v>
      </c>
      <c r="F49" s="53">
        <v>0</v>
      </c>
      <c r="G49" s="53">
        <v>0</v>
      </c>
      <c r="H49" s="53">
        <v>0</v>
      </c>
      <c r="I49" s="53">
        <v>5665149</v>
      </c>
      <c r="J49" s="53">
        <v>0</v>
      </c>
      <c r="K49" s="53">
        <v>0</v>
      </c>
      <c r="L49" s="53">
        <v>0</v>
      </c>
      <c r="M49" s="53">
        <v>5678132</v>
      </c>
      <c r="N49" s="53">
        <v>0</v>
      </c>
      <c r="O49" s="53">
        <v>0</v>
      </c>
      <c r="P49" s="53">
        <v>0</v>
      </c>
      <c r="Q49" s="53">
        <v>5684804</v>
      </c>
      <c r="R49" s="53">
        <v>0</v>
      </c>
      <c r="S49" s="53">
        <v>0</v>
      </c>
      <c r="T49" s="53">
        <v>0</v>
      </c>
      <c r="U49" s="53">
        <v>0</v>
      </c>
      <c r="V49" s="53">
        <v>5612685</v>
      </c>
      <c r="W49" s="53">
        <v>279957525</v>
      </c>
      <c r="X49" s="53">
        <v>319957436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92.85069817905769</v>
      </c>
      <c r="C58" s="5">
        <f>IF(C67=0,0,+(C76/C67)*100)</f>
        <v>0</v>
      </c>
      <c r="D58" s="6">
        <f aca="true" t="shared" si="6" ref="D58:Z58">IF(D67=0,0,+(D76/D67)*100)</f>
        <v>42.70396550352939</v>
      </c>
      <c r="E58" s="7">
        <f t="shared" si="6"/>
        <v>42.70396550352939</v>
      </c>
      <c r="F58" s="7">
        <f t="shared" si="6"/>
        <v>22.761013342435348</v>
      </c>
      <c r="G58" s="7">
        <f t="shared" si="6"/>
        <v>315.52245344232006</v>
      </c>
      <c r="H58" s="7">
        <f t="shared" si="6"/>
        <v>3.7149365755001384</v>
      </c>
      <c r="I58" s="7">
        <f t="shared" si="6"/>
        <v>113.90198254545774</v>
      </c>
      <c r="J58" s="7">
        <f t="shared" si="6"/>
        <v>79.30473144369692</v>
      </c>
      <c r="K58" s="7">
        <f t="shared" si="6"/>
        <v>9.863909525545674</v>
      </c>
      <c r="L58" s="7">
        <f t="shared" si="6"/>
        <v>0</v>
      </c>
      <c r="M58" s="7">
        <f t="shared" si="6"/>
        <v>39.31467138431411</v>
      </c>
      <c r="N58" s="7">
        <f t="shared" si="6"/>
        <v>2.358315130696953</v>
      </c>
      <c r="O58" s="7">
        <f t="shared" si="6"/>
        <v>0</v>
      </c>
      <c r="P58" s="7">
        <f t="shared" si="6"/>
        <v>54.31636253004122</v>
      </c>
      <c r="Q58" s="7">
        <f t="shared" si="6"/>
        <v>23.849559277055175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63.67227090120051</v>
      </c>
      <c r="W58" s="7">
        <f t="shared" si="6"/>
        <v>102.99097248141513</v>
      </c>
      <c r="X58" s="7">
        <f t="shared" si="6"/>
        <v>0</v>
      </c>
      <c r="Y58" s="7">
        <f t="shared" si="6"/>
        <v>0</v>
      </c>
      <c r="Z58" s="8">
        <f t="shared" si="6"/>
        <v>42.70396550352939</v>
      </c>
    </row>
    <row r="59" spans="1:26" ht="13.5">
      <c r="A59" s="36" t="s">
        <v>31</v>
      </c>
      <c r="B59" s="9">
        <f aca="true" t="shared" si="7" ref="B59:Z66">IF(B68=0,0,+(B77/B68)*100)</f>
        <v>99.58672316106929</v>
      </c>
      <c r="C59" s="9">
        <f t="shared" si="7"/>
        <v>0</v>
      </c>
      <c r="D59" s="2">
        <f t="shared" si="7"/>
        <v>79.49996530244935</v>
      </c>
      <c r="E59" s="10">
        <f t="shared" si="7"/>
        <v>79.49996530244935</v>
      </c>
      <c r="F59" s="10">
        <f t="shared" si="7"/>
        <v>5.659509080130054</v>
      </c>
      <c r="G59" s="10">
        <f t="shared" si="7"/>
        <v>2.836945801021398</v>
      </c>
      <c r="H59" s="10">
        <f t="shared" si="7"/>
        <v>0</v>
      </c>
      <c r="I59" s="10">
        <f t="shared" si="7"/>
        <v>2.832151627050484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5.659269814515979</v>
      </c>
      <c r="N59" s="10">
        <f t="shared" si="7"/>
        <v>1.41897801680708</v>
      </c>
      <c r="O59" s="10">
        <f t="shared" si="7"/>
        <v>0</v>
      </c>
      <c r="P59" s="10">
        <f t="shared" si="7"/>
        <v>2.8092293977044474</v>
      </c>
      <c r="Q59" s="10">
        <f t="shared" si="7"/>
        <v>2.82564631923504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3.535839290421097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79.49996530244935</v>
      </c>
    </row>
    <row r="60" spans="1:26" ht="13.5">
      <c r="A60" s="37" t="s">
        <v>32</v>
      </c>
      <c r="B60" s="12">
        <f t="shared" si="7"/>
        <v>99.99852349493737</v>
      </c>
      <c r="C60" s="12">
        <f t="shared" si="7"/>
        <v>0</v>
      </c>
      <c r="D60" s="3">
        <f t="shared" si="7"/>
        <v>4.274943726186543</v>
      </c>
      <c r="E60" s="13">
        <f t="shared" si="7"/>
        <v>4.274943726186543</v>
      </c>
      <c r="F60" s="13">
        <f t="shared" si="7"/>
        <v>42.51260765647113</v>
      </c>
      <c r="G60" s="13">
        <f t="shared" si="7"/>
        <v>661.4830480155055</v>
      </c>
      <c r="H60" s="13">
        <f t="shared" si="7"/>
        <v>7.80970461773413</v>
      </c>
      <c r="I60" s="13">
        <f t="shared" si="7"/>
        <v>236.90975463574938</v>
      </c>
      <c r="J60" s="13">
        <f t="shared" si="7"/>
        <v>2046.5232929964263</v>
      </c>
      <c r="K60" s="13">
        <f t="shared" si="7"/>
        <v>19.17661902952352</v>
      </c>
      <c r="L60" s="13">
        <f t="shared" si="7"/>
        <v>0</v>
      </c>
      <c r="M60" s="13">
        <f t="shared" si="7"/>
        <v>74.29585354450097</v>
      </c>
      <c r="N60" s="13">
        <f t="shared" si="7"/>
        <v>4.691867931469532</v>
      </c>
      <c r="O60" s="13">
        <f t="shared" si="7"/>
        <v>0</v>
      </c>
      <c r="P60" s="13">
        <f t="shared" si="7"/>
        <v>113.34024584256078</v>
      </c>
      <c r="Q60" s="13">
        <f t="shared" si="7"/>
        <v>58.139731008186416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138.09701893187577</v>
      </c>
      <c r="W60" s="13">
        <f t="shared" si="7"/>
        <v>142.49749479967443</v>
      </c>
      <c r="X60" s="13">
        <f t="shared" si="7"/>
        <v>0</v>
      </c>
      <c r="Y60" s="13">
        <f t="shared" si="7"/>
        <v>0</v>
      </c>
      <c r="Z60" s="14">
        <f t="shared" si="7"/>
        <v>4.274943726186543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4.0905605629365205</v>
      </c>
      <c r="E62" s="13">
        <f t="shared" si="7"/>
        <v>4.0905605629365205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136.35280891244193</v>
      </c>
      <c r="X62" s="13">
        <f t="shared" si="7"/>
        <v>0</v>
      </c>
      <c r="Y62" s="13">
        <f t="shared" si="7"/>
        <v>0</v>
      </c>
      <c r="Z62" s="14">
        <f t="shared" si="7"/>
        <v>4.0905605629365205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99.99638073739197</v>
      </c>
      <c r="C64" s="12">
        <f t="shared" si="7"/>
        <v>0</v>
      </c>
      <c r="D64" s="3">
        <f t="shared" si="7"/>
        <v>4.586810420999081</v>
      </c>
      <c r="E64" s="13">
        <f t="shared" si="7"/>
        <v>4.586810420999081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152.89037010640817</v>
      </c>
      <c r="X64" s="13">
        <f t="shared" si="7"/>
        <v>0</v>
      </c>
      <c r="Y64" s="13">
        <f t="shared" si="7"/>
        <v>0</v>
      </c>
      <c r="Z64" s="14">
        <f t="shared" si="7"/>
        <v>4.586810420999081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130423.07098765433</v>
      </c>
      <c r="G65" s="13">
        <f t="shared" si="7"/>
        <v>3621329.4360385146</v>
      </c>
      <c r="H65" s="13">
        <f t="shared" si="7"/>
        <v>0</v>
      </c>
      <c r="I65" s="13">
        <f t="shared" si="7"/>
        <v>1400390.6574394463</v>
      </c>
      <c r="J65" s="13">
        <f t="shared" si="7"/>
        <v>286315.7894736842</v>
      </c>
      <c r="K65" s="13">
        <f t="shared" si="7"/>
        <v>0</v>
      </c>
      <c r="L65" s="13">
        <f t="shared" si="7"/>
        <v>0</v>
      </c>
      <c r="M65" s="13">
        <f t="shared" si="7"/>
        <v>5203473.684210526</v>
      </c>
      <c r="N65" s="13">
        <f t="shared" si="7"/>
        <v>364708.77192982455</v>
      </c>
      <c r="O65" s="13">
        <f t="shared" si="7"/>
        <v>0</v>
      </c>
      <c r="P65" s="13">
        <f t="shared" si="7"/>
        <v>0</v>
      </c>
      <c r="Q65" s="13">
        <f t="shared" si="7"/>
        <v>8575198.245614035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1784399.544211486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96114742</v>
      </c>
      <c r="C67" s="23"/>
      <c r="D67" s="24">
        <v>92305327</v>
      </c>
      <c r="E67" s="25">
        <v>92305327</v>
      </c>
      <c r="F67" s="25">
        <v>8361517</v>
      </c>
      <c r="G67" s="25">
        <v>8377780</v>
      </c>
      <c r="H67" s="25">
        <v>8413468</v>
      </c>
      <c r="I67" s="25">
        <v>25152765</v>
      </c>
      <c r="J67" s="25">
        <v>680025</v>
      </c>
      <c r="K67" s="25">
        <v>15491312</v>
      </c>
      <c r="L67" s="25"/>
      <c r="M67" s="25">
        <v>16171337</v>
      </c>
      <c r="N67" s="25">
        <v>13341474</v>
      </c>
      <c r="O67" s="25"/>
      <c r="P67" s="25">
        <v>8493332</v>
      </c>
      <c r="Q67" s="25">
        <v>21834806</v>
      </c>
      <c r="R67" s="25"/>
      <c r="S67" s="25"/>
      <c r="T67" s="25"/>
      <c r="U67" s="25"/>
      <c r="V67" s="25">
        <v>63158908</v>
      </c>
      <c r="W67" s="25">
        <v>69229323</v>
      </c>
      <c r="X67" s="25"/>
      <c r="Y67" s="24"/>
      <c r="Z67" s="26">
        <v>92305327</v>
      </c>
    </row>
    <row r="68" spans="1:26" ht="13.5" hidden="1">
      <c r="A68" s="36" t="s">
        <v>31</v>
      </c>
      <c r="B68" s="18">
        <v>44932593</v>
      </c>
      <c r="C68" s="18"/>
      <c r="D68" s="19">
        <v>47798763</v>
      </c>
      <c r="E68" s="20">
        <v>47798763</v>
      </c>
      <c r="F68" s="20">
        <v>3761510</v>
      </c>
      <c r="G68" s="20">
        <v>3761510</v>
      </c>
      <c r="H68" s="20">
        <v>3761510</v>
      </c>
      <c r="I68" s="20">
        <v>11284530</v>
      </c>
      <c r="J68" s="20"/>
      <c r="K68" s="20">
        <v>7523020</v>
      </c>
      <c r="L68" s="20"/>
      <c r="M68" s="20">
        <v>7523020</v>
      </c>
      <c r="N68" s="20">
        <v>7523020</v>
      </c>
      <c r="O68" s="20"/>
      <c r="P68" s="20">
        <v>3789153</v>
      </c>
      <c r="Q68" s="20">
        <v>11312173</v>
      </c>
      <c r="R68" s="20"/>
      <c r="S68" s="20"/>
      <c r="T68" s="20"/>
      <c r="U68" s="20"/>
      <c r="V68" s="20">
        <v>30119723</v>
      </c>
      <c r="W68" s="20">
        <v>35849070</v>
      </c>
      <c r="X68" s="20"/>
      <c r="Y68" s="19"/>
      <c r="Z68" s="22">
        <v>47798763</v>
      </c>
    </row>
    <row r="69" spans="1:26" ht="13.5" hidden="1">
      <c r="A69" s="37" t="s">
        <v>32</v>
      </c>
      <c r="B69" s="18">
        <v>44496969</v>
      </c>
      <c r="C69" s="18"/>
      <c r="D69" s="19">
        <v>33170846</v>
      </c>
      <c r="E69" s="20">
        <v>33170846</v>
      </c>
      <c r="F69" s="20">
        <v>3975957</v>
      </c>
      <c r="G69" s="20">
        <v>3980006</v>
      </c>
      <c r="H69" s="20">
        <v>4002136</v>
      </c>
      <c r="I69" s="20">
        <v>11958099</v>
      </c>
      <c r="J69" s="20">
        <v>15949</v>
      </c>
      <c r="K69" s="20">
        <v>7968292</v>
      </c>
      <c r="L69" s="20"/>
      <c r="M69" s="20">
        <v>7984241</v>
      </c>
      <c r="N69" s="20">
        <v>4430730</v>
      </c>
      <c r="O69" s="20"/>
      <c r="P69" s="20">
        <v>3976366</v>
      </c>
      <c r="Q69" s="20">
        <v>8407096</v>
      </c>
      <c r="R69" s="20"/>
      <c r="S69" s="20"/>
      <c r="T69" s="20"/>
      <c r="U69" s="20"/>
      <c r="V69" s="20">
        <v>28349436</v>
      </c>
      <c r="W69" s="20">
        <v>24878250</v>
      </c>
      <c r="X69" s="20"/>
      <c r="Y69" s="19"/>
      <c r="Z69" s="22">
        <v>33170846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26344100</v>
      </c>
      <c r="C71" s="18"/>
      <c r="D71" s="19">
        <v>20846116</v>
      </c>
      <c r="E71" s="20">
        <v>20846116</v>
      </c>
      <c r="F71" s="20">
        <v>2362786</v>
      </c>
      <c r="G71" s="20">
        <v>2365874</v>
      </c>
      <c r="H71" s="20">
        <v>2388832</v>
      </c>
      <c r="I71" s="20">
        <v>7117492</v>
      </c>
      <c r="J71" s="20">
        <v>15835</v>
      </c>
      <c r="K71" s="20">
        <v>4741548</v>
      </c>
      <c r="L71" s="20"/>
      <c r="M71" s="20">
        <v>4757383</v>
      </c>
      <c r="N71" s="20">
        <v>1203961</v>
      </c>
      <c r="O71" s="20"/>
      <c r="P71" s="20">
        <v>2362756</v>
      </c>
      <c r="Q71" s="20">
        <v>3566717</v>
      </c>
      <c r="R71" s="20"/>
      <c r="S71" s="20"/>
      <c r="T71" s="20"/>
      <c r="U71" s="20"/>
      <c r="V71" s="20">
        <v>15441592</v>
      </c>
      <c r="W71" s="20">
        <v>15634503</v>
      </c>
      <c r="X71" s="20"/>
      <c r="Y71" s="19"/>
      <c r="Z71" s="22">
        <v>20846116</v>
      </c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>
        <v>18152869</v>
      </c>
      <c r="C73" s="18"/>
      <c r="D73" s="19">
        <v>12324730</v>
      </c>
      <c r="E73" s="20">
        <v>12324730</v>
      </c>
      <c r="F73" s="20">
        <v>1611875</v>
      </c>
      <c r="G73" s="20">
        <v>1613405</v>
      </c>
      <c r="H73" s="20">
        <v>1613304</v>
      </c>
      <c r="I73" s="20">
        <v>4838584</v>
      </c>
      <c r="J73" s="20"/>
      <c r="K73" s="20">
        <v>3226744</v>
      </c>
      <c r="L73" s="20"/>
      <c r="M73" s="20">
        <v>3226744</v>
      </c>
      <c r="N73" s="20">
        <v>3226712</v>
      </c>
      <c r="O73" s="20"/>
      <c r="P73" s="20">
        <v>1613610</v>
      </c>
      <c r="Q73" s="20">
        <v>4840322</v>
      </c>
      <c r="R73" s="20"/>
      <c r="S73" s="20"/>
      <c r="T73" s="20"/>
      <c r="U73" s="20"/>
      <c r="V73" s="20">
        <v>12905650</v>
      </c>
      <c r="W73" s="20">
        <v>9243747</v>
      </c>
      <c r="X73" s="20"/>
      <c r="Y73" s="19"/>
      <c r="Z73" s="22">
        <v>12324730</v>
      </c>
    </row>
    <row r="74" spans="1:26" ht="13.5" hidden="1">
      <c r="A74" s="38" t="s">
        <v>109</v>
      </c>
      <c r="B74" s="18"/>
      <c r="C74" s="18"/>
      <c r="D74" s="19"/>
      <c r="E74" s="20"/>
      <c r="F74" s="20">
        <v>1296</v>
      </c>
      <c r="G74" s="20">
        <v>727</v>
      </c>
      <c r="H74" s="20"/>
      <c r="I74" s="20">
        <v>2023</v>
      </c>
      <c r="J74" s="20">
        <v>114</v>
      </c>
      <c r="K74" s="20"/>
      <c r="L74" s="20"/>
      <c r="M74" s="20">
        <v>114</v>
      </c>
      <c r="N74" s="20">
        <v>57</v>
      </c>
      <c r="O74" s="20"/>
      <c r="P74" s="20"/>
      <c r="Q74" s="20">
        <v>57</v>
      </c>
      <c r="R74" s="20"/>
      <c r="S74" s="20"/>
      <c r="T74" s="20"/>
      <c r="U74" s="20"/>
      <c r="V74" s="20">
        <v>2194</v>
      </c>
      <c r="W74" s="20"/>
      <c r="X74" s="20"/>
      <c r="Y74" s="19"/>
      <c r="Z74" s="22"/>
    </row>
    <row r="75" spans="1:26" ht="13.5" hidden="1">
      <c r="A75" s="39" t="s">
        <v>110</v>
      </c>
      <c r="B75" s="27">
        <v>6685180</v>
      </c>
      <c r="C75" s="27"/>
      <c r="D75" s="28">
        <v>11335718</v>
      </c>
      <c r="E75" s="29">
        <v>11335718</v>
      </c>
      <c r="F75" s="29">
        <v>624050</v>
      </c>
      <c r="G75" s="29">
        <v>636264</v>
      </c>
      <c r="H75" s="29">
        <v>649822</v>
      </c>
      <c r="I75" s="29">
        <v>1910136</v>
      </c>
      <c r="J75" s="29">
        <v>664076</v>
      </c>
      <c r="K75" s="29"/>
      <c r="L75" s="29"/>
      <c r="M75" s="29">
        <v>664076</v>
      </c>
      <c r="N75" s="29">
        <v>1387724</v>
      </c>
      <c r="O75" s="29"/>
      <c r="P75" s="29">
        <v>727813</v>
      </c>
      <c r="Q75" s="29">
        <v>2115537</v>
      </c>
      <c r="R75" s="29"/>
      <c r="S75" s="29"/>
      <c r="T75" s="29"/>
      <c r="U75" s="29"/>
      <c r="V75" s="29">
        <v>4689749</v>
      </c>
      <c r="W75" s="29">
        <v>8502003</v>
      </c>
      <c r="X75" s="29"/>
      <c r="Y75" s="28"/>
      <c r="Z75" s="30">
        <v>11335718</v>
      </c>
    </row>
    <row r="76" spans="1:26" ht="13.5" hidden="1">
      <c r="A76" s="41" t="s">
        <v>112</v>
      </c>
      <c r="B76" s="31">
        <v>89243209</v>
      </c>
      <c r="C76" s="31"/>
      <c r="D76" s="32">
        <v>39418035</v>
      </c>
      <c r="E76" s="33">
        <v>39418035</v>
      </c>
      <c r="F76" s="33">
        <v>1903166</v>
      </c>
      <c r="G76" s="33">
        <v>26433777</v>
      </c>
      <c r="H76" s="33">
        <v>312555</v>
      </c>
      <c r="I76" s="33">
        <v>28649498</v>
      </c>
      <c r="J76" s="33">
        <v>539292</v>
      </c>
      <c r="K76" s="33">
        <v>1528049</v>
      </c>
      <c r="L76" s="33">
        <v>4290367</v>
      </c>
      <c r="M76" s="33">
        <v>6357708</v>
      </c>
      <c r="N76" s="33">
        <v>314634</v>
      </c>
      <c r="O76" s="33">
        <v>279602</v>
      </c>
      <c r="P76" s="33">
        <v>4613269</v>
      </c>
      <c r="Q76" s="33">
        <v>5207505</v>
      </c>
      <c r="R76" s="33"/>
      <c r="S76" s="33"/>
      <c r="T76" s="33"/>
      <c r="U76" s="33"/>
      <c r="V76" s="33">
        <v>40214711</v>
      </c>
      <c r="W76" s="33">
        <v>71299953</v>
      </c>
      <c r="X76" s="33"/>
      <c r="Y76" s="32"/>
      <c r="Z76" s="34">
        <v>39418035</v>
      </c>
    </row>
    <row r="77" spans="1:26" ht="13.5" hidden="1">
      <c r="A77" s="36" t="s">
        <v>31</v>
      </c>
      <c r="B77" s="18">
        <v>44746897</v>
      </c>
      <c r="C77" s="18"/>
      <c r="D77" s="19">
        <v>38000000</v>
      </c>
      <c r="E77" s="20">
        <v>38000000</v>
      </c>
      <c r="F77" s="20">
        <v>212883</v>
      </c>
      <c r="G77" s="20">
        <v>106712</v>
      </c>
      <c r="H77" s="20"/>
      <c r="I77" s="20">
        <v>319595</v>
      </c>
      <c r="J77" s="20">
        <v>212892</v>
      </c>
      <c r="K77" s="20"/>
      <c r="L77" s="20">
        <v>212856</v>
      </c>
      <c r="M77" s="20">
        <v>425748</v>
      </c>
      <c r="N77" s="20">
        <v>106750</v>
      </c>
      <c r="O77" s="20">
        <v>106446</v>
      </c>
      <c r="P77" s="20">
        <v>106446</v>
      </c>
      <c r="Q77" s="20">
        <v>319642</v>
      </c>
      <c r="R77" s="20"/>
      <c r="S77" s="20"/>
      <c r="T77" s="20"/>
      <c r="U77" s="20"/>
      <c r="V77" s="20">
        <v>1064985</v>
      </c>
      <c r="W77" s="20">
        <v>35849070</v>
      </c>
      <c r="X77" s="20"/>
      <c r="Y77" s="19"/>
      <c r="Z77" s="22">
        <v>38000000</v>
      </c>
    </row>
    <row r="78" spans="1:26" ht="13.5" hidden="1">
      <c r="A78" s="37" t="s">
        <v>32</v>
      </c>
      <c r="B78" s="18">
        <v>44496312</v>
      </c>
      <c r="C78" s="18"/>
      <c r="D78" s="19">
        <v>1418035</v>
      </c>
      <c r="E78" s="20">
        <v>1418035</v>
      </c>
      <c r="F78" s="20">
        <v>1690283</v>
      </c>
      <c r="G78" s="20">
        <v>26327065</v>
      </c>
      <c r="H78" s="20">
        <v>312555</v>
      </c>
      <c r="I78" s="20">
        <v>28329903</v>
      </c>
      <c r="J78" s="20">
        <v>326400</v>
      </c>
      <c r="K78" s="20">
        <v>1528049</v>
      </c>
      <c r="L78" s="20">
        <v>4077511</v>
      </c>
      <c r="M78" s="20">
        <v>5931960</v>
      </c>
      <c r="N78" s="20">
        <v>207884</v>
      </c>
      <c r="O78" s="20">
        <v>173156</v>
      </c>
      <c r="P78" s="20">
        <v>4506823</v>
      </c>
      <c r="Q78" s="20">
        <v>4887863</v>
      </c>
      <c r="R78" s="20"/>
      <c r="S78" s="20"/>
      <c r="T78" s="20"/>
      <c r="U78" s="20"/>
      <c r="V78" s="20">
        <v>39149726</v>
      </c>
      <c r="W78" s="20">
        <v>35450883</v>
      </c>
      <c r="X78" s="20"/>
      <c r="Y78" s="19"/>
      <c r="Z78" s="22">
        <v>1418035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26344100</v>
      </c>
      <c r="C80" s="18"/>
      <c r="D80" s="19">
        <v>852723</v>
      </c>
      <c r="E80" s="20">
        <v>852723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21318084</v>
      </c>
      <c r="X80" s="20"/>
      <c r="Y80" s="19"/>
      <c r="Z80" s="22">
        <v>852723</v>
      </c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>
        <v>18152212</v>
      </c>
      <c r="C82" s="18"/>
      <c r="D82" s="19">
        <v>565312</v>
      </c>
      <c r="E82" s="20">
        <v>565312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14132799</v>
      </c>
      <c r="X82" s="20"/>
      <c r="Y82" s="19"/>
      <c r="Z82" s="22">
        <v>565312</v>
      </c>
    </row>
    <row r="83" spans="1:26" ht="13.5" hidden="1">
      <c r="A83" s="38" t="s">
        <v>109</v>
      </c>
      <c r="B83" s="18"/>
      <c r="C83" s="18"/>
      <c r="D83" s="19"/>
      <c r="E83" s="20"/>
      <c r="F83" s="20">
        <v>1690283</v>
      </c>
      <c r="G83" s="20">
        <v>26327065</v>
      </c>
      <c r="H83" s="20">
        <v>312555</v>
      </c>
      <c r="I83" s="20">
        <v>28329903</v>
      </c>
      <c r="J83" s="20">
        <v>326400</v>
      </c>
      <c r="K83" s="20">
        <v>1528049</v>
      </c>
      <c r="L83" s="20">
        <v>4077511</v>
      </c>
      <c r="M83" s="20">
        <v>5931960</v>
      </c>
      <c r="N83" s="20">
        <v>207884</v>
      </c>
      <c r="O83" s="20">
        <v>173156</v>
      </c>
      <c r="P83" s="20">
        <v>4506823</v>
      </c>
      <c r="Q83" s="20">
        <v>4887863</v>
      </c>
      <c r="R83" s="20"/>
      <c r="S83" s="20"/>
      <c r="T83" s="20"/>
      <c r="U83" s="20"/>
      <c r="V83" s="20">
        <v>39149726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265941408</v>
      </c>
      <c r="C5" s="18">
        <v>0</v>
      </c>
      <c r="D5" s="58">
        <v>378836528</v>
      </c>
      <c r="E5" s="59">
        <v>378836528</v>
      </c>
      <c r="F5" s="59">
        <v>47516963</v>
      </c>
      <c r="G5" s="59">
        <v>22389603</v>
      </c>
      <c r="H5" s="59">
        <v>29280804</v>
      </c>
      <c r="I5" s="59">
        <v>99187370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99187370</v>
      </c>
      <c r="W5" s="59">
        <v>274934182</v>
      </c>
      <c r="X5" s="59">
        <v>-175746812</v>
      </c>
      <c r="Y5" s="60">
        <v>-63.92</v>
      </c>
      <c r="Z5" s="61">
        <v>378836528</v>
      </c>
    </row>
    <row r="6" spans="1:26" ht="13.5">
      <c r="A6" s="57" t="s">
        <v>32</v>
      </c>
      <c r="B6" s="18">
        <v>1389127035</v>
      </c>
      <c r="C6" s="18">
        <v>0</v>
      </c>
      <c r="D6" s="58">
        <v>1881332044</v>
      </c>
      <c r="E6" s="59">
        <v>1881332044</v>
      </c>
      <c r="F6" s="59">
        <v>120658450</v>
      </c>
      <c r="G6" s="59">
        <v>132440705</v>
      </c>
      <c r="H6" s="59">
        <v>123287168</v>
      </c>
      <c r="I6" s="59">
        <v>376386323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376386323</v>
      </c>
      <c r="W6" s="59">
        <v>1349026730</v>
      </c>
      <c r="X6" s="59">
        <v>-972640407</v>
      </c>
      <c r="Y6" s="60">
        <v>-72.1</v>
      </c>
      <c r="Z6" s="61">
        <v>1881332044</v>
      </c>
    </row>
    <row r="7" spans="1:26" ht="13.5">
      <c r="A7" s="57" t="s">
        <v>33</v>
      </c>
      <c r="B7" s="18">
        <v>8357872</v>
      </c>
      <c r="C7" s="18">
        <v>0</v>
      </c>
      <c r="D7" s="58">
        <v>2500000</v>
      </c>
      <c r="E7" s="59">
        <v>2500000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3290000</v>
      </c>
      <c r="X7" s="59">
        <v>-3290000</v>
      </c>
      <c r="Y7" s="60">
        <v>-100</v>
      </c>
      <c r="Z7" s="61">
        <v>2500000</v>
      </c>
    </row>
    <row r="8" spans="1:26" ht="13.5">
      <c r="A8" s="57" t="s">
        <v>34</v>
      </c>
      <c r="B8" s="18">
        <v>347514282</v>
      </c>
      <c r="C8" s="18">
        <v>0</v>
      </c>
      <c r="D8" s="58">
        <v>364262300</v>
      </c>
      <c r="E8" s="59">
        <v>364262300</v>
      </c>
      <c r="F8" s="59">
        <v>149803000</v>
      </c>
      <c r="G8" s="59">
        <v>562000</v>
      </c>
      <c r="H8" s="59">
        <v>1200000</v>
      </c>
      <c r="I8" s="59">
        <v>151565000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151565000</v>
      </c>
      <c r="W8" s="59">
        <v>252167101</v>
      </c>
      <c r="X8" s="59">
        <v>-100602101</v>
      </c>
      <c r="Y8" s="60">
        <v>-39.9</v>
      </c>
      <c r="Z8" s="61">
        <v>364262300</v>
      </c>
    </row>
    <row r="9" spans="1:26" ht="13.5">
      <c r="A9" s="57" t="s">
        <v>35</v>
      </c>
      <c r="B9" s="18">
        <v>261421426</v>
      </c>
      <c r="C9" s="18">
        <v>0</v>
      </c>
      <c r="D9" s="58">
        <v>328843450</v>
      </c>
      <c r="E9" s="59">
        <v>328843450</v>
      </c>
      <c r="F9" s="59">
        <v>20902873</v>
      </c>
      <c r="G9" s="59">
        <v>23305612</v>
      </c>
      <c r="H9" s="59">
        <v>23719491</v>
      </c>
      <c r="I9" s="59">
        <v>67927976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67927976</v>
      </c>
      <c r="W9" s="59">
        <v>240392216</v>
      </c>
      <c r="X9" s="59">
        <v>-172464240</v>
      </c>
      <c r="Y9" s="60">
        <v>-71.74</v>
      </c>
      <c r="Z9" s="61">
        <v>328843450</v>
      </c>
    </row>
    <row r="10" spans="1:26" ht="25.5">
      <c r="A10" s="62" t="s">
        <v>97</v>
      </c>
      <c r="B10" s="63">
        <f>SUM(B5:B9)</f>
        <v>2272362023</v>
      </c>
      <c r="C10" s="63">
        <f>SUM(C5:C9)</f>
        <v>0</v>
      </c>
      <c r="D10" s="64">
        <f aca="true" t="shared" si="0" ref="D10:Z10">SUM(D5:D9)</f>
        <v>2955774322</v>
      </c>
      <c r="E10" s="65">
        <f t="shared" si="0"/>
        <v>2955774322</v>
      </c>
      <c r="F10" s="65">
        <f t="shared" si="0"/>
        <v>338881286</v>
      </c>
      <c r="G10" s="65">
        <f t="shared" si="0"/>
        <v>178697920</v>
      </c>
      <c r="H10" s="65">
        <f t="shared" si="0"/>
        <v>177487463</v>
      </c>
      <c r="I10" s="65">
        <f t="shared" si="0"/>
        <v>695066669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695066669</v>
      </c>
      <c r="W10" s="65">
        <f t="shared" si="0"/>
        <v>2119810229</v>
      </c>
      <c r="X10" s="65">
        <f t="shared" si="0"/>
        <v>-1424743560</v>
      </c>
      <c r="Y10" s="66">
        <f>+IF(W10&lt;&gt;0,(X10/W10)*100,0)</f>
        <v>-67.21090126412443</v>
      </c>
      <c r="Z10" s="67">
        <f t="shared" si="0"/>
        <v>2955774322</v>
      </c>
    </row>
    <row r="11" spans="1:26" ht="13.5">
      <c r="A11" s="57" t="s">
        <v>36</v>
      </c>
      <c r="B11" s="18">
        <v>530451714</v>
      </c>
      <c r="C11" s="18">
        <v>0</v>
      </c>
      <c r="D11" s="58">
        <v>586853256</v>
      </c>
      <c r="E11" s="59">
        <v>586853256</v>
      </c>
      <c r="F11" s="59">
        <v>43836835</v>
      </c>
      <c r="G11" s="59">
        <v>42356714</v>
      </c>
      <c r="H11" s="59">
        <v>45711613</v>
      </c>
      <c r="I11" s="59">
        <v>131905162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131905162</v>
      </c>
      <c r="W11" s="59">
        <v>436664395</v>
      </c>
      <c r="X11" s="59">
        <v>-304759233</v>
      </c>
      <c r="Y11" s="60">
        <v>-69.79</v>
      </c>
      <c r="Z11" s="61">
        <v>586853256</v>
      </c>
    </row>
    <row r="12" spans="1:26" ht="13.5">
      <c r="A12" s="57" t="s">
        <v>37</v>
      </c>
      <c r="B12" s="18">
        <v>28398076</v>
      </c>
      <c r="C12" s="18">
        <v>0</v>
      </c>
      <c r="D12" s="58">
        <v>31657489</v>
      </c>
      <c r="E12" s="59">
        <v>31657489</v>
      </c>
      <c r="F12" s="59">
        <v>2515169</v>
      </c>
      <c r="G12" s="59">
        <v>2515169</v>
      </c>
      <c r="H12" s="59">
        <v>2176775</v>
      </c>
      <c r="I12" s="59">
        <v>7207113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7207113</v>
      </c>
      <c r="W12" s="59">
        <v>26634931</v>
      </c>
      <c r="X12" s="59">
        <v>-19427818</v>
      </c>
      <c r="Y12" s="60">
        <v>-72.94</v>
      </c>
      <c r="Z12" s="61">
        <v>31657489</v>
      </c>
    </row>
    <row r="13" spans="1:26" ht="13.5">
      <c r="A13" s="57" t="s">
        <v>98</v>
      </c>
      <c r="B13" s="18">
        <v>410555939</v>
      </c>
      <c r="C13" s="18">
        <v>0</v>
      </c>
      <c r="D13" s="58">
        <v>492000000</v>
      </c>
      <c r="E13" s="59">
        <v>492000000</v>
      </c>
      <c r="F13" s="59">
        <v>34212994</v>
      </c>
      <c r="G13" s="59">
        <v>34212995</v>
      </c>
      <c r="H13" s="59">
        <v>34212995</v>
      </c>
      <c r="I13" s="59">
        <v>102638984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102638984</v>
      </c>
      <c r="W13" s="59">
        <v>275641947</v>
      </c>
      <c r="X13" s="59">
        <v>-173002963</v>
      </c>
      <c r="Y13" s="60">
        <v>-62.76</v>
      </c>
      <c r="Z13" s="61">
        <v>492000000</v>
      </c>
    </row>
    <row r="14" spans="1:26" ht="13.5">
      <c r="A14" s="57" t="s">
        <v>38</v>
      </c>
      <c r="B14" s="18">
        <v>43954964</v>
      </c>
      <c r="C14" s="18">
        <v>0</v>
      </c>
      <c r="D14" s="58">
        <v>11000000</v>
      </c>
      <c r="E14" s="59">
        <v>11000000</v>
      </c>
      <c r="F14" s="59">
        <v>0</v>
      </c>
      <c r="G14" s="59">
        <v>390110</v>
      </c>
      <c r="H14" s="59">
        <v>172062</v>
      </c>
      <c r="I14" s="59">
        <v>562172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562172</v>
      </c>
      <c r="W14" s="59">
        <v>9862580</v>
      </c>
      <c r="X14" s="59">
        <v>-9300408</v>
      </c>
      <c r="Y14" s="60">
        <v>-94.3</v>
      </c>
      <c r="Z14" s="61">
        <v>11000000</v>
      </c>
    </row>
    <row r="15" spans="1:26" ht="13.5">
      <c r="A15" s="57" t="s">
        <v>39</v>
      </c>
      <c r="B15" s="18">
        <v>843459847</v>
      </c>
      <c r="C15" s="18">
        <v>0</v>
      </c>
      <c r="D15" s="58">
        <v>964354590</v>
      </c>
      <c r="E15" s="59">
        <v>964354590</v>
      </c>
      <c r="F15" s="59">
        <v>1223974</v>
      </c>
      <c r="G15" s="59">
        <v>36192756</v>
      </c>
      <c r="H15" s="59">
        <v>98588097</v>
      </c>
      <c r="I15" s="59">
        <v>136004827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136004827</v>
      </c>
      <c r="W15" s="59">
        <v>722795555</v>
      </c>
      <c r="X15" s="59">
        <v>-586790728</v>
      </c>
      <c r="Y15" s="60">
        <v>-81.18</v>
      </c>
      <c r="Z15" s="61">
        <v>964354590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852980806</v>
      </c>
      <c r="C17" s="18">
        <v>0</v>
      </c>
      <c r="D17" s="58">
        <v>1191152315</v>
      </c>
      <c r="E17" s="59">
        <v>1191152315</v>
      </c>
      <c r="F17" s="59">
        <v>6811911</v>
      </c>
      <c r="G17" s="59">
        <v>21195718</v>
      </c>
      <c r="H17" s="59">
        <v>2777058</v>
      </c>
      <c r="I17" s="59">
        <v>30784687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30784687</v>
      </c>
      <c r="W17" s="59">
        <v>706072305</v>
      </c>
      <c r="X17" s="59">
        <v>-675287618</v>
      </c>
      <c r="Y17" s="60">
        <v>-95.64</v>
      </c>
      <c r="Z17" s="61">
        <v>1191152315</v>
      </c>
    </row>
    <row r="18" spans="1:26" ht="13.5">
      <c r="A18" s="69" t="s">
        <v>42</v>
      </c>
      <c r="B18" s="70">
        <f>SUM(B11:B17)</f>
        <v>2709801346</v>
      </c>
      <c r="C18" s="70">
        <f>SUM(C11:C17)</f>
        <v>0</v>
      </c>
      <c r="D18" s="71">
        <f aca="true" t="shared" si="1" ref="D18:Z18">SUM(D11:D17)</f>
        <v>3277017650</v>
      </c>
      <c r="E18" s="72">
        <f t="shared" si="1"/>
        <v>3277017650</v>
      </c>
      <c r="F18" s="72">
        <f t="shared" si="1"/>
        <v>88600883</v>
      </c>
      <c r="G18" s="72">
        <f t="shared" si="1"/>
        <v>136863462</v>
      </c>
      <c r="H18" s="72">
        <f t="shared" si="1"/>
        <v>183638600</v>
      </c>
      <c r="I18" s="72">
        <f t="shared" si="1"/>
        <v>409102945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409102945</v>
      </c>
      <c r="W18" s="72">
        <f t="shared" si="1"/>
        <v>2177671713</v>
      </c>
      <c r="X18" s="72">
        <f t="shared" si="1"/>
        <v>-1768568768</v>
      </c>
      <c r="Y18" s="66">
        <f>+IF(W18&lt;&gt;0,(X18/W18)*100,0)</f>
        <v>-81.21374573780855</v>
      </c>
      <c r="Z18" s="73">
        <f t="shared" si="1"/>
        <v>3277017650</v>
      </c>
    </row>
    <row r="19" spans="1:26" ht="13.5">
      <c r="A19" s="69" t="s">
        <v>43</v>
      </c>
      <c r="B19" s="74">
        <f>+B10-B18</f>
        <v>-437439323</v>
      </c>
      <c r="C19" s="74">
        <f>+C10-C18</f>
        <v>0</v>
      </c>
      <c r="D19" s="75">
        <f aca="true" t="shared" si="2" ref="D19:Z19">+D10-D18</f>
        <v>-321243328</v>
      </c>
      <c r="E19" s="76">
        <f t="shared" si="2"/>
        <v>-321243328</v>
      </c>
      <c r="F19" s="76">
        <f t="shared" si="2"/>
        <v>250280403</v>
      </c>
      <c r="G19" s="76">
        <f t="shared" si="2"/>
        <v>41834458</v>
      </c>
      <c r="H19" s="76">
        <f t="shared" si="2"/>
        <v>-6151137</v>
      </c>
      <c r="I19" s="76">
        <f t="shared" si="2"/>
        <v>285963724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285963724</v>
      </c>
      <c r="W19" s="76">
        <f>IF(E10=E18,0,W10-W18)</f>
        <v>-57861484</v>
      </c>
      <c r="X19" s="76">
        <f t="shared" si="2"/>
        <v>343825208</v>
      </c>
      <c r="Y19" s="77">
        <f>+IF(W19&lt;&gt;0,(X19/W19)*100,0)</f>
        <v>-594.2212059407257</v>
      </c>
      <c r="Z19" s="78">
        <f t="shared" si="2"/>
        <v>-321243328</v>
      </c>
    </row>
    <row r="20" spans="1:26" ht="13.5">
      <c r="A20" s="57" t="s">
        <v>44</v>
      </c>
      <c r="B20" s="18">
        <v>130178813</v>
      </c>
      <c r="C20" s="18">
        <v>0</v>
      </c>
      <c r="D20" s="58">
        <v>173746950</v>
      </c>
      <c r="E20" s="59">
        <v>173746950</v>
      </c>
      <c r="F20" s="59">
        <v>46164000</v>
      </c>
      <c r="G20" s="59">
        <v>0</v>
      </c>
      <c r="H20" s="59">
        <v>25000000</v>
      </c>
      <c r="I20" s="59">
        <v>71164000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71164000</v>
      </c>
      <c r="W20" s="59">
        <v>146068000</v>
      </c>
      <c r="X20" s="59">
        <v>-74904000</v>
      </c>
      <c r="Y20" s="60">
        <v>-51.28</v>
      </c>
      <c r="Z20" s="61">
        <v>173746950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-307260510</v>
      </c>
      <c r="C22" s="85">
        <f>SUM(C19:C21)</f>
        <v>0</v>
      </c>
      <c r="D22" s="86">
        <f aca="true" t="shared" si="3" ref="D22:Z22">SUM(D19:D21)</f>
        <v>-147496378</v>
      </c>
      <c r="E22" s="87">
        <f t="shared" si="3"/>
        <v>-147496378</v>
      </c>
      <c r="F22" s="87">
        <f t="shared" si="3"/>
        <v>296444403</v>
      </c>
      <c r="G22" s="87">
        <f t="shared" si="3"/>
        <v>41834458</v>
      </c>
      <c r="H22" s="87">
        <f t="shared" si="3"/>
        <v>18848863</v>
      </c>
      <c r="I22" s="87">
        <f t="shared" si="3"/>
        <v>357127724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357127724</v>
      </c>
      <c r="W22" s="87">
        <f t="shared" si="3"/>
        <v>88206516</v>
      </c>
      <c r="X22" s="87">
        <f t="shared" si="3"/>
        <v>268921208</v>
      </c>
      <c r="Y22" s="88">
        <f>+IF(W22&lt;&gt;0,(X22/W22)*100,0)</f>
        <v>304.8768052464514</v>
      </c>
      <c r="Z22" s="89">
        <f t="shared" si="3"/>
        <v>-147496378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-307260510</v>
      </c>
      <c r="C24" s="74">
        <f>SUM(C22:C23)</f>
        <v>0</v>
      </c>
      <c r="D24" s="75">
        <f aca="true" t="shared" si="4" ref="D24:Z24">SUM(D22:D23)</f>
        <v>-147496378</v>
      </c>
      <c r="E24" s="76">
        <f t="shared" si="4"/>
        <v>-147496378</v>
      </c>
      <c r="F24" s="76">
        <f t="shared" si="4"/>
        <v>296444403</v>
      </c>
      <c r="G24" s="76">
        <f t="shared" si="4"/>
        <v>41834458</v>
      </c>
      <c r="H24" s="76">
        <f t="shared" si="4"/>
        <v>18848863</v>
      </c>
      <c r="I24" s="76">
        <f t="shared" si="4"/>
        <v>357127724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357127724</v>
      </c>
      <c r="W24" s="76">
        <f t="shared" si="4"/>
        <v>88206516</v>
      </c>
      <c r="X24" s="76">
        <f t="shared" si="4"/>
        <v>268921208</v>
      </c>
      <c r="Y24" s="77">
        <f>+IF(W24&lt;&gt;0,(X24/W24)*100,0)</f>
        <v>304.8768052464514</v>
      </c>
      <c r="Z24" s="78">
        <f t="shared" si="4"/>
        <v>-147496378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170886095</v>
      </c>
      <c r="C27" s="21">
        <v>0</v>
      </c>
      <c r="D27" s="98">
        <v>213746949</v>
      </c>
      <c r="E27" s="99">
        <v>213746949</v>
      </c>
      <c r="F27" s="99">
        <v>3776812</v>
      </c>
      <c r="G27" s="99">
        <v>18121726</v>
      </c>
      <c r="H27" s="99">
        <v>23603028</v>
      </c>
      <c r="I27" s="99">
        <v>45501566</v>
      </c>
      <c r="J27" s="99">
        <v>6498112</v>
      </c>
      <c r="K27" s="99">
        <v>8332735</v>
      </c>
      <c r="L27" s="99">
        <v>8998623</v>
      </c>
      <c r="M27" s="99">
        <v>23829470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69331036</v>
      </c>
      <c r="W27" s="99">
        <v>160310212</v>
      </c>
      <c r="X27" s="99">
        <v>-90979176</v>
      </c>
      <c r="Y27" s="100">
        <v>-56.75</v>
      </c>
      <c r="Z27" s="101">
        <v>213746949</v>
      </c>
    </row>
    <row r="28" spans="1:26" ht="13.5">
      <c r="A28" s="102" t="s">
        <v>44</v>
      </c>
      <c r="B28" s="18">
        <v>167202490</v>
      </c>
      <c r="C28" s="18">
        <v>0</v>
      </c>
      <c r="D28" s="58">
        <v>173746949</v>
      </c>
      <c r="E28" s="59">
        <v>173746949</v>
      </c>
      <c r="F28" s="59">
        <v>3776812</v>
      </c>
      <c r="G28" s="59">
        <v>18121726</v>
      </c>
      <c r="H28" s="59">
        <v>23603028</v>
      </c>
      <c r="I28" s="59">
        <v>45501566</v>
      </c>
      <c r="J28" s="59">
        <v>6498112</v>
      </c>
      <c r="K28" s="59">
        <v>8332735</v>
      </c>
      <c r="L28" s="59">
        <v>8998623</v>
      </c>
      <c r="M28" s="59">
        <v>23829470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69331036</v>
      </c>
      <c r="W28" s="59">
        <v>130310212</v>
      </c>
      <c r="X28" s="59">
        <v>-60979176</v>
      </c>
      <c r="Y28" s="60">
        <v>-46.8</v>
      </c>
      <c r="Z28" s="61">
        <v>173746949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30000000</v>
      </c>
      <c r="E30" s="59">
        <v>30000000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22500000</v>
      </c>
      <c r="X30" s="59">
        <v>-22500000</v>
      </c>
      <c r="Y30" s="60">
        <v>-100</v>
      </c>
      <c r="Z30" s="61">
        <v>30000000</v>
      </c>
    </row>
    <row r="31" spans="1:26" ht="13.5">
      <c r="A31" s="57" t="s">
        <v>49</v>
      </c>
      <c r="B31" s="18">
        <v>3683605</v>
      </c>
      <c r="C31" s="18">
        <v>0</v>
      </c>
      <c r="D31" s="58">
        <v>10000000</v>
      </c>
      <c r="E31" s="59">
        <v>10000000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7500000</v>
      </c>
      <c r="X31" s="59">
        <v>-7500000</v>
      </c>
      <c r="Y31" s="60">
        <v>-100</v>
      </c>
      <c r="Z31" s="61">
        <v>10000000</v>
      </c>
    </row>
    <row r="32" spans="1:26" ht="13.5">
      <c r="A32" s="69" t="s">
        <v>50</v>
      </c>
      <c r="B32" s="21">
        <f>SUM(B28:B31)</f>
        <v>170886095</v>
      </c>
      <c r="C32" s="21">
        <f>SUM(C28:C31)</f>
        <v>0</v>
      </c>
      <c r="D32" s="98">
        <f aca="true" t="shared" si="5" ref="D32:Z32">SUM(D28:D31)</f>
        <v>213746949</v>
      </c>
      <c r="E32" s="99">
        <f t="shared" si="5"/>
        <v>213746949</v>
      </c>
      <c r="F32" s="99">
        <f t="shared" si="5"/>
        <v>3776812</v>
      </c>
      <c r="G32" s="99">
        <f t="shared" si="5"/>
        <v>18121726</v>
      </c>
      <c r="H32" s="99">
        <f t="shared" si="5"/>
        <v>23603028</v>
      </c>
      <c r="I32" s="99">
        <f t="shared" si="5"/>
        <v>45501566</v>
      </c>
      <c r="J32" s="99">
        <f t="shared" si="5"/>
        <v>6498112</v>
      </c>
      <c r="K32" s="99">
        <f t="shared" si="5"/>
        <v>8332735</v>
      </c>
      <c r="L32" s="99">
        <f t="shared" si="5"/>
        <v>8998623</v>
      </c>
      <c r="M32" s="99">
        <f t="shared" si="5"/>
        <v>23829470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69331036</v>
      </c>
      <c r="W32" s="99">
        <f t="shared" si="5"/>
        <v>160310212</v>
      </c>
      <c r="X32" s="99">
        <f t="shared" si="5"/>
        <v>-90979176</v>
      </c>
      <c r="Y32" s="100">
        <f>+IF(W32&lt;&gt;0,(X32/W32)*100,0)</f>
        <v>-56.75195289492849</v>
      </c>
      <c r="Z32" s="101">
        <f t="shared" si="5"/>
        <v>213746949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473932652</v>
      </c>
      <c r="C35" s="18">
        <v>0</v>
      </c>
      <c r="D35" s="58">
        <v>374040749</v>
      </c>
      <c r="E35" s="59">
        <v>374040749</v>
      </c>
      <c r="F35" s="59">
        <v>558285622</v>
      </c>
      <c r="G35" s="59">
        <v>538330312</v>
      </c>
      <c r="H35" s="59">
        <v>548044332</v>
      </c>
      <c r="I35" s="59">
        <v>548044332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280530562</v>
      </c>
      <c r="X35" s="59">
        <v>-280530562</v>
      </c>
      <c r="Y35" s="60">
        <v>-100</v>
      </c>
      <c r="Z35" s="61">
        <v>374040749</v>
      </c>
    </row>
    <row r="36" spans="1:26" ht="13.5">
      <c r="A36" s="57" t="s">
        <v>53</v>
      </c>
      <c r="B36" s="18">
        <v>5551418057</v>
      </c>
      <c r="C36" s="18">
        <v>0</v>
      </c>
      <c r="D36" s="58">
        <v>5223432402</v>
      </c>
      <c r="E36" s="59">
        <v>5223432402</v>
      </c>
      <c r="F36" s="59">
        <v>5536418055</v>
      </c>
      <c r="G36" s="59">
        <v>5506418055</v>
      </c>
      <c r="H36" s="59">
        <v>5481418055</v>
      </c>
      <c r="I36" s="59">
        <v>5481418055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3917574302</v>
      </c>
      <c r="X36" s="59">
        <v>-3917574302</v>
      </c>
      <c r="Y36" s="60">
        <v>-100</v>
      </c>
      <c r="Z36" s="61">
        <v>5223432402</v>
      </c>
    </row>
    <row r="37" spans="1:26" ht="13.5">
      <c r="A37" s="57" t="s">
        <v>54</v>
      </c>
      <c r="B37" s="18">
        <v>781726126</v>
      </c>
      <c r="C37" s="18">
        <v>0</v>
      </c>
      <c r="D37" s="58">
        <v>362434222</v>
      </c>
      <c r="E37" s="59">
        <v>362434222</v>
      </c>
      <c r="F37" s="59">
        <v>750659132</v>
      </c>
      <c r="G37" s="59">
        <v>718403787</v>
      </c>
      <c r="H37" s="59">
        <v>976066507</v>
      </c>
      <c r="I37" s="59">
        <v>976066507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271825667</v>
      </c>
      <c r="X37" s="59">
        <v>-271825667</v>
      </c>
      <c r="Y37" s="60">
        <v>-100</v>
      </c>
      <c r="Z37" s="61">
        <v>362434222</v>
      </c>
    </row>
    <row r="38" spans="1:26" ht="13.5">
      <c r="A38" s="57" t="s">
        <v>55</v>
      </c>
      <c r="B38" s="18">
        <v>334436272</v>
      </c>
      <c r="C38" s="18">
        <v>0</v>
      </c>
      <c r="D38" s="58">
        <v>407000000</v>
      </c>
      <c r="E38" s="59">
        <v>407000000</v>
      </c>
      <c r="F38" s="59">
        <v>301954608</v>
      </c>
      <c r="G38" s="59">
        <v>301810608</v>
      </c>
      <c r="H38" s="59">
        <v>301738608</v>
      </c>
      <c r="I38" s="59">
        <v>301738608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305250000</v>
      </c>
      <c r="X38" s="59">
        <v>-305250000</v>
      </c>
      <c r="Y38" s="60">
        <v>-100</v>
      </c>
      <c r="Z38" s="61">
        <v>407000000</v>
      </c>
    </row>
    <row r="39" spans="1:26" ht="13.5">
      <c r="A39" s="57" t="s">
        <v>56</v>
      </c>
      <c r="B39" s="18">
        <v>4909188311</v>
      </c>
      <c r="C39" s="18">
        <v>0</v>
      </c>
      <c r="D39" s="58">
        <v>4828038929</v>
      </c>
      <c r="E39" s="59">
        <v>4828038929</v>
      </c>
      <c r="F39" s="59">
        <v>5042089937</v>
      </c>
      <c r="G39" s="59">
        <v>5024533972</v>
      </c>
      <c r="H39" s="59">
        <v>4751657272</v>
      </c>
      <c r="I39" s="59">
        <v>4751657272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3621029197</v>
      </c>
      <c r="X39" s="59">
        <v>-3621029197</v>
      </c>
      <c r="Y39" s="60">
        <v>-100</v>
      </c>
      <c r="Z39" s="61">
        <v>4828038929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233128396</v>
      </c>
      <c r="C42" s="18">
        <v>0</v>
      </c>
      <c r="D42" s="58">
        <v>212637286</v>
      </c>
      <c r="E42" s="59">
        <v>212637286</v>
      </c>
      <c r="F42" s="59">
        <v>96153520</v>
      </c>
      <c r="G42" s="59">
        <v>-1442038</v>
      </c>
      <c r="H42" s="59">
        <v>26258721</v>
      </c>
      <c r="I42" s="59">
        <v>120970203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120970203</v>
      </c>
      <c r="W42" s="59">
        <v>443242578</v>
      </c>
      <c r="X42" s="59">
        <v>-322272375</v>
      </c>
      <c r="Y42" s="60">
        <v>-72.71</v>
      </c>
      <c r="Z42" s="61">
        <v>212637286</v>
      </c>
    </row>
    <row r="43" spans="1:26" ht="13.5">
      <c r="A43" s="57" t="s">
        <v>59</v>
      </c>
      <c r="B43" s="18">
        <v>-148419079</v>
      </c>
      <c r="C43" s="18">
        <v>0</v>
      </c>
      <c r="D43" s="58">
        <v>-203588949</v>
      </c>
      <c r="E43" s="59">
        <v>-203588949</v>
      </c>
      <c r="F43" s="59">
        <v>-6127009</v>
      </c>
      <c r="G43" s="59">
        <v>-18121726</v>
      </c>
      <c r="H43" s="59">
        <v>-16722162</v>
      </c>
      <c r="I43" s="59">
        <v>-40970897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-40970897</v>
      </c>
      <c r="W43" s="59">
        <v>-140000000</v>
      </c>
      <c r="X43" s="59">
        <v>99029103</v>
      </c>
      <c r="Y43" s="60">
        <v>-70.74</v>
      </c>
      <c r="Z43" s="61">
        <v>-203588949</v>
      </c>
    </row>
    <row r="44" spans="1:26" ht="13.5">
      <c r="A44" s="57" t="s">
        <v>60</v>
      </c>
      <c r="B44" s="18">
        <v>-19745909</v>
      </c>
      <c r="C44" s="18">
        <v>0</v>
      </c>
      <c r="D44" s="58">
        <v>10000000</v>
      </c>
      <c r="E44" s="59">
        <v>10000000</v>
      </c>
      <c r="F44" s="59">
        <v>-5302276</v>
      </c>
      <c r="G44" s="59">
        <v>-391547</v>
      </c>
      <c r="H44" s="59">
        <v>-4822540</v>
      </c>
      <c r="I44" s="59">
        <v>-10516363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-10516363</v>
      </c>
      <c r="W44" s="59">
        <v>14010000</v>
      </c>
      <c r="X44" s="59">
        <v>-24526363</v>
      </c>
      <c r="Y44" s="60">
        <v>-175.06</v>
      </c>
      <c r="Z44" s="61">
        <v>10000000</v>
      </c>
    </row>
    <row r="45" spans="1:26" ht="13.5">
      <c r="A45" s="69" t="s">
        <v>61</v>
      </c>
      <c r="B45" s="21">
        <v>90532317</v>
      </c>
      <c r="C45" s="21">
        <v>0</v>
      </c>
      <c r="D45" s="98">
        <v>39992996</v>
      </c>
      <c r="E45" s="99">
        <v>39992996</v>
      </c>
      <c r="F45" s="99">
        <v>169885289</v>
      </c>
      <c r="G45" s="99">
        <v>149929978</v>
      </c>
      <c r="H45" s="99">
        <v>154643997</v>
      </c>
      <c r="I45" s="99">
        <v>154643997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338197237</v>
      </c>
      <c r="X45" s="99">
        <v>-338197237</v>
      </c>
      <c r="Y45" s="100">
        <v>-100</v>
      </c>
      <c r="Z45" s="101">
        <v>39992996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68.07147716137429</v>
      </c>
      <c r="C58" s="5">
        <f>IF(C67=0,0,+(C76/C67)*100)</f>
        <v>0</v>
      </c>
      <c r="D58" s="6">
        <f aca="true" t="shared" si="6" ref="D58:Z58">IF(D67=0,0,+(D76/D67)*100)</f>
        <v>82.15897519048343</v>
      </c>
      <c r="E58" s="7">
        <f t="shared" si="6"/>
        <v>82.15897519048343</v>
      </c>
      <c r="F58" s="7">
        <f t="shared" si="6"/>
        <v>55.96815767915571</v>
      </c>
      <c r="G58" s="7">
        <f t="shared" si="6"/>
        <v>83.19892231222447</v>
      </c>
      <c r="H58" s="7">
        <f t="shared" si="6"/>
        <v>58.07704046955845</v>
      </c>
      <c r="I58" s="7">
        <f t="shared" si="6"/>
        <v>65.48820397412742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65.48820397412742</v>
      </c>
      <c r="W58" s="7">
        <f t="shared" si="6"/>
        <v>89.66925857314727</v>
      </c>
      <c r="X58" s="7">
        <f t="shared" si="6"/>
        <v>0</v>
      </c>
      <c r="Y58" s="7">
        <f t="shared" si="6"/>
        <v>0</v>
      </c>
      <c r="Z58" s="8">
        <f t="shared" si="6"/>
        <v>82.15897519048343</v>
      </c>
    </row>
    <row r="59" spans="1:26" ht="13.5">
      <c r="A59" s="36" t="s">
        <v>31</v>
      </c>
      <c r="B59" s="9">
        <f aca="true" t="shared" si="7" ref="B59:Z66">IF(B68=0,0,+(B77/B68)*100)</f>
        <v>69.12345218537762</v>
      </c>
      <c r="C59" s="9">
        <f t="shared" si="7"/>
        <v>0</v>
      </c>
      <c r="D59" s="2">
        <f t="shared" si="7"/>
        <v>82.99999940871594</v>
      </c>
      <c r="E59" s="10">
        <f t="shared" si="7"/>
        <v>82.99999940871594</v>
      </c>
      <c r="F59" s="10">
        <f t="shared" si="7"/>
        <v>35.484399539591784</v>
      </c>
      <c r="G59" s="10">
        <f t="shared" si="7"/>
        <v>110.58987513088105</v>
      </c>
      <c r="H59" s="10">
        <f t="shared" si="7"/>
        <v>82.66621367364093</v>
      </c>
      <c r="I59" s="10">
        <f t="shared" si="7"/>
        <v>66.36638818026933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66.36638818026933</v>
      </c>
      <c r="W59" s="10">
        <f t="shared" si="7"/>
        <v>86.55691419264848</v>
      </c>
      <c r="X59" s="10">
        <f t="shared" si="7"/>
        <v>0</v>
      </c>
      <c r="Y59" s="10">
        <f t="shared" si="7"/>
        <v>0</v>
      </c>
      <c r="Z59" s="11">
        <f t="shared" si="7"/>
        <v>82.99999940871594</v>
      </c>
    </row>
    <row r="60" spans="1:26" ht="13.5">
      <c r="A60" s="37" t="s">
        <v>32</v>
      </c>
      <c r="B60" s="12">
        <f t="shared" si="7"/>
        <v>64.20221625015023</v>
      </c>
      <c r="C60" s="12">
        <f t="shared" si="7"/>
        <v>0</v>
      </c>
      <c r="D60" s="3">
        <f t="shared" si="7"/>
        <v>84.75682791272331</v>
      </c>
      <c r="E60" s="13">
        <f t="shared" si="7"/>
        <v>84.75682791272331</v>
      </c>
      <c r="F60" s="13">
        <f t="shared" si="7"/>
        <v>72.12760233535239</v>
      </c>
      <c r="G60" s="13">
        <f t="shared" si="7"/>
        <v>89.33367426577803</v>
      </c>
      <c r="H60" s="13">
        <f t="shared" si="7"/>
        <v>61.635949817583615</v>
      </c>
      <c r="I60" s="13">
        <f t="shared" si="7"/>
        <v>74.74538653733175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74.74538653733175</v>
      </c>
      <c r="W60" s="13">
        <f t="shared" si="7"/>
        <v>89.79726443226221</v>
      </c>
      <c r="X60" s="13">
        <f t="shared" si="7"/>
        <v>0</v>
      </c>
      <c r="Y60" s="13">
        <f t="shared" si="7"/>
        <v>0</v>
      </c>
      <c r="Z60" s="14">
        <f t="shared" si="7"/>
        <v>84.75682791272331</v>
      </c>
    </row>
    <row r="61" spans="1:26" ht="13.5">
      <c r="A61" s="38" t="s">
        <v>105</v>
      </c>
      <c r="B61" s="12">
        <f t="shared" si="7"/>
        <v>75.35695153400451</v>
      </c>
      <c r="C61" s="12">
        <f t="shared" si="7"/>
        <v>0</v>
      </c>
      <c r="D61" s="3">
        <f t="shared" si="7"/>
        <v>84.84912226582524</v>
      </c>
      <c r="E61" s="13">
        <f t="shared" si="7"/>
        <v>84.84912226582524</v>
      </c>
      <c r="F61" s="13">
        <f t="shared" si="7"/>
        <v>73.5409992649086</v>
      </c>
      <c r="G61" s="13">
        <f t="shared" si="7"/>
        <v>93.72385347914877</v>
      </c>
      <c r="H61" s="13">
        <f t="shared" si="7"/>
        <v>77.02806682356052</v>
      </c>
      <c r="I61" s="13">
        <f t="shared" si="7"/>
        <v>82.20959862999231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82.20959862999231</v>
      </c>
      <c r="W61" s="13">
        <f t="shared" si="7"/>
        <v>82.5413760494157</v>
      </c>
      <c r="X61" s="13">
        <f t="shared" si="7"/>
        <v>0</v>
      </c>
      <c r="Y61" s="13">
        <f t="shared" si="7"/>
        <v>0</v>
      </c>
      <c r="Z61" s="14">
        <f t="shared" si="7"/>
        <v>84.84912226582524</v>
      </c>
    </row>
    <row r="62" spans="1:26" ht="13.5">
      <c r="A62" s="38" t="s">
        <v>106</v>
      </c>
      <c r="B62" s="12">
        <f t="shared" si="7"/>
        <v>46.24226555219859</v>
      </c>
      <c r="C62" s="12">
        <f t="shared" si="7"/>
        <v>0</v>
      </c>
      <c r="D62" s="3">
        <f t="shared" si="7"/>
        <v>85.34633002775969</v>
      </c>
      <c r="E62" s="13">
        <f t="shared" si="7"/>
        <v>85.34633002775969</v>
      </c>
      <c r="F62" s="13">
        <f t="shared" si="7"/>
        <v>38.49800162533831</v>
      </c>
      <c r="G62" s="13">
        <f t="shared" si="7"/>
        <v>47.04462036992197</v>
      </c>
      <c r="H62" s="13">
        <f t="shared" si="7"/>
        <v>27.441402305265967</v>
      </c>
      <c r="I62" s="13">
        <f t="shared" si="7"/>
        <v>37.640256408464786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37.640256408464786</v>
      </c>
      <c r="W62" s="13">
        <f t="shared" si="7"/>
        <v>104.85419535033058</v>
      </c>
      <c r="X62" s="13">
        <f t="shared" si="7"/>
        <v>0</v>
      </c>
      <c r="Y62" s="13">
        <f t="shared" si="7"/>
        <v>0</v>
      </c>
      <c r="Z62" s="14">
        <f t="shared" si="7"/>
        <v>85.34633002775969</v>
      </c>
    </row>
    <row r="63" spans="1:26" ht="13.5">
      <c r="A63" s="38" t="s">
        <v>107</v>
      </c>
      <c r="B63" s="12">
        <f t="shared" si="7"/>
        <v>69.60703599548141</v>
      </c>
      <c r="C63" s="12">
        <f t="shared" si="7"/>
        <v>0</v>
      </c>
      <c r="D63" s="3">
        <f t="shared" si="7"/>
        <v>83.00000234895954</v>
      </c>
      <c r="E63" s="13">
        <f t="shared" si="7"/>
        <v>83.00000234895954</v>
      </c>
      <c r="F63" s="13">
        <f t="shared" si="7"/>
        <v>44.95933855932532</v>
      </c>
      <c r="G63" s="13">
        <f t="shared" si="7"/>
        <v>55.69749856812815</v>
      </c>
      <c r="H63" s="13">
        <f t="shared" si="7"/>
        <v>30.016532687197543</v>
      </c>
      <c r="I63" s="13">
        <f t="shared" si="7"/>
        <v>43.5200803877453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43.5200803877453</v>
      </c>
      <c r="W63" s="13">
        <f t="shared" si="7"/>
        <v>81.72678096654934</v>
      </c>
      <c r="X63" s="13">
        <f t="shared" si="7"/>
        <v>0</v>
      </c>
      <c r="Y63" s="13">
        <f t="shared" si="7"/>
        <v>0</v>
      </c>
      <c r="Z63" s="14">
        <f t="shared" si="7"/>
        <v>83.00000234895954</v>
      </c>
    </row>
    <row r="64" spans="1:26" ht="13.5">
      <c r="A64" s="38" t="s">
        <v>108</v>
      </c>
      <c r="B64" s="12">
        <f t="shared" si="7"/>
        <v>64.36553097132658</v>
      </c>
      <c r="C64" s="12">
        <f t="shared" si="7"/>
        <v>0</v>
      </c>
      <c r="D64" s="3">
        <f t="shared" si="7"/>
        <v>83.00000139527745</v>
      </c>
      <c r="E64" s="13">
        <f t="shared" si="7"/>
        <v>83.00000139527745</v>
      </c>
      <c r="F64" s="13">
        <f t="shared" si="7"/>
        <v>30.371348675497313</v>
      </c>
      <c r="G64" s="13">
        <f t="shared" si="7"/>
        <v>36.909306423204065</v>
      </c>
      <c r="H64" s="13">
        <f t="shared" si="7"/>
        <v>20.85175453114961</v>
      </c>
      <c r="I64" s="13">
        <f t="shared" si="7"/>
        <v>29.40651486179147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29.40651486179147</v>
      </c>
      <c r="W64" s="13">
        <f t="shared" si="7"/>
        <v>84.53646690655194</v>
      </c>
      <c r="X64" s="13">
        <f t="shared" si="7"/>
        <v>0</v>
      </c>
      <c r="Y64" s="13">
        <f t="shared" si="7"/>
        <v>0</v>
      </c>
      <c r="Z64" s="14">
        <f t="shared" si="7"/>
        <v>83.00000139527745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99.99998</v>
      </c>
      <c r="E65" s="13">
        <f t="shared" si="7"/>
        <v>99.99998</v>
      </c>
      <c r="F65" s="13">
        <f t="shared" si="7"/>
        <v>-987637.7324263038</v>
      </c>
      <c r="G65" s="13">
        <f t="shared" si="7"/>
        <v>241220.87986137855</v>
      </c>
      <c r="H65" s="13">
        <f t="shared" si="7"/>
        <v>32014.84830539359</v>
      </c>
      <c r="I65" s="13">
        <f t="shared" si="7"/>
        <v>116902.94315280205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116902.94315280205</v>
      </c>
      <c r="W65" s="13">
        <f t="shared" si="7"/>
        <v>106.0794250645086</v>
      </c>
      <c r="X65" s="13">
        <f t="shared" si="7"/>
        <v>0</v>
      </c>
      <c r="Y65" s="13">
        <f t="shared" si="7"/>
        <v>0</v>
      </c>
      <c r="Z65" s="14">
        <f t="shared" si="7"/>
        <v>99.99998</v>
      </c>
    </row>
    <row r="66" spans="1:26" ht="13.5">
      <c r="A66" s="39" t="s">
        <v>110</v>
      </c>
      <c r="B66" s="15">
        <f t="shared" si="7"/>
        <v>99.50168458180391</v>
      </c>
      <c r="C66" s="15">
        <f t="shared" si="7"/>
        <v>0</v>
      </c>
      <c r="D66" s="4">
        <f t="shared" si="7"/>
        <v>50.00000247089981</v>
      </c>
      <c r="E66" s="16">
        <f t="shared" si="7"/>
        <v>50.00000247089981</v>
      </c>
      <c r="F66" s="16">
        <f t="shared" si="7"/>
        <v>0</v>
      </c>
      <c r="G66" s="16">
        <f t="shared" si="7"/>
        <v>0.02678750444586821</v>
      </c>
      <c r="H66" s="16">
        <f t="shared" si="7"/>
        <v>0.02171891673558519</v>
      </c>
      <c r="I66" s="16">
        <f t="shared" si="7"/>
        <v>0.016365293741898476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0.016365293741898476</v>
      </c>
      <c r="W66" s="16">
        <f t="shared" si="7"/>
        <v>95.45897863617964</v>
      </c>
      <c r="X66" s="16">
        <f t="shared" si="7"/>
        <v>0</v>
      </c>
      <c r="Y66" s="16">
        <f t="shared" si="7"/>
        <v>0</v>
      </c>
      <c r="Z66" s="17">
        <f t="shared" si="7"/>
        <v>50.00000247089981</v>
      </c>
    </row>
    <row r="67" spans="1:26" ht="13.5" hidden="1">
      <c r="A67" s="40" t="s">
        <v>111</v>
      </c>
      <c r="B67" s="23">
        <v>1817177816</v>
      </c>
      <c r="C67" s="23"/>
      <c r="D67" s="24">
        <v>2422052918</v>
      </c>
      <c r="E67" s="25">
        <v>2422052918</v>
      </c>
      <c r="F67" s="25">
        <v>185621897</v>
      </c>
      <c r="G67" s="25">
        <v>171972629</v>
      </c>
      <c r="H67" s="25">
        <v>172527531</v>
      </c>
      <c r="I67" s="25">
        <v>530122057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530122057</v>
      </c>
      <c r="W67" s="25">
        <v>1741929747</v>
      </c>
      <c r="X67" s="25"/>
      <c r="Y67" s="24"/>
      <c r="Z67" s="26">
        <v>2422052918</v>
      </c>
    </row>
    <row r="68" spans="1:26" ht="13.5" hidden="1">
      <c r="A68" s="36" t="s">
        <v>31</v>
      </c>
      <c r="B68" s="18">
        <v>265941408</v>
      </c>
      <c r="C68" s="18"/>
      <c r="D68" s="19">
        <v>378836528</v>
      </c>
      <c r="E68" s="20">
        <v>378836528</v>
      </c>
      <c r="F68" s="20">
        <v>47516963</v>
      </c>
      <c r="G68" s="20">
        <v>22389603</v>
      </c>
      <c r="H68" s="20">
        <v>29280804</v>
      </c>
      <c r="I68" s="20">
        <v>99187370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99187370</v>
      </c>
      <c r="W68" s="20">
        <v>274934182</v>
      </c>
      <c r="X68" s="20"/>
      <c r="Y68" s="19"/>
      <c r="Z68" s="22">
        <v>378836528</v>
      </c>
    </row>
    <row r="69" spans="1:26" ht="13.5" hidden="1">
      <c r="A69" s="37" t="s">
        <v>32</v>
      </c>
      <c r="B69" s="18">
        <v>1389127035</v>
      </c>
      <c r="C69" s="18"/>
      <c r="D69" s="19">
        <v>1881332044</v>
      </c>
      <c r="E69" s="20">
        <v>1881332044</v>
      </c>
      <c r="F69" s="20">
        <v>120658450</v>
      </c>
      <c r="G69" s="20">
        <v>132440705</v>
      </c>
      <c r="H69" s="20">
        <v>123287168</v>
      </c>
      <c r="I69" s="20">
        <v>376386323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376386323</v>
      </c>
      <c r="W69" s="20">
        <v>1349026730</v>
      </c>
      <c r="X69" s="20"/>
      <c r="Y69" s="19"/>
      <c r="Z69" s="22">
        <v>1881332044</v>
      </c>
    </row>
    <row r="70" spans="1:26" ht="13.5" hidden="1">
      <c r="A70" s="38" t="s">
        <v>105</v>
      </c>
      <c r="B70" s="18">
        <v>699088395</v>
      </c>
      <c r="C70" s="18"/>
      <c r="D70" s="19">
        <v>838330922</v>
      </c>
      <c r="E70" s="20">
        <v>838330922</v>
      </c>
      <c r="F70" s="20">
        <v>54855764</v>
      </c>
      <c r="G70" s="20">
        <v>67344763</v>
      </c>
      <c r="H70" s="20">
        <v>57879047</v>
      </c>
      <c r="I70" s="20">
        <v>180079574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180079574</v>
      </c>
      <c r="W70" s="20">
        <v>623927317</v>
      </c>
      <c r="X70" s="20"/>
      <c r="Y70" s="19"/>
      <c r="Z70" s="22">
        <v>838330922</v>
      </c>
    </row>
    <row r="71" spans="1:26" ht="13.5" hidden="1">
      <c r="A71" s="38" t="s">
        <v>106</v>
      </c>
      <c r="B71" s="18">
        <v>465049360</v>
      </c>
      <c r="C71" s="18"/>
      <c r="D71" s="19">
        <v>639296198</v>
      </c>
      <c r="E71" s="20">
        <v>639296198</v>
      </c>
      <c r="F71" s="20">
        <v>43665986</v>
      </c>
      <c r="G71" s="20">
        <v>43054215</v>
      </c>
      <c r="H71" s="20">
        <v>43372696</v>
      </c>
      <c r="I71" s="20">
        <v>130092897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130092897</v>
      </c>
      <c r="W71" s="20">
        <v>421272745</v>
      </c>
      <c r="X71" s="20"/>
      <c r="Y71" s="19"/>
      <c r="Z71" s="22">
        <v>639296198</v>
      </c>
    </row>
    <row r="72" spans="1:26" ht="13.5" hidden="1">
      <c r="A72" s="38" t="s">
        <v>107</v>
      </c>
      <c r="B72" s="18">
        <v>98707056</v>
      </c>
      <c r="C72" s="18"/>
      <c r="D72" s="19">
        <v>173693924</v>
      </c>
      <c r="E72" s="20">
        <v>173693924</v>
      </c>
      <c r="F72" s="20">
        <v>9423793</v>
      </c>
      <c r="G72" s="20">
        <v>9323460</v>
      </c>
      <c r="H72" s="20">
        <v>9412263</v>
      </c>
      <c r="I72" s="20">
        <v>28159516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28159516</v>
      </c>
      <c r="W72" s="20">
        <v>134652515</v>
      </c>
      <c r="X72" s="20"/>
      <c r="Y72" s="19"/>
      <c r="Z72" s="22">
        <v>173693924</v>
      </c>
    </row>
    <row r="73" spans="1:26" ht="13.5" hidden="1">
      <c r="A73" s="38" t="s">
        <v>108</v>
      </c>
      <c r="B73" s="18">
        <v>126282224</v>
      </c>
      <c r="C73" s="18"/>
      <c r="D73" s="19">
        <v>215011000</v>
      </c>
      <c r="E73" s="20">
        <v>215011000</v>
      </c>
      <c r="F73" s="20">
        <v>12715112</v>
      </c>
      <c r="G73" s="20">
        <v>12707879</v>
      </c>
      <c r="H73" s="20">
        <v>12579258</v>
      </c>
      <c r="I73" s="20">
        <v>38002249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38002249</v>
      </c>
      <c r="W73" s="20">
        <v>161711194</v>
      </c>
      <c r="X73" s="20"/>
      <c r="Y73" s="19"/>
      <c r="Z73" s="22">
        <v>215011000</v>
      </c>
    </row>
    <row r="74" spans="1:26" ht="13.5" hidden="1">
      <c r="A74" s="38" t="s">
        <v>109</v>
      </c>
      <c r="B74" s="18"/>
      <c r="C74" s="18"/>
      <c r="D74" s="19">
        <v>15000000</v>
      </c>
      <c r="E74" s="20">
        <v>15000000</v>
      </c>
      <c r="F74" s="20">
        <v>-2205</v>
      </c>
      <c r="G74" s="20">
        <v>10388</v>
      </c>
      <c r="H74" s="20">
        <v>43904</v>
      </c>
      <c r="I74" s="20">
        <v>52087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52087</v>
      </c>
      <c r="W74" s="20">
        <v>7462959</v>
      </c>
      <c r="X74" s="20"/>
      <c r="Y74" s="19"/>
      <c r="Z74" s="22">
        <v>15000000</v>
      </c>
    </row>
    <row r="75" spans="1:26" ht="13.5" hidden="1">
      <c r="A75" s="39" t="s">
        <v>110</v>
      </c>
      <c r="B75" s="27">
        <v>162109373</v>
      </c>
      <c r="C75" s="27"/>
      <c r="D75" s="28">
        <v>161884346</v>
      </c>
      <c r="E75" s="29">
        <v>161884346</v>
      </c>
      <c r="F75" s="29">
        <v>17446484</v>
      </c>
      <c r="G75" s="29">
        <v>17142321</v>
      </c>
      <c r="H75" s="29">
        <v>19959559</v>
      </c>
      <c r="I75" s="29">
        <v>54548364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54548364</v>
      </c>
      <c r="W75" s="29">
        <v>117968835</v>
      </c>
      <c r="X75" s="29"/>
      <c r="Y75" s="28"/>
      <c r="Z75" s="30">
        <v>161884346</v>
      </c>
    </row>
    <row r="76" spans="1:26" ht="13.5" hidden="1">
      <c r="A76" s="41" t="s">
        <v>112</v>
      </c>
      <c r="B76" s="31">
        <v>1236979782</v>
      </c>
      <c r="C76" s="31"/>
      <c r="D76" s="32">
        <v>1989933856</v>
      </c>
      <c r="E76" s="33">
        <v>1989933856</v>
      </c>
      <c r="F76" s="33">
        <v>103889156</v>
      </c>
      <c r="G76" s="33">
        <v>143079374</v>
      </c>
      <c r="H76" s="33">
        <v>100198884</v>
      </c>
      <c r="I76" s="33">
        <v>347167414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347167414</v>
      </c>
      <c r="W76" s="33">
        <v>1561975489</v>
      </c>
      <c r="X76" s="33"/>
      <c r="Y76" s="32"/>
      <c r="Z76" s="34">
        <v>1989933856</v>
      </c>
    </row>
    <row r="77" spans="1:26" ht="13.5" hidden="1">
      <c r="A77" s="36" t="s">
        <v>31</v>
      </c>
      <c r="B77" s="18">
        <v>183827882</v>
      </c>
      <c r="C77" s="18"/>
      <c r="D77" s="19">
        <v>314434316</v>
      </c>
      <c r="E77" s="20">
        <v>314434316</v>
      </c>
      <c r="F77" s="20">
        <v>16861109</v>
      </c>
      <c r="G77" s="20">
        <v>24760634</v>
      </c>
      <c r="H77" s="20">
        <v>24205332</v>
      </c>
      <c r="I77" s="20">
        <v>65827075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65827075</v>
      </c>
      <c r="W77" s="20">
        <v>237974544</v>
      </c>
      <c r="X77" s="20"/>
      <c r="Y77" s="19"/>
      <c r="Z77" s="22">
        <v>314434316</v>
      </c>
    </row>
    <row r="78" spans="1:26" ht="13.5" hidden="1">
      <c r="A78" s="37" t="s">
        <v>32</v>
      </c>
      <c r="B78" s="18">
        <v>891850343</v>
      </c>
      <c r="C78" s="18"/>
      <c r="D78" s="19">
        <v>1594557363</v>
      </c>
      <c r="E78" s="20">
        <v>1594557363</v>
      </c>
      <c r="F78" s="20">
        <v>87028047</v>
      </c>
      <c r="G78" s="20">
        <v>118314148</v>
      </c>
      <c r="H78" s="20">
        <v>75989217</v>
      </c>
      <c r="I78" s="20">
        <v>281331412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281331412</v>
      </c>
      <c r="W78" s="20">
        <v>1211389100</v>
      </c>
      <c r="X78" s="20"/>
      <c r="Y78" s="19"/>
      <c r="Z78" s="22">
        <v>1594557363</v>
      </c>
    </row>
    <row r="79" spans="1:26" ht="13.5" hidden="1">
      <c r="A79" s="38" t="s">
        <v>105</v>
      </c>
      <c r="B79" s="18">
        <v>526811703</v>
      </c>
      <c r="C79" s="18"/>
      <c r="D79" s="19">
        <v>711316429</v>
      </c>
      <c r="E79" s="20">
        <v>711316429</v>
      </c>
      <c r="F79" s="20">
        <v>40341477</v>
      </c>
      <c r="G79" s="20">
        <v>63118107</v>
      </c>
      <c r="H79" s="20">
        <v>44583111</v>
      </c>
      <c r="I79" s="20">
        <v>148042695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148042695</v>
      </c>
      <c r="W79" s="20">
        <v>514998193</v>
      </c>
      <c r="X79" s="20"/>
      <c r="Y79" s="19"/>
      <c r="Z79" s="22">
        <v>711316429</v>
      </c>
    </row>
    <row r="80" spans="1:26" ht="13.5" hidden="1">
      <c r="A80" s="38" t="s">
        <v>106</v>
      </c>
      <c r="B80" s="18">
        <v>215049360</v>
      </c>
      <c r="C80" s="18"/>
      <c r="D80" s="19">
        <v>545615843</v>
      </c>
      <c r="E80" s="20">
        <v>545615843</v>
      </c>
      <c r="F80" s="20">
        <v>16810532</v>
      </c>
      <c r="G80" s="20">
        <v>20254692</v>
      </c>
      <c r="H80" s="20">
        <v>11902076</v>
      </c>
      <c r="I80" s="20">
        <v>48967300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48967300</v>
      </c>
      <c r="W80" s="20">
        <v>441722147</v>
      </c>
      <c r="X80" s="20"/>
      <c r="Y80" s="19"/>
      <c r="Z80" s="22">
        <v>545615843</v>
      </c>
    </row>
    <row r="81" spans="1:26" ht="13.5" hidden="1">
      <c r="A81" s="38" t="s">
        <v>107</v>
      </c>
      <c r="B81" s="18">
        <v>68707056</v>
      </c>
      <c r="C81" s="18"/>
      <c r="D81" s="19">
        <v>144165961</v>
      </c>
      <c r="E81" s="20">
        <v>144165961</v>
      </c>
      <c r="F81" s="20">
        <v>4236875</v>
      </c>
      <c r="G81" s="20">
        <v>5192934</v>
      </c>
      <c r="H81" s="20">
        <v>2825235</v>
      </c>
      <c r="I81" s="20">
        <v>12255044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12255044</v>
      </c>
      <c r="W81" s="20">
        <v>110047166</v>
      </c>
      <c r="X81" s="20"/>
      <c r="Y81" s="19"/>
      <c r="Z81" s="22">
        <v>144165961</v>
      </c>
    </row>
    <row r="82" spans="1:26" ht="13.5" hidden="1">
      <c r="A82" s="38" t="s">
        <v>108</v>
      </c>
      <c r="B82" s="18">
        <v>81282224</v>
      </c>
      <c r="C82" s="18"/>
      <c r="D82" s="19">
        <v>178459133</v>
      </c>
      <c r="E82" s="20">
        <v>178459133</v>
      </c>
      <c r="F82" s="20">
        <v>3861751</v>
      </c>
      <c r="G82" s="20">
        <v>4690390</v>
      </c>
      <c r="H82" s="20">
        <v>2622996</v>
      </c>
      <c r="I82" s="20">
        <v>11175137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11175137</v>
      </c>
      <c r="W82" s="20">
        <v>136704930</v>
      </c>
      <c r="X82" s="20"/>
      <c r="Y82" s="19"/>
      <c r="Z82" s="22">
        <v>178459133</v>
      </c>
    </row>
    <row r="83" spans="1:26" ht="13.5" hidden="1">
      <c r="A83" s="38" t="s">
        <v>109</v>
      </c>
      <c r="B83" s="18"/>
      <c r="C83" s="18"/>
      <c r="D83" s="19">
        <v>14999997</v>
      </c>
      <c r="E83" s="20">
        <v>14999997</v>
      </c>
      <c r="F83" s="20">
        <v>21777412</v>
      </c>
      <c r="G83" s="20">
        <v>25058025</v>
      </c>
      <c r="H83" s="20">
        <v>14055799</v>
      </c>
      <c r="I83" s="20">
        <v>60891236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60891236</v>
      </c>
      <c r="W83" s="20">
        <v>7916664</v>
      </c>
      <c r="X83" s="20"/>
      <c r="Y83" s="19"/>
      <c r="Z83" s="22">
        <v>14999997</v>
      </c>
    </row>
    <row r="84" spans="1:26" ht="13.5" hidden="1">
      <c r="A84" s="39" t="s">
        <v>110</v>
      </c>
      <c r="B84" s="27">
        <v>161301557</v>
      </c>
      <c r="C84" s="27"/>
      <c r="D84" s="28">
        <v>80942177</v>
      </c>
      <c r="E84" s="29">
        <v>80942177</v>
      </c>
      <c r="F84" s="29"/>
      <c r="G84" s="29">
        <v>4592</v>
      </c>
      <c r="H84" s="29">
        <v>4335</v>
      </c>
      <c r="I84" s="29">
        <v>8927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8927</v>
      </c>
      <c r="W84" s="29">
        <v>112611845</v>
      </c>
      <c r="X84" s="29"/>
      <c r="Y84" s="28"/>
      <c r="Z84" s="30">
        <v>80942177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35084639</v>
      </c>
      <c r="C5" s="18">
        <v>0</v>
      </c>
      <c r="D5" s="58">
        <v>36708000</v>
      </c>
      <c r="E5" s="59">
        <v>36708000</v>
      </c>
      <c r="F5" s="59">
        <v>2742153</v>
      </c>
      <c r="G5" s="59">
        <v>2709842</v>
      </c>
      <c r="H5" s="59">
        <v>2759952</v>
      </c>
      <c r="I5" s="59">
        <v>8211947</v>
      </c>
      <c r="J5" s="59">
        <v>2728789</v>
      </c>
      <c r="K5" s="59">
        <v>0</v>
      </c>
      <c r="L5" s="59">
        <v>2728789</v>
      </c>
      <c r="M5" s="59">
        <v>5457578</v>
      </c>
      <c r="N5" s="59">
        <v>2722979</v>
      </c>
      <c r="O5" s="59">
        <v>0</v>
      </c>
      <c r="P5" s="59">
        <v>5096947</v>
      </c>
      <c r="Q5" s="59">
        <v>7819926</v>
      </c>
      <c r="R5" s="59">
        <v>0</v>
      </c>
      <c r="S5" s="59">
        <v>0</v>
      </c>
      <c r="T5" s="59">
        <v>0</v>
      </c>
      <c r="U5" s="59">
        <v>0</v>
      </c>
      <c r="V5" s="59">
        <v>21489451</v>
      </c>
      <c r="W5" s="59">
        <v>27531000</v>
      </c>
      <c r="X5" s="59">
        <v>-6041549</v>
      </c>
      <c r="Y5" s="60">
        <v>-21.94</v>
      </c>
      <c r="Z5" s="61">
        <v>36708000</v>
      </c>
    </row>
    <row r="6" spans="1:26" ht="13.5">
      <c r="A6" s="57" t="s">
        <v>32</v>
      </c>
      <c r="B6" s="18">
        <v>164333165</v>
      </c>
      <c r="C6" s="18">
        <v>0</v>
      </c>
      <c r="D6" s="58">
        <v>161078503</v>
      </c>
      <c r="E6" s="59">
        <v>161078503</v>
      </c>
      <c r="F6" s="59">
        <v>17445310</v>
      </c>
      <c r="G6" s="59">
        <v>17318592</v>
      </c>
      <c r="H6" s="59">
        <v>15534186</v>
      </c>
      <c r="I6" s="59">
        <v>50298088</v>
      </c>
      <c r="J6" s="59">
        <v>10656611</v>
      </c>
      <c r="K6" s="59">
        <v>0</v>
      </c>
      <c r="L6" s="59">
        <v>12016837</v>
      </c>
      <c r="M6" s="59">
        <v>22673448</v>
      </c>
      <c r="N6" s="59">
        <v>20334326</v>
      </c>
      <c r="O6" s="59">
        <v>18960</v>
      </c>
      <c r="P6" s="59">
        <v>14219769</v>
      </c>
      <c r="Q6" s="59">
        <v>34573055</v>
      </c>
      <c r="R6" s="59">
        <v>0</v>
      </c>
      <c r="S6" s="59">
        <v>0</v>
      </c>
      <c r="T6" s="59">
        <v>0</v>
      </c>
      <c r="U6" s="59">
        <v>0</v>
      </c>
      <c r="V6" s="59">
        <v>107544591</v>
      </c>
      <c r="W6" s="59">
        <v>120808872</v>
      </c>
      <c r="X6" s="59">
        <v>-13264281</v>
      </c>
      <c r="Y6" s="60">
        <v>-10.98</v>
      </c>
      <c r="Z6" s="61">
        <v>161078503</v>
      </c>
    </row>
    <row r="7" spans="1:26" ht="13.5">
      <c r="A7" s="57" t="s">
        <v>33</v>
      </c>
      <c r="B7" s="18">
        <v>915117</v>
      </c>
      <c r="C7" s="18">
        <v>0</v>
      </c>
      <c r="D7" s="58">
        <v>450000</v>
      </c>
      <c r="E7" s="59">
        <v>450000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44000</v>
      </c>
      <c r="M7" s="59">
        <v>44000</v>
      </c>
      <c r="N7" s="59">
        <v>15174</v>
      </c>
      <c r="O7" s="59">
        <v>2774</v>
      </c>
      <c r="P7" s="59">
        <v>4494</v>
      </c>
      <c r="Q7" s="59">
        <v>22442</v>
      </c>
      <c r="R7" s="59">
        <v>0</v>
      </c>
      <c r="S7" s="59">
        <v>0</v>
      </c>
      <c r="T7" s="59">
        <v>0</v>
      </c>
      <c r="U7" s="59">
        <v>0</v>
      </c>
      <c r="V7" s="59">
        <v>66442</v>
      </c>
      <c r="W7" s="59">
        <v>337500</v>
      </c>
      <c r="X7" s="59">
        <v>-271058</v>
      </c>
      <c r="Y7" s="60">
        <v>-80.31</v>
      </c>
      <c r="Z7" s="61">
        <v>450000</v>
      </c>
    </row>
    <row r="8" spans="1:26" ht="13.5">
      <c r="A8" s="57" t="s">
        <v>34</v>
      </c>
      <c r="B8" s="18">
        <v>97660228</v>
      </c>
      <c r="C8" s="18">
        <v>0</v>
      </c>
      <c r="D8" s="58">
        <v>108592000</v>
      </c>
      <c r="E8" s="59">
        <v>108592000</v>
      </c>
      <c r="F8" s="59">
        <v>42547000</v>
      </c>
      <c r="G8" s="59">
        <v>0</v>
      </c>
      <c r="H8" s="59">
        <v>0</v>
      </c>
      <c r="I8" s="59">
        <v>42547000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22430000</v>
      </c>
      <c r="Q8" s="59">
        <v>22430000</v>
      </c>
      <c r="R8" s="59">
        <v>0</v>
      </c>
      <c r="S8" s="59">
        <v>0</v>
      </c>
      <c r="T8" s="59">
        <v>0</v>
      </c>
      <c r="U8" s="59">
        <v>0</v>
      </c>
      <c r="V8" s="59">
        <v>64977000</v>
      </c>
      <c r="W8" s="59">
        <v>80168247</v>
      </c>
      <c r="X8" s="59">
        <v>-15191247</v>
      </c>
      <c r="Y8" s="60">
        <v>-18.95</v>
      </c>
      <c r="Z8" s="61">
        <v>108592000</v>
      </c>
    </row>
    <row r="9" spans="1:26" ht="13.5">
      <c r="A9" s="57" t="s">
        <v>35</v>
      </c>
      <c r="B9" s="18">
        <v>71649601</v>
      </c>
      <c r="C9" s="18">
        <v>0</v>
      </c>
      <c r="D9" s="58">
        <v>68408458</v>
      </c>
      <c r="E9" s="59">
        <v>68408458</v>
      </c>
      <c r="F9" s="59">
        <v>5028361</v>
      </c>
      <c r="G9" s="59">
        <v>4948835</v>
      </c>
      <c r="H9" s="59">
        <v>5206501</v>
      </c>
      <c r="I9" s="59">
        <v>15183697</v>
      </c>
      <c r="J9" s="59">
        <v>4745679</v>
      </c>
      <c r="K9" s="59">
        <v>0</v>
      </c>
      <c r="L9" s="59">
        <v>5347933</v>
      </c>
      <c r="M9" s="59">
        <v>10093612</v>
      </c>
      <c r="N9" s="59">
        <v>5494990</v>
      </c>
      <c r="O9" s="59">
        <v>154155</v>
      </c>
      <c r="P9" s="59">
        <v>11200856</v>
      </c>
      <c r="Q9" s="59">
        <v>16850001</v>
      </c>
      <c r="R9" s="59">
        <v>0</v>
      </c>
      <c r="S9" s="59">
        <v>0</v>
      </c>
      <c r="T9" s="59">
        <v>0</v>
      </c>
      <c r="U9" s="59">
        <v>0</v>
      </c>
      <c r="V9" s="59">
        <v>42127310</v>
      </c>
      <c r="W9" s="59">
        <v>51306345</v>
      </c>
      <c r="X9" s="59">
        <v>-9179035</v>
      </c>
      <c r="Y9" s="60">
        <v>-17.89</v>
      </c>
      <c r="Z9" s="61">
        <v>68408458</v>
      </c>
    </row>
    <row r="10" spans="1:26" ht="25.5">
      <c r="A10" s="62" t="s">
        <v>97</v>
      </c>
      <c r="B10" s="63">
        <f>SUM(B5:B9)</f>
        <v>369642750</v>
      </c>
      <c r="C10" s="63">
        <f>SUM(C5:C9)</f>
        <v>0</v>
      </c>
      <c r="D10" s="64">
        <f aca="true" t="shared" si="0" ref="D10:Z10">SUM(D5:D9)</f>
        <v>375236961</v>
      </c>
      <c r="E10" s="65">
        <f t="shared" si="0"/>
        <v>375236961</v>
      </c>
      <c r="F10" s="65">
        <f t="shared" si="0"/>
        <v>67762824</v>
      </c>
      <c r="G10" s="65">
        <f t="shared" si="0"/>
        <v>24977269</v>
      </c>
      <c r="H10" s="65">
        <f t="shared" si="0"/>
        <v>23500639</v>
      </c>
      <c r="I10" s="65">
        <f t="shared" si="0"/>
        <v>116240732</v>
      </c>
      <c r="J10" s="65">
        <f t="shared" si="0"/>
        <v>18131079</v>
      </c>
      <c r="K10" s="65">
        <f t="shared" si="0"/>
        <v>0</v>
      </c>
      <c r="L10" s="65">
        <f t="shared" si="0"/>
        <v>20137559</v>
      </c>
      <c r="M10" s="65">
        <f t="shared" si="0"/>
        <v>38268638</v>
      </c>
      <c r="N10" s="65">
        <f t="shared" si="0"/>
        <v>28567469</v>
      </c>
      <c r="O10" s="65">
        <f t="shared" si="0"/>
        <v>175889</v>
      </c>
      <c r="P10" s="65">
        <f t="shared" si="0"/>
        <v>52952066</v>
      </c>
      <c r="Q10" s="65">
        <f t="shared" si="0"/>
        <v>81695424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236204794</v>
      </c>
      <c r="W10" s="65">
        <f t="shared" si="0"/>
        <v>280151964</v>
      </c>
      <c r="X10" s="65">
        <f t="shared" si="0"/>
        <v>-43947170</v>
      </c>
      <c r="Y10" s="66">
        <f>+IF(W10&lt;&gt;0,(X10/W10)*100,0)</f>
        <v>-15.686904126076376</v>
      </c>
      <c r="Z10" s="67">
        <f t="shared" si="0"/>
        <v>375236961</v>
      </c>
    </row>
    <row r="11" spans="1:26" ht="13.5">
      <c r="A11" s="57" t="s">
        <v>36</v>
      </c>
      <c r="B11" s="18">
        <v>62603455</v>
      </c>
      <c r="C11" s="18">
        <v>0</v>
      </c>
      <c r="D11" s="58">
        <v>86198549</v>
      </c>
      <c r="E11" s="59">
        <v>86198549</v>
      </c>
      <c r="F11" s="59">
        <v>-10872</v>
      </c>
      <c r="G11" s="59">
        <v>10076653</v>
      </c>
      <c r="H11" s="59">
        <v>4921926</v>
      </c>
      <c r="I11" s="59">
        <v>14987707</v>
      </c>
      <c r="J11" s="59">
        <v>5233638</v>
      </c>
      <c r="K11" s="59">
        <v>0</v>
      </c>
      <c r="L11" s="59">
        <v>5213763</v>
      </c>
      <c r="M11" s="59">
        <v>10447401</v>
      </c>
      <c r="N11" s="59">
        <v>5709475</v>
      </c>
      <c r="O11" s="59">
        <v>5645455</v>
      </c>
      <c r="P11" s="59">
        <v>5378957</v>
      </c>
      <c r="Q11" s="59">
        <v>16733887</v>
      </c>
      <c r="R11" s="59">
        <v>0</v>
      </c>
      <c r="S11" s="59">
        <v>0</v>
      </c>
      <c r="T11" s="59">
        <v>0</v>
      </c>
      <c r="U11" s="59">
        <v>0</v>
      </c>
      <c r="V11" s="59">
        <v>42168995</v>
      </c>
      <c r="W11" s="59">
        <v>64648908</v>
      </c>
      <c r="X11" s="59">
        <v>-22479913</v>
      </c>
      <c r="Y11" s="60">
        <v>-34.77</v>
      </c>
      <c r="Z11" s="61">
        <v>86198549</v>
      </c>
    </row>
    <row r="12" spans="1:26" ht="13.5">
      <c r="A12" s="57" t="s">
        <v>37</v>
      </c>
      <c r="B12" s="18">
        <v>7521988</v>
      </c>
      <c r="C12" s="18">
        <v>0</v>
      </c>
      <c r="D12" s="58">
        <v>8190605</v>
      </c>
      <c r="E12" s="59">
        <v>8190605</v>
      </c>
      <c r="F12" s="59">
        <v>0</v>
      </c>
      <c r="G12" s="59">
        <v>122872</v>
      </c>
      <c r="H12" s="59">
        <v>61436</v>
      </c>
      <c r="I12" s="59">
        <v>184308</v>
      </c>
      <c r="J12" s="59">
        <v>681666</v>
      </c>
      <c r="K12" s="59">
        <v>0</v>
      </c>
      <c r="L12" s="59">
        <v>681666</v>
      </c>
      <c r="M12" s="59">
        <v>1363332</v>
      </c>
      <c r="N12" s="59">
        <v>66654</v>
      </c>
      <c r="O12" s="59">
        <v>63471</v>
      </c>
      <c r="P12" s="59">
        <v>46429</v>
      </c>
      <c r="Q12" s="59">
        <v>176554</v>
      </c>
      <c r="R12" s="59">
        <v>0</v>
      </c>
      <c r="S12" s="59">
        <v>0</v>
      </c>
      <c r="T12" s="59">
        <v>0</v>
      </c>
      <c r="U12" s="59">
        <v>0</v>
      </c>
      <c r="V12" s="59">
        <v>1724194</v>
      </c>
      <c r="W12" s="59">
        <v>6142950</v>
      </c>
      <c r="X12" s="59">
        <v>-4418756</v>
      </c>
      <c r="Y12" s="60">
        <v>-71.93</v>
      </c>
      <c r="Z12" s="61">
        <v>8190605</v>
      </c>
    </row>
    <row r="13" spans="1:26" ht="13.5">
      <c r="A13" s="57" t="s">
        <v>98</v>
      </c>
      <c r="B13" s="18">
        <v>44379777</v>
      </c>
      <c r="C13" s="18">
        <v>0</v>
      </c>
      <c r="D13" s="58">
        <v>42683940</v>
      </c>
      <c r="E13" s="59">
        <v>42683940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32012955</v>
      </c>
      <c r="X13" s="59">
        <v>-32012955</v>
      </c>
      <c r="Y13" s="60">
        <v>-100</v>
      </c>
      <c r="Z13" s="61">
        <v>42683940</v>
      </c>
    </row>
    <row r="14" spans="1:26" ht="13.5">
      <c r="A14" s="57" t="s">
        <v>38</v>
      </c>
      <c r="B14" s="18">
        <v>6329652</v>
      </c>
      <c r="C14" s="18">
        <v>0</v>
      </c>
      <c r="D14" s="58">
        <v>4150000</v>
      </c>
      <c r="E14" s="59">
        <v>4150000</v>
      </c>
      <c r="F14" s="59">
        <v>0</v>
      </c>
      <c r="G14" s="59">
        <v>26296</v>
      </c>
      <c r="H14" s="59">
        <v>17243</v>
      </c>
      <c r="I14" s="59">
        <v>43539</v>
      </c>
      <c r="J14" s="59">
        <v>34239</v>
      </c>
      <c r="K14" s="59">
        <v>0</v>
      </c>
      <c r="L14" s="59">
        <v>34239</v>
      </c>
      <c r="M14" s="59">
        <v>68478</v>
      </c>
      <c r="N14" s="59">
        <v>84196</v>
      </c>
      <c r="O14" s="59">
        <v>47126</v>
      </c>
      <c r="P14" s="59">
        <v>33448</v>
      </c>
      <c r="Q14" s="59">
        <v>164770</v>
      </c>
      <c r="R14" s="59">
        <v>0</v>
      </c>
      <c r="S14" s="59">
        <v>0</v>
      </c>
      <c r="T14" s="59">
        <v>0</v>
      </c>
      <c r="U14" s="59">
        <v>0</v>
      </c>
      <c r="V14" s="59">
        <v>276787</v>
      </c>
      <c r="W14" s="59">
        <v>3112497</v>
      </c>
      <c r="X14" s="59">
        <v>-2835710</v>
      </c>
      <c r="Y14" s="60">
        <v>-91.11</v>
      </c>
      <c r="Z14" s="61">
        <v>4150000</v>
      </c>
    </row>
    <row r="15" spans="1:26" ht="13.5">
      <c r="A15" s="57" t="s">
        <v>39</v>
      </c>
      <c r="B15" s="18">
        <v>113257813</v>
      </c>
      <c r="C15" s="18">
        <v>0</v>
      </c>
      <c r="D15" s="58">
        <v>116356844</v>
      </c>
      <c r="E15" s="59">
        <v>116356844</v>
      </c>
      <c r="F15" s="59">
        <v>0</v>
      </c>
      <c r="G15" s="59">
        <v>10358039</v>
      </c>
      <c r="H15" s="59">
        <v>10991764</v>
      </c>
      <c r="I15" s="59">
        <v>21349803</v>
      </c>
      <c r="J15" s="59">
        <v>8304721</v>
      </c>
      <c r="K15" s="59">
        <v>0</v>
      </c>
      <c r="L15" s="59">
        <v>9011820</v>
      </c>
      <c r="M15" s="59">
        <v>17316541</v>
      </c>
      <c r="N15" s="59">
        <v>9942633</v>
      </c>
      <c r="O15" s="59">
        <v>8408738</v>
      </c>
      <c r="P15" s="59">
        <v>7953851</v>
      </c>
      <c r="Q15" s="59">
        <v>26305222</v>
      </c>
      <c r="R15" s="59">
        <v>0</v>
      </c>
      <c r="S15" s="59">
        <v>0</v>
      </c>
      <c r="T15" s="59">
        <v>0</v>
      </c>
      <c r="U15" s="59">
        <v>0</v>
      </c>
      <c r="V15" s="59">
        <v>64971566</v>
      </c>
      <c r="W15" s="59">
        <v>87267636</v>
      </c>
      <c r="X15" s="59">
        <v>-22296070</v>
      </c>
      <c r="Y15" s="60">
        <v>-25.55</v>
      </c>
      <c r="Z15" s="61">
        <v>116356844</v>
      </c>
    </row>
    <row r="16" spans="1:26" ht="13.5">
      <c r="A16" s="68" t="s">
        <v>40</v>
      </c>
      <c r="B16" s="18">
        <v>0</v>
      </c>
      <c r="C16" s="18">
        <v>0</v>
      </c>
      <c r="D16" s="58">
        <v>371000</v>
      </c>
      <c r="E16" s="59">
        <v>371000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278253</v>
      </c>
      <c r="X16" s="59">
        <v>-278253</v>
      </c>
      <c r="Y16" s="60">
        <v>-100</v>
      </c>
      <c r="Z16" s="61">
        <v>371000</v>
      </c>
    </row>
    <row r="17" spans="1:26" ht="13.5">
      <c r="A17" s="57" t="s">
        <v>41</v>
      </c>
      <c r="B17" s="18">
        <v>236638891</v>
      </c>
      <c r="C17" s="18">
        <v>0</v>
      </c>
      <c r="D17" s="58">
        <v>113508723</v>
      </c>
      <c r="E17" s="59">
        <v>113508723</v>
      </c>
      <c r="F17" s="59">
        <v>2178173</v>
      </c>
      <c r="G17" s="59">
        <v>1853994</v>
      </c>
      <c r="H17" s="59">
        <v>8935428</v>
      </c>
      <c r="I17" s="59">
        <v>12967595</v>
      </c>
      <c r="J17" s="59">
        <v>2029117</v>
      </c>
      <c r="K17" s="59">
        <v>0</v>
      </c>
      <c r="L17" s="59">
        <v>1943236</v>
      </c>
      <c r="M17" s="59">
        <v>3972353</v>
      </c>
      <c r="N17" s="59">
        <v>3247833</v>
      </c>
      <c r="O17" s="59">
        <v>6238628</v>
      </c>
      <c r="P17" s="59">
        <v>4304302</v>
      </c>
      <c r="Q17" s="59">
        <v>13790763</v>
      </c>
      <c r="R17" s="59">
        <v>0</v>
      </c>
      <c r="S17" s="59">
        <v>0</v>
      </c>
      <c r="T17" s="59">
        <v>0</v>
      </c>
      <c r="U17" s="59">
        <v>0</v>
      </c>
      <c r="V17" s="59">
        <v>30730711</v>
      </c>
      <c r="W17" s="59">
        <v>85105593</v>
      </c>
      <c r="X17" s="59">
        <v>-54374882</v>
      </c>
      <c r="Y17" s="60">
        <v>-63.89</v>
      </c>
      <c r="Z17" s="61">
        <v>113508723</v>
      </c>
    </row>
    <row r="18" spans="1:26" ht="13.5">
      <c r="A18" s="69" t="s">
        <v>42</v>
      </c>
      <c r="B18" s="70">
        <f>SUM(B11:B17)</f>
        <v>470731576</v>
      </c>
      <c r="C18" s="70">
        <f>SUM(C11:C17)</f>
        <v>0</v>
      </c>
      <c r="D18" s="71">
        <f aca="true" t="shared" si="1" ref="D18:Z18">SUM(D11:D17)</f>
        <v>371459661</v>
      </c>
      <c r="E18" s="72">
        <f t="shared" si="1"/>
        <v>371459661</v>
      </c>
      <c r="F18" s="72">
        <f t="shared" si="1"/>
        <v>2167301</v>
      </c>
      <c r="G18" s="72">
        <f t="shared" si="1"/>
        <v>22437854</v>
      </c>
      <c r="H18" s="72">
        <f t="shared" si="1"/>
        <v>24927797</v>
      </c>
      <c r="I18" s="72">
        <f t="shared" si="1"/>
        <v>49532952</v>
      </c>
      <c r="J18" s="72">
        <f t="shared" si="1"/>
        <v>16283381</v>
      </c>
      <c r="K18" s="72">
        <f t="shared" si="1"/>
        <v>0</v>
      </c>
      <c r="L18" s="72">
        <f t="shared" si="1"/>
        <v>16884724</v>
      </c>
      <c r="M18" s="72">
        <f t="shared" si="1"/>
        <v>33168105</v>
      </c>
      <c r="N18" s="72">
        <f t="shared" si="1"/>
        <v>19050791</v>
      </c>
      <c r="O18" s="72">
        <f t="shared" si="1"/>
        <v>20403418</v>
      </c>
      <c r="P18" s="72">
        <f t="shared" si="1"/>
        <v>17716987</v>
      </c>
      <c r="Q18" s="72">
        <f t="shared" si="1"/>
        <v>57171196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139872253</v>
      </c>
      <c r="W18" s="72">
        <f t="shared" si="1"/>
        <v>278568792</v>
      </c>
      <c r="X18" s="72">
        <f t="shared" si="1"/>
        <v>-138696539</v>
      </c>
      <c r="Y18" s="66">
        <f>+IF(W18&lt;&gt;0,(X18/W18)*100,0)</f>
        <v>-49.78897241296146</v>
      </c>
      <c r="Z18" s="73">
        <f t="shared" si="1"/>
        <v>371459661</v>
      </c>
    </row>
    <row r="19" spans="1:26" ht="13.5">
      <c r="A19" s="69" t="s">
        <v>43</v>
      </c>
      <c r="B19" s="74">
        <f>+B10-B18</f>
        <v>-101088826</v>
      </c>
      <c r="C19" s="74">
        <f>+C10-C18</f>
        <v>0</v>
      </c>
      <c r="D19" s="75">
        <f aca="true" t="shared" si="2" ref="D19:Z19">+D10-D18</f>
        <v>3777300</v>
      </c>
      <c r="E19" s="76">
        <f t="shared" si="2"/>
        <v>3777300</v>
      </c>
      <c r="F19" s="76">
        <f t="shared" si="2"/>
        <v>65595523</v>
      </c>
      <c r="G19" s="76">
        <f t="shared" si="2"/>
        <v>2539415</v>
      </c>
      <c r="H19" s="76">
        <f t="shared" si="2"/>
        <v>-1427158</v>
      </c>
      <c r="I19" s="76">
        <f t="shared" si="2"/>
        <v>66707780</v>
      </c>
      <c r="J19" s="76">
        <f t="shared" si="2"/>
        <v>1847698</v>
      </c>
      <c r="K19" s="76">
        <f t="shared" si="2"/>
        <v>0</v>
      </c>
      <c r="L19" s="76">
        <f t="shared" si="2"/>
        <v>3252835</v>
      </c>
      <c r="M19" s="76">
        <f t="shared" si="2"/>
        <v>5100533</v>
      </c>
      <c r="N19" s="76">
        <f t="shared" si="2"/>
        <v>9516678</v>
      </c>
      <c r="O19" s="76">
        <f t="shared" si="2"/>
        <v>-20227529</v>
      </c>
      <c r="P19" s="76">
        <f t="shared" si="2"/>
        <v>35235079</v>
      </c>
      <c r="Q19" s="76">
        <f t="shared" si="2"/>
        <v>24524228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96332541</v>
      </c>
      <c r="W19" s="76">
        <f>IF(E10=E18,0,W10-W18)</f>
        <v>1583172</v>
      </c>
      <c r="X19" s="76">
        <f t="shared" si="2"/>
        <v>94749369</v>
      </c>
      <c r="Y19" s="77">
        <f>+IF(W19&lt;&gt;0,(X19/W19)*100,0)</f>
        <v>5984.7804913174305</v>
      </c>
      <c r="Z19" s="78">
        <f t="shared" si="2"/>
        <v>3777300</v>
      </c>
    </row>
    <row r="20" spans="1:26" ht="13.5">
      <c r="A20" s="57" t="s">
        <v>44</v>
      </c>
      <c r="B20" s="18">
        <v>72578246</v>
      </c>
      <c r="C20" s="18">
        <v>0</v>
      </c>
      <c r="D20" s="58">
        <v>48419600</v>
      </c>
      <c r="E20" s="59">
        <v>48419600</v>
      </c>
      <c r="F20" s="59">
        <v>11458000</v>
      </c>
      <c r="G20" s="59">
        <v>0</v>
      </c>
      <c r="H20" s="59">
        <v>0</v>
      </c>
      <c r="I20" s="59">
        <v>11458000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4121000</v>
      </c>
      <c r="Q20" s="59">
        <v>4121000</v>
      </c>
      <c r="R20" s="59">
        <v>0</v>
      </c>
      <c r="S20" s="59">
        <v>0</v>
      </c>
      <c r="T20" s="59">
        <v>0</v>
      </c>
      <c r="U20" s="59">
        <v>0</v>
      </c>
      <c r="V20" s="59">
        <v>15579000</v>
      </c>
      <c r="W20" s="59">
        <v>26925000</v>
      </c>
      <c r="X20" s="59">
        <v>-11346000</v>
      </c>
      <c r="Y20" s="60">
        <v>-42.14</v>
      </c>
      <c r="Z20" s="61">
        <v>48419600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-28510580</v>
      </c>
      <c r="C22" s="85">
        <f>SUM(C19:C21)</f>
        <v>0</v>
      </c>
      <c r="D22" s="86">
        <f aca="true" t="shared" si="3" ref="D22:Z22">SUM(D19:D21)</f>
        <v>52196900</v>
      </c>
      <c r="E22" s="87">
        <f t="shared" si="3"/>
        <v>52196900</v>
      </c>
      <c r="F22" s="87">
        <f t="shared" si="3"/>
        <v>77053523</v>
      </c>
      <c r="G22" s="87">
        <f t="shared" si="3"/>
        <v>2539415</v>
      </c>
      <c r="H22" s="87">
        <f t="shared" si="3"/>
        <v>-1427158</v>
      </c>
      <c r="I22" s="87">
        <f t="shared" si="3"/>
        <v>78165780</v>
      </c>
      <c r="J22" s="87">
        <f t="shared" si="3"/>
        <v>1847698</v>
      </c>
      <c r="K22" s="87">
        <f t="shared" si="3"/>
        <v>0</v>
      </c>
      <c r="L22" s="87">
        <f t="shared" si="3"/>
        <v>3252835</v>
      </c>
      <c r="M22" s="87">
        <f t="shared" si="3"/>
        <v>5100533</v>
      </c>
      <c r="N22" s="87">
        <f t="shared" si="3"/>
        <v>9516678</v>
      </c>
      <c r="O22" s="87">
        <f t="shared" si="3"/>
        <v>-20227529</v>
      </c>
      <c r="P22" s="87">
        <f t="shared" si="3"/>
        <v>39356079</v>
      </c>
      <c r="Q22" s="87">
        <f t="shared" si="3"/>
        <v>28645228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111911541</v>
      </c>
      <c r="W22" s="87">
        <f t="shared" si="3"/>
        <v>28508172</v>
      </c>
      <c r="X22" s="87">
        <f t="shared" si="3"/>
        <v>83403369</v>
      </c>
      <c r="Y22" s="88">
        <f>+IF(W22&lt;&gt;0,(X22/W22)*100,0)</f>
        <v>292.5595124092839</v>
      </c>
      <c r="Z22" s="89">
        <f t="shared" si="3"/>
        <v>52196900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-28510580</v>
      </c>
      <c r="C24" s="74">
        <f>SUM(C22:C23)</f>
        <v>0</v>
      </c>
      <c r="D24" s="75">
        <f aca="true" t="shared" si="4" ref="D24:Z24">SUM(D22:D23)</f>
        <v>52196900</v>
      </c>
      <c r="E24" s="76">
        <f t="shared" si="4"/>
        <v>52196900</v>
      </c>
      <c r="F24" s="76">
        <f t="shared" si="4"/>
        <v>77053523</v>
      </c>
      <c r="G24" s="76">
        <f t="shared" si="4"/>
        <v>2539415</v>
      </c>
      <c r="H24" s="76">
        <f t="shared" si="4"/>
        <v>-1427158</v>
      </c>
      <c r="I24" s="76">
        <f t="shared" si="4"/>
        <v>78165780</v>
      </c>
      <c r="J24" s="76">
        <f t="shared" si="4"/>
        <v>1847698</v>
      </c>
      <c r="K24" s="76">
        <f t="shared" si="4"/>
        <v>0</v>
      </c>
      <c r="L24" s="76">
        <f t="shared" si="4"/>
        <v>3252835</v>
      </c>
      <c r="M24" s="76">
        <f t="shared" si="4"/>
        <v>5100533</v>
      </c>
      <c r="N24" s="76">
        <f t="shared" si="4"/>
        <v>9516678</v>
      </c>
      <c r="O24" s="76">
        <f t="shared" si="4"/>
        <v>-20227529</v>
      </c>
      <c r="P24" s="76">
        <f t="shared" si="4"/>
        <v>39356079</v>
      </c>
      <c r="Q24" s="76">
        <f t="shared" si="4"/>
        <v>28645228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111911541</v>
      </c>
      <c r="W24" s="76">
        <f t="shared" si="4"/>
        <v>28508172</v>
      </c>
      <c r="X24" s="76">
        <f t="shared" si="4"/>
        <v>83403369</v>
      </c>
      <c r="Y24" s="77">
        <f>+IF(W24&lt;&gt;0,(X24/W24)*100,0)</f>
        <v>292.5595124092839</v>
      </c>
      <c r="Z24" s="78">
        <f t="shared" si="4"/>
        <v>52196900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62807153</v>
      </c>
      <c r="C27" s="21">
        <v>0</v>
      </c>
      <c r="D27" s="98">
        <v>48419480</v>
      </c>
      <c r="E27" s="99">
        <v>48419480</v>
      </c>
      <c r="F27" s="99">
        <v>0</v>
      </c>
      <c r="G27" s="99">
        <v>8523657</v>
      </c>
      <c r="H27" s="99">
        <v>6949633</v>
      </c>
      <c r="I27" s="99">
        <v>15473290</v>
      </c>
      <c r="J27" s="99">
        <v>6560727</v>
      </c>
      <c r="K27" s="99">
        <v>7959604</v>
      </c>
      <c r="L27" s="99">
        <v>5536963</v>
      </c>
      <c r="M27" s="99">
        <v>20057294</v>
      </c>
      <c r="N27" s="99">
        <v>2323653</v>
      </c>
      <c r="O27" s="99">
        <v>2323653</v>
      </c>
      <c r="P27" s="99">
        <v>690675</v>
      </c>
      <c r="Q27" s="99">
        <v>5337981</v>
      </c>
      <c r="R27" s="99">
        <v>0</v>
      </c>
      <c r="S27" s="99">
        <v>0</v>
      </c>
      <c r="T27" s="99">
        <v>0</v>
      </c>
      <c r="U27" s="99">
        <v>0</v>
      </c>
      <c r="V27" s="99">
        <v>40868565</v>
      </c>
      <c r="W27" s="99">
        <v>36314610</v>
      </c>
      <c r="X27" s="99">
        <v>4553955</v>
      </c>
      <c r="Y27" s="100">
        <v>12.54</v>
      </c>
      <c r="Z27" s="101">
        <v>48419480</v>
      </c>
    </row>
    <row r="28" spans="1:26" ht="13.5">
      <c r="A28" s="102" t="s">
        <v>44</v>
      </c>
      <c r="B28" s="18">
        <v>62807153</v>
      </c>
      <c r="C28" s="18">
        <v>0</v>
      </c>
      <c r="D28" s="58">
        <v>46794480</v>
      </c>
      <c r="E28" s="59">
        <v>46794480</v>
      </c>
      <c r="F28" s="59">
        <v>0</v>
      </c>
      <c r="G28" s="59">
        <v>8519183</v>
      </c>
      <c r="H28" s="59">
        <v>6938466</v>
      </c>
      <c r="I28" s="59">
        <v>15457649</v>
      </c>
      <c r="J28" s="59">
        <v>6560727</v>
      </c>
      <c r="K28" s="59">
        <v>7948437</v>
      </c>
      <c r="L28" s="59">
        <v>5525796</v>
      </c>
      <c r="M28" s="59">
        <v>20034960</v>
      </c>
      <c r="N28" s="59">
        <v>2268521</v>
      </c>
      <c r="O28" s="59">
        <v>2268521</v>
      </c>
      <c r="P28" s="59">
        <v>630947</v>
      </c>
      <c r="Q28" s="59">
        <v>5167989</v>
      </c>
      <c r="R28" s="59">
        <v>0</v>
      </c>
      <c r="S28" s="59">
        <v>0</v>
      </c>
      <c r="T28" s="59">
        <v>0</v>
      </c>
      <c r="U28" s="59">
        <v>0</v>
      </c>
      <c r="V28" s="59">
        <v>40660598</v>
      </c>
      <c r="W28" s="59">
        <v>35095860</v>
      </c>
      <c r="X28" s="59">
        <v>5564738</v>
      </c>
      <c r="Y28" s="60">
        <v>15.86</v>
      </c>
      <c r="Z28" s="61">
        <v>46794480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1625000</v>
      </c>
      <c r="E31" s="59">
        <v>1625000</v>
      </c>
      <c r="F31" s="59">
        <v>0</v>
      </c>
      <c r="G31" s="59">
        <v>4474</v>
      </c>
      <c r="H31" s="59">
        <v>11167</v>
      </c>
      <c r="I31" s="59">
        <v>15641</v>
      </c>
      <c r="J31" s="59">
        <v>0</v>
      </c>
      <c r="K31" s="59">
        <v>11167</v>
      </c>
      <c r="L31" s="59">
        <v>11167</v>
      </c>
      <c r="M31" s="59">
        <v>22334</v>
      </c>
      <c r="N31" s="59">
        <v>55132</v>
      </c>
      <c r="O31" s="59">
        <v>55132</v>
      </c>
      <c r="P31" s="59">
        <v>59728</v>
      </c>
      <c r="Q31" s="59">
        <v>169992</v>
      </c>
      <c r="R31" s="59">
        <v>0</v>
      </c>
      <c r="S31" s="59">
        <v>0</v>
      </c>
      <c r="T31" s="59">
        <v>0</v>
      </c>
      <c r="U31" s="59">
        <v>0</v>
      </c>
      <c r="V31" s="59">
        <v>207967</v>
      </c>
      <c r="W31" s="59">
        <v>1218750</v>
      </c>
      <c r="X31" s="59">
        <v>-1010783</v>
      </c>
      <c r="Y31" s="60">
        <v>-82.94</v>
      </c>
      <c r="Z31" s="61">
        <v>1625000</v>
      </c>
    </row>
    <row r="32" spans="1:26" ht="13.5">
      <c r="A32" s="69" t="s">
        <v>50</v>
      </c>
      <c r="B32" s="21">
        <f>SUM(B28:B31)</f>
        <v>62807153</v>
      </c>
      <c r="C32" s="21">
        <f>SUM(C28:C31)</f>
        <v>0</v>
      </c>
      <c r="D32" s="98">
        <f aca="true" t="shared" si="5" ref="D32:Z32">SUM(D28:D31)</f>
        <v>48419480</v>
      </c>
      <c r="E32" s="99">
        <f t="shared" si="5"/>
        <v>48419480</v>
      </c>
      <c r="F32" s="99">
        <f t="shared" si="5"/>
        <v>0</v>
      </c>
      <c r="G32" s="99">
        <f t="shared" si="5"/>
        <v>8523657</v>
      </c>
      <c r="H32" s="99">
        <f t="shared" si="5"/>
        <v>6949633</v>
      </c>
      <c r="I32" s="99">
        <f t="shared" si="5"/>
        <v>15473290</v>
      </c>
      <c r="J32" s="99">
        <f t="shared" si="5"/>
        <v>6560727</v>
      </c>
      <c r="K32" s="99">
        <f t="shared" si="5"/>
        <v>7959604</v>
      </c>
      <c r="L32" s="99">
        <f t="shared" si="5"/>
        <v>5536963</v>
      </c>
      <c r="M32" s="99">
        <f t="shared" si="5"/>
        <v>20057294</v>
      </c>
      <c r="N32" s="99">
        <f t="shared" si="5"/>
        <v>2323653</v>
      </c>
      <c r="O32" s="99">
        <f t="shared" si="5"/>
        <v>2323653</v>
      </c>
      <c r="P32" s="99">
        <f t="shared" si="5"/>
        <v>690675</v>
      </c>
      <c r="Q32" s="99">
        <f t="shared" si="5"/>
        <v>5337981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40868565</v>
      </c>
      <c r="W32" s="99">
        <f t="shared" si="5"/>
        <v>36314610</v>
      </c>
      <c r="X32" s="99">
        <f t="shared" si="5"/>
        <v>4553955</v>
      </c>
      <c r="Y32" s="100">
        <f>+IF(W32&lt;&gt;0,(X32/W32)*100,0)</f>
        <v>12.540283373551306</v>
      </c>
      <c r="Z32" s="101">
        <f t="shared" si="5"/>
        <v>48419480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79177924</v>
      </c>
      <c r="C35" s="18">
        <v>0</v>
      </c>
      <c r="D35" s="58">
        <v>82399000</v>
      </c>
      <c r="E35" s="59">
        <v>82399000</v>
      </c>
      <c r="F35" s="59">
        <v>84861948</v>
      </c>
      <c r="G35" s="59">
        <v>77373617</v>
      </c>
      <c r="H35" s="59">
        <v>77432936</v>
      </c>
      <c r="I35" s="59">
        <v>77432936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61799250</v>
      </c>
      <c r="X35" s="59">
        <v>-61799250</v>
      </c>
      <c r="Y35" s="60">
        <v>-100</v>
      </c>
      <c r="Z35" s="61">
        <v>82399000</v>
      </c>
    </row>
    <row r="36" spans="1:26" ht="13.5">
      <c r="A36" s="57" t="s">
        <v>53</v>
      </c>
      <c r="B36" s="18">
        <v>1006966422</v>
      </c>
      <c r="C36" s="18">
        <v>0</v>
      </c>
      <c r="D36" s="58">
        <v>972707468</v>
      </c>
      <c r="E36" s="59">
        <v>972707468</v>
      </c>
      <c r="F36" s="59">
        <v>1006966422</v>
      </c>
      <c r="G36" s="59">
        <v>1006966422</v>
      </c>
      <c r="H36" s="59">
        <v>1006966422</v>
      </c>
      <c r="I36" s="59">
        <v>1006966422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729530601</v>
      </c>
      <c r="X36" s="59">
        <v>-729530601</v>
      </c>
      <c r="Y36" s="60">
        <v>-100</v>
      </c>
      <c r="Z36" s="61">
        <v>972707468</v>
      </c>
    </row>
    <row r="37" spans="1:26" ht="13.5">
      <c r="A37" s="57" t="s">
        <v>54</v>
      </c>
      <c r="B37" s="18">
        <v>215541248</v>
      </c>
      <c r="C37" s="18">
        <v>0</v>
      </c>
      <c r="D37" s="58">
        <v>163040000</v>
      </c>
      <c r="E37" s="59">
        <v>163040000</v>
      </c>
      <c r="F37" s="59">
        <v>211556992</v>
      </c>
      <c r="G37" s="59">
        <v>215240302</v>
      </c>
      <c r="H37" s="59">
        <v>205096087</v>
      </c>
      <c r="I37" s="59">
        <v>205096087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122280000</v>
      </c>
      <c r="X37" s="59">
        <v>-122280000</v>
      </c>
      <c r="Y37" s="60">
        <v>-100</v>
      </c>
      <c r="Z37" s="61">
        <v>163040000</v>
      </c>
    </row>
    <row r="38" spans="1:26" ht="13.5">
      <c r="A38" s="57" t="s">
        <v>55</v>
      </c>
      <c r="B38" s="18">
        <v>75647459</v>
      </c>
      <c r="C38" s="18">
        <v>0</v>
      </c>
      <c r="D38" s="58">
        <v>78689000</v>
      </c>
      <c r="E38" s="59">
        <v>78689000</v>
      </c>
      <c r="F38" s="59">
        <v>75647459</v>
      </c>
      <c r="G38" s="59">
        <v>75647459</v>
      </c>
      <c r="H38" s="59">
        <v>75647459</v>
      </c>
      <c r="I38" s="59">
        <v>75647459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59016750</v>
      </c>
      <c r="X38" s="59">
        <v>-59016750</v>
      </c>
      <c r="Y38" s="60">
        <v>-100</v>
      </c>
      <c r="Z38" s="61">
        <v>78689000</v>
      </c>
    </row>
    <row r="39" spans="1:26" ht="13.5">
      <c r="A39" s="57" t="s">
        <v>56</v>
      </c>
      <c r="B39" s="18">
        <v>794955639</v>
      </c>
      <c r="C39" s="18">
        <v>0</v>
      </c>
      <c r="D39" s="58">
        <v>813377468</v>
      </c>
      <c r="E39" s="59">
        <v>813377468</v>
      </c>
      <c r="F39" s="59">
        <v>804623919</v>
      </c>
      <c r="G39" s="59">
        <v>793452278</v>
      </c>
      <c r="H39" s="59">
        <v>803655812</v>
      </c>
      <c r="I39" s="59">
        <v>803655812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610033101</v>
      </c>
      <c r="X39" s="59">
        <v>-610033101</v>
      </c>
      <c r="Y39" s="60">
        <v>-100</v>
      </c>
      <c r="Z39" s="61">
        <v>813377468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57553391</v>
      </c>
      <c r="C42" s="18">
        <v>0</v>
      </c>
      <c r="D42" s="58">
        <v>48761210</v>
      </c>
      <c r="E42" s="59">
        <v>48761210</v>
      </c>
      <c r="F42" s="59">
        <v>33711060</v>
      </c>
      <c r="G42" s="59">
        <v>11069372</v>
      </c>
      <c r="H42" s="59">
        <v>11036821</v>
      </c>
      <c r="I42" s="59">
        <v>55817253</v>
      </c>
      <c r="J42" s="59">
        <v>2129948</v>
      </c>
      <c r="K42" s="59">
        <v>1565426</v>
      </c>
      <c r="L42" s="59">
        <v>12138167</v>
      </c>
      <c r="M42" s="59">
        <v>15833541</v>
      </c>
      <c r="N42" s="59">
        <v>6389711</v>
      </c>
      <c r="O42" s="59">
        <v>4719723</v>
      </c>
      <c r="P42" s="59">
        <v>0</v>
      </c>
      <c r="Q42" s="59">
        <v>11109434</v>
      </c>
      <c r="R42" s="59">
        <v>0</v>
      </c>
      <c r="S42" s="59">
        <v>0</v>
      </c>
      <c r="T42" s="59">
        <v>0</v>
      </c>
      <c r="U42" s="59">
        <v>0</v>
      </c>
      <c r="V42" s="59">
        <v>82760228</v>
      </c>
      <c r="W42" s="59">
        <v>64948179</v>
      </c>
      <c r="X42" s="59">
        <v>17812049</v>
      </c>
      <c r="Y42" s="60">
        <v>27.43</v>
      </c>
      <c r="Z42" s="61">
        <v>48761210</v>
      </c>
    </row>
    <row r="43" spans="1:26" ht="13.5">
      <c r="A43" s="57" t="s">
        <v>59</v>
      </c>
      <c r="B43" s="18">
        <v>-61930493</v>
      </c>
      <c r="C43" s="18">
        <v>0</v>
      </c>
      <c r="D43" s="58">
        <v>-48419601</v>
      </c>
      <c r="E43" s="59">
        <v>-48419601</v>
      </c>
      <c r="F43" s="59">
        <v>-36219884</v>
      </c>
      <c r="G43" s="59">
        <v>-11297418</v>
      </c>
      <c r="H43" s="59">
        <v>-10977502</v>
      </c>
      <c r="I43" s="59">
        <v>-58494804</v>
      </c>
      <c r="J43" s="59">
        <v>-2332428</v>
      </c>
      <c r="K43" s="59">
        <v>-202912</v>
      </c>
      <c r="L43" s="59">
        <v>-11041964</v>
      </c>
      <c r="M43" s="59">
        <v>-13577304</v>
      </c>
      <c r="N43" s="59">
        <v>-3421542</v>
      </c>
      <c r="O43" s="59">
        <v>-2502454</v>
      </c>
      <c r="P43" s="59">
        <v>0</v>
      </c>
      <c r="Q43" s="59">
        <v>-5923996</v>
      </c>
      <c r="R43" s="59">
        <v>0</v>
      </c>
      <c r="S43" s="59">
        <v>0</v>
      </c>
      <c r="T43" s="59">
        <v>0</v>
      </c>
      <c r="U43" s="59">
        <v>0</v>
      </c>
      <c r="V43" s="59">
        <v>-77996104</v>
      </c>
      <c r="W43" s="59">
        <v>-48419601</v>
      </c>
      <c r="X43" s="59">
        <v>-29576503</v>
      </c>
      <c r="Y43" s="60">
        <v>61.08</v>
      </c>
      <c r="Z43" s="61">
        <v>-48419601</v>
      </c>
    </row>
    <row r="44" spans="1:26" ht="13.5">
      <c r="A44" s="57" t="s">
        <v>60</v>
      </c>
      <c r="B44" s="18">
        <v>1091259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659590</v>
      </c>
      <c r="C45" s="21">
        <v>0</v>
      </c>
      <c r="D45" s="98">
        <v>9862730</v>
      </c>
      <c r="E45" s="99">
        <v>9862730</v>
      </c>
      <c r="F45" s="99">
        <v>384066</v>
      </c>
      <c r="G45" s="99">
        <v>156020</v>
      </c>
      <c r="H45" s="99">
        <v>215339</v>
      </c>
      <c r="I45" s="99">
        <v>215339</v>
      </c>
      <c r="J45" s="99">
        <v>12859</v>
      </c>
      <c r="K45" s="99">
        <v>1375373</v>
      </c>
      <c r="L45" s="99">
        <v>2471576</v>
      </c>
      <c r="M45" s="99">
        <v>2471576</v>
      </c>
      <c r="N45" s="99">
        <v>5439745</v>
      </c>
      <c r="O45" s="99">
        <v>7657014</v>
      </c>
      <c r="P45" s="99">
        <v>0</v>
      </c>
      <c r="Q45" s="99">
        <v>7657014</v>
      </c>
      <c r="R45" s="99">
        <v>0</v>
      </c>
      <c r="S45" s="99">
        <v>0</v>
      </c>
      <c r="T45" s="99">
        <v>0</v>
      </c>
      <c r="U45" s="99">
        <v>0</v>
      </c>
      <c r="V45" s="99">
        <v>7657014</v>
      </c>
      <c r="W45" s="99">
        <v>26049699</v>
      </c>
      <c r="X45" s="99">
        <v>-18392685</v>
      </c>
      <c r="Y45" s="100">
        <v>-70.61</v>
      </c>
      <c r="Z45" s="101">
        <v>9862730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11803989</v>
      </c>
      <c r="C51" s="51">
        <v>0</v>
      </c>
      <c r="D51" s="128">
        <v>14159511</v>
      </c>
      <c r="E51" s="53">
        <v>6670086</v>
      </c>
      <c r="F51" s="53">
        <v>0</v>
      </c>
      <c r="G51" s="53">
        <v>0</v>
      </c>
      <c r="H51" s="53">
        <v>0</v>
      </c>
      <c r="I51" s="53">
        <v>8988845</v>
      </c>
      <c r="J51" s="53">
        <v>0</v>
      </c>
      <c r="K51" s="53">
        <v>0</v>
      </c>
      <c r="L51" s="53">
        <v>0</v>
      </c>
      <c r="M51" s="53">
        <v>10646506</v>
      </c>
      <c r="N51" s="53">
        <v>0</v>
      </c>
      <c r="O51" s="53">
        <v>0</v>
      </c>
      <c r="P51" s="53">
        <v>0</v>
      </c>
      <c r="Q51" s="53">
        <v>4603851</v>
      </c>
      <c r="R51" s="53">
        <v>0</v>
      </c>
      <c r="S51" s="53">
        <v>0</v>
      </c>
      <c r="T51" s="53">
        <v>0</v>
      </c>
      <c r="U51" s="53">
        <v>0</v>
      </c>
      <c r="V51" s="53">
        <v>105854859</v>
      </c>
      <c r="W51" s="53">
        <v>4783760</v>
      </c>
      <c r="X51" s="53">
        <v>167511407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34.023513790698935</v>
      </c>
      <c r="C58" s="5">
        <f>IF(C67=0,0,+(C76/C67)*100)</f>
        <v>0</v>
      </c>
      <c r="D58" s="6">
        <f aca="true" t="shared" si="6" ref="D58:Z58">IF(D67=0,0,+(D76/D67)*100)</f>
        <v>39.775042513257134</v>
      </c>
      <c r="E58" s="7">
        <f t="shared" si="6"/>
        <v>39.775042513257134</v>
      </c>
      <c r="F58" s="7">
        <f t="shared" si="6"/>
        <v>24.122161354004533</v>
      </c>
      <c r="G58" s="7">
        <f t="shared" si="6"/>
        <v>26.647377240657672</v>
      </c>
      <c r="H58" s="7">
        <f t="shared" si="6"/>
        <v>27.178653166332257</v>
      </c>
      <c r="I58" s="7">
        <f t="shared" si="6"/>
        <v>25.954090092213868</v>
      </c>
      <c r="J58" s="7">
        <f t="shared" si="6"/>
        <v>32.79009851515041</v>
      </c>
      <c r="K58" s="7">
        <f t="shared" si="6"/>
        <v>0</v>
      </c>
      <c r="L58" s="7">
        <f t="shared" si="6"/>
        <v>28.324108549462835</v>
      </c>
      <c r="M58" s="7">
        <f t="shared" si="6"/>
        <v>47.10533556370214</v>
      </c>
      <c r="N58" s="7">
        <f t="shared" si="6"/>
        <v>22.10447232773383</v>
      </c>
      <c r="O58" s="7">
        <f t="shared" si="6"/>
        <v>6666.606549381246</v>
      </c>
      <c r="P58" s="7">
        <f t="shared" si="6"/>
        <v>0</v>
      </c>
      <c r="Q58" s="7">
        <f t="shared" si="6"/>
        <v>20.664328575139397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28.852428924642204</v>
      </c>
      <c r="W58" s="7">
        <f t="shared" si="6"/>
        <v>70.01232461120962</v>
      </c>
      <c r="X58" s="7">
        <f t="shared" si="6"/>
        <v>0</v>
      </c>
      <c r="Y58" s="7">
        <f t="shared" si="6"/>
        <v>0</v>
      </c>
      <c r="Z58" s="8">
        <f t="shared" si="6"/>
        <v>39.775042513257134</v>
      </c>
    </row>
    <row r="59" spans="1:26" ht="13.5">
      <c r="A59" s="36" t="s">
        <v>31</v>
      </c>
      <c r="B59" s="9">
        <f aca="true" t="shared" si="7" ref="B59:Z66">IF(B68=0,0,+(B77/B68)*100)</f>
        <v>51.325615748818166</v>
      </c>
      <c r="C59" s="9">
        <f t="shared" si="7"/>
        <v>0</v>
      </c>
      <c r="D59" s="2">
        <f t="shared" si="7"/>
        <v>49.99863789909556</v>
      </c>
      <c r="E59" s="10">
        <f t="shared" si="7"/>
        <v>49.99863789909556</v>
      </c>
      <c r="F59" s="10">
        <f t="shared" si="7"/>
        <v>40.98462047887189</v>
      </c>
      <c r="G59" s="10">
        <f t="shared" si="7"/>
        <v>44.3957987218443</v>
      </c>
      <c r="H59" s="10">
        <f t="shared" si="7"/>
        <v>44.88237476593796</v>
      </c>
      <c r="I59" s="10">
        <f t="shared" si="7"/>
        <v>43.420263184845204</v>
      </c>
      <c r="J59" s="10">
        <f t="shared" si="7"/>
        <v>47.526027113126005</v>
      </c>
      <c r="K59" s="10">
        <f t="shared" si="7"/>
        <v>0</v>
      </c>
      <c r="L59" s="10">
        <f t="shared" si="7"/>
        <v>29.45702287718105</v>
      </c>
      <c r="M59" s="10">
        <f t="shared" si="7"/>
        <v>61.1889743032532</v>
      </c>
      <c r="N59" s="10">
        <f t="shared" si="7"/>
        <v>51.746524670223316</v>
      </c>
      <c r="O59" s="10">
        <f t="shared" si="7"/>
        <v>0</v>
      </c>
      <c r="P59" s="10">
        <f t="shared" si="7"/>
        <v>0</v>
      </c>
      <c r="Q59" s="10">
        <f t="shared" si="7"/>
        <v>34.401092798064845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44.650861485479545</v>
      </c>
      <c r="W59" s="10">
        <f t="shared" si="7"/>
        <v>36.32813918855109</v>
      </c>
      <c r="X59" s="10">
        <f t="shared" si="7"/>
        <v>0</v>
      </c>
      <c r="Y59" s="10">
        <f t="shared" si="7"/>
        <v>0</v>
      </c>
      <c r="Z59" s="11">
        <f t="shared" si="7"/>
        <v>49.99863789909556</v>
      </c>
    </row>
    <row r="60" spans="1:26" ht="13.5">
      <c r="A60" s="37" t="s">
        <v>32</v>
      </c>
      <c r="B60" s="12">
        <f t="shared" si="7"/>
        <v>41.61110692415618</v>
      </c>
      <c r="C60" s="12">
        <f t="shared" si="7"/>
        <v>0</v>
      </c>
      <c r="D60" s="3">
        <f t="shared" si="7"/>
        <v>49.99999534388521</v>
      </c>
      <c r="E60" s="13">
        <f t="shared" si="7"/>
        <v>49.99999534388521</v>
      </c>
      <c r="F60" s="13">
        <f t="shared" si="7"/>
        <v>27.707693357125784</v>
      </c>
      <c r="G60" s="13">
        <f t="shared" si="7"/>
        <v>30.925984052283233</v>
      </c>
      <c r="H60" s="13">
        <f t="shared" si="7"/>
        <v>32.170903580013785</v>
      </c>
      <c r="I60" s="13">
        <f t="shared" si="7"/>
        <v>30.194241180698562</v>
      </c>
      <c r="J60" s="13">
        <f t="shared" si="7"/>
        <v>42.469533700723424</v>
      </c>
      <c r="K60" s="13">
        <f t="shared" si="7"/>
        <v>0</v>
      </c>
      <c r="L60" s="13">
        <f t="shared" si="7"/>
        <v>37.17710409153423</v>
      </c>
      <c r="M60" s="13">
        <f t="shared" si="7"/>
        <v>61.66160082930483</v>
      </c>
      <c r="N60" s="13">
        <f t="shared" si="7"/>
        <v>22.193644382410316</v>
      </c>
      <c r="O60" s="13">
        <f t="shared" si="7"/>
        <v>22856.59282700422</v>
      </c>
      <c r="P60" s="13">
        <f t="shared" si="7"/>
        <v>0</v>
      </c>
      <c r="Q60" s="13">
        <f t="shared" si="7"/>
        <v>25.587955707125097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35.34764012445777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49.99999534388521</v>
      </c>
    </row>
    <row r="61" spans="1:26" ht="13.5">
      <c r="A61" s="38" t="s">
        <v>105</v>
      </c>
      <c r="B61" s="12">
        <f t="shared" si="7"/>
        <v>89.75649676133584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86.10709061243712</v>
      </c>
      <c r="G61" s="13">
        <f t="shared" si="7"/>
        <v>136.93808846272412</v>
      </c>
      <c r="H61" s="13">
        <f t="shared" si="7"/>
        <v>61.52811834871827</v>
      </c>
      <c r="I61" s="13">
        <f t="shared" si="7"/>
        <v>86.20856559635486</v>
      </c>
      <c r="J61" s="13">
        <f t="shared" si="7"/>
        <v>128.09576373603448</v>
      </c>
      <c r="K61" s="13">
        <f t="shared" si="7"/>
        <v>0</v>
      </c>
      <c r="L61" s="13">
        <f t="shared" si="7"/>
        <v>87.18710552423697</v>
      </c>
      <c r="M61" s="13">
        <f t="shared" si="7"/>
        <v>163.24260599299393</v>
      </c>
      <c r="N61" s="13">
        <f t="shared" si="7"/>
        <v>16.935226752772635</v>
      </c>
      <c r="O61" s="13">
        <f t="shared" si="7"/>
        <v>15886.914556962025</v>
      </c>
      <c r="P61" s="13">
        <f t="shared" si="7"/>
        <v>0</v>
      </c>
      <c r="Q61" s="13">
        <f t="shared" si="7"/>
        <v>33.604651267227815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76.22250353047393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14.90023198736998</v>
      </c>
      <c r="C62" s="12">
        <f t="shared" si="7"/>
        <v>0</v>
      </c>
      <c r="D62" s="3">
        <f t="shared" si="7"/>
        <v>48.15316522658897</v>
      </c>
      <c r="E62" s="13">
        <f t="shared" si="7"/>
        <v>48.15316522658897</v>
      </c>
      <c r="F62" s="13">
        <f t="shared" si="7"/>
        <v>5.5561895284590195</v>
      </c>
      <c r="G62" s="13">
        <f t="shared" si="7"/>
        <v>4.4329667698517214</v>
      </c>
      <c r="H62" s="13">
        <f t="shared" si="7"/>
        <v>9.421351681697413</v>
      </c>
      <c r="I62" s="13">
        <f t="shared" si="7"/>
        <v>5.88687782182211</v>
      </c>
      <c r="J62" s="13">
        <f t="shared" si="7"/>
        <v>11.018942632263336</v>
      </c>
      <c r="K62" s="13">
        <f t="shared" si="7"/>
        <v>0</v>
      </c>
      <c r="L62" s="13">
        <f t="shared" si="7"/>
        <v>11.677118030606817</v>
      </c>
      <c r="M62" s="13">
        <f t="shared" si="7"/>
        <v>17.3443871496823</v>
      </c>
      <c r="N62" s="13">
        <f t="shared" si="7"/>
        <v>91.53003541857247</v>
      </c>
      <c r="O62" s="13">
        <f t="shared" si="7"/>
        <v>0</v>
      </c>
      <c r="P62" s="13">
        <f t="shared" si="7"/>
        <v>0</v>
      </c>
      <c r="Q62" s="13">
        <f t="shared" si="7"/>
        <v>24.084762963349593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11.32429810771733</v>
      </c>
      <c r="W62" s="13">
        <f t="shared" si="7"/>
        <v>96.30633743859036</v>
      </c>
      <c r="X62" s="13">
        <f t="shared" si="7"/>
        <v>0</v>
      </c>
      <c r="Y62" s="13">
        <f t="shared" si="7"/>
        <v>0</v>
      </c>
      <c r="Z62" s="14">
        <f t="shared" si="7"/>
        <v>48.15316522658897</v>
      </c>
    </row>
    <row r="63" spans="1:26" ht="13.5">
      <c r="A63" s="38" t="s">
        <v>107</v>
      </c>
      <c r="B63" s="12">
        <f t="shared" si="7"/>
        <v>26.696856548316234</v>
      </c>
      <c r="C63" s="12">
        <f t="shared" si="7"/>
        <v>0</v>
      </c>
      <c r="D63" s="3">
        <f t="shared" si="7"/>
        <v>86.40794065573667</v>
      </c>
      <c r="E63" s="13">
        <f t="shared" si="7"/>
        <v>86.40794065573667</v>
      </c>
      <c r="F63" s="13">
        <f t="shared" si="7"/>
        <v>21.159896785815352</v>
      </c>
      <c r="G63" s="13">
        <f t="shared" si="7"/>
        <v>17.601973232425195</v>
      </c>
      <c r="H63" s="13">
        <f t="shared" si="7"/>
        <v>15.00362704752537</v>
      </c>
      <c r="I63" s="13">
        <f t="shared" si="7"/>
        <v>17.872554006058973</v>
      </c>
      <c r="J63" s="13">
        <f t="shared" si="7"/>
        <v>15.003976127848537</v>
      </c>
      <c r="K63" s="13">
        <f t="shared" si="7"/>
        <v>0</v>
      </c>
      <c r="L63" s="13">
        <f t="shared" si="7"/>
        <v>15.475030979365526</v>
      </c>
      <c r="M63" s="13">
        <f t="shared" si="7"/>
        <v>22.64376421909838</v>
      </c>
      <c r="N63" s="13">
        <f t="shared" si="7"/>
        <v>22.988966977218762</v>
      </c>
      <c r="O63" s="13">
        <f t="shared" si="7"/>
        <v>0</v>
      </c>
      <c r="P63" s="13">
        <f t="shared" si="7"/>
        <v>0</v>
      </c>
      <c r="Q63" s="13">
        <f t="shared" si="7"/>
        <v>14.105813825615224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17.7330284121191</v>
      </c>
      <c r="W63" s="13">
        <f t="shared" si="7"/>
        <v>172.8158760959325</v>
      </c>
      <c r="X63" s="13">
        <f t="shared" si="7"/>
        <v>0</v>
      </c>
      <c r="Y63" s="13">
        <f t="shared" si="7"/>
        <v>0</v>
      </c>
      <c r="Z63" s="14">
        <f t="shared" si="7"/>
        <v>86.40794065573667</v>
      </c>
    </row>
    <row r="64" spans="1:26" ht="13.5">
      <c r="A64" s="38" t="s">
        <v>108</v>
      </c>
      <c r="B64" s="12">
        <f t="shared" si="7"/>
        <v>16.68692136038168</v>
      </c>
      <c r="C64" s="12">
        <f t="shared" si="7"/>
        <v>0</v>
      </c>
      <c r="D64" s="3">
        <f t="shared" si="7"/>
        <v>106.64974508188278</v>
      </c>
      <c r="E64" s="13">
        <f t="shared" si="7"/>
        <v>106.64974508188278</v>
      </c>
      <c r="F64" s="13">
        <f t="shared" si="7"/>
        <v>14.871574037376908</v>
      </c>
      <c r="G64" s="13">
        <f t="shared" si="7"/>
        <v>13.835008960301309</v>
      </c>
      <c r="H64" s="13">
        <f t="shared" si="7"/>
        <v>14.241491916168117</v>
      </c>
      <c r="I64" s="13">
        <f t="shared" si="7"/>
        <v>14.315214855738164</v>
      </c>
      <c r="J64" s="13">
        <f t="shared" si="7"/>
        <v>14.405906619886649</v>
      </c>
      <c r="K64" s="13">
        <f t="shared" si="7"/>
        <v>0</v>
      </c>
      <c r="L64" s="13">
        <f t="shared" si="7"/>
        <v>13.722018737710606</v>
      </c>
      <c r="M64" s="13">
        <f t="shared" si="7"/>
        <v>21.331071442341056</v>
      </c>
      <c r="N64" s="13">
        <f t="shared" si="7"/>
        <v>23.625959018974946</v>
      </c>
      <c r="O64" s="13">
        <f t="shared" si="7"/>
        <v>0</v>
      </c>
      <c r="P64" s="13">
        <f t="shared" si="7"/>
        <v>0</v>
      </c>
      <c r="Q64" s="13">
        <f t="shared" si="7"/>
        <v>15.28163240527491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16.471984792462173</v>
      </c>
      <c r="W64" s="13">
        <f t="shared" si="7"/>
        <v>213.29954508691551</v>
      </c>
      <c r="X64" s="13">
        <f t="shared" si="7"/>
        <v>0</v>
      </c>
      <c r="Y64" s="13">
        <f t="shared" si="7"/>
        <v>0</v>
      </c>
      <c r="Z64" s="14">
        <f t="shared" si="7"/>
        <v>106.64974508188278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0.8658008658008658</v>
      </c>
      <c r="E66" s="16">
        <f t="shared" si="7"/>
        <v>0.8658008658008658</v>
      </c>
      <c r="F66" s="16">
        <f t="shared" si="7"/>
        <v>2.0224860158156983</v>
      </c>
      <c r="G66" s="16">
        <f t="shared" si="7"/>
        <v>2.273069546493154</v>
      </c>
      <c r="H66" s="16">
        <f t="shared" si="7"/>
        <v>2.357618010982661</v>
      </c>
      <c r="I66" s="16">
        <f t="shared" si="7"/>
        <v>2.2196426007322154</v>
      </c>
      <c r="J66" s="16">
        <f t="shared" si="7"/>
        <v>2.1410336745621117</v>
      </c>
      <c r="K66" s="16">
        <f t="shared" si="7"/>
        <v>0</v>
      </c>
      <c r="L66" s="16">
        <f t="shared" si="7"/>
        <v>7.579104707265873</v>
      </c>
      <c r="M66" s="16">
        <f t="shared" si="7"/>
        <v>6.230059148629805</v>
      </c>
      <c r="N66" s="16">
        <f t="shared" si="7"/>
        <v>6.788864256119437</v>
      </c>
      <c r="O66" s="16">
        <f t="shared" si="7"/>
        <v>379.53786794988514</v>
      </c>
      <c r="P66" s="16">
        <f t="shared" si="7"/>
        <v>0</v>
      </c>
      <c r="Q66" s="16">
        <f t="shared" si="7"/>
        <v>3.8141122413897213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3.8162110946227576</v>
      </c>
      <c r="W66" s="16">
        <f t="shared" si="7"/>
        <v>0.8658008658008658</v>
      </c>
      <c r="X66" s="16">
        <f t="shared" si="7"/>
        <v>0</v>
      </c>
      <c r="Y66" s="16">
        <f t="shared" si="7"/>
        <v>0</v>
      </c>
      <c r="Z66" s="17">
        <f t="shared" si="7"/>
        <v>0.8658008658008658</v>
      </c>
    </row>
    <row r="67" spans="1:26" ht="13.5" hidden="1">
      <c r="A67" s="40" t="s">
        <v>111</v>
      </c>
      <c r="B67" s="23">
        <v>253907508</v>
      </c>
      <c r="C67" s="23"/>
      <c r="D67" s="24">
        <v>249761503</v>
      </c>
      <c r="E67" s="25">
        <v>249761503</v>
      </c>
      <c r="F67" s="25">
        <v>25110167</v>
      </c>
      <c r="G67" s="25">
        <v>25041699</v>
      </c>
      <c r="H67" s="25">
        <v>23387075</v>
      </c>
      <c r="I67" s="25">
        <v>73538941</v>
      </c>
      <c r="J67" s="25">
        <v>18062907</v>
      </c>
      <c r="K67" s="25"/>
      <c r="L67" s="25">
        <v>20022872</v>
      </c>
      <c r="M67" s="25">
        <v>38085779</v>
      </c>
      <c r="N67" s="25">
        <v>28445791</v>
      </c>
      <c r="O67" s="25">
        <v>88161</v>
      </c>
      <c r="P67" s="25">
        <v>30336284</v>
      </c>
      <c r="Q67" s="25">
        <v>58870236</v>
      </c>
      <c r="R67" s="25"/>
      <c r="S67" s="25"/>
      <c r="T67" s="25"/>
      <c r="U67" s="25"/>
      <c r="V67" s="25">
        <v>170494956</v>
      </c>
      <c r="W67" s="25">
        <v>187321122</v>
      </c>
      <c r="X67" s="25"/>
      <c r="Y67" s="24"/>
      <c r="Z67" s="26">
        <v>249761503</v>
      </c>
    </row>
    <row r="68" spans="1:26" ht="13.5" hidden="1">
      <c r="A68" s="36" t="s">
        <v>31</v>
      </c>
      <c r="B68" s="18">
        <v>35084639</v>
      </c>
      <c r="C68" s="18"/>
      <c r="D68" s="19">
        <v>36708000</v>
      </c>
      <c r="E68" s="20">
        <v>36708000</v>
      </c>
      <c r="F68" s="20">
        <v>2742153</v>
      </c>
      <c r="G68" s="20">
        <v>2709842</v>
      </c>
      <c r="H68" s="20">
        <v>2759952</v>
      </c>
      <c r="I68" s="20">
        <v>8211947</v>
      </c>
      <c r="J68" s="20">
        <v>2728789</v>
      </c>
      <c r="K68" s="20"/>
      <c r="L68" s="20">
        <v>2728789</v>
      </c>
      <c r="M68" s="20">
        <v>5457578</v>
      </c>
      <c r="N68" s="20">
        <v>2722979</v>
      </c>
      <c r="O68" s="20"/>
      <c r="P68" s="20">
        <v>5096947</v>
      </c>
      <c r="Q68" s="20">
        <v>7819926</v>
      </c>
      <c r="R68" s="20"/>
      <c r="S68" s="20"/>
      <c r="T68" s="20"/>
      <c r="U68" s="20"/>
      <c r="V68" s="20">
        <v>21489451</v>
      </c>
      <c r="W68" s="20">
        <v>27531000</v>
      </c>
      <c r="X68" s="20"/>
      <c r="Y68" s="19"/>
      <c r="Z68" s="22">
        <v>36708000</v>
      </c>
    </row>
    <row r="69" spans="1:26" ht="13.5" hidden="1">
      <c r="A69" s="37" t="s">
        <v>32</v>
      </c>
      <c r="B69" s="18">
        <v>164333165</v>
      </c>
      <c r="C69" s="18"/>
      <c r="D69" s="19">
        <v>161078503</v>
      </c>
      <c r="E69" s="20">
        <v>161078503</v>
      </c>
      <c r="F69" s="20">
        <v>17445310</v>
      </c>
      <c r="G69" s="20">
        <v>17318592</v>
      </c>
      <c r="H69" s="20">
        <v>15534186</v>
      </c>
      <c r="I69" s="20">
        <v>50298088</v>
      </c>
      <c r="J69" s="20">
        <v>10656611</v>
      </c>
      <c r="K69" s="20"/>
      <c r="L69" s="20">
        <v>12016837</v>
      </c>
      <c r="M69" s="20">
        <v>22673448</v>
      </c>
      <c r="N69" s="20">
        <v>20334326</v>
      </c>
      <c r="O69" s="20">
        <v>18960</v>
      </c>
      <c r="P69" s="20">
        <v>14219769</v>
      </c>
      <c r="Q69" s="20">
        <v>34573055</v>
      </c>
      <c r="R69" s="20"/>
      <c r="S69" s="20"/>
      <c r="T69" s="20"/>
      <c r="U69" s="20"/>
      <c r="V69" s="20">
        <v>107544591</v>
      </c>
      <c r="W69" s="20">
        <v>120808872</v>
      </c>
      <c r="X69" s="20"/>
      <c r="Y69" s="19"/>
      <c r="Z69" s="22">
        <v>161078503</v>
      </c>
    </row>
    <row r="70" spans="1:26" ht="13.5" hidden="1">
      <c r="A70" s="38" t="s">
        <v>105</v>
      </c>
      <c r="B70" s="18">
        <v>53337114</v>
      </c>
      <c r="C70" s="18"/>
      <c r="D70" s="19">
        <v>55147120</v>
      </c>
      <c r="E70" s="20">
        <v>55147120</v>
      </c>
      <c r="F70" s="20">
        <v>4136441</v>
      </c>
      <c r="G70" s="20">
        <v>3104381</v>
      </c>
      <c r="H70" s="20">
        <v>6363905</v>
      </c>
      <c r="I70" s="20">
        <v>13604727</v>
      </c>
      <c r="J70" s="20">
        <v>2732266</v>
      </c>
      <c r="K70" s="20"/>
      <c r="L70" s="20">
        <v>3885695</v>
      </c>
      <c r="M70" s="20">
        <v>6617961</v>
      </c>
      <c r="N70" s="20">
        <v>15353175</v>
      </c>
      <c r="O70" s="20">
        <v>18960</v>
      </c>
      <c r="P70" s="20">
        <v>1328690</v>
      </c>
      <c r="Q70" s="20">
        <v>16700825</v>
      </c>
      <c r="R70" s="20"/>
      <c r="S70" s="20"/>
      <c r="T70" s="20"/>
      <c r="U70" s="20"/>
      <c r="V70" s="20">
        <v>36923513</v>
      </c>
      <c r="W70" s="20">
        <v>41360337</v>
      </c>
      <c r="X70" s="20"/>
      <c r="Y70" s="19"/>
      <c r="Z70" s="22">
        <v>55147120</v>
      </c>
    </row>
    <row r="71" spans="1:26" ht="13.5" hidden="1">
      <c r="A71" s="38" t="s">
        <v>106</v>
      </c>
      <c r="B71" s="18">
        <v>64863876</v>
      </c>
      <c r="C71" s="18"/>
      <c r="D71" s="19">
        <v>57262188</v>
      </c>
      <c r="E71" s="20">
        <v>57262188</v>
      </c>
      <c r="F71" s="20">
        <v>9367733</v>
      </c>
      <c r="G71" s="20">
        <v>10232425</v>
      </c>
      <c r="H71" s="20">
        <v>5085576</v>
      </c>
      <c r="I71" s="20">
        <v>24685734</v>
      </c>
      <c r="J71" s="20">
        <v>3897452</v>
      </c>
      <c r="K71" s="20"/>
      <c r="L71" s="20">
        <v>4104249</v>
      </c>
      <c r="M71" s="20">
        <v>8001701</v>
      </c>
      <c r="N71" s="20">
        <v>1108458</v>
      </c>
      <c r="O71" s="20"/>
      <c r="P71" s="20">
        <v>5635478</v>
      </c>
      <c r="Q71" s="20">
        <v>6743936</v>
      </c>
      <c r="R71" s="20"/>
      <c r="S71" s="20"/>
      <c r="T71" s="20"/>
      <c r="U71" s="20"/>
      <c r="V71" s="20">
        <v>39431371</v>
      </c>
      <c r="W71" s="20">
        <v>42946641</v>
      </c>
      <c r="X71" s="20"/>
      <c r="Y71" s="19"/>
      <c r="Z71" s="22">
        <v>57262188</v>
      </c>
    </row>
    <row r="72" spans="1:26" ht="13.5" hidden="1">
      <c r="A72" s="38" t="s">
        <v>107</v>
      </c>
      <c r="B72" s="18">
        <v>31412953</v>
      </c>
      <c r="C72" s="18"/>
      <c r="D72" s="19">
        <v>33134795</v>
      </c>
      <c r="E72" s="20">
        <v>33134795</v>
      </c>
      <c r="F72" s="20">
        <v>2629096</v>
      </c>
      <c r="G72" s="20">
        <v>2664866</v>
      </c>
      <c r="H72" s="20">
        <v>2761199</v>
      </c>
      <c r="I72" s="20">
        <v>8055161</v>
      </c>
      <c r="J72" s="20">
        <v>2730043</v>
      </c>
      <c r="K72" s="20"/>
      <c r="L72" s="20">
        <v>2730043</v>
      </c>
      <c r="M72" s="20">
        <v>5460086</v>
      </c>
      <c r="N72" s="20">
        <v>2621675</v>
      </c>
      <c r="O72" s="20"/>
      <c r="P72" s="20">
        <v>5080362</v>
      </c>
      <c r="Q72" s="20">
        <v>7702037</v>
      </c>
      <c r="R72" s="20"/>
      <c r="S72" s="20"/>
      <c r="T72" s="20"/>
      <c r="U72" s="20"/>
      <c r="V72" s="20">
        <v>21217284</v>
      </c>
      <c r="W72" s="20">
        <v>24851097</v>
      </c>
      <c r="X72" s="20"/>
      <c r="Y72" s="19"/>
      <c r="Z72" s="22">
        <v>33134795</v>
      </c>
    </row>
    <row r="73" spans="1:26" ht="13.5" hidden="1">
      <c r="A73" s="38" t="s">
        <v>108</v>
      </c>
      <c r="B73" s="18">
        <v>14719222</v>
      </c>
      <c r="C73" s="18"/>
      <c r="D73" s="19">
        <v>15534400</v>
      </c>
      <c r="E73" s="20">
        <v>15534400</v>
      </c>
      <c r="F73" s="20">
        <v>1312040</v>
      </c>
      <c r="G73" s="20">
        <v>1316920</v>
      </c>
      <c r="H73" s="20">
        <v>1323506</v>
      </c>
      <c r="I73" s="20">
        <v>3952466</v>
      </c>
      <c r="J73" s="20">
        <v>1296850</v>
      </c>
      <c r="K73" s="20"/>
      <c r="L73" s="20">
        <v>1296850</v>
      </c>
      <c r="M73" s="20">
        <v>2593700</v>
      </c>
      <c r="N73" s="20">
        <v>1251018</v>
      </c>
      <c r="O73" s="20"/>
      <c r="P73" s="20">
        <v>2175239</v>
      </c>
      <c r="Q73" s="20">
        <v>3426257</v>
      </c>
      <c r="R73" s="20"/>
      <c r="S73" s="20"/>
      <c r="T73" s="20"/>
      <c r="U73" s="20"/>
      <c r="V73" s="20">
        <v>9972423</v>
      </c>
      <c r="W73" s="20">
        <v>11650797</v>
      </c>
      <c r="X73" s="20"/>
      <c r="Y73" s="19"/>
      <c r="Z73" s="22">
        <v>15534400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54489704</v>
      </c>
      <c r="C75" s="27"/>
      <c r="D75" s="28">
        <v>51975000</v>
      </c>
      <c r="E75" s="29">
        <v>51975000</v>
      </c>
      <c r="F75" s="29">
        <v>4922704</v>
      </c>
      <c r="G75" s="29">
        <v>5013265</v>
      </c>
      <c r="H75" s="29">
        <v>5092937</v>
      </c>
      <c r="I75" s="29">
        <v>15028906</v>
      </c>
      <c r="J75" s="29">
        <v>4677507</v>
      </c>
      <c r="K75" s="29"/>
      <c r="L75" s="29">
        <v>5277246</v>
      </c>
      <c r="M75" s="29">
        <v>9954753</v>
      </c>
      <c r="N75" s="29">
        <v>5388486</v>
      </c>
      <c r="O75" s="29">
        <v>69201</v>
      </c>
      <c r="P75" s="29">
        <v>11019568</v>
      </c>
      <c r="Q75" s="29">
        <v>16477255</v>
      </c>
      <c r="R75" s="29"/>
      <c r="S75" s="29"/>
      <c r="T75" s="29"/>
      <c r="U75" s="29"/>
      <c r="V75" s="29">
        <v>41460914</v>
      </c>
      <c r="W75" s="29">
        <v>38981250</v>
      </c>
      <c r="X75" s="29"/>
      <c r="Y75" s="28"/>
      <c r="Z75" s="30">
        <v>51975000</v>
      </c>
    </row>
    <row r="76" spans="1:26" ht="13.5" hidden="1">
      <c r="A76" s="41" t="s">
        <v>112</v>
      </c>
      <c r="B76" s="31">
        <v>86388256</v>
      </c>
      <c r="C76" s="31"/>
      <c r="D76" s="32">
        <v>99342744</v>
      </c>
      <c r="E76" s="33">
        <v>99342744</v>
      </c>
      <c r="F76" s="33">
        <v>6057115</v>
      </c>
      <c r="G76" s="33">
        <v>6672956</v>
      </c>
      <c r="H76" s="33">
        <v>6356292</v>
      </c>
      <c r="I76" s="33">
        <v>19086363</v>
      </c>
      <c r="J76" s="33">
        <v>5922845</v>
      </c>
      <c r="K76" s="33">
        <v>6346289</v>
      </c>
      <c r="L76" s="33">
        <v>5671300</v>
      </c>
      <c r="M76" s="33">
        <v>17940434</v>
      </c>
      <c r="N76" s="33">
        <v>6287792</v>
      </c>
      <c r="O76" s="33">
        <v>5877347</v>
      </c>
      <c r="P76" s="33"/>
      <c r="Q76" s="33">
        <v>12165139</v>
      </c>
      <c r="R76" s="33"/>
      <c r="S76" s="33"/>
      <c r="T76" s="33"/>
      <c r="U76" s="33"/>
      <c r="V76" s="33">
        <v>49191936</v>
      </c>
      <c r="W76" s="33">
        <v>131147872</v>
      </c>
      <c r="X76" s="33"/>
      <c r="Y76" s="32"/>
      <c r="Z76" s="34">
        <v>99342744</v>
      </c>
    </row>
    <row r="77" spans="1:26" ht="13.5" hidden="1">
      <c r="A77" s="36" t="s">
        <v>31</v>
      </c>
      <c r="B77" s="18">
        <v>18007407</v>
      </c>
      <c r="C77" s="18"/>
      <c r="D77" s="19">
        <v>18353500</v>
      </c>
      <c r="E77" s="20">
        <v>18353500</v>
      </c>
      <c r="F77" s="20">
        <v>1123861</v>
      </c>
      <c r="G77" s="20">
        <v>1203056</v>
      </c>
      <c r="H77" s="20">
        <v>1238732</v>
      </c>
      <c r="I77" s="20">
        <v>3565649</v>
      </c>
      <c r="J77" s="20">
        <v>1296885</v>
      </c>
      <c r="K77" s="20">
        <v>1238731</v>
      </c>
      <c r="L77" s="20">
        <v>803820</v>
      </c>
      <c r="M77" s="20">
        <v>3339436</v>
      </c>
      <c r="N77" s="20">
        <v>1409047</v>
      </c>
      <c r="O77" s="20">
        <v>1281093</v>
      </c>
      <c r="P77" s="20"/>
      <c r="Q77" s="20">
        <v>2690140</v>
      </c>
      <c r="R77" s="20"/>
      <c r="S77" s="20"/>
      <c r="T77" s="20"/>
      <c r="U77" s="20"/>
      <c r="V77" s="20">
        <v>9595225</v>
      </c>
      <c r="W77" s="20">
        <v>10001500</v>
      </c>
      <c r="X77" s="20"/>
      <c r="Y77" s="19"/>
      <c r="Z77" s="22">
        <v>18353500</v>
      </c>
    </row>
    <row r="78" spans="1:26" ht="13.5" hidden="1">
      <c r="A78" s="37" t="s">
        <v>32</v>
      </c>
      <c r="B78" s="18">
        <v>68380849</v>
      </c>
      <c r="C78" s="18"/>
      <c r="D78" s="19">
        <v>80539244</v>
      </c>
      <c r="E78" s="20">
        <v>80539244</v>
      </c>
      <c r="F78" s="20">
        <v>4833693</v>
      </c>
      <c r="G78" s="20">
        <v>5355945</v>
      </c>
      <c r="H78" s="20">
        <v>4997488</v>
      </c>
      <c r="I78" s="20">
        <v>15187126</v>
      </c>
      <c r="J78" s="20">
        <v>4525813</v>
      </c>
      <c r="K78" s="20">
        <v>4987486</v>
      </c>
      <c r="L78" s="20">
        <v>4467512</v>
      </c>
      <c r="M78" s="20">
        <v>13980811</v>
      </c>
      <c r="N78" s="20">
        <v>4512928</v>
      </c>
      <c r="O78" s="20">
        <v>4333610</v>
      </c>
      <c r="P78" s="20"/>
      <c r="Q78" s="20">
        <v>8846538</v>
      </c>
      <c r="R78" s="20"/>
      <c r="S78" s="20"/>
      <c r="T78" s="20"/>
      <c r="U78" s="20"/>
      <c r="V78" s="20">
        <v>38014475</v>
      </c>
      <c r="W78" s="20">
        <v>120808872</v>
      </c>
      <c r="X78" s="20"/>
      <c r="Y78" s="19"/>
      <c r="Z78" s="22">
        <v>80539244</v>
      </c>
    </row>
    <row r="79" spans="1:26" ht="13.5" hidden="1">
      <c r="A79" s="38" t="s">
        <v>105</v>
      </c>
      <c r="B79" s="18">
        <v>47873525</v>
      </c>
      <c r="C79" s="18"/>
      <c r="D79" s="19"/>
      <c r="E79" s="20"/>
      <c r="F79" s="20">
        <v>3561769</v>
      </c>
      <c r="G79" s="20">
        <v>4251080</v>
      </c>
      <c r="H79" s="20">
        <v>3915591</v>
      </c>
      <c r="I79" s="20">
        <v>11728440</v>
      </c>
      <c r="J79" s="20">
        <v>3499917</v>
      </c>
      <c r="K79" s="20">
        <v>3915590</v>
      </c>
      <c r="L79" s="20">
        <v>3387825</v>
      </c>
      <c r="M79" s="20">
        <v>10803332</v>
      </c>
      <c r="N79" s="20">
        <v>2600095</v>
      </c>
      <c r="O79" s="20">
        <v>3012159</v>
      </c>
      <c r="P79" s="20"/>
      <c r="Q79" s="20">
        <v>5612254</v>
      </c>
      <c r="R79" s="20"/>
      <c r="S79" s="20"/>
      <c r="T79" s="20"/>
      <c r="U79" s="20"/>
      <c r="V79" s="20">
        <v>28144026</v>
      </c>
      <c r="W79" s="20"/>
      <c r="X79" s="20"/>
      <c r="Y79" s="19"/>
      <c r="Z79" s="22"/>
    </row>
    <row r="80" spans="1:26" ht="13.5" hidden="1">
      <c r="A80" s="38" t="s">
        <v>106</v>
      </c>
      <c r="B80" s="18">
        <v>9664868</v>
      </c>
      <c r="C80" s="18"/>
      <c r="D80" s="19">
        <v>27573556</v>
      </c>
      <c r="E80" s="20">
        <v>27573556</v>
      </c>
      <c r="F80" s="20">
        <v>520489</v>
      </c>
      <c r="G80" s="20">
        <v>453600</v>
      </c>
      <c r="H80" s="20">
        <v>479130</v>
      </c>
      <c r="I80" s="20">
        <v>1453219</v>
      </c>
      <c r="J80" s="20">
        <v>429458</v>
      </c>
      <c r="K80" s="20">
        <v>479130</v>
      </c>
      <c r="L80" s="20">
        <v>479258</v>
      </c>
      <c r="M80" s="20">
        <v>1387846</v>
      </c>
      <c r="N80" s="20">
        <v>1014572</v>
      </c>
      <c r="O80" s="20">
        <v>609689</v>
      </c>
      <c r="P80" s="20"/>
      <c r="Q80" s="20">
        <v>1624261</v>
      </c>
      <c r="R80" s="20"/>
      <c r="S80" s="20"/>
      <c r="T80" s="20"/>
      <c r="U80" s="20"/>
      <c r="V80" s="20">
        <v>4465326</v>
      </c>
      <c r="W80" s="20">
        <v>41360337</v>
      </c>
      <c r="X80" s="20"/>
      <c r="Y80" s="19"/>
      <c r="Z80" s="22">
        <v>27573556</v>
      </c>
    </row>
    <row r="81" spans="1:26" ht="13.5" hidden="1">
      <c r="A81" s="38" t="s">
        <v>107</v>
      </c>
      <c r="B81" s="18">
        <v>8386271</v>
      </c>
      <c r="C81" s="18"/>
      <c r="D81" s="19">
        <v>28631094</v>
      </c>
      <c r="E81" s="20">
        <v>28631094</v>
      </c>
      <c r="F81" s="20">
        <v>556314</v>
      </c>
      <c r="G81" s="20">
        <v>469069</v>
      </c>
      <c r="H81" s="20">
        <v>414280</v>
      </c>
      <c r="I81" s="20">
        <v>1439663</v>
      </c>
      <c r="J81" s="20">
        <v>409615</v>
      </c>
      <c r="K81" s="20">
        <v>404279</v>
      </c>
      <c r="L81" s="20">
        <v>422475</v>
      </c>
      <c r="M81" s="20">
        <v>1236369</v>
      </c>
      <c r="N81" s="20">
        <v>602696</v>
      </c>
      <c r="O81" s="20">
        <v>483739</v>
      </c>
      <c r="P81" s="20"/>
      <c r="Q81" s="20">
        <v>1086435</v>
      </c>
      <c r="R81" s="20"/>
      <c r="S81" s="20"/>
      <c r="T81" s="20"/>
      <c r="U81" s="20"/>
      <c r="V81" s="20">
        <v>3762467</v>
      </c>
      <c r="W81" s="20">
        <v>42946641</v>
      </c>
      <c r="X81" s="20"/>
      <c r="Y81" s="19"/>
      <c r="Z81" s="22">
        <v>28631094</v>
      </c>
    </row>
    <row r="82" spans="1:26" ht="13.5" hidden="1">
      <c r="A82" s="38" t="s">
        <v>108</v>
      </c>
      <c r="B82" s="18">
        <v>2456185</v>
      </c>
      <c r="C82" s="18"/>
      <c r="D82" s="19">
        <v>16567398</v>
      </c>
      <c r="E82" s="20">
        <v>16567398</v>
      </c>
      <c r="F82" s="20">
        <v>195121</v>
      </c>
      <c r="G82" s="20">
        <v>182196</v>
      </c>
      <c r="H82" s="20">
        <v>188487</v>
      </c>
      <c r="I82" s="20">
        <v>565804</v>
      </c>
      <c r="J82" s="20">
        <v>186823</v>
      </c>
      <c r="K82" s="20">
        <v>188487</v>
      </c>
      <c r="L82" s="20">
        <v>177954</v>
      </c>
      <c r="M82" s="20">
        <v>553264</v>
      </c>
      <c r="N82" s="20">
        <v>295565</v>
      </c>
      <c r="O82" s="20">
        <v>228023</v>
      </c>
      <c r="P82" s="20"/>
      <c r="Q82" s="20">
        <v>523588</v>
      </c>
      <c r="R82" s="20"/>
      <c r="S82" s="20"/>
      <c r="T82" s="20"/>
      <c r="U82" s="20"/>
      <c r="V82" s="20">
        <v>1642656</v>
      </c>
      <c r="W82" s="20">
        <v>24851097</v>
      </c>
      <c r="X82" s="20"/>
      <c r="Y82" s="19"/>
      <c r="Z82" s="22">
        <v>16567398</v>
      </c>
    </row>
    <row r="83" spans="1:26" ht="13.5" hidden="1">
      <c r="A83" s="38" t="s">
        <v>109</v>
      </c>
      <c r="B83" s="18"/>
      <c r="C83" s="18"/>
      <c r="D83" s="19">
        <v>7767196</v>
      </c>
      <c r="E83" s="20">
        <v>7767196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11650797</v>
      </c>
      <c r="X83" s="20"/>
      <c r="Y83" s="19"/>
      <c r="Z83" s="22">
        <v>7767196</v>
      </c>
    </row>
    <row r="84" spans="1:26" ht="13.5" hidden="1">
      <c r="A84" s="39" t="s">
        <v>110</v>
      </c>
      <c r="B84" s="27"/>
      <c r="C84" s="27"/>
      <c r="D84" s="28">
        <v>450000</v>
      </c>
      <c r="E84" s="29">
        <v>450000</v>
      </c>
      <c r="F84" s="29">
        <v>99561</v>
      </c>
      <c r="G84" s="29">
        <v>113955</v>
      </c>
      <c r="H84" s="29">
        <v>120072</v>
      </c>
      <c r="I84" s="29">
        <v>333588</v>
      </c>
      <c r="J84" s="29">
        <v>100147</v>
      </c>
      <c r="K84" s="29">
        <v>120072</v>
      </c>
      <c r="L84" s="29">
        <v>399968</v>
      </c>
      <c r="M84" s="29">
        <v>620187</v>
      </c>
      <c r="N84" s="29">
        <v>365817</v>
      </c>
      <c r="O84" s="29">
        <v>262644</v>
      </c>
      <c r="P84" s="29"/>
      <c r="Q84" s="29">
        <v>628461</v>
      </c>
      <c r="R84" s="29"/>
      <c r="S84" s="29"/>
      <c r="T84" s="29"/>
      <c r="U84" s="29"/>
      <c r="V84" s="29">
        <v>1582236</v>
      </c>
      <c r="W84" s="29">
        <v>337500</v>
      </c>
      <c r="X84" s="29"/>
      <c r="Y84" s="28"/>
      <c r="Z84" s="30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144096372</v>
      </c>
      <c r="C5" s="18">
        <v>0</v>
      </c>
      <c r="D5" s="58">
        <v>171632338</v>
      </c>
      <c r="E5" s="59">
        <v>164403470</v>
      </c>
      <c r="F5" s="59">
        <v>-324868</v>
      </c>
      <c r="G5" s="59">
        <v>-423841</v>
      </c>
      <c r="H5" s="59">
        <v>-402013</v>
      </c>
      <c r="I5" s="59">
        <v>-1150722</v>
      </c>
      <c r="J5" s="59">
        <v>14319673</v>
      </c>
      <c r="K5" s="59">
        <v>14357022</v>
      </c>
      <c r="L5" s="59">
        <v>14339054</v>
      </c>
      <c r="M5" s="59">
        <v>43015749</v>
      </c>
      <c r="N5" s="59">
        <v>13644828</v>
      </c>
      <c r="O5" s="59">
        <v>14020870</v>
      </c>
      <c r="P5" s="59">
        <v>13966806</v>
      </c>
      <c r="Q5" s="59">
        <v>41632504</v>
      </c>
      <c r="R5" s="59">
        <v>0</v>
      </c>
      <c r="S5" s="59">
        <v>0</v>
      </c>
      <c r="T5" s="59">
        <v>0</v>
      </c>
      <c r="U5" s="59">
        <v>0</v>
      </c>
      <c r="V5" s="59">
        <v>83497531</v>
      </c>
      <c r="W5" s="59">
        <v>126711000</v>
      </c>
      <c r="X5" s="59">
        <v>-43213469</v>
      </c>
      <c r="Y5" s="60">
        <v>-34.1</v>
      </c>
      <c r="Z5" s="61">
        <v>164403470</v>
      </c>
    </row>
    <row r="6" spans="1:26" ht="13.5">
      <c r="A6" s="57" t="s">
        <v>32</v>
      </c>
      <c r="B6" s="18">
        <v>765824030</v>
      </c>
      <c r="C6" s="18">
        <v>0</v>
      </c>
      <c r="D6" s="58">
        <v>889313309</v>
      </c>
      <c r="E6" s="59">
        <v>887319338</v>
      </c>
      <c r="F6" s="59">
        <v>25807827</v>
      </c>
      <c r="G6" s="59">
        <v>11070597</v>
      </c>
      <c r="H6" s="59">
        <v>7476706</v>
      </c>
      <c r="I6" s="59">
        <v>44355130</v>
      </c>
      <c r="J6" s="59">
        <v>102216406</v>
      </c>
      <c r="K6" s="59">
        <v>76763674</v>
      </c>
      <c r="L6" s="59">
        <v>77123444</v>
      </c>
      <c r="M6" s="59">
        <v>256103524</v>
      </c>
      <c r="N6" s="59">
        <v>64952976</v>
      </c>
      <c r="O6" s="59">
        <v>37142360</v>
      </c>
      <c r="P6" s="59">
        <v>90808999</v>
      </c>
      <c r="Q6" s="59">
        <v>192904335</v>
      </c>
      <c r="R6" s="59">
        <v>0</v>
      </c>
      <c r="S6" s="59">
        <v>0</v>
      </c>
      <c r="T6" s="59">
        <v>0</v>
      </c>
      <c r="U6" s="59">
        <v>0</v>
      </c>
      <c r="V6" s="59">
        <v>493362989</v>
      </c>
      <c r="W6" s="59">
        <v>667341000</v>
      </c>
      <c r="X6" s="59">
        <v>-173978011</v>
      </c>
      <c r="Y6" s="60">
        <v>-26.07</v>
      </c>
      <c r="Z6" s="61">
        <v>887319338</v>
      </c>
    </row>
    <row r="7" spans="1:26" ht="13.5">
      <c r="A7" s="57" t="s">
        <v>33</v>
      </c>
      <c r="B7" s="18">
        <v>17261987</v>
      </c>
      <c r="C7" s="18">
        <v>0</v>
      </c>
      <c r="D7" s="58">
        <v>9000000</v>
      </c>
      <c r="E7" s="59">
        <v>7200000</v>
      </c>
      <c r="F7" s="59">
        <v>103293</v>
      </c>
      <c r="G7" s="59">
        <v>602915</v>
      </c>
      <c r="H7" s="59">
        <v>908460</v>
      </c>
      <c r="I7" s="59">
        <v>1614668</v>
      </c>
      <c r="J7" s="59">
        <v>625315</v>
      </c>
      <c r="K7" s="59">
        <v>13724662</v>
      </c>
      <c r="L7" s="59">
        <v>3462903</v>
      </c>
      <c r="M7" s="59">
        <v>17812880</v>
      </c>
      <c r="N7" s="59">
        <v>3518135</v>
      </c>
      <c r="O7" s="59">
        <v>3345522</v>
      </c>
      <c r="P7" s="59">
        <v>3037114</v>
      </c>
      <c r="Q7" s="59">
        <v>9900771</v>
      </c>
      <c r="R7" s="59">
        <v>0</v>
      </c>
      <c r="S7" s="59">
        <v>0</v>
      </c>
      <c r="T7" s="59">
        <v>0</v>
      </c>
      <c r="U7" s="59">
        <v>0</v>
      </c>
      <c r="V7" s="59">
        <v>29328319</v>
      </c>
      <c r="W7" s="59">
        <v>6750000</v>
      </c>
      <c r="X7" s="59">
        <v>22578319</v>
      </c>
      <c r="Y7" s="60">
        <v>334.49</v>
      </c>
      <c r="Z7" s="61">
        <v>7200000</v>
      </c>
    </row>
    <row r="8" spans="1:26" ht="13.5">
      <c r="A8" s="57" t="s">
        <v>34</v>
      </c>
      <c r="B8" s="18">
        <v>180395326</v>
      </c>
      <c r="C8" s="18">
        <v>0</v>
      </c>
      <c r="D8" s="58">
        <v>343889000</v>
      </c>
      <c r="E8" s="59">
        <v>228089000</v>
      </c>
      <c r="F8" s="59">
        <v>91437000</v>
      </c>
      <c r="G8" s="59">
        <v>967250</v>
      </c>
      <c r="H8" s="59">
        <v>0</v>
      </c>
      <c r="I8" s="59">
        <v>92404250</v>
      </c>
      <c r="J8" s="59">
        <v>0</v>
      </c>
      <c r="K8" s="59">
        <v>0</v>
      </c>
      <c r="L8" s="59">
        <v>0</v>
      </c>
      <c r="M8" s="59">
        <v>0</v>
      </c>
      <c r="N8" s="59">
        <v>71653000</v>
      </c>
      <c r="O8" s="59">
        <v>1161000</v>
      </c>
      <c r="P8" s="59">
        <v>52435000</v>
      </c>
      <c r="Q8" s="59">
        <v>125249000</v>
      </c>
      <c r="R8" s="59">
        <v>0</v>
      </c>
      <c r="S8" s="59">
        <v>0</v>
      </c>
      <c r="T8" s="59">
        <v>0</v>
      </c>
      <c r="U8" s="59">
        <v>0</v>
      </c>
      <c r="V8" s="59">
        <v>217653250</v>
      </c>
      <c r="W8" s="59">
        <v>227811000</v>
      </c>
      <c r="X8" s="59">
        <v>-10157750</v>
      </c>
      <c r="Y8" s="60">
        <v>-4.46</v>
      </c>
      <c r="Z8" s="61">
        <v>228089000</v>
      </c>
    </row>
    <row r="9" spans="1:26" ht="13.5">
      <c r="A9" s="57" t="s">
        <v>35</v>
      </c>
      <c r="B9" s="18">
        <v>117386702</v>
      </c>
      <c r="C9" s="18">
        <v>0</v>
      </c>
      <c r="D9" s="58">
        <v>159078493</v>
      </c>
      <c r="E9" s="59">
        <v>129530815</v>
      </c>
      <c r="F9" s="59">
        <v>3451616</v>
      </c>
      <c r="G9" s="59">
        <v>1597651</v>
      </c>
      <c r="H9" s="59">
        <v>1408397</v>
      </c>
      <c r="I9" s="59">
        <v>6457664</v>
      </c>
      <c r="J9" s="59">
        <v>1837798</v>
      </c>
      <c r="K9" s="59">
        <v>4070482</v>
      </c>
      <c r="L9" s="59">
        <v>5463566</v>
      </c>
      <c r="M9" s="59">
        <v>11371846</v>
      </c>
      <c r="N9" s="59">
        <v>3407260</v>
      </c>
      <c r="O9" s="59">
        <v>2904274</v>
      </c>
      <c r="P9" s="59">
        <v>3224445</v>
      </c>
      <c r="Q9" s="59">
        <v>9535979</v>
      </c>
      <c r="R9" s="59">
        <v>0</v>
      </c>
      <c r="S9" s="59">
        <v>0</v>
      </c>
      <c r="T9" s="59">
        <v>0</v>
      </c>
      <c r="U9" s="59">
        <v>0</v>
      </c>
      <c r="V9" s="59">
        <v>27365489</v>
      </c>
      <c r="W9" s="59">
        <v>91554000</v>
      </c>
      <c r="X9" s="59">
        <v>-64188511</v>
      </c>
      <c r="Y9" s="60">
        <v>-70.11</v>
      </c>
      <c r="Z9" s="61">
        <v>129530815</v>
      </c>
    </row>
    <row r="10" spans="1:26" ht="25.5">
      <c r="A10" s="62" t="s">
        <v>97</v>
      </c>
      <c r="B10" s="63">
        <f>SUM(B5:B9)</f>
        <v>1224964417</v>
      </c>
      <c r="C10" s="63">
        <f>SUM(C5:C9)</f>
        <v>0</v>
      </c>
      <c r="D10" s="64">
        <f aca="true" t="shared" si="0" ref="D10:Z10">SUM(D5:D9)</f>
        <v>1572913140</v>
      </c>
      <c r="E10" s="65">
        <f t="shared" si="0"/>
        <v>1416542623</v>
      </c>
      <c r="F10" s="65">
        <f t="shared" si="0"/>
        <v>120474868</v>
      </c>
      <c r="G10" s="65">
        <f t="shared" si="0"/>
        <v>13814572</v>
      </c>
      <c r="H10" s="65">
        <f t="shared" si="0"/>
        <v>9391550</v>
      </c>
      <c r="I10" s="65">
        <f t="shared" si="0"/>
        <v>143680990</v>
      </c>
      <c r="J10" s="65">
        <f t="shared" si="0"/>
        <v>118999192</v>
      </c>
      <c r="K10" s="65">
        <f t="shared" si="0"/>
        <v>108915840</v>
      </c>
      <c r="L10" s="65">
        <f t="shared" si="0"/>
        <v>100388967</v>
      </c>
      <c r="M10" s="65">
        <f t="shared" si="0"/>
        <v>328303999</v>
      </c>
      <c r="N10" s="65">
        <f t="shared" si="0"/>
        <v>157176199</v>
      </c>
      <c r="O10" s="65">
        <f t="shared" si="0"/>
        <v>58574026</v>
      </c>
      <c r="P10" s="65">
        <f t="shared" si="0"/>
        <v>163472364</v>
      </c>
      <c r="Q10" s="65">
        <f t="shared" si="0"/>
        <v>379222589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851207578</v>
      </c>
      <c r="W10" s="65">
        <f t="shared" si="0"/>
        <v>1120167000</v>
      </c>
      <c r="X10" s="65">
        <f t="shared" si="0"/>
        <v>-268959422</v>
      </c>
      <c r="Y10" s="66">
        <f>+IF(W10&lt;&gt;0,(X10/W10)*100,0)</f>
        <v>-24.01065394713467</v>
      </c>
      <c r="Z10" s="67">
        <f t="shared" si="0"/>
        <v>1416542623</v>
      </c>
    </row>
    <row r="11" spans="1:26" ht="13.5">
      <c r="A11" s="57" t="s">
        <v>36</v>
      </c>
      <c r="B11" s="18">
        <v>331801455</v>
      </c>
      <c r="C11" s="18">
        <v>0</v>
      </c>
      <c r="D11" s="58">
        <v>430067327</v>
      </c>
      <c r="E11" s="59">
        <v>419083918</v>
      </c>
      <c r="F11" s="59">
        <v>50642703</v>
      </c>
      <c r="G11" s="59">
        <v>552606</v>
      </c>
      <c r="H11" s="59">
        <v>27845228</v>
      </c>
      <c r="I11" s="59">
        <v>79040537</v>
      </c>
      <c r="J11" s="59">
        <v>27399988</v>
      </c>
      <c r="K11" s="59">
        <v>28174980</v>
      </c>
      <c r="L11" s="59">
        <v>28204180</v>
      </c>
      <c r="M11" s="59">
        <v>83779148</v>
      </c>
      <c r="N11" s="59">
        <v>28528746</v>
      </c>
      <c r="O11" s="59">
        <v>28312748</v>
      </c>
      <c r="P11" s="59">
        <v>857146</v>
      </c>
      <c r="Q11" s="59">
        <v>57698640</v>
      </c>
      <c r="R11" s="59">
        <v>0</v>
      </c>
      <c r="S11" s="59">
        <v>0</v>
      </c>
      <c r="T11" s="59">
        <v>0</v>
      </c>
      <c r="U11" s="59">
        <v>0</v>
      </c>
      <c r="V11" s="59">
        <v>220518325</v>
      </c>
      <c r="W11" s="59">
        <v>300321000</v>
      </c>
      <c r="X11" s="59">
        <v>-79802675</v>
      </c>
      <c r="Y11" s="60">
        <v>-26.57</v>
      </c>
      <c r="Z11" s="61">
        <v>419083918</v>
      </c>
    </row>
    <row r="12" spans="1:26" ht="13.5">
      <c r="A12" s="57" t="s">
        <v>37</v>
      </c>
      <c r="B12" s="18">
        <v>20971511</v>
      </c>
      <c r="C12" s="18">
        <v>0</v>
      </c>
      <c r="D12" s="58">
        <v>23357485</v>
      </c>
      <c r="E12" s="59">
        <v>30708577</v>
      </c>
      <c r="F12" s="59">
        <v>3942790</v>
      </c>
      <c r="G12" s="59">
        <v>0</v>
      </c>
      <c r="H12" s="59">
        <v>1972062</v>
      </c>
      <c r="I12" s="59">
        <v>5914852</v>
      </c>
      <c r="J12" s="59">
        <v>1971395</v>
      </c>
      <c r="K12" s="59">
        <v>1971395</v>
      </c>
      <c r="L12" s="59">
        <v>1971395</v>
      </c>
      <c r="M12" s="59">
        <v>5914185</v>
      </c>
      <c r="N12" s="59">
        <v>1971388</v>
      </c>
      <c r="O12" s="59">
        <v>3574680</v>
      </c>
      <c r="P12" s="59">
        <v>0</v>
      </c>
      <c r="Q12" s="59">
        <v>5546068</v>
      </c>
      <c r="R12" s="59">
        <v>0</v>
      </c>
      <c r="S12" s="59">
        <v>0</v>
      </c>
      <c r="T12" s="59">
        <v>0</v>
      </c>
      <c r="U12" s="59">
        <v>0</v>
      </c>
      <c r="V12" s="59">
        <v>17375105</v>
      </c>
      <c r="W12" s="59">
        <v>17514000</v>
      </c>
      <c r="X12" s="59">
        <v>-138895</v>
      </c>
      <c r="Y12" s="60">
        <v>-0.79</v>
      </c>
      <c r="Z12" s="61">
        <v>30708577</v>
      </c>
    </row>
    <row r="13" spans="1:26" ht="13.5">
      <c r="A13" s="57" t="s">
        <v>98</v>
      </c>
      <c r="B13" s="18">
        <v>225855526</v>
      </c>
      <c r="C13" s="18">
        <v>0</v>
      </c>
      <c r="D13" s="58">
        <v>216791919</v>
      </c>
      <c r="E13" s="59">
        <v>226791925</v>
      </c>
      <c r="F13" s="59">
        <v>0</v>
      </c>
      <c r="G13" s="59">
        <v>28500</v>
      </c>
      <c r="H13" s="59">
        <v>0</v>
      </c>
      <c r="I13" s="59">
        <v>28500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28500</v>
      </c>
      <c r="W13" s="59">
        <v>172287000</v>
      </c>
      <c r="X13" s="59">
        <v>-172258500</v>
      </c>
      <c r="Y13" s="60">
        <v>-99.98</v>
      </c>
      <c r="Z13" s="61">
        <v>226791925</v>
      </c>
    </row>
    <row r="14" spans="1:26" ht="13.5">
      <c r="A14" s="57" t="s">
        <v>38</v>
      </c>
      <c r="B14" s="18">
        <v>6940964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476649439</v>
      </c>
      <c r="C15" s="18">
        <v>0</v>
      </c>
      <c r="D15" s="58">
        <v>555735515</v>
      </c>
      <c r="E15" s="59">
        <v>658961154</v>
      </c>
      <c r="F15" s="59">
        <v>63879308</v>
      </c>
      <c r="G15" s="59">
        <v>6924</v>
      </c>
      <c r="H15" s="59">
        <v>50530409</v>
      </c>
      <c r="I15" s="59">
        <v>114416641</v>
      </c>
      <c r="J15" s="59">
        <v>41334639</v>
      </c>
      <c r="K15" s="59">
        <v>32578928</v>
      </c>
      <c r="L15" s="59">
        <v>34951190</v>
      </c>
      <c r="M15" s="59">
        <v>108864757</v>
      </c>
      <c r="N15" s="59">
        <v>33047847</v>
      </c>
      <c r="O15" s="59">
        <v>32285867</v>
      </c>
      <c r="P15" s="59">
        <v>34244923</v>
      </c>
      <c r="Q15" s="59">
        <v>99578637</v>
      </c>
      <c r="R15" s="59">
        <v>0</v>
      </c>
      <c r="S15" s="59">
        <v>0</v>
      </c>
      <c r="T15" s="59">
        <v>0</v>
      </c>
      <c r="U15" s="59">
        <v>0</v>
      </c>
      <c r="V15" s="59">
        <v>322860035</v>
      </c>
      <c r="W15" s="59">
        <v>417114000</v>
      </c>
      <c r="X15" s="59">
        <v>-94253965</v>
      </c>
      <c r="Y15" s="60">
        <v>-22.6</v>
      </c>
      <c r="Z15" s="61">
        <v>658961154</v>
      </c>
    </row>
    <row r="16" spans="1:26" ht="13.5">
      <c r="A16" s="68" t="s">
        <v>40</v>
      </c>
      <c r="B16" s="18">
        <v>55226178</v>
      </c>
      <c r="C16" s="18">
        <v>0</v>
      </c>
      <c r="D16" s="58">
        <v>0</v>
      </c>
      <c r="E16" s="59">
        <v>0</v>
      </c>
      <c r="F16" s="59">
        <v>32879</v>
      </c>
      <c r="G16" s="59">
        <v>2997711</v>
      </c>
      <c r="H16" s="59">
        <v>15439478</v>
      </c>
      <c r="I16" s="59">
        <v>18470068</v>
      </c>
      <c r="J16" s="59">
        <v>8287122</v>
      </c>
      <c r="K16" s="59">
        <v>7445928</v>
      </c>
      <c r="L16" s="59">
        <v>7685388</v>
      </c>
      <c r="M16" s="59">
        <v>23418438</v>
      </c>
      <c r="N16" s="59">
        <v>-8717806</v>
      </c>
      <c r="O16" s="59">
        <v>9861312</v>
      </c>
      <c r="P16" s="59">
        <v>-570788</v>
      </c>
      <c r="Q16" s="59">
        <v>572718</v>
      </c>
      <c r="R16" s="59">
        <v>0</v>
      </c>
      <c r="S16" s="59">
        <v>0</v>
      </c>
      <c r="T16" s="59">
        <v>0</v>
      </c>
      <c r="U16" s="59">
        <v>0</v>
      </c>
      <c r="V16" s="59">
        <v>42461224</v>
      </c>
      <c r="W16" s="59"/>
      <c r="X16" s="59">
        <v>42461224</v>
      </c>
      <c r="Y16" s="60">
        <v>0</v>
      </c>
      <c r="Z16" s="61">
        <v>0</v>
      </c>
    </row>
    <row r="17" spans="1:26" ht="13.5">
      <c r="A17" s="57" t="s">
        <v>41</v>
      </c>
      <c r="B17" s="18">
        <v>343638901</v>
      </c>
      <c r="C17" s="18">
        <v>0</v>
      </c>
      <c r="D17" s="58">
        <v>485601754</v>
      </c>
      <c r="E17" s="59">
        <v>412658526</v>
      </c>
      <c r="F17" s="59">
        <v>27665267</v>
      </c>
      <c r="G17" s="59">
        <v>21838094</v>
      </c>
      <c r="H17" s="59">
        <v>22989884</v>
      </c>
      <c r="I17" s="59">
        <v>72493245</v>
      </c>
      <c r="J17" s="59">
        <v>36819652</v>
      </c>
      <c r="K17" s="59">
        <v>29940708</v>
      </c>
      <c r="L17" s="59">
        <v>33894085</v>
      </c>
      <c r="M17" s="59">
        <v>100654445</v>
      </c>
      <c r="N17" s="59">
        <v>40821229</v>
      </c>
      <c r="O17" s="59">
        <v>19283698</v>
      </c>
      <c r="P17" s="59">
        <v>22031953</v>
      </c>
      <c r="Q17" s="59">
        <v>82136880</v>
      </c>
      <c r="R17" s="59">
        <v>0</v>
      </c>
      <c r="S17" s="59">
        <v>0</v>
      </c>
      <c r="T17" s="59">
        <v>0</v>
      </c>
      <c r="U17" s="59">
        <v>0</v>
      </c>
      <c r="V17" s="59">
        <v>255284570</v>
      </c>
      <c r="W17" s="59">
        <v>388837000</v>
      </c>
      <c r="X17" s="59">
        <v>-133552430</v>
      </c>
      <c r="Y17" s="60">
        <v>-34.35</v>
      </c>
      <c r="Z17" s="61">
        <v>412658526</v>
      </c>
    </row>
    <row r="18" spans="1:26" ht="13.5">
      <c r="A18" s="69" t="s">
        <v>42</v>
      </c>
      <c r="B18" s="70">
        <f>SUM(B11:B17)</f>
        <v>1461083974</v>
      </c>
      <c r="C18" s="70">
        <f>SUM(C11:C17)</f>
        <v>0</v>
      </c>
      <c r="D18" s="71">
        <f aca="true" t="shared" si="1" ref="D18:Z18">SUM(D11:D17)</f>
        <v>1711554000</v>
      </c>
      <c r="E18" s="72">
        <f t="shared" si="1"/>
        <v>1748204100</v>
      </c>
      <c r="F18" s="72">
        <f t="shared" si="1"/>
        <v>146162947</v>
      </c>
      <c r="G18" s="72">
        <f t="shared" si="1"/>
        <v>25423835</v>
      </c>
      <c r="H18" s="72">
        <f t="shared" si="1"/>
        <v>118777061</v>
      </c>
      <c r="I18" s="72">
        <f t="shared" si="1"/>
        <v>290363843</v>
      </c>
      <c r="J18" s="72">
        <f t="shared" si="1"/>
        <v>115812796</v>
      </c>
      <c r="K18" s="72">
        <f t="shared" si="1"/>
        <v>100111939</v>
      </c>
      <c r="L18" s="72">
        <f t="shared" si="1"/>
        <v>106706238</v>
      </c>
      <c r="M18" s="72">
        <f t="shared" si="1"/>
        <v>322630973</v>
      </c>
      <c r="N18" s="72">
        <f t="shared" si="1"/>
        <v>95651404</v>
      </c>
      <c r="O18" s="72">
        <f t="shared" si="1"/>
        <v>93318305</v>
      </c>
      <c r="P18" s="72">
        <f t="shared" si="1"/>
        <v>56563234</v>
      </c>
      <c r="Q18" s="72">
        <f t="shared" si="1"/>
        <v>245532943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858527759</v>
      </c>
      <c r="W18" s="72">
        <f t="shared" si="1"/>
        <v>1296073000</v>
      </c>
      <c r="X18" s="72">
        <f t="shared" si="1"/>
        <v>-437545241</v>
      </c>
      <c r="Y18" s="66">
        <f>+IF(W18&lt;&gt;0,(X18/W18)*100,0)</f>
        <v>-33.759305301476076</v>
      </c>
      <c r="Z18" s="73">
        <f t="shared" si="1"/>
        <v>1748204100</v>
      </c>
    </row>
    <row r="19" spans="1:26" ht="13.5">
      <c r="A19" s="69" t="s">
        <v>43</v>
      </c>
      <c r="B19" s="74">
        <f>+B10-B18</f>
        <v>-236119557</v>
      </c>
      <c r="C19" s="74">
        <f>+C10-C18</f>
        <v>0</v>
      </c>
      <c r="D19" s="75">
        <f aca="true" t="shared" si="2" ref="D19:Z19">+D10-D18</f>
        <v>-138640860</v>
      </c>
      <c r="E19" s="76">
        <f t="shared" si="2"/>
        <v>-331661477</v>
      </c>
      <c r="F19" s="76">
        <f t="shared" si="2"/>
        <v>-25688079</v>
      </c>
      <c r="G19" s="76">
        <f t="shared" si="2"/>
        <v>-11609263</v>
      </c>
      <c r="H19" s="76">
        <f t="shared" si="2"/>
        <v>-109385511</v>
      </c>
      <c r="I19" s="76">
        <f t="shared" si="2"/>
        <v>-146682853</v>
      </c>
      <c r="J19" s="76">
        <f t="shared" si="2"/>
        <v>3186396</v>
      </c>
      <c r="K19" s="76">
        <f t="shared" si="2"/>
        <v>8803901</v>
      </c>
      <c r="L19" s="76">
        <f t="shared" si="2"/>
        <v>-6317271</v>
      </c>
      <c r="M19" s="76">
        <f t="shared" si="2"/>
        <v>5673026</v>
      </c>
      <c r="N19" s="76">
        <f t="shared" si="2"/>
        <v>61524795</v>
      </c>
      <c r="O19" s="76">
        <f t="shared" si="2"/>
        <v>-34744279</v>
      </c>
      <c r="P19" s="76">
        <f t="shared" si="2"/>
        <v>106909130</v>
      </c>
      <c r="Q19" s="76">
        <f t="shared" si="2"/>
        <v>133689646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-7320181</v>
      </c>
      <c r="W19" s="76">
        <f>IF(E10=E18,0,W10-W18)</f>
        <v>-175906000</v>
      </c>
      <c r="X19" s="76">
        <f t="shared" si="2"/>
        <v>168585819</v>
      </c>
      <c r="Y19" s="77">
        <f>+IF(W19&lt;&gt;0,(X19/W19)*100,0)</f>
        <v>-95.83858367537206</v>
      </c>
      <c r="Z19" s="78">
        <f t="shared" si="2"/>
        <v>-331661477</v>
      </c>
    </row>
    <row r="20" spans="1:26" ht="13.5">
      <c r="A20" s="57" t="s">
        <v>44</v>
      </c>
      <c r="B20" s="18">
        <v>77740981</v>
      </c>
      <c r="C20" s="18">
        <v>0</v>
      </c>
      <c r="D20" s="58">
        <v>0</v>
      </c>
      <c r="E20" s="59">
        <v>115800000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115800000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-158378576</v>
      </c>
      <c r="C22" s="85">
        <f>SUM(C19:C21)</f>
        <v>0</v>
      </c>
      <c r="D22" s="86">
        <f aca="true" t="shared" si="3" ref="D22:Z22">SUM(D19:D21)</f>
        <v>-138640860</v>
      </c>
      <c r="E22" s="87">
        <f t="shared" si="3"/>
        <v>-215861477</v>
      </c>
      <c r="F22" s="87">
        <f t="shared" si="3"/>
        <v>-25688079</v>
      </c>
      <c r="G22" s="87">
        <f t="shared" si="3"/>
        <v>-11609263</v>
      </c>
      <c r="H22" s="87">
        <f t="shared" si="3"/>
        <v>-109385511</v>
      </c>
      <c r="I22" s="87">
        <f t="shared" si="3"/>
        <v>-146682853</v>
      </c>
      <c r="J22" s="87">
        <f t="shared" si="3"/>
        <v>3186396</v>
      </c>
      <c r="K22" s="87">
        <f t="shared" si="3"/>
        <v>8803901</v>
      </c>
      <c r="L22" s="87">
        <f t="shared" si="3"/>
        <v>-6317271</v>
      </c>
      <c r="M22" s="87">
        <f t="shared" si="3"/>
        <v>5673026</v>
      </c>
      <c r="N22" s="87">
        <f t="shared" si="3"/>
        <v>61524795</v>
      </c>
      <c r="O22" s="87">
        <f t="shared" si="3"/>
        <v>-34744279</v>
      </c>
      <c r="P22" s="87">
        <f t="shared" si="3"/>
        <v>106909130</v>
      </c>
      <c r="Q22" s="87">
        <f t="shared" si="3"/>
        <v>133689646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-7320181</v>
      </c>
      <c r="W22" s="87">
        <f t="shared" si="3"/>
        <v>-175906000</v>
      </c>
      <c r="X22" s="87">
        <f t="shared" si="3"/>
        <v>168585819</v>
      </c>
      <c r="Y22" s="88">
        <f>+IF(W22&lt;&gt;0,(X22/W22)*100,0)</f>
        <v>-95.83858367537206</v>
      </c>
      <c r="Z22" s="89">
        <f t="shared" si="3"/>
        <v>-215861477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-158378576</v>
      </c>
      <c r="C24" s="74">
        <f>SUM(C22:C23)</f>
        <v>0</v>
      </c>
      <c r="D24" s="75">
        <f aca="true" t="shared" si="4" ref="D24:Z24">SUM(D22:D23)</f>
        <v>-138640860</v>
      </c>
      <c r="E24" s="76">
        <f t="shared" si="4"/>
        <v>-215861477</v>
      </c>
      <c r="F24" s="76">
        <f t="shared" si="4"/>
        <v>-25688079</v>
      </c>
      <c r="G24" s="76">
        <f t="shared" si="4"/>
        <v>-11609263</v>
      </c>
      <c r="H24" s="76">
        <f t="shared" si="4"/>
        <v>-109385511</v>
      </c>
      <c r="I24" s="76">
        <f t="shared" si="4"/>
        <v>-146682853</v>
      </c>
      <c r="J24" s="76">
        <f t="shared" si="4"/>
        <v>3186396</v>
      </c>
      <c r="K24" s="76">
        <f t="shared" si="4"/>
        <v>8803901</v>
      </c>
      <c r="L24" s="76">
        <f t="shared" si="4"/>
        <v>-6317271</v>
      </c>
      <c r="M24" s="76">
        <f t="shared" si="4"/>
        <v>5673026</v>
      </c>
      <c r="N24" s="76">
        <f t="shared" si="4"/>
        <v>61524795</v>
      </c>
      <c r="O24" s="76">
        <f t="shared" si="4"/>
        <v>-34744279</v>
      </c>
      <c r="P24" s="76">
        <f t="shared" si="4"/>
        <v>106909130</v>
      </c>
      <c r="Q24" s="76">
        <f t="shared" si="4"/>
        <v>133689646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-7320181</v>
      </c>
      <c r="W24" s="76">
        <f t="shared" si="4"/>
        <v>-175906000</v>
      </c>
      <c r="X24" s="76">
        <f t="shared" si="4"/>
        <v>168585819</v>
      </c>
      <c r="Y24" s="77">
        <f>+IF(W24&lt;&gt;0,(X24/W24)*100,0)</f>
        <v>-95.83858367537206</v>
      </c>
      <c r="Z24" s="78">
        <f t="shared" si="4"/>
        <v>-215861477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214725424</v>
      </c>
      <c r="C27" s="21">
        <v>0</v>
      </c>
      <c r="D27" s="98">
        <v>241497885</v>
      </c>
      <c r="E27" s="99">
        <v>243329334</v>
      </c>
      <c r="F27" s="99">
        <v>8637886</v>
      </c>
      <c r="G27" s="99">
        <v>3922404</v>
      </c>
      <c r="H27" s="99">
        <v>7357622</v>
      </c>
      <c r="I27" s="99">
        <v>19917912</v>
      </c>
      <c r="J27" s="99">
        <v>21072057</v>
      </c>
      <c r="K27" s="99">
        <v>26272819</v>
      </c>
      <c r="L27" s="99">
        <v>30660216</v>
      </c>
      <c r="M27" s="99">
        <v>78005092</v>
      </c>
      <c r="N27" s="99">
        <v>6489422</v>
      </c>
      <c r="O27" s="99">
        <v>11256266</v>
      </c>
      <c r="P27" s="99">
        <v>14743774</v>
      </c>
      <c r="Q27" s="99">
        <v>32489462</v>
      </c>
      <c r="R27" s="99">
        <v>0</v>
      </c>
      <c r="S27" s="99">
        <v>0</v>
      </c>
      <c r="T27" s="99">
        <v>0</v>
      </c>
      <c r="U27" s="99">
        <v>0</v>
      </c>
      <c r="V27" s="99">
        <v>130412466</v>
      </c>
      <c r="W27" s="99">
        <v>182497001</v>
      </c>
      <c r="X27" s="99">
        <v>-52084535</v>
      </c>
      <c r="Y27" s="100">
        <v>-28.54</v>
      </c>
      <c r="Z27" s="101">
        <v>243329334</v>
      </c>
    </row>
    <row r="28" spans="1:26" ht="13.5">
      <c r="A28" s="102" t="s">
        <v>44</v>
      </c>
      <c r="B28" s="18">
        <v>77792537</v>
      </c>
      <c r="C28" s="18">
        <v>0</v>
      </c>
      <c r="D28" s="58">
        <v>117500000</v>
      </c>
      <c r="E28" s="59">
        <v>185542788</v>
      </c>
      <c r="F28" s="59">
        <v>8637886</v>
      </c>
      <c r="G28" s="59">
        <v>3922404</v>
      </c>
      <c r="H28" s="59">
        <v>7357622</v>
      </c>
      <c r="I28" s="59">
        <v>19917912</v>
      </c>
      <c r="J28" s="59">
        <v>21072057</v>
      </c>
      <c r="K28" s="59">
        <v>26272819</v>
      </c>
      <c r="L28" s="59">
        <v>30660216</v>
      </c>
      <c r="M28" s="59">
        <v>78005092</v>
      </c>
      <c r="N28" s="59">
        <v>6489422</v>
      </c>
      <c r="O28" s="59">
        <v>11256266</v>
      </c>
      <c r="P28" s="59">
        <v>14743774</v>
      </c>
      <c r="Q28" s="59">
        <v>32489462</v>
      </c>
      <c r="R28" s="59">
        <v>0</v>
      </c>
      <c r="S28" s="59">
        <v>0</v>
      </c>
      <c r="T28" s="59">
        <v>0</v>
      </c>
      <c r="U28" s="59">
        <v>0</v>
      </c>
      <c r="V28" s="59">
        <v>130412466</v>
      </c>
      <c r="W28" s="59">
        <v>139157091</v>
      </c>
      <c r="X28" s="59">
        <v>-8744625</v>
      </c>
      <c r="Y28" s="60">
        <v>-6.28</v>
      </c>
      <c r="Z28" s="61">
        <v>185542788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136932887</v>
      </c>
      <c r="C31" s="18">
        <v>0</v>
      </c>
      <c r="D31" s="58">
        <v>123997885</v>
      </c>
      <c r="E31" s="59">
        <v>57786546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43339910</v>
      </c>
      <c r="X31" s="59">
        <v>-43339910</v>
      </c>
      <c r="Y31" s="60">
        <v>-100</v>
      </c>
      <c r="Z31" s="61">
        <v>57786546</v>
      </c>
    </row>
    <row r="32" spans="1:26" ht="13.5">
      <c r="A32" s="69" t="s">
        <v>50</v>
      </c>
      <c r="B32" s="21">
        <f>SUM(B28:B31)</f>
        <v>214725424</v>
      </c>
      <c r="C32" s="21">
        <f>SUM(C28:C31)</f>
        <v>0</v>
      </c>
      <c r="D32" s="98">
        <f aca="true" t="shared" si="5" ref="D32:Z32">SUM(D28:D31)</f>
        <v>241497885</v>
      </c>
      <c r="E32" s="99">
        <f t="shared" si="5"/>
        <v>243329334</v>
      </c>
      <c r="F32" s="99">
        <f t="shared" si="5"/>
        <v>8637886</v>
      </c>
      <c r="G32" s="99">
        <f t="shared" si="5"/>
        <v>3922404</v>
      </c>
      <c r="H32" s="99">
        <f t="shared" si="5"/>
        <v>7357622</v>
      </c>
      <c r="I32" s="99">
        <f t="shared" si="5"/>
        <v>19917912</v>
      </c>
      <c r="J32" s="99">
        <f t="shared" si="5"/>
        <v>21072057</v>
      </c>
      <c r="K32" s="99">
        <f t="shared" si="5"/>
        <v>26272819</v>
      </c>
      <c r="L32" s="99">
        <f t="shared" si="5"/>
        <v>30660216</v>
      </c>
      <c r="M32" s="99">
        <f t="shared" si="5"/>
        <v>78005092</v>
      </c>
      <c r="N32" s="99">
        <f t="shared" si="5"/>
        <v>6489422</v>
      </c>
      <c r="O32" s="99">
        <f t="shared" si="5"/>
        <v>11256266</v>
      </c>
      <c r="P32" s="99">
        <f t="shared" si="5"/>
        <v>14743774</v>
      </c>
      <c r="Q32" s="99">
        <f t="shared" si="5"/>
        <v>32489462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130412466</v>
      </c>
      <c r="W32" s="99">
        <f t="shared" si="5"/>
        <v>182497001</v>
      </c>
      <c r="X32" s="99">
        <f t="shared" si="5"/>
        <v>-52084535</v>
      </c>
      <c r="Y32" s="100">
        <f>+IF(W32&lt;&gt;0,(X32/W32)*100,0)</f>
        <v>-28.539940226195824</v>
      </c>
      <c r="Z32" s="101">
        <f t="shared" si="5"/>
        <v>243329334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669180794</v>
      </c>
      <c r="C35" s="18">
        <v>0</v>
      </c>
      <c r="D35" s="58">
        <v>877808156</v>
      </c>
      <c r="E35" s="59">
        <v>877808156</v>
      </c>
      <c r="F35" s="59">
        <v>784120640</v>
      </c>
      <c r="G35" s="59">
        <v>904368635</v>
      </c>
      <c r="H35" s="59">
        <v>904368635</v>
      </c>
      <c r="I35" s="59">
        <v>904368635</v>
      </c>
      <c r="J35" s="59">
        <v>0</v>
      </c>
      <c r="K35" s="59">
        <v>505620702</v>
      </c>
      <c r="L35" s="59">
        <v>483213369</v>
      </c>
      <c r="M35" s="59">
        <v>483213369</v>
      </c>
      <c r="N35" s="59">
        <v>471092434</v>
      </c>
      <c r="O35" s="59">
        <v>0</v>
      </c>
      <c r="P35" s="59">
        <v>0</v>
      </c>
      <c r="Q35" s="59">
        <v>471092434</v>
      </c>
      <c r="R35" s="59">
        <v>0</v>
      </c>
      <c r="S35" s="59">
        <v>0</v>
      </c>
      <c r="T35" s="59">
        <v>0</v>
      </c>
      <c r="U35" s="59">
        <v>0</v>
      </c>
      <c r="V35" s="59">
        <v>471092434</v>
      </c>
      <c r="W35" s="59">
        <v>658356117</v>
      </c>
      <c r="X35" s="59">
        <v>-187263683</v>
      </c>
      <c r="Y35" s="60">
        <v>-28.44</v>
      </c>
      <c r="Z35" s="61">
        <v>877808156</v>
      </c>
    </row>
    <row r="36" spans="1:26" ht="13.5">
      <c r="A36" s="57" t="s">
        <v>53</v>
      </c>
      <c r="B36" s="18">
        <v>4119275057</v>
      </c>
      <c r="C36" s="18">
        <v>0</v>
      </c>
      <c r="D36" s="58">
        <v>4374176269</v>
      </c>
      <c r="E36" s="59">
        <v>4374176269</v>
      </c>
      <c r="F36" s="59">
        <v>183053176</v>
      </c>
      <c r="G36" s="59">
        <v>232947422</v>
      </c>
      <c r="H36" s="59">
        <v>240305043</v>
      </c>
      <c r="I36" s="59">
        <v>240305043</v>
      </c>
      <c r="J36" s="59">
        <v>0</v>
      </c>
      <c r="K36" s="59">
        <v>239804074</v>
      </c>
      <c r="L36" s="59">
        <v>2700424583</v>
      </c>
      <c r="M36" s="59">
        <v>2700424583</v>
      </c>
      <c r="N36" s="59">
        <v>276927995</v>
      </c>
      <c r="O36" s="59">
        <v>0</v>
      </c>
      <c r="P36" s="59">
        <v>0</v>
      </c>
      <c r="Q36" s="59">
        <v>276927995</v>
      </c>
      <c r="R36" s="59">
        <v>0</v>
      </c>
      <c r="S36" s="59">
        <v>0</v>
      </c>
      <c r="T36" s="59">
        <v>0</v>
      </c>
      <c r="U36" s="59">
        <v>0</v>
      </c>
      <c r="V36" s="59">
        <v>276927995</v>
      </c>
      <c r="W36" s="59">
        <v>3280632202</v>
      </c>
      <c r="X36" s="59">
        <v>-3003704207</v>
      </c>
      <c r="Y36" s="60">
        <v>-91.56</v>
      </c>
      <c r="Z36" s="61">
        <v>4374176269</v>
      </c>
    </row>
    <row r="37" spans="1:26" ht="13.5">
      <c r="A37" s="57" t="s">
        <v>54</v>
      </c>
      <c r="B37" s="18">
        <v>306626274</v>
      </c>
      <c r="C37" s="18">
        <v>0</v>
      </c>
      <c r="D37" s="58">
        <v>194149568</v>
      </c>
      <c r="E37" s="59">
        <v>194149568</v>
      </c>
      <c r="F37" s="59">
        <v>164357764</v>
      </c>
      <c r="G37" s="59">
        <v>215692200</v>
      </c>
      <c r="H37" s="59">
        <v>207351466</v>
      </c>
      <c r="I37" s="59">
        <v>207351466</v>
      </c>
      <c r="J37" s="59">
        <v>0</v>
      </c>
      <c r="K37" s="59">
        <v>77683656</v>
      </c>
      <c r="L37" s="59">
        <v>174903963</v>
      </c>
      <c r="M37" s="59">
        <v>174903963</v>
      </c>
      <c r="N37" s="59">
        <v>-179264891</v>
      </c>
      <c r="O37" s="59">
        <v>0</v>
      </c>
      <c r="P37" s="59">
        <v>0</v>
      </c>
      <c r="Q37" s="59">
        <v>-179264891</v>
      </c>
      <c r="R37" s="59">
        <v>0</v>
      </c>
      <c r="S37" s="59">
        <v>0</v>
      </c>
      <c r="T37" s="59">
        <v>0</v>
      </c>
      <c r="U37" s="59">
        <v>0</v>
      </c>
      <c r="V37" s="59">
        <v>-179264891</v>
      </c>
      <c r="W37" s="59">
        <v>145612176</v>
      </c>
      <c r="X37" s="59">
        <v>-324877067</v>
      </c>
      <c r="Y37" s="60">
        <v>-223.11</v>
      </c>
      <c r="Z37" s="61">
        <v>194149568</v>
      </c>
    </row>
    <row r="38" spans="1:26" ht="13.5">
      <c r="A38" s="57" t="s">
        <v>55</v>
      </c>
      <c r="B38" s="18">
        <v>188422156</v>
      </c>
      <c r="C38" s="18">
        <v>0</v>
      </c>
      <c r="D38" s="58">
        <v>186825000</v>
      </c>
      <c r="E38" s="59">
        <v>186825000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274786783</v>
      </c>
      <c r="M38" s="59">
        <v>274786783</v>
      </c>
      <c r="N38" s="59">
        <v>274786783</v>
      </c>
      <c r="O38" s="59">
        <v>0</v>
      </c>
      <c r="P38" s="59">
        <v>0</v>
      </c>
      <c r="Q38" s="59">
        <v>274786783</v>
      </c>
      <c r="R38" s="59">
        <v>0</v>
      </c>
      <c r="S38" s="59">
        <v>0</v>
      </c>
      <c r="T38" s="59">
        <v>0</v>
      </c>
      <c r="U38" s="59">
        <v>0</v>
      </c>
      <c r="V38" s="59">
        <v>274786783</v>
      </c>
      <c r="W38" s="59">
        <v>140118750</v>
      </c>
      <c r="X38" s="59">
        <v>134668033</v>
      </c>
      <c r="Y38" s="60">
        <v>96.11</v>
      </c>
      <c r="Z38" s="61">
        <v>186825000</v>
      </c>
    </row>
    <row r="39" spans="1:26" ht="13.5">
      <c r="A39" s="57" t="s">
        <v>56</v>
      </c>
      <c r="B39" s="18">
        <v>4293407421</v>
      </c>
      <c r="C39" s="18">
        <v>0</v>
      </c>
      <c r="D39" s="58">
        <v>4871009857</v>
      </c>
      <c r="E39" s="59">
        <v>4871009857</v>
      </c>
      <c r="F39" s="59">
        <v>802816052</v>
      </c>
      <c r="G39" s="59">
        <v>921623857</v>
      </c>
      <c r="H39" s="59">
        <v>937322212</v>
      </c>
      <c r="I39" s="59">
        <v>937322212</v>
      </c>
      <c r="J39" s="59">
        <v>0</v>
      </c>
      <c r="K39" s="59">
        <v>667741120</v>
      </c>
      <c r="L39" s="59">
        <v>2733947206</v>
      </c>
      <c r="M39" s="59">
        <v>2733947206</v>
      </c>
      <c r="N39" s="59">
        <v>652498537</v>
      </c>
      <c r="O39" s="59">
        <v>0</v>
      </c>
      <c r="P39" s="59">
        <v>0</v>
      </c>
      <c r="Q39" s="59">
        <v>652498537</v>
      </c>
      <c r="R39" s="59">
        <v>0</v>
      </c>
      <c r="S39" s="59">
        <v>0</v>
      </c>
      <c r="T39" s="59">
        <v>0</v>
      </c>
      <c r="U39" s="59">
        <v>0</v>
      </c>
      <c r="V39" s="59">
        <v>652498537</v>
      </c>
      <c r="W39" s="59">
        <v>3653257393</v>
      </c>
      <c r="X39" s="59">
        <v>-3000758856</v>
      </c>
      <c r="Y39" s="60">
        <v>-82.14</v>
      </c>
      <c r="Z39" s="61">
        <v>4871009857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156610774</v>
      </c>
      <c r="C42" s="18">
        <v>0</v>
      </c>
      <c r="D42" s="58">
        <v>-37995079</v>
      </c>
      <c r="E42" s="59">
        <v>-130945205</v>
      </c>
      <c r="F42" s="59">
        <v>48791629</v>
      </c>
      <c r="G42" s="59">
        <v>-40478483</v>
      </c>
      <c r="H42" s="59">
        <v>-32691644</v>
      </c>
      <c r="I42" s="59">
        <v>-24378498</v>
      </c>
      <c r="J42" s="59">
        <v>-15878917</v>
      </c>
      <c r="K42" s="59">
        <v>-15363387</v>
      </c>
      <c r="L42" s="59">
        <v>71442964</v>
      </c>
      <c r="M42" s="59">
        <v>40200660</v>
      </c>
      <c r="N42" s="59">
        <v>-29931043</v>
      </c>
      <c r="O42" s="59">
        <v>-11474770</v>
      </c>
      <c r="P42" s="59">
        <v>-12373378</v>
      </c>
      <c r="Q42" s="59">
        <v>-53779191</v>
      </c>
      <c r="R42" s="59">
        <v>0</v>
      </c>
      <c r="S42" s="59">
        <v>0</v>
      </c>
      <c r="T42" s="59">
        <v>0</v>
      </c>
      <c r="U42" s="59">
        <v>0</v>
      </c>
      <c r="V42" s="59">
        <v>-37957029</v>
      </c>
      <c r="W42" s="59">
        <v>86029360</v>
      </c>
      <c r="X42" s="59">
        <v>-123986389</v>
      </c>
      <c r="Y42" s="60">
        <v>-144.12</v>
      </c>
      <c r="Z42" s="61">
        <v>-130945205</v>
      </c>
    </row>
    <row r="43" spans="1:26" ht="13.5">
      <c r="A43" s="57" t="s">
        <v>59</v>
      </c>
      <c r="B43" s="18">
        <v>-237971222</v>
      </c>
      <c r="C43" s="18">
        <v>0</v>
      </c>
      <c r="D43" s="58">
        <v>-39497885</v>
      </c>
      <c r="E43" s="59">
        <v>-8329344</v>
      </c>
      <c r="F43" s="59">
        <v>-8105920</v>
      </c>
      <c r="G43" s="59">
        <v>-3922404</v>
      </c>
      <c r="H43" s="59">
        <v>79898610</v>
      </c>
      <c r="I43" s="59">
        <v>67870286</v>
      </c>
      <c r="J43" s="59">
        <v>-21072059</v>
      </c>
      <c r="K43" s="59">
        <v>18998798</v>
      </c>
      <c r="L43" s="59">
        <v>14611400</v>
      </c>
      <c r="M43" s="59">
        <v>12538139</v>
      </c>
      <c r="N43" s="59">
        <v>38782194</v>
      </c>
      <c r="O43" s="59">
        <v>33015351</v>
      </c>
      <c r="P43" s="59">
        <v>30527843</v>
      </c>
      <c r="Q43" s="59">
        <v>102325388</v>
      </c>
      <c r="R43" s="59">
        <v>0</v>
      </c>
      <c r="S43" s="59">
        <v>0</v>
      </c>
      <c r="T43" s="59">
        <v>0</v>
      </c>
      <c r="U43" s="59">
        <v>0</v>
      </c>
      <c r="V43" s="59">
        <v>182733813</v>
      </c>
      <c r="W43" s="59">
        <v>-6247008</v>
      </c>
      <c r="X43" s="59">
        <v>188980821</v>
      </c>
      <c r="Y43" s="60">
        <v>-3025.14</v>
      </c>
      <c r="Z43" s="61">
        <v>-8329344</v>
      </c>
    </row>
    <row r="44" spans="1:26" ht="13.5">
      <c r="A44" s="57" t="s">
        <v>60</v>
      </c>
      <c r="B44" s="18">
        <v>7914207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3100000</v>
      </c>
      <c r="L44" s="59">
        <v>0</v>
      </c>
      <c r="M44" s="59">
        <v>3100000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3100000</v>
      </c>
      <c r="W44" s="59"/>
      <c r="X44" s="59">
        <v>3100000</v>
      </c>
      <c r="Y44" s="60">
        <v>0</v>
      </c>
      <c r="Z44" s="61">
        <v>0</v>
      </c>
    </row>
    <row r="45" spans="1:26" ht="13.5">
      <c r="A45" s="69" t="s">
        <v>61</v>
      </c>
      <c r="B45" s="21">
        <v>122023578</v>
      </c>
      <c r="C45" s="21">
        <v>0</v>
      </c>
      <c r="D45" s="98">
        <v>75558036</v>
      </c>
      <c r="E45" s="99">
        <v>4767422</v>
      </c>
      <c r="F45" s="99">
        <v>232621129</v>
      </c>
      <c r="G45" s="99">
        <v>188220242</v>
      </c>
      <c r="H45" s="99">
        <v>235427208</v>
      </c>
      <c r="I45" s="99">
        <v>235427208</v>
      </c>
      <c r="J45" s="99">
        <v>198476232</v>
      </c>
      <c r="K45" s="99">
        <v>205211643</v>
      </c>
      <c r="L45" s="99">
        <v>291266007</v>
      </c>
      <c r="M45" s="99">
        <v>291266007</v>
      </c>
      <c r="N45" s="99">
        <v>300117158</v>
      </c>
      <c r="O45" s="99">
        <v>321657739</v>
      </c>
      <c r="P45" s="99">
        <v>339812204</v>
      </c>
      <c r="Q45" s="99">
        <v>339812204</v>
      </c>
      <c r="R45" s="99">
        <v>0</v>
      </c>
      <c r="S45" s="99">
        <v>0</v>
      </c>
      <c r="T45" s="99">
        <v>0</v>
      </c>
      <c r="U45" s="99">
        <v>0</v>
      </c>
      <c r="V45" s="99">
        <v>339812204</v>
      </c>
      <c r="W45" s="99">
        <v>223824323</v>
      </c>
      <c r="X45" s="99">
        <v>115987881</v>
      </c>
      <c r="Y45" s="100">
        <v>51.82</v>
      </c>
      <c r="Z45" s="101">
        <v>4767422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56162040</v>
      </c>
      <c r="C49" s="51">
        <v>0</v>
      </c>
      <c r="D49" s="128">
        <v>27965454</v>
      </c>
      <c r="E49" s="53">
        <v>20650802</v>
      </c>
      <c r="F49" s="53">
        <v>0</v>
      </c>
      <c r="G49" s="53">
        <v>0</v>
      </c>
      <c r="H49" s="53">
        <v>0</v>
      </c>
      <c r="I49" s="53">
        <v>20324583</v>
      </c>
      <c r="J49" s="53">
        <v>0</v>
      </c>
      <c r="K49" s="53">
        <v>0</v>
      </c>
      <c r="L49" s="53">
        <v>0</v>
      </c>
      <c r="M49" s="53">
        <v>14049061</v>
      </c>
      <c r="N49" s="53">
        <v>0</v>
      </c>
      <c r="O49" s="53">
        <v>0</v>
      </c>
      <c r="P49" s="53">
        <v>0</v>
      </c>
      <c r="Q49" s="53">
        <v>12514242</v>
      </c>
      <c r="R49" s="53">
        <v>0</v>
      </c>
      <c r="S49" s="53">
        <v>0</v>
      </c>
      <c r="T49" s="53">
        <v>0</v>
      </c>
      <c r="U49" s="53">
        <v>0</v>
      </c>
      <c r="V49" s="53">
        <v>14030319</v>
      </c>
      <c r="W49" s="53">
        <v>222706726</v>
      </c>
      <c r="X49" s="53">
        <v>388403227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9827604</v>
      </c>
      <c r="C51" s="51">
        <v>0</v>
      </c>
      <c r="D51" s="128">
        <v>115034</v>
      </c>
      <c r="E51" s="53">
        <v>149894</v>
      </c>
      <c r="F51" s="53">
        <v>0</v>
      </c>
      <c r="G51" s="53">
        <v>0</v>
      </c>
      <c r="H51" s="53">
        <v>0</v>
      </c>
      <c r="I51" s="53">
        <v>51316</v>
      </c>
      <c r="J51" s="53">
        <v>0</v>
      </c>
      <c r="K51" s="53">
        <v>0</v>
      </c>
      <c r="L51" s="53">
        <v>0</v>
      </c>
      <c r="M51" s="53">
        <v>26133711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36277559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96.34795804446478</v>
      </c>
      <c r="C58" s="5">
        <f>IF(C67=0,0,+(C76/C67)*100)</f>
        <v>0</v>
      </c>
      <c r="D58" s="6">
        <f aca="true" t="shared" si="6" ref="D58:Z58">IF(D67=0,0,+(D76/D67)*100)</f>
        <v>89.03074672624844</v>
      </c>
      <c r="E58" s="7">
        <f t="shared" si="6"/>
        <v>84.3921054648328</v>
      </c>
      <c r="F58" s="7">
        <f t="shared" si="6"/>
        <v>433.4818221070795</v>
      </c>
      <c r="G58" s="7">
        <f t="shared" si="6"/>
        <v>782.013441465175</v>
      </c>
      <c r="H58" s="7">
        <f t="shared" si="6"/>
        <v>1187.5651989422015</v>
      </c>
      <c r="I58" s="7">
        <f t="shared" si="6"/>
        <v>642.850261945494</v>
      </c>
      <c r="J58" s="7">
        <f t="shared" si="6"/>
        <v>81.63776730466451</v>
      </c>
      <c r="K58" s="7">
        <f t="shared" si="6"/>
        <v>80.70884577088832</v>
      </c>
      <c r="L58" s="7">
        <f t="shared" si="6"/>
        <v>93.9232317927726</v>
      </c>
      <c r="M58" s="7">
        <f t="shared" si="6"/>
        <v>85.11134921085475</v>
      </c>
      <c r="N58" s="7">
        <f t="shared" si="6"/>
        <v>97.29713059158752</v>
      </c>
      <c r="O58" s="7">
        <f t="shared" si="6"/>
        <v>162.992807529939</v>
      </c>
      <c r="P58" s="7">
        <f t="shared" si="6"/>
        <v>67.45608969551702</v>
      </c>
      <c r="Q58" s="7">
        <f t="shared" si="6"/>
        <v>98.29733144821654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132.24471541231492</v>
      </c>
      <c r="W58" s="7">
        <f t="shared" si="6"/>
        <v>95.56090103441565</v>
      </c>
      <c r="X58" s="7">
        <f t="shared" si="6"/>
        <v>0</v>
      </c>
      <c r="Y58" s="7">
        <f t="shared" si="6"/>
        <v>0</v>
      </c>
      <c r="Z58" s="8">
        <f t="shared" si="6"/>
        <v>84.3921054648328</v>
      </c>
    </row>
    <row r="59" spans="1:26" ht="13.5">
      <c r="A59" s="36" t="s">
        <v>31</v>
      </c>
      <c r="B59" s="9">
        <f aca="true" t="shared" si="7" ref="B59:Z66">IF(B68=0,0,+(B77/B68)*100)</f>
        <v>89.15799281886153</v>
      </c>
      <c r="C59" s="9">
        <f t="shared" si="7"/>
        <v>0</v>
      </c>
      <c r="D59" s="2">
        <f t="shared" si="7"/>
        <v>90.82640766683491</v>
      </c>
      <c r="E59" s="10">
        <f t="shared" si="7"/>
        <v>85.00000091238951</v>
      </c>
      <c r="F59" s="10">
        <f t="shared" si="7"/>
        <v>-5210.072706453082</v>
      </c>
      <c r="G59" s="10">
        <f t="shared" si="7"/>
        <v>-2787.276124773205</v>
      </c>
      <c r="H59" s="10">
        <f t="shared" si="7"/>
        <v>-3281.071258889638</v>
      </c>
      <c r="I59" s="10">
        <f t="shared" si="7"/>
        <v>-3643.78285980454</v>
      </c>
      <c r="J59" s="10">
        <f t="shared" si="7"/>
        <v>73.21665096682027</v>
      </c>
      <c r="K59" s="10">
        <f t="shared" si="7"/>
        <v>73.50459586953339</v>
      </c>
      <c r="L59" s="10">
        <f t="shared" si="7"/>
        <v>77.411208577637</v>
      </c>
      <c r="M59" s="10">
        <f t="shared" si="7"/>
        <v>74.71098782913207</v>
      </c>
      <c r="N59" s="10">
        <f t="shared" si="7"/>
        <v>79.61456164929305</v>
      </c>
      <c r="O59" s="10">
        <f t="shared" si="7"/>
        <v>114.42074564559832</v>
      </c>
      <c r="P59" s="10">
        <f t="shared" si="7"/>
        <v>74.75989141683503</v>
      </c>
      <c r="Q59" s="10">
        <f t="shared" si="7"/>
        <v>89.70784702260522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133.43499342513493</v>
      </c>
      <c r="W59" s="10">
        <f t="shared" si="7"/>
        <v>83.15667700515345</v>
      </c>
      <c r="X59" s="10">
        <f t="shared" si="7"/>
        <v>0</v>
      </c>
      <c r="Y59" s="10">
        <f t="shared" si="7"/>
        <v>0</v>
      </c>
      <c r="Z59" s="11">
        <f t="shared" si="7"/>
        <v>85.00000091238951</v>
      </c>
    </row>
    <row r="60" spans="1:26" ht="13.5">
      <c r="A60" s="37" t="s">
        <v>32</v>
      </c>
      <c r="B60" s="12">
        <f t="shared" si="7"/>
        <v>98.99342489945113</v>
      </c>
      <c r="C60" s="12">
        <f t="shared" si="7"/>
        <v>0</v>
      </c>
      <c r="D60" s="3">
        <f t="shared" si="7"/>
        <v>88.55981250135547</v>
      </c>
      <c r="E60" s="13">
        <f t="shared" si="7"/>
        <v>85.0000001915883</v>
      </c>
      <c r="F60" s="13">
        <f t="shared" si="7"/>
        <v>362.44096025597196</v>
      </c>
      <c r="G60" s="13">
        <f t="shared" si="7"/>
        <v>645.3621606856433</v>
      </c>
      <c r="H60" s="13">
        <f t="shared" si="7"/>
        <v>947.2922835269972</v>
      </c>
      <c r="I60" s="13">
        <f t="shared" si="7"/>
        <v>531.6405092263285</v>
      </c>
      <c r="J60" s="13">
        <f t="shared" si="7"/>
        <v>82.8174960485306</v>
      </c>
      <c r="K60" s="13">
        <f t="shared" si="7"/>
        <v>82.05624837602224</v>
      </c>
      <c r="L60" s="13">
        <f t="shared" si="7"/>
        <v>96.99320351928267</v>
      </c>
      <c r="M60" s="13">
        <f t="shared" si="7"/>
        <v>86.85821831955737</v>
      </c>
      <c r="N60" s="13">
        <f t="shared" si="7"/>
        <v>101.01175040848014</v>
      </c>
      <c r="O60" s="13">
        <f t="shared" si="7"/>
        <v>181.32827585538453</v>
      </c>
      <c r="P60" s="13">
        <f t="shared" si="7"/>
        <v>66.33273427009144</v>
      </c>
      <c r="Q60" s="13">
        <f t="shared" si="7"/>
        <v>100.15110909767787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132.04327088264822</v>
      </c>
      <c r="W60" s="13">
        <f t="shared" si="7"/>
        <v>97.67172210309272</v>
      </c>
      <c r="X60" s="13">
        <f t="shared" si="7"/>
        <v>0</v>
      </c>
      <c r="Y60" s="13">
        <f t="shared" si="7"/>
        <v>0</v>
      </c>
      <c r="Z60" s="14">
        <f t="shared" si="7"/>
        <v>85.0000001915883</v>
      </c>
    </row>
    <row r="61" spans="1:26" ht="13.5">
      <c r="A61" s="38" t="s">
        <v>105</v>
      </c>
      <c r="B61" s="12">
        <f t="shared" si="7"/>
        <v>98.63213851276889</v>
      </c>
      <c r="C61" s="12">
        <f t="shared" si="7"/>
        <v>0</v>
      </c>
      <c r="D61" s="3">
        <f t="shared" si="7"/>
        <v>89.56132250968585</v>
      </c>
      <c r="E61" s="13">
        <f t="shared" si="7"/>
        <v>86.10941905099932</v>
      </c>
      <c r="F61" s="13">
        <f t="shared" si="7"/>
        <v>206.33559817176948</v>
      </c>
      <c r="G61" s="13">
        <f t="shared" si="7"/>
        <v>515.966342169566</v>
      </c>
      <c r="H61" s="13">
        <f t="shared" si="7"/>
        <v>687.9740662565574</v>
      </c>
      <c r="I61" s="13">
        <f t="shared" si="7"/>
        <v>363.0961831010544</v>
      </c>
      <c r="J61" s="13">
        <f t="shared" si="7"/>
        <v>85.54177113890118</v>
      </c>
      <c r="K61" s="13">
        <f t="shared" si="7"/>
        <v>89.5887025597707</v>
      </c>
      <c r="L61" s="13">
        <f t="shared" si="7"/>
        <v>108.3451902894821</v>
      </c>
      <c r="M61" s="13">
        <f t="shared" si="7"/>
        <v>93.21473693851172</v>
      </c>
      <c r="N61" s="13">
        <f t="shared" si="7"/>
        <v>99.76900462350523</v>
      </c>
      <c r="O61" s="13">
        <f t="shared" si="7"/>
        <v>300.00830792135866</v>
      </c>
      <c r="P61" s="13">
        <f t="shared" si="7"/>
        <v>59.09546708474169</v>
      </c>
      <c r="Q61" s="13">
        <f t="shared" si="7"/>
        <v>101.16499324174949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129.11446406361247</v>
      </c>
      <c r="W61" s="13">
        <f t="shared" si="7"/>
        <v>100.66439230377817</v>
      </c>
      <c r="X61" s="13">
        <f t="shared" si="7"/>
        <v>0</v>
      </c>
      <c r="Y61" s="13">
        <f t="shared" si="7"/>
        <v>0</v>
      </c>
      <c r="Z61" s="14">
        <f t="shared" si="7"/>
        <v>86.10941905099932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85.00000044407268</v>
      </c>
      <c r="E62" s="13">
        <f t="shared" si="7"/>
        <v>88.40991245273733</v>
      </c>
      <c r="F62" s="13">
        <f t="shared" si="7"/>
        <v>-411.19318331528314</v>
      </c>
      <c r="G62" s="13">
        <f t="shared" si="7"/>
        <v>-4189.837371781453</v>
      </c>
      <c r="H62" s="13">
        <f t="shared" si="7"/>
        <v>-1415.1297783701953</v>
      </c>
      <c r="I62" s="13">
        <f t="shared" si="7"/>
        <v>-902.0869471102509</v>
      </c>
      <c r="J62" s="13">
        <f t="shared" si="7"/>
        <v>77.4590655674074</v>
      </c>
      <c r="K62" s="13">
        <f t="shared" si="7"/>
        <v>64.21251251065961</v>
      </c>
      <c r="L62" s="13">
        <f t="shared" si="7"/>
        <v>74.40894011765725</v>
      </c>
      <c r="M62" s="13">
        <f t="shared" si="7"/>
        <v>71.89442740781057</v>
      </c>
      <c r="N62" s="13">
        <f t="shared" si="7"/>
        <v>809.3244303892473</v>
      </c>
      <c r="O62" s="13">
        <f t="shared" si="7"/>
        <v>95.68756787482074</v>
      </c>
      <c r="P62" s="13">
        <f t="shared" si="7"/>
        <v>1001.1002253979184</v>
      </c>
      <c r="Q62" s="13">
        <f t="shared" si="7"/>
        <v>209.72559736748119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156.81441975206545</v>
      </c>
      <c r="W62" s="13">
        <f t="shared" si="7"/>
        <v>100.87461877508059</v>
      </c>
      <c r="X62" s="13">
        <f t="shared" si="7"/>
        <v>0</v>
      </c>
      <c r="Y62" s="13">
        <f t="shared" si="7"/>
        <v>0</v>
      </c>
      <c r="Z62" s="14">
        <f t="shared" si="7"/>
        <v>88.40991245273733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85.16856268445385</v>
      </c>
      <c r="E63" s="13">
        <f t="shared" si="7"/>
        <v>75.58780258631673</v>
      </c>
      <c r="F63" s="13">
        <f t="shared" si="7"/>
        <v>-1446.0182020802379</v>
      </c>
      <c r="G63" s="13">
        <f t="shared" si="7"/>
        <v>-40673.876102387614</v>
      </c>
      <c r="H63" s="13">
        <f t="shared" si="7"/>
        <v>24461.588111678175</v>
      </c>
      <c r="I63" s="13">
        <f t="shared" si="7"/>
        <v>-4859.9024416661505</v>
      </c>
      <c r="J63" s="13">
        <f t="shared" si="7"/>
        <v>71.43882576222522</v>
      </c>
      <c r="K63" s="13">
        <f t="shared" si="7"/>
        <v>65.3066253041647</v>
      </c>
      <c r="L63" s="13">
        <f t="shared" si="7"/>
        <v>68.44405280005755</v>
      </c>
      <c r="M63" s="13">
        <f t="shared" si="7"/>
        <v>68.37650345307466</v>
      </c>
      <c r="N63" s="13">
        <f t="shared" si="7"/>
        <v>58.928774595006814</v>
      </c>
      <c r="O63" s="13">
        <f t="shared" si="7"/>
        <v>81.00455323510012</v>
      </c>
      <c r="P63" s="13">
        <f t="shared" si="7"/>
        <v>60.886820596399815</v>
      </c>
      <c r="Q63" s="13">
        <f t="shared" si="7"/>
        <v>66.69565256493667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103.2908677130665</v>
      </c>
      <c r="W63" s="13">
        <f t="shared" si="7"/>
        <v>78.11801536417721</v>
      </c>
      <c r="X63" s="13">
        <f t="shared" si="7"/>
        <v>0</v>
      </c>
      <c r="Y63" s="13">
        <f t="shared" si="7"/>
        <v>0</v>
      </c>
      <c r="Z63" s="14">
        <f t="shared" si="7"/>
        <v>75.58780258631673</v>
      </c>
    </row>
    <row r="64" spans="1:26" ht="13.5">
      <c r="A64" s="38" t="s">
        <v>108</v>
      </c>
      <c r="B64" s="12">
        <f t="shared" si="7"/>
        <v>99.99999809254415</v>
      </c>
      <c r="C64" s="12">
        <f t="shared" si="7"/>
        <v>0</v>
      </c>
      <c r="D64" s="3">
        <f t="shared" si="7"/>
        <v>87.50767742266412</v>
      </c>
      <c r="E64" s="13">
        <f t="shared" si="7"/>
        <v>76.52815090900901</v>
      </c>
      <c r="F64" s="13">
        <f t="shared" si="7"/>
        <v>-86402.8643721413</v>
      </c>
      <c r="G64" s="13">
        <f t="shared" si="7"/>
        <v>-22713.88420460933</v>
      </c>
      <c r="H64" s="13">
        <f t="shared" si="7"/>
        <v>-3618.519161837389</v>
      </c>
      <c r="I64" s="13">
        <f t="shared" si="7"/>
        <v>-20062.774798068916</v>
      </c>
      <c r="J64" s="13">
        <f t="shared" si="7"/>
        <v>63.234728471030536</v>
      </c>
      <c r="K64" s="13">
        <f t="shared" si="7"/>
        <v>60.81367554199319</v>
      </c>
      <c r="L64" s="13">
        <f t="shared" si="7"/>
        <v>62.221743067995035</v>
      </c>
      <c r="M64" s="13">
        <f t="shared" si="7"/>
        <v>62.07623364628505</v>
      </c>
      <c r="N64" s="13">
        <f t="shared" si="7"/>
        <v>59.23758285144663</v>
      </c>
      <c r="O64" s="13">
        <f t="shared" si="7"/>
        <v>57.804437855850786</v>
      </c>
      <c r="P64" s="13">
        <f t="shared" si="7"/>
        <v>58.18583264861714</v>
      </c>
      <c r="Q64" s="13">
        <f t="shared" si="7"/>
        <v>58.40823316315682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168.1574345310853</v>
      </c>
      <c r="W64" s="13">
        <f t="shared" si="7"/>
        <v>82.40449301760778</v>
      </c>
      <c r="X64" s="13">
        <f t="shared" si="7"/>
        <v>0</v>
      </c>
      <c r="Y64" s="13">
        <f t="shared" si="7"/>
        <v>0</v>
      </c>
      <c r="Z64" s="14">
        <f t="shared" si="7"/>
        <v>76.52815090900901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100.00496056352002</v>
      </c>
      <c r="E66" s="16">
        <f t="shared" si="7"/>
        <v>54.655506976744185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117.13685185185186</v>
      </c>
      <c r="X66" s="16">
        <f t="shared" si="7"/>
        <v>0</v>
      </c>
      <c r="Y66" s="16">
        <f t="shared" si="7"/>
        <v>0</v>
      </c>
      <c r="Z66" s="17">
        <f t="shared" si="7"/>
        <v>54.655506976744185</v>
      </c>
    </row>
    <row r="67" spans="1:26" ht="13.5" hidden="1">
      <c r="A67" s="40" t="s">
        <v>111</v>
      </c>
      <c r="B67" s="23">
        <v>920194768</v>
      </c>
      <c r="C67" s="23"/>
      <c r="D67" s="24">
        <v>1071025147</v>
      </c>
      <c r="E67" s="25">
        <v>1073222808</v>
      </c>
      <c r="F67" s="25">
        <v>25482959</v>
      </c>
      <c r="G67" s="25">
        <v>10646756</v>
      </c>
      <c r="H67" s="25">
        <v>7074693</v>
      </c>
      <c r="I67" s="25">
        <v>43204408</v>
      </c>
      <c r="J67" s="25">
        <v>116536079</v>
      </c>
      <c r="K67" s="25">
        <v>91120696</v>
      </c>
      <c r="L67" s="25">
        <v>91462498</v>
      </c>
      <c r="M67" s="25">
        <v>299119273</v>
      </c>
      <c r="N67" s="25">
        <v>78597804</v>
      </c>
      <c r="O67" s="25">
        <v>51163230</v>
      </c>
      <c r="P67" s="25">
        <v>104775805</v>
      </c>
      <c r="Q67" s="25">
        <v>234536839</v>
      </c>
      <c r="R67" s="25"/>
      <c r="S67" s="25"/>
      <c r="T67" s="25"/>
      <c r="U67" s="25"/>
      <c r="V67" s="25">
        <v>576860520</v>
      </c>
      <c r="W67" s="25">
        <v>801612000</v>
      </c>
      <c r="X67" s="25"/>
      <c r="Y67" s="24"/>
      <c r="Z67" s="26">
        <v>1073222808</v>
      </c>
    </row>
    <row r="68" spans="1:26" ht="13.5" hidden="1">
      <c r="A68" s="36" t="s">
        <v>31</v>
      </c>
      <c r="B68" s="18">
        <v>144096372</v>
      </c>
      <c r="C68" s="18"/>
      <c r="D68" s="19">
        <v>171632338</v>
      </c>
      <c r="E68" s="20">
        <v>164403470</v>
      </c>
      <c r="F68" s="20">
        <v>-324868</v>
      </c>
      <c r="G68" s="20">
        <v>-423841</v>
      </c>
      <c r="H68" s="20">
        <v>-402013</v>
      </c>
      <c r="I68" s="20">
        <v>-1150722</v>
      </c>
      <c r="J68" s="20">
        <v>14319673</v>
      </c>
      <c r="K68" s="20">
        <v>14357022</v>
      </c>
      <c r="L68" s="20">
        <v>14339054</v>
      </c>
      <c r="M68" s="20">
        <v>43015749</v>
      </c>
      <c r="N68" s="20">
        <v>13644828</v>
      </c>
      <c r="O68" s="20">
        <v>14020870</v>
      </c>
      <c r="P68" s="20">
        <v>13966806</v>
      </c>
      <c r="Q68" s="20">
        <v>41632504</v>
      </c>
      <c r="R68" s="20"/>
      <c r="S68" s="20"/>
      <c r="T68" s="20"/>
      <c r="U68" s="20"/>
      <c r="V68" s="20">
        <v>83497531</v>
      </c>
      <c r="W68" s="20">
        <v>126711000</v>
      </c>
      <c r="X68" s="20"/>
      <c r="Y68" s="19"/>
      <c r="Z68" s="22">
        <v>164403470</v>
      </c>
    </row>
    <row r="69" spans="1:26" ht="13.5" hidden="1">
      <c r="A69" s="37" t="s">
        <v>32</v>
      </c>
      <c r="B69" s="18">
        <v>765824030</v>
      </c>
      <c r="C69" s="18"/>
      <c r="D69" s="19">
        <v>889313309</v>
      </c>
      <c r="E69" s="20">
        <v>887319338</v>
      </c>
      <c r="F69" s="20">
        <v>25807827</v>
      </c>
      <c r="G69" s="20">
        <v>11070597</v>
      </c>
      <c r="H69" s="20">
        <v>7476706</v>
      </c>
      <c r="I69" s="20">
        <v>44355130</v>
      </c>
      <c r="J69" s="20">
        <v>102216406</v>
      </c>
      <c r="K69" s="20">
        <v>76763674</v>
      </c>
      <c r="L69" s="20">
        <v>77123444</v>
      </c>
      <c r="M69" s="20">
        <v>256103524</v>
      </c>
      <c r="N69" s="20">
        <v>64952976</v>
      </c>
      <c r="O69" s="20">
        <v>37142360</v>
      </c>
      <c r="P69" s="20">
        <v>90808999</v>
      </c>
      <c r="Q69" s="20">
        <v>192904335</v>
      </c>
      <c r="R69" s="20"/>
      <c r="S69" s="20"/>
      <c r="T69" s="20"/>
      <c r="U69" s="20"/>
      <c r="V69" s="20">
        <v>493362989</v>
      </c>
      <c r="W69" s="20">
        <v>667341000</v>
      </c>
      <c r="X69" s="20"/>
      <c r="Y69" s="19"/>
      <c r="Z69" s="22">
        <v>887319338</v>
      </c>
    </row>
    <row r="70" spans="1:26" ht="13.5" hidden="1">
      <c r="A70" s="38" t="s">
        <v>105</v>
      </c>
      <c r="B70" s="18">
        <v>563550701</v>
      </c>
      <c r="C70" s="18"/>
      <c r="D70" s="19">
        <v>657703977</v>
      </c>
      <c r="E70" s="20">
        <v>664357800</v>
      </c>
      <c r="F70" s="20">
        <v>27587987</v>
      </c>
      <c r="G70" s="20">
        <v>11246120</v>
      </c>
      <c r="H70" s="20">
        <v>8019976</v>
      </c>
      <c r="I70" s="20">
        <v>46854083</v>
      </c>
      <c r="J70" s="20">
        <v>81320251</v>
      </c>
      <c r="K70" s="20">
        <v>54496522</v>
      </c>
      <c r="L70" s="20">
        <v>54299349</v>
      </c>
      <c r="M70" s="20">
        <v>190116122</v>
      </c>
      <c r="N70" s="20">
        <v>52533519</v>
      </c>
      <c r="O70" s="20">
        <v>16983791</v>
      </c>
      <c r="P70" s="20">
        <v>78531360</v>
      </c>
      <c r="Q70" s="20">
        <v>148048670</v>
      </c>
      <c r="R70" s="20"/>
      <c r="S70" s="20"/>
      <c r="T70" s="20"/>
      <c r="U70" s="20"/>
      <c r="V70" s="20">
        <v>385018875</v>
      </c>
      <c r="W70" s="20">
        <v>493281000</v>
      </c>
      <c r="X70" s="20"/>
      <c r="Y70" s="19"/>
      <c r="Z70" s="22">
        <v>664357800</v>
      </c>
    </row>
    <row r="71" spans="1:26" ht="13.5" hidden="1">
      <c r="A71" s="38" t="s">
        <v>106</v>
      </c>
      <c r="B71" s="18">
        <v>89576623</v>
      </c>
      <c r="C71" s="18"/>
      <c r="D71" s="19">
        <v>101334763</v>
      </c>
      <c r="E71" s="20">
        <v>101911810</v>
      </c>
      <c r="F71" s="20">
        <v>-1480133</v>
      </c>
      <c r="G71" s="20">
        <v>-152864</v>
      </c>
      <c r="H71" s="20">
        <v>-436629</v>
      </c>
      <c r="I71" s="20">
        <v>-2069626</v>
      </c>
      <c r="J71" s="20">
        <v>9859609</v>
      </c>
      <c r="K71" s="20">
        <v>10912694</v>
      </c>
      <c r="L71" s="20">
        <v>11519222</v>
      </c>
      <c r="M71" s="20">
        <v>32291525</v>
      </c>
      <c r="N71" s="20">
        <v>786107</v>
      </c>
      <c r="O71" s="20">
        <v>8930042</v>
      </c>
      <c r="P71" s="20">
        <v>691222</v>
      </c>
      <c r="Q71" s="20">
        <v>10407371</v>
      </c>
      <c r="R71" s="20"/>
      <c r="S71" s="20"/>
      <c r="T71" s="20"/>
      <c r="U71" s="20"/>
      <c r="V71" s="20">
        <v>40629270</v>
      </c>
      <c r="W71" s="20">
        <v>76005000</v>
      </c>
      <c r="X71" s="20"/>
      <c r="Y71" s="19"/>
      <c r="Z71" s="22">
        <v>101911810</v>
      </c>
    </row>
    <row r="72" spans="1:26" ht="13.5" hidden="1">
      <c r="A72" s="38" t="s">
        <v>107</v>
      </c>
      <c r="B72" s="18">
        <v>60270853</v>
      </c>
      <c r="C72" s="18"/>
      <c r="D72" s="19">
        <v>68785835</v>
      </c>
      <c r="E72" s="20">
        <v>62792000</v>
      </c>
      <c r="F72" s="20">
        <v>-269200</v>
      </c>
      <c r="G72" s="20">
        <v>-9298</v>
      </c>
      <c r="H72" s="20">
        <v>19986</v>
      </c>
      <c r="I72" s="20">
        <v>-258512</v>
      </c>
      <c r="J72" s="20">
        <v>5784314</v>
      </c>
      <c r="K72" s="20">
        <v>5900997</v>
      </c>
      <c r="L72" s="20">
        <v>5949842</v>
      </c>
      <c r="M72" s="20">
        <v>17635153</v>
      </c>
      <c r="N72" s="20">
        <v>6214117</v>
      </c>
      <c r="O72" s="20">
        <v>5870112</v>
      </c>
      <c r="P72" s="20">
        <v>6151075</v>
      </c>
      <c r="Q72" s="20">
        <v>18235304</v>
      </c>
      <c r="R72" s="20"/>
      <c r="S72" s="20"/>
      <c r="T72" s="20"/>
      <c r="U72" s="20"/>
      <c r="V72" s="20">
        <v>35611945</v>
      </c>
      <c r="W72" s="20">
        <v>51939000</v>
      </c>
      <c r="X72" s="20"/>
      <c r="Y72" s="19"/>
      <c r="Z72" s="22">
        <v>62792000</v>
      </c>
    </row>
    <row r="73" spans="1:26" ht="13.5" hidden="1">
      <c r="A73" s="38" t="s">
        <v>108</v>
      </c>
      <c r="B73" s="18">
        <v>52425853</v>
      </c>
      <c r="C73" s="18"/>
      <c r="D73" s="19">
        <v>61488734</v>
      </c>
      <c r="E73" s="20">
        <v>58257728</v>
      </c>
      <c r="F73" s="20">
        <v>-30827</v>
      </c>
      <c r="G73" s="20">
        <v>-14232</v>
      </c>
      <c r="H73" s="20">
        <v>-126658</v>
      </c>
      <c r="I73" s="20">
        <v>-171717</v>
      </c>
      <c r="J73" s="20">
        <v>5251668</v>
      </c>
      <c r="K73" s="20">
        <v>5435631</v>
      </c>
      <c r="L73" s="20">
        <v>5352023</v>
      </c>
      <c r="M73" s="20">
        <v>16039322</v>
      </c>
      <c r="N73" s="20">
        <v>5357933</v>
      </c>
      <c r="O73" s="20">
        <v>5357407</v>
      </c>
      <c r="P73" s="20">
        <v>5435342</v>
      </c>
      <c r="Q73" s="20">
        <v>16150682</v>
      </c>
      <c r="R73" s="20"/>
      <c r="S73" s="20"/>
      <c r="T73" s="20"/>
      <c r="U73" s="20"/>
      <c r="V73" s="20">
        <v>32018287</v>
      </c>
      <c r="W73" s="20">
        <v>46116000</v>
      </c>
      <c r="X73" s="20"/>
      <c r="Y73" s="19"/>
      <c r="Z73" s="22">
        <v>58257728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>
        <v>871</v>
      </c>
      <c r="H74" s="20">
        <v>31</v>
      </c>
      <c r="I74" s="20">
        <v>902</v>
      </c>
      <c r="J74" s="20">
        <v>564</v>
      </c>
      <c r="K74" s="20">
        <v>17830</v>
      </c>
      <c r="L74" s="20">
        <v>3008</v>
      </c>
      <c r="M74" s="20">
        <v>21402</v>
      </c>
      <c r="N74" s="20">
        <v>61300</v>
      </c>
      <c r="O74" s="20">
        <v>1008</v>
      </c>
      <c r="P74" s="20"/>
      <c r="Q74" s="20">
        <v>62308</v>
      </c>
      <c r="R74" s="20"/>
      <c r="S74" s="20"/>
      <c r="T74" s="20"/>
      <c r="U74" s="20"/>
      <c r="V74" s="20">
        <v>84612</v>
      </c>
      <c r="W74" s="20"/>
      <c r="X74" s="20"/>
      <c r="Y74" s="19"/>
      <c r="Z74" s="22"/>
    </row>
    <row r="75" spans="1:26" ht="13.5" hidden="1">
      <c r="A75" s="39" t="s">
        <v>110</v>
      </c>
      <c r="B75" s="27">
        <v>10274366</v>
      </c>
      <c r="C75" s="27"/>
      <c r="D75" s="28">
        <v>10079500</v>
      </c>
      <c r="E75" s="29">
        <v>21500000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7560000</v>
      </c>
      <c r="X75" s="29"/>
      <c r="Y75" s="28"/>
      <c r="Z75" s="30">
        <v>21500000</v>
      </c>
    </row>
    <row r="76" spans="1:26" ht="13.5" hidden="1">
      <c r="A76" s="41" t="s">
        <v>112</v>
      </c>
      <c r="B76" s="31">
        <v>886588869</v>
      </c>
      <c r="C76" s="31"/>
      <c r="D76" s="32">
        <v>953541686</v>
      </c>
      <c r="E76" s="33">
        <v>905715324</v>
      </c>
      <c r="F76" s="33">
        <v>110463995</v>
      </c>
      <c r="G76" s="33">
        <v>83259063</v>
      </c>
      <c r="H76" s="33">
        <v>84016592</v>
      </c>
      <c r="I76" s="33">
        <v>277739650</v>
      </c>
      <c r="J76" s="33">
        <v>95137453</v>
      </c>
      <c r="K76" s="33">
        <v>73542462</v>
      </c>
      <c r="L76" s="33">
        <v>85904534</v>
      </c>
      <c r="M76" s="33">
        <v>254584449</v>
      </c>
      <c r="N76" s="33">
        <v>76473408</v>
      </c>
      <c r="O76" s="33">
        <v>83392385</v>
      </c>
      <c r="P76" s="33">
        <v>70677661</v>
      </c>
      <c r="Q76" s="33">
        <v>230543454</v>
      </c>
      <c r="R76" s="33"/>
      <c r="S76" s="33"/>
      <c r="T76" s="33"/>
      <c r="U76" s="33"/>
      <c r="V76" s="33">
        <v>762867553</v>
      </c>
      <c r="W76" s="33">
        <v>766027650</v>
      </c>
      <c r="X76" s="33"/>
      <c r="Y76" s="32"/>
      <c r="Z76" s="34">
        <v>905715324</v>
      </c>
    </row>
    <row r="77" spans="1:26" ht="13.5" hidden="1">
      <c r="A77" s="36" t="s">
        <v>31</v>
      </c>
      <c r="B77" s="18">
        <v>128473433</v>
      </c>
      <c r="C77" s="18"/>
      <c r="D77" s="19">
        <v>155887487</v>
      </c>
      <c r="E77" s="20">
        <v>139742951</v>
      </c>
      <c r="F77" s="20">
        <v>16925859</v>
      </c>
      <c r="G77" s="20">
        <v>11813619</v>
      </c>
      <c r="H77" s="20">
        <v>13190333</v>
      </c>
      <c r="I77" s="20">
        <v>41929811</v>
      </c>
      <c r="J77" s="20">
        <v>10484385</v>
      </c>
      <c r="K77" s="20">
        <v>10553071</v>
      </c>
      <c r="L77" s="20">
        <v>11100035</v>
      </c>
      <c r="M77" s="20">
        <v>32137491</v>
      </c>
      <c r="N77" s="20">
        <v>10863270</v>
      </c>
      <c r="O77" s="20">
        <v>16042784</v>
      </c>
      <c r="P77" s="20">
        <v>10441569</v>
      </c>
      <c r="Q77" s="20">
        <v>37347623</v>
      </c>
      <c r="R77" s="20"/>
      <c r="S77" s="20"/>
      <c r="T77" s="20"/>
      <c r="U77" s="20"/>
      <c r="V77" s="20">
        <v>111414925</v>
      </c>
      <c r="W77" s="20">
        <v>105368657</v>
      </c>
      <c r="X77" s="20"/>
      <c r="Y77" s="19"/>
      <c r="Z77" s="22">
        <v>139742951</v>
      </c>
    </row>
    <row r="78" spans="1:26" ht="13.5" hidden="1">
      <c r="A78" s="37" t="s">
        <v>32</v>
      </c>
      <c r="B78" s="18">
        <v>758115436</v>
      </c>
      <c r="C78" s="18"/>
      <c r="D78" s="19">
        <v>787574199</v>
      </c>
      <c r="E78" s="20">
        <v>754221439</v>
      </c>
      <c r="F78" s="20">
        <v>93538136</v>
      </c>
      <c r="G78" s="20">
        <v>71445444</v>
      </c>
      <c r="H78" s="20">
        <v>70826259</v>
      </c>
      <c r="I78" s="20">
        <v>235809839</v>
      </c>
      <c r="J78" s="20">
        <v>84653068</v>
      </c>
      <c r="K78" s="20">
        <v>62989391</v>
      </c>
      <c r="L78" s="20">
        <v>74804499</v>
      </c>
      <c r="M78" s="20">
        <v>222446958</v>
      </c>
      <c r="N78" s="20">
        <v>65610138</v>
      </c>
      <c r="O78" s="20">
        <v>67349601</v>
      </c>
      <c r="P78" s="20">
        <v>60236092</v>
      </c>
      <c r="Q78" s="20">
        <v>193195831</v>
      </c>
      <c r="R78" s="20"/>
      <c r="S78" s="20"/>
      <c r="T78" s="20"/>
      <c r="U78" s="20"/>
      <c r="V78" s="20">
        <v>651452628</v>
      </c>
      <c r="W78" s="20">
        <v>651803447</v>
      </c>
      <c r="X78" s="20"/>
      <c r="Y78" s="19"/>
      <c r="Z78" s="22">
        <v>754221439</v>
      </c>
    </row>
    <row r="79" spans="1:26" ht="13.5" hidden="1">
      <c r="A79" s="38" t="s">
        <v>105</v>
      </c>
      <c r="B79" s="18">
        <v>555842108</v>
      </c>
      <c r="C79" s="18"/>
      <c r="D79" s="19">
        <v>589048380</v>
      </c>
      <c r="E79" s="20">
        <v>572074642</v>
      </c>
      <c r="F79" s="20">
        <v>56923838</v>
      </c>
      <c r="G79" s="20">
        <v>58026194</v>
      </c>
      <c r="H79" s="20">
        <v>55175355</v>
      </c>
      <c r="I79" s="20">
        <v>170125387</v>
      </c>
      <c r="J79" s="20">
        <v>69562783</v>
      </c>
      <c r="K79" s="20">
        <v>48822727</v>
      </c>
      <c r="L79" s="20">
        <v>58830733</v>
      </c>
      <c r="M79" s="20">
        <v>177216243</v>
      </c>
      <c r="N79" s="20">
        <v>52412169</v>
      </c>
      <c r="O79" s="20">
        <v>50952784</v>
      </c>
      <c r="P79" s="20">
        <v>46408474</v>
      </c>
      <c r="Q79" s="20">
        <v>149773427</v>
      </c>
      <c r="R79" s="20"/>
      <c r="S79" s="20"/>
      <c r="T79" s="20"/>
      <c r="U79" s="20"/>
      <c r="V79" s="20">
        <v>497115057</v>
      </c>
      <c r="W79" s="20">
        <v>496558321</v>
      </c>
      <c r="X79" s="20"/>
      <c r="Y79" s="19"/>
      <c r="Z79" s="22">
        <v>572074642</v>
      </c>
    </row>
    <row r="80" spans="1:26" ht="13.5" hidden="1">
      <c r="A80" s="38" t="s">
        <v>106</v>
      </c>
      <c r="B80" s="18">
        <v>89576623</v>
      </c>
      <c r="C80" s="18"/>
      <c r="D80" s="19">
        <v>86134549</v>
      </c>
      <c r="E80" s="20">
        <v>90100142</v>
      </c>
      <c r="F80" s="20">
        <v>6086206</v>
      </c>
      <c r="G80" s="20">
        <v>6404753</v>
      </c>
      <c r="H80" s="20">
        <v>6178867</v>
      </c>
      <c r="I80" s="20">
        <v>18669826</v>
      </c>
      <c r="J80" s="20">
        <v>7637161</v>
      </c>
      <c r="K80" s="20">
        <v>7007315</v>
      </c>
      <c r="L80" s="20">
        <v>8571331</v>
      </c>
      <c r="M80" s="20">
        <v>23215807</v>
      </c>
      <c r="N80" s="20">
        <v>6362156</v>
      </c>
      <c r="O80" s="20">
        <v>8544940</v>
      </c>
      <c r="P80" s="20">
        <v>6919825</v>
      </c>
      <c r="Q80" s="20">
        <v>21826921</v>
      </c>
      <c r="R80" s="20"/>
      <c r="S80" s="20"/>
      <c r="T80" s="20"/>
      <c r="U80" s="20"/>
      <c r="V80" s="20">
        <v>63712554</v>
      </c>
      <c r="W80" s="20">
        <v>76669754</v>
      </c>
      <c r="X80" s="20"/>
      <c r="Y80" s="19"/>
      <c r="Z80" s="22">
        <v>90100142</v>
      </c>
    </row>
    <row r="81" spans="1:26" ht="13.5" hidden="1">
      <c r="A81" s="38" t="s">
        <v>107</v>
      </c>
      <c r="B81" s="18">
        <v>60270853</v>
      </c>
      <c r="C81" s="18"/>
      <c r="D81" s="19">
        <v>58583907</v>
      </c>
      <c r="E81" s="20">
        <v>47463093</v>
      </c>
      <c r="F81" s="20">
        <v>3892681</v>
      </c>
      <c r="G81" s="20">
        <v>3781857</v>
      </c>
      <c r="H81" s="20">
        <v>4888893</v>
      </c>
      <c r="I81" s="20">
        <v>12563431</v>
      </c>
      <c r="J81" s="20">
        <v>4132246</v>
      </c>
      <c r="K81" s="20">
        <v>3853742</v>
      </c>
      <c r="L81" s="20">
        <v>4072313</v>
      </c>
      <c r="M81" s="20">
        <v>12058301</v>
      </c>
      <c r="N81" s="20">
        <v>3661903</v>
      </c>
      <c r="O81" s="20">
        <v>4755058</v>
      </c>
      <c r="P81" s="20">
        <v>3745194</v>
      </c>
      <c r="Q81" s="20">
        <v>12162155</v>
      </c>
      <c r="R81" s="20"/>
      <c r="S81" s="20"/>
      <c r="T81" s="20"/>
      <c r="U81" s="20"/>
      <c r="V81" s="20">
        <v>36783887</v>
      </c>
      <c r="W81" s="20">
        <v>40573716</v>
      </c>
      <c r="X81" s="20"/>
      <c r="Y81" s="19"/>
      <c r="Z81" s="22">
        <v>47463093</v>
      </c>
    </row>
    <row r="82" spans="1:26" ht="13.5" hidden="1">
      <c r="A82" s="38" t="s">
        <v>108</v>
      </c>
      <c r="B82" s="18">
        <v>52425852</v>
      </c>
      <c r="C82" s="18"/>
      <c r="D82" s="19">
        <v>53807363</v>
      </c>
      <c r="E82" s="20">
        <v>44583562</v>
      </c>
      <c r="F82" s="20">
        <v>26635411</v>
      </c>
      <c r="G82" s="20">
        <v>3232640</v>
      </c>
      <c r="H82" s="20">
        <v>4583144</v>
      </c>
      <c r="I82" s="20">
        <v>34451195</v>
      </c>
      <c r="J82" s="20">
        <v>3320878</v>
      </c>
      <c r="K82" s="20">
        <v>3305607</v>
      </c>
      <c r="L82" s="20">
        <v>3330122</v>
      </c>
      <c r="M82" s="20">
        <v>9956607</v>
      </c>
      <c r="N82" s="20">
        <v>3173910</v>
      </c>
      <c r="O82" s="20">
        <v>3096819</v>
      </c>
      <c r="P82" s="20">
        <v>3162599</v>
      </c>
      <c r="Q82" s="20">
        <v>9433328</v>
      </c>
      <c r="R82" s="20"/>
      <c r="S82" s="20"/>
      <c r="T82" s="20"/>
      <c r="U82" s="20"/>
      <c r="V82" s="20">
        <v>53841130</v>
      </c>
      <c r="W82" s="20">
        <v>38001656</v>
      </c>
      <c r="X82" s="20"/>
      <c r="Y82" s="19"/>
      <c r="Z82" s="22">
        <v>44583562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10080000</v>
      </c>
      <c r="E84" s="29">
        <v>11750934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8855546</v>
      </c>
      <c r="X84" s="29"/>
      <c r="Y84" s="28"/>
      <c r="Z84" s="30">
        <v>11750934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2331126</v>
      </c>
      <c r="C7" s="18">
        <v>0</v>
      </c>
      <c r="D7" s="58">
        <v>2160000</v>
      </c>
      <c r="E7" s="59">
        <v>2160000</v>
      </c>
      <c r="F7" s="59">
        <v>126661</v>
      </c>
      <c r="G7" s="59">
        <v>477639</v>
      </c>
      <c r="H7" s="59">
        <v>207124</v>
      </c>
      <c r="I7" s="59">
        <v>811424</v>
      </c>
      <c r="J7" s="59">
        <v>86687</v>
      </c>
      <c r="K7" s="59">
        <v>0</v>
      </c>
      <c r="L7" s="59">
        <v>68638</v>
      </c>
      <c r="M7" s="59">
        <v>155325</v>
      </c>
      <c r="N7" s="59">
        <v>290371</v>
      </c>
      <c r="O7" s="59">
        <v>209641</v>
      </c>
      <c r="P7" s="59">
        <v>0</v>
      </c>
      <c r="Q7" s="59">
        <v>500012</v>
      </c>
      <c r="R7" s="59">
        <v>0</v>
      </c>
      <c r="S7" s="59">
        <v>0</v>
      </c>
      <c r="T7" s="59">
        <v>0</v>
      </c>
      <c r="U7" s="59">
        <v>0</v>
      </c>
      <c r="V7" s="59">
        <v>1466761</v>
      </c>
      <c r="W7" s="59">
        <v>1620000</v>
      </c>
      <c r="X7" s="59">
        <v>-153239</v>
      </c>
      <c r="Y7" s="60">
        <v>-9.46</v>
      </c>
      <c r="Z7" s="61">
        <v>2160000</v>
      </c>
    </row>
    <row r="8" spans="1:26" ht="13.5">
      <c r="A8" s="57" t="s">
        <v>34</v>
      </c>
      <c r="B8" s="18">
        <v>173000973</v>
      </c>
      <c r="C8" s="18">
        <v>0</v>
      </c>
      <c r="D8" s="58">
        <v>178673000</v>
      </c>
      <c r="E8" s="59">
        <v>178673000</v>
      </c>
      <c r="F8" s="59">
        <v>73615000</v>
      </c>
      <c r="G8" s="59">
        <v>323000</v>
      </c>
      <c r="H8" s="59">
        <v>0</v>
      </c>
      <c r="I8" s="59">
        <v>73938000</v>
      </c>
      <c r="J8" s="59">
        <v>0</v>
      </c>
      <c r="K8" s="59">
        <v>0</v>
      </c>
      <c r="L8" s="59">
        <v>56956000</v>
      </c>
      <c r="M8" s="59">
        <v>56956000</v>
      </c>
      <c r="N8" s="59">
        <v>0</v>
      </c>
      <c r="O8" s="59">
        <v>388000</v>
      </c>
      <c r="P8" s="59">
        <v>0</v>
      </c>
      <c r="Q8" s="59">
        <v>388000</v>
      </c>
      <c r="R8" s="59">
        <v>0</v>
      </c>
      <c r="S8" s="59">
        <v>0</v>
      </c>
      <c r="T8" s="59">
        <v>0</v>
      </c>
      <c r="U8" s="59">
        <v>0</v>
      </c>
      <c r="V8" s="59">
        <v>131282000</v>
      </c>
      <c r="W8" s="59">
        <v>134004753</v>
      </c>
      <c r="X8" s="59">
        <v>-2722753</v>
      </c>
      <c r="Y8" s="60">
        <v>-2.03</v>
      </c>
      <c r="Z8" s="61">
        <v>178673000</v>
      </c>
    </row>
    <row r="9" spans="1:26" ht="13.5">
      <c r="A9" s="57" t="s">
        <v>35</v>
      </c>
      <c r="B9" s="18">
        <v>1612018</v>
      </c>
      <c r="C9" s="18">
        <v>0</v>
      </c>
      <c r="D9" s="58">
        <v>10000</v>
      </c>
      <c r="E9" s="59">
        <v>10000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1842</v>
      </c>
      <c r="O9" s="59">
        <v>67099</v>
      </c>
      <c r="P9" s="59">
        <v>0</v>
      </c>
      <c r="Q9" s="59">
        <v>68941</v>
      </c>
      <c r="R9" s="59">
        <v>0</v>
      </c>
      <c r="S9" s="59">
        <v>0</v>
      </c>
      <c r="T9" s="59">
        <v>0</v>
      </c>
      <c r="U9" s="59">
        <v>0</v>
      </c>
      <c r="V9" s="59">
        <v>68941</v>
      </c>
      <c r="W9" s="59">
        <v>7497</v>
      </c>
      <c r="X9" s="59">
        <v>61444</v>
      </c>
      <c r="Y9" s="60">
        <v>819.58</v>
      </c>
      <c r="Z9" s="61">
        <v>10000</v>
      </c>
    </row>
    <row r="10" spans="1:26" ht="25.5">
      <c r="A10" s="62" t="s">
        <v>97</v>
      </c>
      <c r="B10" s="63">
        <f>SUM(B5:B9)</f>
        <v>176944117</v>
      </c>
      <c r="C10" s="63">
        <f>SUM(C5:C9)</f>
        <v>0</v>
      </c>
      <c r="D10" s="64">
        <f aca="true" t="shared" si="0" ref="D10:Z10">SUM(D5:D9)</f>
        <v>180843000</v>
      </c>
      <c r="E10" s="65">
        <f t="shared" si="0"/>
        <v>180843000</v>
      </c>
      <c r="F10" s="65">
        <f t="shared" si="0"/>
        <v>73741661</v>
      </c>
      <c r="G10" s="65">
        <f t="shared" si="0"/>
        <v>800639</v>
      </c>
      <c r="H10" s="65">
        <f t="shared" si="0"/>
        <v>207124</v>
      </c>
      <c r="I10" s="65">
        <f t="shared" si="0"/>
        <v>74749424</v>
      </c>
      <c r="J10" s="65">
        <f t="shared" si="0"/>
        <v>86687</v>
      </c>
      <c r="K10" s="65">
        <f t="shared" si="0"/>
        <v>0</v>
      </c>
      <c r="L10" s="65">
        <f t="shared" si="0"/>
        <v>57024638</v>
      </c>
      <c r="M10" s="65">
        <f t="shared" si="0"/>
        <v>57111325</v>
      </c>
      <c r="N10" s="65">
        <f t="shared" si="0"/>
        <v>292213</v>
      </c>
      <c r="O10" s="65">
        <f t="shared" si="0"/>
        <v>664740</v>
      </c>
      <c r="P10" s="65">
        <f t="shared" si="0"/>
        <v>0</v>
      </c>
      <c r="Q10" s="65">
        <f t="shared" si="0"/>
        <v>956953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132817702</v>
      </c>
      <c r="W10" s="65">
        <f t="shared" si="0"/>
        <v>135632250</v>
      </c>
      <c r="X10" s="65">
        <f t="shared" si="0"/>
        <v>-2814548</v>
      </c>
      <c r="Y10" s="66">
        <f>+IF(W10&lt;&gt;0,(X10/W10)*100,0)</f>
        <v>-2.0751318362705033</v>
      </c>
      <c r="Z10" s="67">
        <f t="shared" si="0"/>
        <v>180843000</v>
      </c>
    </row>
    <row r="11" spans="1:26" ht="13.5">
      <c r="A11" s="57" t="s">
        <v>36</v>
      </c>
      <c r="B11" s="18">
        <v>81802856</v>
      </c>
      <c r="C11" s="18">
        <v>0</v>
      </c>
      <c r="D11" s="58">
        <v>87434836</v>
      </c>
      <c r="E11" s="59">
        <v>83804736</v>
      </c>
      <c r="F11" s="59">
        <v>7282796</v>
      </c>
      <c r="G11" s="59">
        <v>6917083</v>
      </c>
      <c r="H11" s="59">
        <v>8622296</v>
      </c>
      <c r="I11" s="59">
        <v>22822175</v>
      </c>
      <c r="J11" s="59">
        <v>5544309</v>
      </c>
      <c r="K11" s="59">
        <v>0</v>
      </c>
      <c r="L11" s="59">
        <v>7527352</v>
      </c>
      <c r="M11" s="59">
        <v>13071661</v>
      </c>
      <c r="N11" s="59">
        <v>7166736</v>
      </c>
      <c r="O11" s="59">
        <v>6758934</v>
      </c>
      <c r="P11" s="59">
        <v>7157605</v>
      </c>
      <c r="Q11" s="59">
        <v>21083275</v>
      </c>
      <c r="R11" s="59">
        <v>0</v>
      </c>
      <c r="S11" s="59">
        <v>0</v>
      </c>
      <c r="T11" s="59">
        <v>0</v>
      </c>
      <c r="U11" s="59">
        <v>0</v>
      </c>
      <c r="V11" s="59">
        <v>56977111</v>
      </c>
      <c r="W11" s="59">
        <v>65576124</v>
      </c>
      <c r="X11" s="59">
        <v>-8599013</v>
      </c>
      <c r="Y11" s="60">
        <v>-13.11</v>
      </c>
      <c r="Z11" s="61">
        <v>83804736</v>
      </c>
    </row>
    <row r="12" spans="1:26" ht="13.5">
      <c r="A12" s="57" t="s">
        <v>37</v>
      </c>
      <c r="B12" s="18">
        <v>8597538</v>
      </c>
      <c r="C12" s="18">
        <v>0</v>
      </c>
      <c r="D12" s="58">
        <v>9476900</v>
      </c>
      <c r="E12" s="59">
        <v>9476900</v>
      </c>
      <c r="F12" s="59">
        <v>736322</v>
      </c>
      <c r="G12" s="59">
        <v>757028</v>
      </c>
      <c r="H12" s="59">
        <v>772623</v>
      </c>
      <c r="I12" s="59">
        <v>2265973</v>
      </c>
      <c r="J12" s="59">
        <v>774041</v>
      </c>
      <c r="K12" s="59">
        <v>0</v>
      </c>
      <c r="L12" s="59">
        <v>767876</v>
      </c>
      <c r="M12" s="59">
        <v>1541917</v>
      </c>
      <c r="N12" s="59">
        <v>731886</v>
      </c>
      <c r="O12" s="59">
        <v>1008023</v>
      </c>
      <c r="P12" s="59">
        <v>834731</v>
      </c>
      <c r="Q12" s="59">
        <v>2574640</v>
      </c>
      <c r="R12" s="59">
        <v>0</v>
      </c>
      <c r="S12" s="59">
        <v>0</v>
      </c>
      <c r="T12" s="59">
        <v>0</v>
      </c>
      <c r="U12" s="59">
        <v>0</v>
      </c>
      <c r="V12" s="59">
        <v>6382530</v>
      </c>
      <c r="W12" s="59">
        <v>7107678</v>
      </c>
      <c r="X12" s="59">
        <v>-725148</v>
      </c>
      <c r="Y12" s="60">
        <v>-10.2</v>
      </c>
      <c r="Z12" s="61">
        <v>9476900</v>
      </c>
    </row>
    <row r="13" spans="1:26" ht="13.5">
      <c r="A13" s="57" t="s">
        <v>98</v>
      </c>
      <c r="B13" s="18">
        <v>7842770</v>
      </c>
      <c r="C13" s="18">
        <v>0</v>
      </c>
      <c r="D13" s="58">
        <v>4915476</v>
      </c>
      <c r="E13" s="59">
        <v>4921452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3686607</v>
      </c>
      <c r="X13" s="59">
        <v>-3686607</v>
      </c>
      <c r="Y13" s="60">
        <v>-100</v>
      </c>
      <c r="Z13" s="61">
        <v>4921452</v>
      </c>
    </row>
    <row r="14" spans="1:26" ht="13.5">
      <c r="A14" s="57" t="s">
        <v>38</v>
      </c>
      <c r="B14" s="18">
        <v>421302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751367</v>
      </c>
      <c r="C15" s="18">
        <v>0</v>
      </c>
      <c r="D15" s="58">
        <v>3446000</v>
      </c>
      <c r="E15" s="59">
        <v>3241000</v>
      </c>
      <c r="F15" s="59">
        <v>11736</v>
      </c>
      <c r="G15" s="59">
        <v>443798</v>
      </c>
      <c r="H15" s="59">
        <v>107946</v>
      </c>
      <c r="I15" s="59">
        <v>563480</v>
      </c>
      <c r="J15" s="59">
        <v>268612</v>
      </c>
      <c r="K15" s="59">
        <v>0</v>
      </c>
      <c r="L15" s="59">
        <v>466803</v>
      </c>
      <c r="M15" s="59">
        <v>735415</v>
      </c>
      <c r="N15" s="59">
        <v>235149</v>
      </c>
      <c r="O15" s="59">
        <v>365380</v>
      </c>
      <c r="P15" s="59">
        <v>239970</v>
      </c>
      <c r="Q15" s="59">
        <v>840499</v>
      </c>
      <c r="R15" s="59">
        <v>0</v>
      </c>
      <c r="S15" s="59">
        <v>0</v>
      </c>
      <c r="T15" s="59">
        <v>0</v>
      </c>
      <c r="U15" s="59">
        <v>0</v>
      </c>
      <c r="V15" s="59">
        <v>2139394</v>
      </c>
      <c r="W15" s="59">
        <v>2584503</v>
      </c>
      <c r="X15" s="59">
        <v>-445109</v>
      </c>
      <c r="Y15" s="60">
        <v>-17.22</v>
      </c>
      <c r="Z15" s="61">
        <v>3241000</v>
      </c>
    </row>
    <row r="16" spans="1:26" ht="13.5">
      <c r="A16" s="68" t="s">
        <v>40</v>
      </c>
      <c r="B16" s="18">
        <v>5553058</v>
      </c>
      <c r="C16" s="18">
        <v>0</v>
      </c>
      <c r="D16" s="58">
        <v>5792000</v>
      </c>
      <c r="E16" s="59">
        <v>7130136</v>
      </c>
      <c r="F16" s="59">
        <v>324851</v>
      </c>
      <c r="G16" s="59">
        <v>482692</v>
      </c>
      <c r="H16" s="59">
        <v>754883</v>
      </c>
      <c r="I16" s="59">
        <v>1562426</v>
      </c>
      <c r="J16" s="59">
        <v>263734</v>
      </c>
      <c r="K16" s="59">
        <v>0</v>
      </c>
      <c r="L16" s="59">
        <v>392057</v>
      </c>
      <c r="M16" s="59">
        <v>655791</v>
      </c>
      <c r="N16" s="59">
        <v>309587</v>
      </c>
      <c r="O16" s="59">
        <v>299204</v>
      </c>
      <c r="P16" s="59">
        <v>205454</v>
      </c>
      <c r="Q16" s="59">
        <v>814245</v>
      </c>
      <c r="R16" s="59">
        <v>0</v>
      </c>
      <c r="S16" s="59">
        <v>0</v>
      </c>
      <c r="T16" s="59">
        <v>0</v>
      </c>
      <c r="U16" s="59">
        <v>0</v>
      </c>
      <c r="V16" s="59">
        <v>3032462</v>
      </c>
      <c r="W16" s="59">
        <v>4344003</v>
      </c>
      <c r="X16" s="59">
        <v>-1311541</v>
      </c>
      <c r="Y16" s="60">
        <v>-30.19</v>
      </c>
      <c r="Z16" s="61">
        <v>7130136</v>
      </c>
    </row>
    <row r="17" spans="1:26" ht="13.5">
      <c r="A17" s="57" t="s">
        <v>41</v>
      </c>
      <c r="B17" s="18">
        <v>69498817</v>
      </c>
      <c r="C17" s="18">
        <v>0</v>
      </c>
      <c r="D17" s="58">
        <v>64740195</v>
      </c>
      <c r="E17" s="59">
        <v>69485158</v>
      </c>
      <c r="F17" s="59">
        <v>3705168</v>
      </c>
      <c r="G17" s="59">
        <v>7009065</v>
      </c>
      <c r="H17" s="59">
        <v>5790204</v>
      </c>
      <c r="I17" s="59">
        <v>16504437</v>
      </c>
      <c r="J17" s="59">
        <v>5568185</v>
      </c>
      <c r="K17" s="59">
        <v>0</v>
      </c>
      <c r="L17" s="59">
        <v>5530854</v>
      </c>
      <c r="M17" s="59">
        <v>11099039</v>
      </c>
      <c r="N17" s="59">
        <v>5548578</v>
      </c>
      <c r="O17" s="59">
        <v>6909703</v>
      </c>
      <c r="P17" s="59">
        <v>2617556</v>
      </c>
      <c r="Q17" s="59">
        <v>15075837</v>
      </c>
      <c r="R17" s="59">
        <v>0</v>
      </c>
      <c r="S17" s="59">
        <v>0</v>
      </c>
      <c r="T17" s="59">
        <v>0</v>
      </c>
      <c r="U17" s="59">
        <v>0</v>
      </c>
      <c r="V17" s="59">
        <v>42679313</v>
      </c>
      <c r="W17" s="59">
        <v>48555153</v>
      </c>
      <c r="X17" s="59">
        <v>-5875840</v>
      </c>
      <c r="Y17" s="60">
        <v>-12.1</v>
      </c>
      <c r="Z17" s="61">
        <v>69485158</v>
      </c>
    </row>
    <row r="18" spans="1:26" ht="13.5">
      <c r="A18" s="69" t="s">
        <v>42</v>
      </c>
      <c r="B18" s="70">
        <f>SUM(B11:B17)</f>
        <v>174467708</v>
      </c>
      <c r="C18" s="70">
        <f>SUM(C11:C17)</f>
        <v>0</v>
      </c>
      <c r="D18" s="71">
        <f aca="true" t="shared" si="1" ref="D18:Z18">SUM(D11:D17)</f>
        <v>175805407</v>
      </c>
      <c r="E18" s="72">
        <f t="shared" si="1"/>
        <v>178059382</v>
      </c>
      <c r="F18" s="72">
        <f t="shared" si="1"/>
        <v>12060873</v>
      </c>
      <c r="G18" s="72">
        <f t="shared" si="1"/>
        <v>15609666</v>
      </c>
      <c r="H18" s="72">
        <f t="shared" si="1"/>
        <v>16047952</v>
      </c>
      <c r="I18" s="72">
        <f t="shared" si="1"/>
        <v>43718491</v>
      </c>
      <c r="J18" s="72">
        <f t="shared" si="1"/>
        <v>12418881</v>
      </c>
      <c r="K18" s="72">
        <f t="shared" si="1"/>
        <v>0</v>
      </c>
      <c r="L18" s="72">
        <f t="shared" si="1"/>
        <v>14684942</v>
      </c>
      <c r="M18" s="72">
        <f t="shared" si="1"/>
        <v>27103823</v>
      </c>
      <c r="N18" s="72">
        <f t="shared" si="1"/>
        <v>13991936</v>
      </c>
      <c r="O18" s="72">
        <f t="shared" si="1"/>
        <v>15341244</v>
      </c>
      <c r="P18" s="72">
        <f t="shared" si="1"/>
        <v>11055316</v>
      </c>
      <c r="Q18" s="72">
        <f t="shared" si="1"/>
        <v>40388496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111210810</v>
      </c>
      <c r="W18" s="72">
        <f t="shared" si="1"/>
        <v>131854068</v>
      </c>
      <c r="X18" s="72">
        <f t="shared" si="1"/>
        <v>-20643258</v>
      </c>
      <c r="Y18" s="66">
        <f>+IF(W18&lt;&gt;0,(X18/W18)*100,0)</f>
        <v>-15.656140393029059</v>
      </c>
      <c r="Z18" s="73">
        <f t="shared" si="1"/>
        <v>178059382</v>
      </c>
    </row>
    <row r="19" spans="1:26" ht="13.5">
      <c r="A19" s="69" t="s">
        <v>43</v>
      </c>
      <c r="B19" s="74">
        <f>+B10-B18</f>
        <v>2476409</v>
      </c>
      <c r="C19" s="74">
        <f>+C10-C18</f>
        <v>0</v>
      </c>
      <c r="D19" s="75">
        <f aca="true" t="shared" si="2" ref="D19:Z19">+D10-D18</f>
        <v>5037593</v>
      </c>
      <c r="E19" s="76">
        <f t="shared" si="2"/>
        <v>2783618</v>
      </c>
      <c r="F19" s="76">
        <f t="shared" si="2"/>
        <v>61680788</v>
      </c>
      <c r="G19" s="76">
        <f t="shared" si="2"/>
        <v>-14809027</v>
      </c>
      <c r="H19" s="76">
        <f t="shared" si="2"/>
        <v>-15840828</v>
      </c>
      <c r="I19" s="76">
        <f t="shared" si="2"/>
        <v>31030933</v>
      </c>
      <c r="J19" s="76">
        <f t="shared" si="2"/>
        <v>-12332194</v>
      </c>
      <c r="K19" s="76">
        <f t="shared" si="2"/>
        <v>0</v>
      </c>
      <c r="L19" s="76">
        <f t="shared" si="2"/>
        <v>42339696</v>
      </c>
      <c r="M19" s="76">
        <f t="shared" si="2"/>
        <v>30007502</v>
      </c>
      <c r="N19" s="76">
        <f t="shared" si="2"/>
        <v>-13699723</v>
      </c>
      <c r="O19" s="76">
        <f t="shared" si="2"/>
        <v>-14676504</v>
      </c>
      <c r="P19" s="76">
        <f t="shared" si="2"/>
        <v>-11055316</v>
      </c>
      <c r="Q19" s="76">
        <f t="shared" si="2"/>
        <v>-39431543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21606892</v>
      </c>
      <c r="W19" s="76">
        <f>IF(E10=E18,0,W10-W18)</f>
        <v>3778182</v>
      </c>
      <c r="X19" s="76">
        <f t="shared" si="2"/>
        <v>17828710</v>
      </c>
      <c r="Y19" s="77">
        <f>+IF(W19&lt;&gt;0,(X19/W19)*100,0)</f>
        <v>471.88594937988694</v>
      </c>
      <c r="Z19" s="78">
        <f t="shared" si="2"/>
        <v>2783618</v>
      </c>
    </row>
    <row r="20" spans="1:26" ht="13.5">
      <c r="A20" s="57" t="s">
        <v>44</v>
      </c>
      <c r="B20" s="18">
        <v>1305792</v>
      </c>
      <c r="C20" s="18">
        <v>0</v>
      </c>
      <c r="D20" s="58">
        <v>0</v>
      </c>
      <c r="E20" s="59">
        <v>0</v>
      </c>
      <c r="F20" s="59">
        <v>0</v>
      </c>
      <c r="G20" s="59">
        <v>1719000</v>
      </c>
      <c r="H20" s="59">
        <v>0</v>
      </c>
      <c r="I20" s="59">
        <v>1719000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1719000</v>
      </c>
      <c r="W20" s="59"/>
      <c r="X20" s="59">
        <v>1719000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3782201</v>
      </c>
      <c r="C22" s="85">
        <f>SUM(C19:C21)</f>
        <v>0</v>
      </c>
      <c r="D22" s="86">
        <f aca="true" t="shared" si="3" ref="D22:Z22">SUM(D19:D21)</f>
        <v>5037593</v>
      </c>
      <c r="E22" s="87">
        <f t="shared" si="3"/>
        <v>2783618</v>
      </c>
      <c r="F22" s="87">
        <f t="shared" si="3"/>
        <v>61680788</v>
      </c>
      <c r="G22" s="87">
        <f t="shared" si="3"/>
        <v>-13090027</v>
      </c>
      <c r="H22" s="87">
        <f t="shared" si="3"/>
        <v>-15840828</v>
      </c>
      <c r="I22" s="87">
        <f t="shared" si="3"/>
        <v>32749933</v>
      </c>
      <c r="J22" s="87">
        <f t="shared" si="3"/>
        <v>-12332194</v>
      </c>
      <c r="K22" s="87">
        <f t="shared" si="3"/>
        <v>0</v>
      </c>
      <c r="L22" s="87">
        <f t="shared" si="3"/>
        <v>42339696</v>
      </c>
      <c r="M22" s="87">
        <f t="shared" si="3"/>
        <v>30007502</v>
      </c>
      <c r="N22" s="87">
        <f t="shared" si="3"/>
        <v>-13699723</v>
      </c>
      <c r="O22" s="87">
        <f t="shared" si="3"/>
        <v>-14676504</v>
      </c>
      <c r="P22" s="87">
        <f t="shared" si="3"/>
        <v>-11055316</v>
      </c>
      <c r="Q22" s="87">
        <f t="shared" si="3"/>
        <v>-39431543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23325892</v>
      </c>
      <c r="W22" s="87">
        <f t="shared" si="3"/>
        <v>3778182</v>
      </c>
      <c r="X22" s="87">
        <f t="shared" si="3"/>
        <v>19547710</v>
      </c>
      <c r="Y22" s="88">
        <f>+IF(W22&lt;&gt;0,(X22/W22)*100,0)</f>
        <v>517.3840222625591</v>
      </c>
      <c r="Z22" s="89">
        <f t="shared" si="3"/>
        <v>2783618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3782201</v>
      </c>
      <c r="C24" s="74">
        <f>SUM(C22:C23)</f>
        <v>0</v>
      </c>
      <c r="D24" s="75">
        <f aca="true" t="shared" si="4" ref="D24:Z24">SUM(D22:D23)</f>
        <v>5037593</v>
      </c>
      <c r="E24" s="76">
        <f t="shared" si="4"/>
        <v>2783618</v>
      </c>
      <c r="F24" s="76">
        <f t="shared" si="4"/>
        <v>61680788</v>
      </c>
      <c r="G24" s="76">
        <f t="shared" si="4"/>
        <v>-13090027</v>
      </c>
      <c r="H24" s="76">
        <f t="shared" si="4"/>
        <v>-15840828</v>
      </c>
      <c r="I24" s="76">
        <f t="shared" si="4"/>
        <v>32749933</v>
      </c>
      <c r="J24" s="76">
        <f t="shared" si="4"/>
        <v>-12332194</v>
      </c>
      <c r="K24" s="76">
        <f t="shared" si="4"/>
        <v>0</v>
      </c>
      <c r="L24" s="76">
        <f t="shared" si="4"/>
        <v>42339696</v>
      </c>
      <c r="M24" s="76">
        <f t="shared" si="4"/>
        <v>30007502</v>
      </c>
      <c r="N24" s="76">
        <f t="shared" si="4"/>
        <v>-13699723</v>
      </c>
      <c r="O24" s="76">
        <f t="shared" si="4"/>
        <v>-14676504</v>
      </c>
      <c r="P24" s="76">
        <f t="shared" si="4"/>
        <v>-11055316</v>
      </c>
      <c r="Q24" s="76">
        <f t="shared" si="4"/>
        <v>-39431543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23325892</v>
      </c>
      <c r="W24" s="76">
        <f t="shared" si="4"/>
        <v>3778182</v>
      </c>
      <c r="X24" s="76">
        <f t="shared" si="4"/>
        <v>19547710</v>
      </c>
      <c r="Y24" s="77">
        <f>+IF(W24&lt;&gt;0,(X24/W24)*100,0)</f>
        <v>517.3840222625591</v>
      </c>
      <c r="Z24" s="78">
        <f t="shared" si="4"/>
        <v>2783618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4716896</v>
      </c>
      <c r="C27" s="21">
        <v>0</v>
      </c>
      <c r="D27" s="98">
        <v>9905000</v>
      </c>
      <c r="E27" s="99">
        <v>7705000</v>
      </c>
      <c r="F27" s="99">
        <v>0</v>
      </c>
      <c r="G27" s="99">
        <v>13490</v>
      </c>
      <c r="H27" s="99">
        <v>1361779</v>
      </c>
      <c r="I27" s="99">
        <v>1375269</v>
      </c>
      <c r="J27" s="99">
        <v>449186</v>
      </c>
      <c r="K27" s="99">
        <v>0</v>
      </c>
      <c r="L27" s="99">
        <v>493619</v>
      </c>
      <c r="M27" s="99">
        <v>942805</v>
      </c>
      <c r="N27" s="99">
        <v>475234</v>
      </c>
      <c r="O27" s="99">
        <v>1675644</v>
      </c>
      <c r="P27" s="99">
        <v>2212709</v>
      </c>
      <c r="Q27" s="99">
        <v>4363587</v>
      </c>
      <c r="R27" s="99">
        <v>0</v>
      </c>
      <c r="S27" s="99">
        <v>0</v>
      </c>
      <c r="T27" s="99">
        <v>0</v>
      </c>
      <c r="U27" s="99">
        <v>0</v>
      </c>
      <c r="V27" s="99">
        <v>6681661</v>
      </c>
      <c r="W27" s="99">
        <v>5778750</v>
      </c>
      <c r="X27" s="99">
        <v>902911</v>
      </c>
      <c r="Y27" s="100">
        <v>15.62</v>
      </c>
      <c r="Z27" s="101">
        <v>7705000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13490</v>
      </c>
      <c r="H28" s="59">
        <v>1361779</v>
      </c>
      <c r="I28" s="59">
        <v>1375269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1375269</v>
      </c>
      <c r="W28" s="59"/>
      <c r="X28" s="59">
        <v>1375269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4716896</v>
      </c>
      <c r="C31" s="18">
        <v>0</v>
      </c>
      <c r="D31" s="58">
        <v>9905000</v>
      </c>
      <c r="E31" s="59">
        <v>7705000</v>
      </c>
      <c r="F31" s="59">
        <v>0</v>
      </c>
      <c r="G31" s="59">
        <v>0</v>
      </c>
      <c r="H31" s="59">
        <v>0</v>
      </c>
      <c r="I31" s="59">
        <v>0</v>
      </c>
      <c r="J31" s="59">
        <v>449186</v>
      </c>
      <c r="K31" s="59">
        <v>0</v>
      </c>
      <c r="L31" s="59">
        <v>493619</v>
      </c>
      <c r="M31" s="59">
        <v>942805</v>
      </c>
      <c r="N31" s="59">
        <v>475234</v>
      </c>
      <c r="O31" s="59">
        <v>1675644</v>
      </c>
      <c r="P31" s="59">
        <v>2212709</v>
      </c>
      <c r="Q31" s="59">
        <v>4363587</v>
      </c>
      <c r="R31" s="59">
        <v>0</v>
      </c>
      <c r="S31" s="59">
        <v>0</v>
      </c>
      <c r="T31" s="59">
        <v>0</v>
      </c>
      <c r="U31" s="59">
        <v>0</v>
      </c>
      <c r="V31" s="59">
        <v>5306392</v>
      </c>
      <c r="W31" s="59">
        <v>5778750</v>
      </c>
      <c r="X31" s="59">
        <v>-472358</v>
      </c>
      <c r="Y31" s="60">
        <v>-8.17</v>
      </c>
      <c r="Z31" s="61">
        <v>7705000</v>
      </c>
    </row>
    <row r="32" spans="1:26" ht="13.5">
      <c r="A32" s="69" t="s">
        <v>50</v>
      </c>
      <c r="B32" s="21">
        <f>SUM(B28:B31)</f>
        <v>4716896</v>
      </c>
      <c r="C32" s="21">
        <f>SUM(C28:C31)</f>
        <v>0</v>
      </c>
      <c r="D32" s="98">
        <f aca="true" t="shared" si="5" ref="D32:Z32">SUM(D28:D31)</f>
        <v>9905000</v>
      </c>
      <c r="E32" s="99">
        <f t="shared" si="5"/>
        <v>7705000</v>
      </c>
      <c r="F32" s="99">
        <f t="shared" si="5"/>
        <v>0</v>
      </c>
      <c r="G32" s="99">
        <f t="shared" si="5"/>
        <v>13490</v>
      </c>
      <c r="H32" s="99">
        <f t="shared" si="5"/>
        <v>1361779</v>
      </c>
      <c r="I32" s="99">
        <f t="shared" si="5"/>
        <v>1375269</v>
      </c>
      <c r="J32" s="99">
        <f t="shared" si="5"/>
        <v>449186</v>
      </c>
      <c r="K32" s="99">
        <f t="shared" si="5"/>
        <v>0</v>
      </c>
      <c r="L32" s="99">
        <f t="shared" si="5"/>
        <v>493619</v>
      </c>
      <c r="M32" s="99">
        <f t="shared" si="5"/>
        <v>942805</v>
      </c>
      <c r="N32" s="99">
        <f t="shared" si="5"/>
        <v>475234</v>
      </c>
      <c r="O32" s="99">
        <f t="shared" si="5"/>
        <v>1675644</v>
      </c>
      <c r="P32" s="99">
        <f t="shared" si="5"/>
        <v>2212709</v>
      </c>
      <c r="Q32" s="99">
        <f t="shared" si="5"/>
        <v>4363587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6681661</v>
      </c>
      <c r="W32" s="99">
        <f t="shared" si="5"/>
        <v>5778750</v>
      </c>
      <c r="X32" s="99">
        <f t="shared" si="5"/>
        <v>902911</v>
      </c>
      <c r="Y32" s="100">
        <f>+IF(W32&lt;&gt;0,(X32/W32)*100,0)</f>
        <v>15.624676616915423</v>
      </c>
      <c r="Z32" s="101">
        <f t="shared" si="5"/>
        <v>7705000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20533773</v>
      </c>
      <c r="C35" s="18">
        <v>0</v>
      </c>
      <c r="D35" s="58">
        <v>18167892</v>
      </c>
      <c r="E35" s="59">
        <v>18167892</v>
      </c>
      <c r="F35" s="59">
        <v>70829948</v>
      </c>
      <c r="G35" s="59">
        <v>56933286</v>
      </c>
      <c r="H35" s="59">
        <v>41554042</v>
      </c>
      <c r="I35" s="59">
        <v>41554042</v>
      </c>
      <c r="J35" s="59">
        <v>28818792</v>
      </c>
      <c r="K35" s="59">
        <v>0</v>
      </c>
      <c r="L35" s="59">
        <v>53037194</v>
      </c>
      <c r="M35" s="59">
        <v>53037194</v>
      </c>
      <c r="N35" s="59">
        <v>38468880</v>
      </c>
      <c r="O35" s="59">
        <v>25909475</v>
      </c>
      <c r="P35" s="59">
        <v>0</v>
      </c>
      <c r="Q35" s="59">
        <v>25909475</v>
      </c>
      <c r="R35" s="59">
        <v>0</v>
      </c>
      <c r="S35" s="59">
        <v>0</v>
      </c>
      <c r="T35" s="59">
        <v>0</v>
      </c>
      <c r="U35" s="59">
        <v>0</v>
      </c>
      <c r="V35" s="59">
        <v>25909475</v>
      </c>
      <c r="W35" s="59">
        <v>13625919</v>
      </c>
      <c r="X35" s="59">
        <v>12283556</v>
      </c>
      <c r="Y35" s="60">
        <v>90.15</v>
      </c>
      <c r="Z35" s="61">
        <v>18167892</v>
      </c>
    </row>
    <row r="36" spans="1:26" ht="13.5">
      <c r="A36" s="57" t="s">
        <v>53</v>
      </c>
      <c r="B36" s="18">
        <v>30669406</v>
      </c>
      <c r="C36" s="18">
        <v>0</v>
      </c>
      <c r="D36" s="58">
        <v>23850731</v>
      </c>
      <c r="E36" s="59">
        <v>23850731</v>
      </c>
      <c r="F36" s="59">
        <v>26807859</v>
      </c>
      <c r="G36" s="59">
        <v>26821349</v>
      </c>
      <c r="H36" s="59">
        <v>28183128</v>
      </c>
      <c r="I36" s="59">
        <v>28183128</v>
      </c>
      <c r="J36" s="59">
        <v>28632315</v>
      </c>
      <c r="K36" s="59">
        <v>0</v>
      </c>
      <c r="L36" s="59">
        <v>31053462</v>
      </c>
      <c r="M36" s="59">
        <v>31053462</v>
      </c>
      <c r="N36" s="59">
        <v>31528696</v>
      </c>
      <c r="O36" s="59">
        <v>29853052</v>
      </c>
      <c r="P36" s="59">
        <v>0</v>
      </c>
      <c r="Q36" s="59">
        <v>29853052</v>
      </c>
      <c r="R36" s="59">
        <v>0</v>
      </c>
      <c r="S36" s="59">
        <v>0</v>
      </c>
      <c r="T36" s="59">
        <v>0</v>
      </c>
      <c r="U36" s="59">
        <v>0</v>
      </c>
      <c r="V36" s="59">
        <v>29853052</v>
      </c>
      <c r="W36" s="59">
        <v>17888048</v>
      </c>
      <c r="X36" s="59">
        <v>11965004</v>
      </c>
      <c r="Y36" s="60">
        <v>66.89</v>
      </c>
      <c r="Z36" s="61">
        <v>23850731</v>
      </c>
    </row>
    <row r="37" spans="1:26" ht="13.5">
      <c r="A37" s="57" t="s">
        <v>54</v>
      </c>
      <c r="B37" s="18">
        <v>31861464</v>
      </c>
      <c r="C37" s="18">
        <v>0</v>
      </c>
      <c r="D37" s="58">
        <v>12946014</v>
      </c>
      <c r="E37" s="59">
        <v>12946014</v>
      </c>
      <c r="F37" s="59">
        <v>22852871</v>
      </c>
      <c r="G37" s="59">
        <v>22813502</v>
      </c>
      <c r="H37" s="59">
        <v>22917865</v>
      </c>
      <c r="I37" s="59">
        <v>22917865</v>
      </c>
      <c r="J37" s="59">
        <v>22963985</v>
      </c>
      <c r="K37" s="59">
        <v>0</v>
      </c>
      <c r="L37" s="59">
        <v>21090539</v>
      </c>
      <c r="M37" s="59">
        <v>21090539</v>
      </c>
      <c r="N37" s="59">
        <v>20697181</v>
      </c>
      <c r="O37" s="59">
        <v>21138636</v>
      </c>
      <c r="P37" s="59">
        <v>0</v>
      </c>
      <c r="Q37" s="59">
        <v>21138636</v>
      </c>
      <c r="R37" s="59">
        <v>0</v>
      </c>
      <c r="S37" s="59">
        <v>0</v>
      </c>
      <c r="T37" s="59">
        <v>0</v>
      </c>
      <c r="U37" s="59">
        <v>0</v>
      </c>
      <c r="V37" s="59">
        <v>21138636</v>
      </c>
      <c r="W37" s="59">
        <v>9709511</v>
      </c>
      <c r="X37" s="59">
        <v>11429125</v>
      </c>
      <c r="Y37" s="60">
        <v>117.71</v>
      </c>
      <c r="Z37" s="61">
        <v>12946014</v>
      </c>
    </row>
    <row r="38" spans="1:26" ht="13.5">
      <c r="A38" s="57" t="s">
        <v>55</v>
      </c>
      <c r="B38" s="18">
        <v>13271022</v>
      </c>
      <c r="C38" s="18">
        <v>0</v>
      </c>
      <c r="D38" s="58">
        <v>14560143</v>
      </c>
      <c r="E38" s="59">
        <v>14560143</v>
      </c>
      <c r="F38" s="59">
        <v>13271022</v>
      </c>
      <c r="G38" s="59">
        <v>13271022</v>
      </c>
      <c r="H38" s="59">
        <v>13271022</v>
      </c>
      <c r="I38" s="59">
        <v>13271022</v>
      </c>
      <c r="J38" s="59">
        <v>13271022</v>
      </c>
      <c r="K38" s="59">
        <v>0</v>
      </c>
      <c r="L38" s="59">
        <v>13271022</v>
      </c>
      <c r="M38" s="59">
        <v>13271022</v>
      </c>
      <c r="N38" s="59">
        <v>13271022</v>
      </c>
      <c r="O38" s="59">
        <v>13271022</v>
      </c>
      <c r="P38" s="59">
        <v>0</v>
      </c>
      <c r="Q38" s="59">
        <v>13271022</v>
      </c>
      <c r="R38" s="59">
        <v>0</v>
      </c>
      <c r="S38" s="59">
        <v>0</v>
      </c>
      <c r="T38" s="59">
        <v>0</v>
      </c>
      <c r="U38" s="59">
        <v>0</v>
      </c>
      <c r="V38" s="59">
        <v>13271022</v>
      </c>
      <c r="W38" s="59">
        <v>10920107</v>
      </c>
      <c r="X38" s="59">
        <v>2350915</v>
      </c>
      <c r="Y38" s="60">
        <v>21.53</v>
      </c>
      <c r="Z38" s="61">
        <v>14560143</v>
      </c>
    </row>
    <row r="39" spans="1:26" ht="13.5">
      <c r="A39" s="57" t="s">
        <v>56</v>
      </c>
      <c r="B39" s="18">
        <v>6070693</v>
      </c>
      <c r="C39" s="18">
        <v>0</v>
      </c>
      <c r="D39" s="58">
        <v>14512465</v>
      </c>
      <c r="E39" s="59">
        <v>14512465</v>
      </c>
      <c r="F39" s="59">
        <v>61513914</v>
      </c>
      <c r="G39" s="59">
        <v>47670111</v>
      </c>
      <c r="H39" s="59">
        <v>33548283</v>
      </c>
      <c r="I39" s="59">
        <v>33548283</v>
      </c>
      <c r="J39" s="59">
        <v>21216100</v>
      </c>
      <c r="K39" s="59">
        <v>0</v>
      </c>
      <c r="L39" s="59">
        <v>49729095</v>
      </c>
      <c r="M39" s="59">
        <v>49729095</v>
      </c>
      <c r="N39" s="59">
        <v>36029373</v>
      </c>
      <c r="O39" s="59">
        <v>21352869</v>
      </c>
      <c r="P39" s="59">
        <v>0</v>
      </c>
      <c r="Q39" s="59">
        <v>21352869</v>
      </c>
      <c r="R39" s="59">
        <v>0</v>
      </c>
      <c r="S39" s="59">
        <v>0</v>
      </c>
      <c r="T39" s="59">
        <v>0</v>
      </c>
      <c r="U39" s="59">
        <v>0</v>
      </c>
      <c r="V39" s="59">
        <v>21352869</v>
      </c>
      <c r="W39" s="59">
        <v>10884349</v>
      </c>
      <c r="X39" s="59">
        <v>10468520</v>
      </c>
      <c r="Y39" s="60">
        <v>96.18</v>
      </c>
      <c r="Z39" s="61">
        <v>14512465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13242202</v>
      </c>
      <c r="C42" s="18">
        <v>0</v>
      </c>
      <c r="D42" s="58">
        <v>9963060</v>
      </c>
      <c r="E42" s="59">
        <v>7725056</v>
      </c>
      <c r="F42" s="59">
        <v>61680834</v>
      </c>
      <c r="G42" s="59">
        <v>-12332999</v>
      </c>
      <c r="H42" s="59">
        <v>-15840828</v>
      </c>
      <c r="I42" s="59">
        <v>33507007</v>
      </c>
      <c r="J42" s="59">
        <v>-12332187</v>
      </c>
      <c r="K42" s="59">
        <v>830255</v>
      </c>
      <c r="L42" s="59">
        <v>42339698</v>
      </c>
      <c r="M42" s="59">
        <v>30837766</v>
      </c>
      <c r="N42" s="59">
        <v>-13699723</v>
      </c>
      <c r="O42" s="59">
        <v>-14676503</v>
      </c>
      <c r="P42" s="59">
        <v>-11055319</v>
      </c>
      <c r="Q42" s="59">
        <v>-39431545</v>
      </c>
      <c r="R42" s="59">
        <v>0</v>
      </c>
      <c r="S42" s="59">
        <v>0</v>
      </c>
      <c r="T42" s="59">
        <v>0</v>
      </c>
      <c r="U42" s="59">
        <v>0</v>
      </c>
      <c r="V42" s="59">
        <v>24913228</v>
      </c>
      <c r="W42" s="59">
        <v>6580594</v>
      </c>
      <c r="X42" s="59">
        <v>18332634</v>
      </c>
      <c r="Y42" s="60">
        <v>278.59</v>
      </c>
      <c r="Z42" s="61">
        <v>7725056</v>
      </c>
    </row>
    <row r="43" spans="1:26" ht="13.5">
      <c r="A43" s="57" t="s">
        <v>59</v>
      </c>
      <c r="B43" s="18">
        <v>-3130183</v>
      </c>
      <c r="C43" s="18">
        <v>0</v>
      </c>
      <c r="D43" s="58">
        <v>-9905004</v>
      </c>
      <c r="E43" s="59">
        <v>-7705000</v>
      </c>
      <c r="F43" s="59">
        <v>0</v>
      </c>
      <c r="G43" s="59">
        <v>-13490</v>
      </c>
      <c r="H43" s="59">
        <v>-1361778</v>
      </c>
      <c r="I43" s="59">
        <v>-1375268</v>
      </c>
      <c r="J43" s="59">
        <v>-449186</v>
      </c>
      <c r="K43" s="59">
        <v>-825417</v>
      </c>
      <c r="L43" s="59">
        <v>-493620</v>
      </c>
      <c r="M43" s="59">
        <v>-1768223</v>
      </c>
      <c r="N43" s="59">
        <v>-475234</v>
      </c>
      <c r="O43" s="59">
        <v>1675644</v>
      </c>
      <c r="P43" s="59">
        <v>-2212709</v>
      </c>
      <c r="Q43" s="59">
        <v>-1012299</v>
      </c>
      <c r="R43" s="59">
        <v>0</v>
      </c>
      <c r="S43" s="59">
        <v>0</v>
      </c>
      <c r="T43" s="59">
        <v>0</v>
      </c>
      <c r="U43" s="59">
        <v>0</v>
      </c>
      <c r="V43" s="59">
        <v>-4155790</v>
      </c>
      <c r="W43" s="59">
        <v>-6548752</v>
      </c>
      <c r="X43" s="59">
        <v>2392962</v>
      </c>
      <c r="Y43" s="60">
        <v>-36.54</v>
      </c>
      <c r="Z43" s="61">
        <v>-7705000</v>
      </c>
    </row>
    <row r="44" spans="1:26" ht="13.5">
      <c r="A44" s="57" t="s">
        <v>60</v>
      </c>
      <c r="B44" s="18">
        <v>-746274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13745144</v>
      </c>
      <c r="C45" s="21">
        <v>0</v>
      </c>
      <c r="D45" s="98">
        <v>3506279</v>
      </c>
      <c r="E45" s="99">
        <v>13765203</v>
      </c>
      <c r="F45" s="99">
        <v>65129056</v>
      </c>
      <c r="G45" s="99">
        <v>52782567</v>
      </c>
      <c r="H45" s="99">
        <v>35579961</v>
      </c>
      <c r="I45" s="99">
        <v>35579961</v>
      </c>
      <c r="J45" s="99">
        <v>22798588</v>
      </c>
      <c r="K45" s="99">
        <v>22803426</v>
      </c>
      <c r="L45" s="99">
        <v>64649504</v>
      </c>
      <c r="M45" s="99">
        <v>64649504</v>
      </c>
      <c r="N45" s="99">
        <v>50474547</v>
      </c>
      <c r="O45" s="99">
        <v>37473688</v>
      </c>
      <c r="P45" s="99">
        <v>24205660</v>
      </c>
      <c r="Q45" s="99">
        <v>24205660</v>
      </c>
      <c r="R45" s="99">
        <v>0</v>
      </c>
      <c r="S45" s="99">
        <v>0</v>
      </c>
      <c r="T45" s="99">
        <v>0</v>
      </c>
      <c r="U45" s="99">
        <v>0</v>
      </c>
      <c r="V45" s="99">
        <v>24205660</v>
      </c>
      <c r="W45" s="99">
        <v>13776989</v>
      </c>
      <c r="X45" s="99">
        <v>10428671</v>
      </c>
      <c r="Y45" s="100">
        <v>75.7</v>
      </c>
      <c r="Z45" s="101">
        <v>13765203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296045962</v>
      </c>
      <c r="C5" s="18">
        <v>0</v>
      </c>
      <c r="D5" s="58">
        <v>303530000</v>
      </c>
      <c r="E5" s="59">
        <v>303530000</v>
      </c>
      <c r="F5" s="59">
        <v>25410401</v>
      </c>
      <c r="G5" s="59">
        <v>22388788</v>
      </c>
      <c r="H5" s="59">
        <v>24475646</v>
      </c>
      <c r="I5" s="59">
        <v>72274835</v>
      </c>
      <c r="J5" s="59">
        <v>24808542</v>
      </c>
      <c r="K5" s="59">
        <v>24646272</v>
      </c>
      <c r="L5" s="59">
        <v>25097426</v>
      </c>
      <c r="M5" s="59">
        <v>74552240</v>
      </c>
      <c r="N5" s="59">
        <v>25092722</v>
      </c>
      <c r="O5" s="59">
        <v>25017453</v>
      </c>
      <c r="P5" s="59">
        <v>25111039</v>
      </c>
      <c r="Q5" s="59">
        <v>75221214</v>
      </c>
      <c r="R5" s="59">
        <v>0</v>
      </c>
      <c r="S5" s="59">
        <v>0</v>
      </c>
      <c r="T5" s="59">
        <v>0</v>
      </c>
      <c r="U5" s="59">
        <v>0</v>
      </c>
      <c r="V5" s="59">
        <v>222048289</v>
      </c>
      <c r="W5" s="59">
        <v>227647503</v>
      </c>
      <c r="X5" s="59">
        <v>-5599214</v>
      </c>
      <c r="Y5" s="60">
        <v>-2.46</v>
      </c>
      <c r="Z5" s="61">
        <v>303530000</v>
      </c>
    </row>
    <row r="6" spans="1:26" ht="13.5">
      <c r="A6" s="57" t="s">
        <v>32</v>
      </c>
      <c r="B6" s="18">
        <v>684074549</v>
      </c>
      <c r="C6" s="18">
        <v>0</v>
      </c>
      <c r="D6" s="58">
        <v>692909792</v>
      </c>
      <c r="E6" s="59">
        <v>692909792</v>
      </c>
      <c r="F6" s="59">
        <v>56496263</v>
      </c>
      <c r="G6" s="59">
        <v>59735843</v>
      </c>
      <c r="H6" s="59">
        <v>61072631</v>
      </c>
      <c r="I6" s="59">
        <v>177304737</v>
      </c>
      <c r="J6" s="59">
        <v>58683700</v>
      </c>
      <c r="K6" s="59">
        <v>58139631</v>
      </c>
      <c r="L6" s="59">
        <v>53611058</v>
      </c>
      <c r="M6" s="59">
        <v>170434389</v>
      </c>
      <c r="N6" s="59">
        <v>57149384</v>
      </c>
      <c r="O6" s="59">
        <v>54499050</v>
      </c>
      <c r="P6" s="59">
        <v>52288815</v>
      </c>
      <c r="Q6" s="59">
        <v>163937249</v>
      </c>
      <c r="R6" s="59">
        <v>0</v>
      </c>
      <c r="S6" s="59">
        <v>0</v>
      </c>
      <c r="T6" s="59">
        <v>0</v>
      </c>
      <c r="U6" s="59">
        <v>0</v>
      </c>
      <c r="V6" s="59">
        <v>511676375</v>
      </c>
      <c r="W6" s="59">
        <v>509520943</v>
      </c>
      <c r="X6" s="59">
        <v>2155432</v>
      </c>
      <c r="Y6" s="60">
        <v>0.42</v>
      </c>
      <c r="Z6" s="61">
        <v>692909792</v>
      </c>
    </row>
    <row r="7" spans="1:26" ht="13.5">
      <c r="A7" s="57" t="s">
        <v>33</v>
      </c>
      <c r="B7" s="18">
        <v>4300846</v>
      </c>
      <c r="C7" s="18">
        <v>0</v>
      </c>
      <c r="D7" s="58">
        <v>5500000</v>
      </c>
      <c r="E7" s="59">
        <v>5500000</v>
      </c>
      <c r="F7" s="59">
        <v>15421</v>
      </c>
      <c r="G7" s="59">
        <v>369488</v>
      </c>
      <c r="H7" s="59">
        <v>278862</v>
      </c>
      <c r="I7" s="59">
        <v>663771</v>
      </c>
      <c r="J7" s="59">
        <v>574233</v>
      </c>
      <c r="K7" s="59">
        <v>218168</v>
      </c>
      <c r="L7" s="59">
        <v>435822</v>
      </c>
      <c r="M7" s="59">
        <v>1228223</v>
      </c>
      <c r="N7" s="59">
        <v>1742535</v>
      </c>
      <c r="O7" s="59">
        <v>1967443</v>
      </c>
      <c r="P7" s="59">
        <v>795782</v>
      </c>
      <c r="Q7" s="59">
        <v>4505760</v>
      </c>
      <c r="R7" s="59">
        <v>0</v>
      </c>
      <c r="S7" s="59">
        <v>0</v>
      </c>
      <c r="T7" s="59">
        <v>0</v>
      </c>
      <c r="U7" s="59">
        <v>0</v>
      </c>
      <c r="V7" s="59">
        <v>6397754</v>
      </c>
      <c r="W7" s="59">
        <v>4124997</v>
      </c>
      <c r="X7" s="59">
        <v>2272757</v>
      </c>
      <c r="Y7" s="60">
        <v>55.1</v>
      </c>
      <c r="Z7" s="61">
        <v>5500000</v>
      </c>
    </row>
    <row r="8" spans="1:26" ht="13.5">
      <c r="A8" s="57" t="s">
        <v>34</v>
      </c>
      <c r="B8" s="18">
        <v>507552417</v>
      </c>
      <c r="C8" s="18">
        <v>0</v>
      </c>
      <c r="D8" s="58">
        <v>571733000</v>
      </c>
      <c r="E8" s="59">
        <v>571733000</v>
      </c>
      <c r="F8" s="59">
        <v>236435000</v>
      </c>
      <c r="G8" s="59">
        <v>-207260</v>
      </c>
      <c r="H8" s="59">
        <v>0</v>
      </c>
      <c r="I8" s="59">
        <v>236227740</v>
      </c>
      <c r="J8" s="59">
        <v>207260</v>
      </c>
      <c r="K8" s="59">
        <v>0</v>
      </c>
      <c r="L8" s="59">
        <v>189147000</v>
      </c>
      <c r="M8" s="59">
        <v>189354260</v>
      </c>
      <c r="N8" s="59">
        <v>0</v>
      </c>
      <c r="O8" s="59">
        <v>109826946</v>
      </c>
      <c r="P8" s="59">
        <v>141860000</v>
      </c>
      <c r="Q8" s="59">
        <v>251686946</v>
      </c>
      <c r="R8" s="59">
        <v>0</v>
      </c>
      <c r="S8" s="59">
        <v>0</v>
      </c>
      <c r="T8" s="59">
        <v>0</v>
      </c>
      <c r="U8" s="59">
        <v>0</v>
      </c>
      <c r="V8" s="59">
        <v>677268946</v>
      </c>
      <c r="W8" s="59">
        <v>571733000</v>
      </c>
      <c r="X8" s="59">
        <v>105535946</v>
      </c>
      <c r="Y8" s="60">
        <v>18.46</v>
      </c>
      <c r="Z8" s="61">
        <v>571733000</v>
      </c>
    </row>
    <row r="9" spans="1:26" ht="13.5">
      <c r="A9" s="57" t="s">
        <v>35</v>
      </c>
      <c r="B9" s="18">
        <v>167127406</v>
      </c>
      <c r="C9" s="18">
        <v>0</v>
      </c>
      <c r="D9" s="58">
        <v>114512000</v>
      </c>
      <c r="E9" s="59">
        <v>114512000</v>
      </c>
      <c r="F9" s="59">
        <v>5620884</v>
      </c>
      <c r="G9" s="59">
        <v>5288496</v>
      </c>
      <c r="H9" s="59">
        <v>10489186</v>
      </c>
      <c r="I9" s="59">
        <v>21398566</v>
      </c>
      <c r="J9" s="59">
        <v>9316063</v>
      </c>
      <c r="K9" s="59">
        <v>5930296</v>
      </c>
      <c r="L9" s="59">
        <v>6428897</v>
      </c>
      <c r="M9" s="59">
        <v>21675256</v>
      </c>
      <c r="N9" s="59">
        <v>5363751</v>
      </c>
      <c r="O9" s="59">
        <v>7140178</v>
      </c>
      <c r="P9" s="59">
        <v>7231174</v>
      </c>
      <c r="Q9" s="59">
        <v>19735103</v>
      </c>
      <c r="R9" s="59">
        <v>0</v>
      </c>
      <c r="S9" s="59">
        <v>0</v>
      </c>
      <c r="T9" s="59">
        <v>0</v>
      </c>
      <c r="U9" s="59">
        <v>0</v>
      </c>
      <c r="V9" s="59">
        <v>62808925</v>
      </c>
      <c r="W9" s="59">
        <v>85883994</v>
      </c>
      <c r="X9" s="59">
        <v>-23075069</v>
      </c>
      <c r="Y9" s="60">
        <v>-26.87</v>
      </c>
      <c r="Z9" s="61">
        <v>114512000</v>
      </c>
    </row>
    <row r="10" spans="1:26" ht="25.5">
      <c r="A10" s="62" t="s">
        <v>97</v>
      </c>
      <c r="B10" s="63">
        <f>SUM(B5:B9)</f>
        <v>1659101180</v>
      </c>
      <c r="C10" s="63">
        <f>SUM(C5:C9)</f>
        <v>0</v>
      </c>
      <c r="D10" s="64">
        <f aca="true" t="shared" si="0" ref="D10:Z10">SUM(D5:D9)</f>
        <v>1688184792</v>
      </c>
      <c r="E10" s="65">
        <f t="shared" si="0"/>
        <v>1688184792</v>
      </c>
      <c r="F10" s="65">
        <f t="shared" si="0"/>
        <v>323977969</v>
      </c>
      <c r="G10" s="65">
        <f t="shared" si="0"/>
        <v>87575355</v>
      </c>
      <c r="H10" s="65">
        <f t="shared" si="0"/>
        <v>96316325</v>
      </c>
      <c r="I10" s="65">
        <f t="shared" si="0"/>
        <v>507869649</v>
      </c>
      <c r="J10" s="65">
        <f t="shared" si="0"/>
        <v>93589798</v>
      </c>
      <c r="K10" s="65">
        <f t="shared" si="0"/>
        <v>88934367</v>
      </c>
      <c r="L10" s="65">
        <f t="shared" si="0"/>
        <v>274720203</v>
      </c>
      <c r="M10" s="65">
        <f t="shared" si="0"/>
        <v>457244368</v>
      </c>
      <c r="N10" s="65">
        <f t="shared" si="0"/>
        <v>89348392</v>
      </c>
      <c r="O10" s="65">
        <f t="shared" si="0"/>
        <v>198451070</v>
      </c>
      <c r="P10" s="65">
        <f t="shared" si="0"/>
        <v>227286810</v>
      </c>
      <c r="Q10" s="65">
        <f t="shared" si="0"/>
        <v>515086272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1480200289</v>
      </c>
      <c r="W10" s="65">
        <f t="shared" si="0"/>
        <v>1398910437</v>
      </c>
      <c r="X10" s="65">
        <f t="shared" si="0"/>
        <v>81289852</v>
      </c>
      <c r="Y10" s="66">
        <f>+IF(W10&lt;&gt;0,(X10/W10)*100,0)</f>
        <v>5.810940418339305</v>
      </c>
      <c r="Z10" s="67">
        <f t="shared" si="0"/>
        <v>1688184792</v>
      </c>
    </row>
    <row r="11" spans="1:26" ht="13.5">
      <c r="A11" s="57" t="s">
        <v>36</v>
      </c>
      <c r="B11" s="18">
        <v>392301867</v>
      </c>
      <c r="C11" s="18">
        <v>0</v>
      </c>
      <c r="D11" s="58">
        <v>380851589</v>
      </c>
      <c r="E11" s="59">
        <v>380851589</v>
      </c>
      <c r="F11" s="59">
        <v>33917117</v>
      </c>
      <c r="G11" s="59">
        <v>33317059</v>
      </c>
      <c r="H11" s="59">
        <v>32259266</v>
      </c>
      <c r="I11" s="59">
        <v>99493442</v>
      </c>
      <c r="J11" s="59">
        <v>35974334</v>
      </c>
      <c r="K11" s="59">
        <v>35444572</v>
      </c>
      <c r="L11" s="59">
        <v>35034497</v>
      </c>
      <c r="M11" s="59">
        <v>106453403</v>
      </c>
      <c r="N11" s="59">
        <v>34458170</v>
      </c>
      <c r="O11" s="59">
        <v>33837630</v>
      </c>
      <c r="P11" s="59">
        <v>33552208</v>
      </c>
      <c r="Q11" s="59">
        <v>101848008</v>
      </c>
      <c r="R11" s="59">
        <v>0</v>
      </c>
      <c r="S11" s="59">
        <v>0</v>
      </c>
      <c r="T11" s="59">
        <v>0</v>
      </c>
      <c r="U11" s="59">
        <v>0</v>
      </c>
      <c r="V11" s="59">
        <v>307794853</v>
      </c>
      <c r="W11" s="59">
        <v>285638688</v>
      </c>
      <c r="X11" s="59">
        <v>22156165</v>
      </c>
      <c r="Y11" s="60">
        <v>7.76</v>
      </c>
      <c r="Z11" s="61">
        <v>380851589</v>
      </c>
    </row>
    <row r="12" spans="1:26" ht="13.5">
      <c r="A12" s="57" t="s">
        <v>37</v>
      </c>
      <c r="B12" s="18">
        <v>25455611</v>
      </c>
      <c r="C12" s="18">
        <v>0</v>
      </c>
      <c r="D12" s="58">
        <v>27000001</v>
      </c>
      <c r="E12" s="59">
        <v>27000001</v>
      </c>
      <c r="F12" s="59">
        <v>2170502</v>
      </c>
      <c r="G12" s="59">
        <v>2170502</v>
      </c>
      <c r="H12" s="59">
        <v>3168711</v>
      </c>
      <c r="I12" s="59">
        <v>7509715</v>
      </c>
      <c r="J12" s="59">
        <v>2239360</v>
      </c>
      <c r="K12" s="59">
        <v>2239360</v>
      </c>
      <c r="L12" s="59">
        <v>2239360</v>
      </c>
      <c r="M12" s="59">
        <v>6718080</v>
      </c>
      <c r="N12" s="59">
        <v>2239360</v>
      </c>
      <c r="O12" s="59">
        <v>2239360</v>
      </c>
      <c r="P12" s="59">
        <v>2239360</v>
      </c>
      <c r="Q12" s="59">
        <v>6718080</v>
      </c>
      <c r="R12" s="59">
        <v>0</v>
      </c>
      <c r="S12" s="59">
        <v>0</v>
      </c>
      <c r="T12" s="59">
        <v>0</v>
      </c>
      <c r="U12" s="59">
        <v>0</v>
      </c>
      <c r="V12" s="59">
        <v>20945875</v>
      </c>
      <c r="W12" s="59">
        <v>20250000</v>
      </c>
      <c r="X12" s="59">
        <v>695875</v>
      </c>
      <c r="Y12" s="60">
        <v>3.44</v>
      </c>
      <c r="Z12" s="61">
        <v>27000001</v>
      </c>
    </row>
    <row r="13" spans="1:26" ht="13.5">
      <c r="A13" s="57" t="s">
        <v>98</v>
      </c>
      <c r="B13" s="18">
        <v>458952088</v>
      </c>
      <c r="C13" s="18">
        <v>0</v>
      </c>
      <c r="D13" s="58">
        <v>604762000</v>
      </c>
      <c r="E13" s="59">
        <v>604762000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218989</v>
      </c>
      <c r="L13" s="59">
        <v>0</v>
      </c>
      <c r="M13" s="59">
        <v>218989</v>
      </c>
      <c r="N13" s="59">
        <v>10780</v>
      </c>
      <c r="O13" s="59">
        <v>0</v>
      </c>
      <c r="P13" s="59">
        <v>0</v>
      </c>
      <c r="Q13" s="59">
        <v>10780</v>
      </c>
      <c r="R13" s="59">
        <v>0</v>
      </c>
      <c r="S13" s="59">
        <v>0</v>
      </c>
      <c r="T13" s="59">
        <v>0</v>
      </c>
      <c r="U13" s="59">
        <v>0</v>
      </c>
      <c r="V13" s="59">
        <v>229769</v>
      </c>
      <c r="W13" s="59">
        <v>453571497</v>
      </c>
      <c r="X13" s="59">
        <v>-453341728</v>
      </c>
      <c r="Y13" s="60">
        <v>-99.95</v>
      </c>
      <c r="Z13" s="61">
        <v>604762000</v>
      </c>
    </row>
    <row r="14" spans="1:26" ht="13.5">
      <c r="A14" s="57" t="s">
        <v>38</v>
      </c>
      <c r="B14" s="18">
        <v>131937107</v>
      </c>
      <c r="C14" s="18">
        <v>0</v>
      </c>
      <c r="D14" s="58">
        <v>100000000</v>
      </c>
      <c r="E14" s="59">
        <v>100000000</v>
      </c>
      <c r="F14" s="59">
        <v>0</v>
      </c>
      <c r="G14" s="59">
        <v>0</v>
      </c>
      <c r="H14" s="59">
        <v>31073063</v>
      </c>
      <c r="I14" s="59">
        <v>31073063</v>
      </c>
      <c r="J14" s="59">
        <v>10470271</v>
      </c>
      <c r="K14" s="59">
        <v>11133177</v>
      </c>
      <c r="L14" s="59">
        <v>10132520</v>
      </c>
      <c r="M14" s="59">
        <v>31735968</v>
      </c>
      <c r="N14" s="59">
        <v>0</v>
      </c>
      <c r="O14" s="59">
        <v>21188948</v>
      </c>
      <c r="P14" s="59">
        <v>11133176</v>
      </c>
      <c r="Q14" s="59">
        <v>32322124</v>
      </c>
      <c r="R14" s="59">
        <v>0</v>
      </c>
      <c r="S14" s="59">
        <v>0</v>
      </c>
      <c r="T14" s="59">
        <v>0</v>
      </c>
      <c r="U14" s="59">
        <v>0</v>
      </c>
      <c r="V14" s="59">
        <v>95131155</v>
      </c>
      <c r="W14" s="59">
        <v>74999997</v>
      </c>
      <c r="X14" s="59">
        <v>20131158</v>
      </c>
      <c r="Y14" s="60">
        <v>26.84</v>
      </c>
      <c r="Z14" s="61">
        <v>100000000</v>
      </c>
    </row>
    <row r="15" spans="1:26" ht="13.5">
      <c r="A15" s="57" t="s">
        <v>39</v>
      </c>
      <c r="B15" s="18">
        <v>574944911</v>
      </c>
      <c r="C15" s="18">
        <v>0</v>
      </c>
      <c r="D15" s="58">
        <v>633740000</v>
      </c>
      <c r="E15" s="59">
        <v>633740000</v>
      </c>
      <c r="F15" s="59">
        <v>4584346</v>
      </c>
      <c r="G15" s="59">
        <v>8026972</v>
      </c>
      <c r="H15" s="59">
        <v>29262486</v>
      </c>
      <c r="I15" s="59">
        <v>41873804</v>
      </c>
      <c r="J15" s="59">
        <v>2470926</v>
      </c>
      <c r="K15" s="59">
        <v>7616600</v>
      </c>
      <c r="L15" s="59">
        <v>123213681</v>
      </c>
      <c r="M15" s="59">
        <v>133301207</v>
      </c>
      <c r="N15" s="59">
        <v>57863867</v>
      </c>
      <c r="O15" s="59">
        <v>39031269</v>
      </c>
      <c r="P15" s="59">
        <v>80764836</v>
      </c>
      <c r="Q15" s="59">
        <v>177659972</v>
      </c>
      <c r="R15" s="59">
        <v>0</v>
      </c>
      <c r="S15" s="59">
        <v>0</v>
      </c>
      <c r="T15" s="59">
        <v>0</v>
      </c>
      <c r="U15" s="59">
        <v>0</v>
      </c>
      <c r="V15" s="59">
        <v>352834983</v>
      </c>
      <c r="W15" s="59">
        <v>469305003</v>
      </c>
      <c r="X15" s="59">
        <v>-116470020</v>
      </c>
      <c r="Y15" s="60">
        <v>-24.82</v>
      </c>
      <c r="Z15" s="61">
        <v>633740000</v>
      </c>
    </row>
    <row r="16" spans="1:26" ht="13.5">
      <c r="A16" s="68" t="s">
        <v>40</v>
      </c>
      <c r="B16" s="18">
        <v>20819232</v>
      </c>
      <c r="C16" s="18">
        <v>0</v>
      </c>
      <c r="D16" s="58">
        <v>10000000</v>
      </c>
      <c r="E16" s="59">
        <v>10000000</v>
      </c>
      <c r="F16" s="59">
        <v>4008730</v>
      </c>
      <c r="G16" s="59">
        <v>0</v>
      </c>
      <c r="H16" s="59">
        <v>0</v>
      </c>
      <c r="I16" s="59">
        <v>4008730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4008730</v>
      </c>
      <c r="W16" s="59">
        <v>7499997</v>
      </c>
      <c r="X16" s="59">
        <v>-3491267</v>
      </c>
      <c r="Y16" s="60">
        <v>-46.55</v>
      </c>
      <c r="Z16" s="61">
        <v>10000000</v>
      </c>
    </row>
    <row r="17" spans="1:26" ht="13.5">
      <c r="A17" s="57" t="s">
        <v>41</v>
      </c>
      <c r="B17" s="18">
        <v>665430048</v>
      </c>
      <c r="C17" s="18">
        <v>0</v>
      </c>
      <c r="D17" s="58">
        <v>536800580</v>
      </c>
      <c r="E17" s="59">
        <v>536800580</v>
      </c>
      <c r="F17" s="59">
        <v>11411297</v>
      </c>
      <c r="G17" s="59">
        <v>15469043</v>
      </c>
      <c r="H17" s="59">
        <v>34453596</v>
      </c>
      <c r="I17" s="59">
        <v>61333936</v>
      </c>
      <c r="J17" s="59">
        <v>37779806</v>
      </c>
      <c r="K17" s="59">
        <v>23480882</v>
      </c>
      <c r="L17" s="59">
        <v>52642968</v>
      </c>
      <c r="M17" s="59">
        <v>113903656</v>
      </c>
      <c r="N17" s="59">
        <v>21205360</v>
      </c>
      <c r="O17" s="59">
        <v>23191072</v>
      </c>
      <c r="P17" s="59">
        <v>49375170</v>
      </c>
      <c r="Q17" s="59">
        <v>93771602</v>
      </c>
      <c r="R17" s="59">
        <v>0</v>
      </c>
      <c r="S17" s="59">
        <v>0</v>
      </c>
      <c r="T17" s="59">
        <v>0</v>
      </c>
      <c r="U17" s="59">
        <v>0</v>
      </c>
      <c r="V17" s="59">
        <v>269009194</v>
      </c>
      <c r="W17" s="59">
        <v>412275438</v>
      </c>
      <c r="X17" s="59">
        <v>-143266244</v>
      </c>
      <c r="Y17" s="60">
        <v>-34.75</v>
      </c>
      <c r="Z17" s="61">
        <v>536800580</v>
      </c>
    </row>
    <row r="18" spans="1:26" ht="13.5">
      <c r="A18" s="69" t="s">
        <v>42</v>
      </c>
      <c r="B18" s="70">
        <f>SUM(B11:B17)</f>
        <v>2269840864</v>
      </c>
      <c r="C18" s="70">
        <f>SUM(C11:C17)</f>
        <v>0</v>
      </c>
      <c r="D18" s="71">
        <f aca="true" t="shared" si="1" ref="D18:Z18">SUM(D11:D17)</f>
        <v>2293154170</v>
      </c>
      <c r="E18" s="72">
        <f t="shared" si="1"/>
        <v>2293154170</v>
      </c>
      <c r="F18" s="72">
        <f t="shared" si="1"/>
        <v>56091992</v>
      </c>
      <c r="G18" s="72">
        <f t="shared" si="1"/>
        <v>58983576</v>
      </c>
      <c r="H18" s="72">
        <f t="shared" si="1"/>
        <v>130217122</v>
      </c>
      <c r="I18" s="72">
        <f t="shared" si="1"/>
        <v>245292690</v>
      </c>
      <c r="J18" s="72">
        <f t="shared" si="1"/>
        <v>88934697</v>
      </c>
      <c r="K18" s="72">
        <f t="shared" si="1"/>
        <v>80133580</v>
      </c>
      <c r="L18" s="72">
        <f t="shared" si="1"/>
        <v>223263026</v>
      </c>
      <c r="M18" s="72">
        <f t="shared" si="1"/>
        <v>392331303</v>
      </c>
      <c r="N18" s="72">
        <f t="shared" si="1"/>
        <v>115777537</v>
      </c>
      <c r="O18" s="72">
        <f t="shared" si="1"/>
        <v>119488279</v>
      </c>
      <c r="P18" s="72">
        <f t="shared" si="1"/>
        <v>177064750</v>
      </c>
      <c r="Q18" s="72">
        <f t="shared" si="1"/>
        <v>412330566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1049954559</v>
      </c>
      <c r="W18" s="72">
        <f t="shared" si="1"/>
        <v>1723540620</v>
      </c>
      <c r="X18" s="72">
        <f t="shared" si="1"/>
        <v>-673586061</v>
      </c>
      <c r="Y18" s="66">
        <f>+IF(W18&lt;&gt;0,(X18/W18)*100,0)</f>
        <v>-39.08153095921813</v>
      </c>
      <c r="Z18" s="73">
        <f t="shared" si="1"/>
        <v>2293154170</v>
      </c>
    </row>
    <row r="19" spans="1:26" ht="13.5">
      <c r="A19" s="69" t="s">
        <v>43</v>
      </c>
      <c r="B19" s="74">
        <f>+B10-B18</f>
        <v>-610739684</v>
      </c>
      <c r="C19" s="74">
        <f>+C10-C18</f>
        <v>0</v>
      </c>
      <c r="D19" s="75">
        <f aca="true" t="shared" si="2" ref="D19:Z19">+D10-D18</f>
        <v>-604969378</v>
      </c>
      <c r="E19" s="76">
        <f t="shared" si="2"/>
        <v>-604969378</v>
      </c>
      <c r="F19" s="76">
        <f t="shared" si="2"/>
        <v>267885977</v>
      </c>
      <c r="G19" s="76">
        <f t="shared" si="2"/>
        <v>28591779</v>
      </c>
      <c r="H19" s="76">
        <f t="shared" si="2"/>
        <v>-33900797</v>
      </c>
      <c r="I19" s="76">
        <f t="shared" si="2"/>
        <v>262576959</v>
      </c>
      <c r="J19" s="76">
        <f t="shared" si="2"/>
        <v>4655101</v>
      </c>
      <c r="K19" s="76">
        <f t="shared" si="2"/>
        <v>8800787</v>
      </c>
      <c r="L19" s="76">
        <f t="shared" si="2"/>
        <v>51457177</v>
      </c>
      <c r="M19" s="76">
        <f t="shared" si="2"/>
        <v>64913065</v>
      </c>
      <c r="N19" s="76">
        <f t="shared" si="2"/>
        <v>-26429145</v>
      </c>
      <c r="O19" s="76">
        <f t="shared" si="2"/>
        <v>78962791</v>
      </c>
      <c r="P19" s="76">
        <f t="shared" si="2"/>
        <v>50222060</v>
      </c>
      <c r="Q19" s="76">
        <f t="shared" si="2"/>
        <v>102755706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430245730</v>
      </c>
      <c r="W19" s="76">
        <f>IF(E10=E18,0,W10-W18)</f>
        <v>-324630183</v>
      </c>
      <c r="X19" s="76">
        <f t="shared" si="2"/>
        <v>754875913</v>
      </c>
      <c r="Y19" s="77">
        <f>+IF(W19&lt;&gt;0,(X19/W19)*100,0)</f>
        <v>-232.53411190049448</v>
      </c>
      <c r="Z19" s="78">
        <f t="shared" si="2"/>
        <v>-604969378</v>
      </c>
    </row>
    <row r="20" spans="1:26" ht="13.5">
      <c r="A20" s="57" t="s">
        <v>44</v>
      </c>
      <c r="B20" s="18">
        <v>260211000</v>
      </c>
      <c r="C20" s="18">
        <v>0</v>
      </c>
      <c r="D20" s="58">
        <v>301005000</v>
      </c>
      <c r="E20" s="59">
        <v>301005000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287019000</v>
      </c>
      <c r="X20" s="59">
        <v>-287019000</v>
      </c>
      <c r="Y20" s="60">
        <v>-100</v>
      </c>
      <c r="Z20" s="61">
        <v>301005000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-350528684</v>
      </c>
      <c r="C22" s="85">
        <f>SUM(C19:C21)</f>
        <v>0</v>
      </c>
      <c r="D22" s="86">
        <f aca="true" t="shared" si="3" ref="D22:Z22">SUM(D19:D21)</f>
        <v>-303964378</v>
      </c>
      <c r="E22" s="87">
        <f t="shared" si="3"/>
        <v>-303964378</v>
      </c>
      <c r="F22" s="87">
        <f t="shared" si="3"/>
        <v>267885977</v>
      </c>
      <c r="G22" s="87">
        <f t="shared" si="3"/>
        <v>28591779</v>
      </c>
      <c r="H22" s="87">
        <f t="shared" si="3"/>
        <v>-33900797</v>
      </c>
      <c r="I22" s="87">
        <f t="shared" si="3"/>
        <v>262576959</v>
      </c>
      <c r="J22" s="87">
        <f t="shared" si="3"/>
        <v>4655101</v>
      </c>
      <c r="K22" s="87">
        <f t="shared" si="3"/>
        <v>8800787</v>
      </c>
      <c r="L22" s="87">
        <f t="shared" si="3"/>
        <v>51457177</v>
      </c>
      <c r="M22" s="87">
        <f t="shared" si="3"/>
        <v>64913065</v>
      </c>
      <c r="N22" s="87">
        <f t="shared" si="3"/>
        <v>-26429145</v>
      </c>
      <c r="O22" s="87">
        <f t="shared" si="3"/>
        <v>78962791</v>
      </c>
      <c r="P22" s="87">
        <f t="shared" si="3"/>
        <v>50222060</v>
      </c>
      <c r="Q22" s="87">
        <f t="shared" si="3"/>
        <v>102755706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430245730</v>
      </c>
      <c r="W22" s="87">
        <f t="shared" si="3"/>
        <v>-37611183</v>
      </c>
      <c r="X22" s="87">
        <f t="shared" si="3"/>
        <v>467856913</v>
      </c>
      <c r="Y22" s="88">
        <f>+IF(W22&lt;&gt;0,(X22/W22)*100,0)</f>
        <v>-1243.9303305083492</v>
      </c>
      <c r="Z22" s="89">
        <f t="shared" si="3"/>
        <v>-303964378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-350528684</v>
      </c>
      <c r="C24" s="74">
        <f>SUM(C22:C23)</f>
        <v>0</v>
      </c>
      <c r="D24" s="75">
        <f aca="true" t="shared" si="4" ref="D24:Z24">SUM(D22:D23)</f>
        <v>-303964378</v>
      </c>
      <c r="E24" s="76">
        <f t="shared" si="4"/>
        <v>-303964378</v>
      </c>
      <c r="F24" s="76">
        <f t="shared" si="4"/>
        <v>267885977</v>
      </c>
      <c r="G24" s="76">
        <f t="shared" si="4"/>
        <v>28591779</v>
      </c>
      <c r="H24" s="76">
        <f t="shared" si="4"/>
        <v>-33900797</v>
      </c>
      <c r="I24" s="76">
        <f t="shared" si="4"/>
        <v>262576959</v>
      </c>
      <c r="J24" s="76">
        <f t="shared" si="4"/>
        <v>4655101</v>
      </c>
      <c r="K24" s="76">
        <f t="shared" si="4"/>
        <v>8800787</v>
      </c>
      <c r="L24" s="76">
        <f t="shared" si="4"/>
        <v>51457177</v>
      </c>
      <c r="M24" s="76">
        <f t="shared" si="4"/>
        <v>64913065</v>
      </c>
      <c r="N24" s="76">
        <f t="shared" si="4"/>
        <v>-26429145</v>
      </c>
      <c r="O24" s="76">
        <f t="shared" si="4"/>
        <v>78962791</v>
      </c>
      <c r="P24" s="76">
        <f t="shared" si="4"/>
        <v>50222060</v>
      </c>
      <c r="Q24" s="76">
        <f t="shared" si="4"/>
        <v>102755706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430245730</v>
      </c>
      <c r="W24" s="76">
        <f t="shared" si="4"/>
        <v>-37611183</v>
      </c>
      <c r="X24" s="76">
        <f t="shared" si="4"/>
        <v>467856913</v>
      </c>
      <c r="Y24" s="77">
        <f>+IF(W24&lt;&gt;0,(X24/W24)*100,0)</f>
        <v>-1243.9303305083492</v>
      </c>
      <c r="Z24" s="78">
        <f t="shared" si="4"/>
        <v>-303964378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252614260</v>
      </c>
      <c r="C27" s="21">
        <v>0</v>
      </c>
      <c r="D27" s="98">
        <v>301005000</v>
      </c>
      <c r="E27" s="99">
        <v>311487130</v>
      </c>
      <c r="F27" s="99">
        <v>0</v>
      </c>
      <c r="G27" s="99">
        <v>3532547</v>
      </c>
      <c r="H27" s="99">
        <v>9329149</v>
      </c>
      <c r="I27" s="99">
        <v>12861696</v>
      </c>
      <c r="J27" s="99">
        <v>13205813</v>
      </c>
      <c r="K27" s="99">
        <v>14404328</v>
      </c>
      <c r="L27" s="99">
        <v>25814205</v>
      </c>
      <c r="M27" s="99">
        <v>53424346</v>
      </c>
      <c r="N27" s="99">
        <v>6209687</v>
      </c>
      <c r="O27" s="99">
        <v>23166589</v>
      </c>
      <c r="P27" s="99">
        <v>21772942</v>
      </c>
      <c r="Q27" s="99">
        <v>51149218</v>
      </c>
      <c r="R27" s="99">
        <v>0</v>
      </c>
      <c r="S27" s="99">
        <v>0</v>
      </c>
      <c r="T27" s="99">
        <v>0</v>
      </c>
      <c r="U27" s="99">
        <v>0</v>
      </c>
      <c r="V27" s="99">
        <v>117435260</v>
      </c>
      <c r="W27" s="99">
        <v>233615348</v>
      </c>
      <c r="X27" s="99">
        <v>-116180088</v>
      </c>
      <c r="Y27" s="100">
        <v>-49.73</v>
      </c>
      <c r="Z27" s="101">
        <v>311487130</v>
      </c>
    </row>
    <row r="28" spans="1:26" ht="13.5">
      <c r="A28" s="102" t="s">
        <v>44</v>
      </c>
      <c r="B28" s="18">
        <v>232101081</v>
      </c>
      <c r="C28" s="18">
        <v>0</v>
      </c>
      <c r="D28" s="58">
        <v>301005000</v>
      </c>
      <c r="E28" s="59">
        <v>301005000</v>
      </c>
      <c r="F28" s="59">
        <v>0</v>
      </c>
      <c r="G28" s="59">
        <v>3498917</v>
      </c>
      <c r="H28" s="59">
        <v>9329149</v>
      </c>
      <c r="I28" s="59">
        <v>12828066</v>
      </c>
      <c r="J28" s="59">
        <v>13205813</v>
      </c>
      <c r="K28" s="59">
        <v>14404328</v>
      </c>
      <c r="L28" s="59">
        <v>24567439</v>
      </c>
      <c r="M28" s="59">
        <v>52177580</v>
      </c>
      <c r="N28" s="59">
        <v>6209687</v>
      </c>
      <c r="O28" s="59">
        <v>23122723</v>
      </c>
      <c r="P28" s="59">
        <v>21755542</v>
      </c>
      <c r="Q28" s="59">
        <v>51087952</v>
      </c>
      <c r="R28" s="59">
        <v>0</v>
      </c>
      <c r="S28" s="59">
        <v>0</v>
      </c>
      <c r="T28" s="59">
        <v>0</v>
      </c>
      <c r="U28" s="59">
        <v>0</v>
      </c>
      <c r="V28" s="59">
        <v>116093598</v>
      </c>
      <c r="W28" s="59">
        <v>225753750</v>
      </c>
      <c r="X28" s="59">
        <v>-109660152</v>
      </c>
      <c r="Y28" s="60">
        <v>-48.58</v>
      </c>
      <c r="Z28" s="61">
        <v>301005000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20513179</v>
      </c>
      <c r="C31" s="18">
        <v>0</v>
      </c>
      <c r="D31" s="58">
        <v>0</v>
      </c>
      <c r="E31" s="59">
        <v>10482130</v>
      </c>
      <c r="F31" s="59">
        <v>0</v>
      </c>
      <c r="G31" s="59">
        <v>33630</v>
      </c>
      <c r="H31" s="59">
        <v>0</v>
      </c>
      <c r="I31" s="59">
        <v>33630</v>
      </c>
      <c r="J31" s="59">
        <v>0</v>
      </c>
      <c r="K31" s="59">
        <v>0</v>
      </c>
      <c r="L31" s="59">
        <v>1246766</v>
      </c>
      <c r="M31" s="59">
        <v>1246766</v>
      </c>
      <c r="N31" s="59">
        <v>0</v>
      </c>
      <c r="O31" s="59">
        <v>43866</v>
      </c>
      <c r="P31" s="59">
        <v>17400</v>
      </c>
      <c r="Q31" s="59">
        <v>61266</v>
      </c>
      <c r="R31" s="59">
        <v>0</v>
      </c>
      <c r="S31" s="59">
        <v>0</v>
      </c>
      <c r="T31" s="59">
        <v>0</v>
      </c>
      <c r="U31" s="59">
        <v>0</v>
      </c>
      <c r="V31" s="59">
        <v>1341662</v>
      </c>
      <c r="W31" s="59">
        <v>7861598</v>
      </c>
      <c r="X31" s="59">
        <v>-6519936</v>
      </c>
      <c r="Y31" s="60">
        <v>-82.93</v>
      </c>
      <c r="Z31" s="61">
        <v>10482130</v>
      </c>
    </row>
    <row r="32" spans="1:26" ht="13.5">
      <c r="A32" s="69" t="s">
        <v>50</v>
      </c>
      <c r="B32" s="21">
        <f>SUM(B28:B31)</f>
        <v>252614260</v>
      </c>
      <c r="C32" s="21">
        <f>SUM(C28:C31)</f>
        <v>0</v>
      </c>
      <c r="D32" s="98">
        <f aca="true" t="shared" si="5" ref="D32:Z32">SUM(D28:D31)</f>
        <v>301005000</v>
      </c>
      <c r="E32" s="99">
        <f t="shared" si="5"/>
        <v>311487130</v>
      </c>
      <c r="F32" s="99">
        <f t="shared" si="5"/>
        <v>0</v>
      </c>
      <c r="G32" s="99">
        <f t="shared" si="5"/>
        <v>3532547</v>
      </c>
      <c r="H32" s="99">
        <f t="shared" si="5"/>
        <v>9329149</v>
      </c>
      <c r="I32" s="99">
        <f t="shared" si="5"/>
        <v>12861696</v>
      </c>
      <c r="J32" s="99">
        <f t="shared" si="5"/>
        <v>13205813</v>
      </c>
      <c r="K32" s="99">
        <f t="shared" si="5"/>
        <v>14404328</v>
      </c>
      <c r="L32" s="99">
        <f t="shared" si="5"/>
        <v>25814205</v>
      </c>
      <c r="M32" s="99">
        <f t="shared" si="5"/>
        <v>53424346</v>
      </c>
      <c r="N32" s="99">
        <f t="shared" si="5"/>
        <v>6209687</v>
      </c>
      <c r="O32" s="99">
        <f t="shared" si="5"/>
        <v>23166589</v>
      </c>
      <c r="P32" s="99">
        <f t="shared" si="5"/>
        <v>21772942</v>
      </c>
      <c r="Q32" s="99">
        <f t="shared" si="5"/>
        <v>51149218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117435260</v>
      </c>
      <c r="W32" s="99">
        <f t="shared" si="5"/>
        <v>233615348</v>
      </c>
      <c r="X32" s="99">
        <f t="shared" si="5"/>
        <v>-116180088</v>
      </c>
      <c r="Y32" s="100">
        <f>+IF(W32&lt;&gt;0,(X32/W32)*100,0)</f>
        <v>-49.731359259837674</v>
      </c>
      <c r="Z32" s="101">
        <f t="shared" si="5"/>
        <v>311487130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654747572</v>
      </c>
      <c r="C35" s="18">
        <v>0</v>
      </c>
      <c r="D35" s="58">
        <v>482617763</v>
      </c>
      <c r="E35" s="59">
        <v>462983953</v>
      </c>
      <c r="F35" s="59">
        <v>226171499</v>
      </c>
      <c r="G35" s="59">
        <v>226171499</v>
      </c>
      <c r="H35" s="59">
        <v>237539477</v>
      </c>
      <c r="I35" s="59">
        <v>237539477</v>
      </c>
      <c r="J35" s="59">
        <v>254467065</v>
      </c>
      <c r="K35" s="59">
        <v>268654711</v>
      </c>
      <c r="L35" s="59">
        <v>333383627</v>
      </c>
      <c r="M35" s="59">
        <v>333383627</v>
      </c>
      <c r="N35" s="59">
        <v>410614892</v>
      </c>
      <c r="O35" s="59">
        <v>438102734</v>
      </c>
      <c r="P35" s="59">
        <v>520555723</v>
      </c>
      <c r="Q35" s="59">
        <v>520555723</v>
      </c>
      <c r="R35" s="59">
        <v>0</v>
      </c>
      <c r="S35" s="59">
        <v>0</v>
      </c>
      <c r="T35" s="59">
        <v>0</v>
      </c>
      <c r="U35" s="59">
        <v>0</v>
      </c>
      <c r="V35" s="59">
        <v>520555723</v>
      </c>
      <c r="W35" s="59">
        <v>347237965</v>
      </c>
      <c r="X35" s="59">
        <v>173317758</v>
      </c>
      <c r="Y35" s="60">
        <v>49.91</v>
      </c>
      <c r="Z35" s="61">
        <v>462983953</v>
      </c>
    </row>
    <row r="36" spans="1:26" ht="13.5">
      <c r="A36" s="57" t="s">
        <v>53</v>
      </c>
      <c r="B36" s="18">
        <v>6099332763</v>
      </c>
      <c r="C36" s="18">
        <v>0</v>
      </c>
      <c r="D36" s="58">
        <v>6074015100</v>
      </c>
      <c r="E36" s="59">
        <v>6074015100</v>
      </c>
      <c r="F36" s="59">
        <v>0</v>
      </c>
      <c r="G36" s="59">
        <v>0</v>
      </c>
      <c r="H36" s="59">
        <v>72369615</v>
      </c>
      <c r="I36" s="59">
        <v>72369615</v>
      </c>
      <c r="J36" s="59">
        <v>84350867</v>
      </c>
      <c r="K36" s="59">
        <v>96986241</v>
      </c>
      <c r="L36" s="59">
        <v>179774206</v>
      </c>
      <c r="M36" s="59">
        <v>179774206</v>
      </c>
      <c r="N36" s="59">
        <v>93884240</v>
      </c>
      <c r="O36" s="59">
        <v>135987905</v>
      </c>
      <c r="P36" s="59">
        <v>137967919</v>
      </c>
      <c r="Q36" s="59">
        <v>137967919</v>
      </c>
      <c r="R36" s="59">
        <v>0</v>
      </c>
      <c r="S36" s="59">
        <v>0</v>
      </c>
      <c r="T36" s="59">
        <v>0</v>
      </c>
      <c r="U36" s="59">
        <v>0</v>
      </c>
      <c r="V36" s="59">
        <v>137967919</v>
      </c>
      <c r="W36" s="59">
        <v>4555511325</v>
      </c>
      <c r="X36" s="59">
        <v>-4417543406</v>
      </c>
      <c r="Y36" s="60">
        <v>-96.97</v>
      </c>
      <c r="Z36" s="61">
        <v>6074015100</v>
      </c>
    </row>
    <row r="37" spans="1:26" ht="13.5">
      <c r="A37" s="57" t="s">
        <v>54</v>
      </c>
      <c r="B37" s="18">
        <v>699768371</v>
      </c>
      <c r="C37" s="18">
        <v>0</v>
      </c>
      <c r="D37" s="58">
        <v>259500000</v>
      </c>
      <c r="E37" s="59">
        <v>259500000</v>
      </c>
      <c r="F37" s="59">
        <v>-41361296</v>
      </c>
      <c r="G37" s="59">
        <v>-41361296</v>
      </c>
      <c r="H37" s="59">
        <v>16469878</v>
      </c>
      <c r="I37" s="59">
        <v>16469878</v>
      </c>
      <c r="J37" s="59">
        <v>71707666</v>
      </c>
      <c r="K37" s="59">
        <v>36568839</v>
      </c>
      <c r="L37" s="59">
        <v>122750629</v>
      </c>
      <c r="M37" s="59">
        <v>122750629</v>
      </c>
      <c r="N37" s="59">
        <v>140109608</v>
      </c>
      <c r="O37" s="59">
        <v>112262205</v>
      </c>
      <c r="P37" s="59">
        <v>135880346</v>
      </c>
      <c r="Q37" s="59">
        <v>135880346</v>
      </c>
      <c r="R37" s="59">
        <v>0</v>
      </c>
      <c r="S37" s="59">
        <v>0</v>
      </c>
      <c r="T37" s="59">
        <v>0</v>
      </c>
      <c r="U37" s="59">
        <v>0</v>
      </c>
      <c r="V37" s="59">
        <v>135880346</v>
      </c>
      <c r="W37" s="59">
        <v>194625000</v>
      </c>
      <c r="X37" s="59">
        <v>-58744654</v>
      </c>
      <c r="Y37" s="60">
        <v>-30.18</v>
      </c>
      <c r="Z37" s="61">
        <v>259500000</v>
      </c>
    </row>
    <row r="38" spans="1:26" ht="13.5">
      <c r="A38" s="57" t="s">
        <v>55</v>
      </c>
      <c r="B38" s="18">
        <v>1191848438</v>
      </c>
      <c r="C38" s="18">
        <v>0</v>
      </c>
      <c r="D38" s="58">
        <v>1017000000</v>
      </c>
      <c r="E38" s="59">
        <v>1017000000</v>
      </c>
      <c r="F38" s="59">
        <v>0</v>
      </c>
      <c r="G38" s="59">
        <v>0</v>
      </c>
      <c r="H38" s="59">
        <v>31073063</v>
      </c>
      <c r="I38" s="59">
        <v>31073063</v>
      </c>
      <c r="J38" s="59">
        <v>0</v>
      </c>
      <c r="K38" s="59">
        <v>52676510</v>
      </c>
      <c r="L38" s="59">
        <v>62809030</v>
      </c>
      <c r="M38" s="59">
        <v>62809030</v>
      </c>
      <c r="N38" s="59">
        <v>62809030</v>
      </c>
      <c r="O38" s="59">
        <v>83997978</v>
      </c>
      <c r="P38" s="59">
        <v>95131154</v>
      </c>
      <c r="Q38" s="59">
        <v>95131154</v>
      </c>
      <c r="R38" s="59">
        <v>0</v>
      </c>
      <c r="S38" s="59">
        <v>0</v>
      </c>
      <c r="T38" s="59">
        <v>0</v>
      </c>
      <c r="U38" s="59">
        <v>0</v>
      </c>
      <c r="V38" s="59">
        <v>95131154</v>
      </c>
      <c r="W38" s="59">
        <v>762750000</v>
      </c>
      <c r="X38" s="59">
        <v>-667618846</v>
      </c>
      <c r="Y38" s="60">
        <v>-87.53</v>
      </c>
      <c r="Z38" s="61">
        <v>1017000000</v>
      </c>
    </row>
    <row r="39" spans="1:26" ht="13.5">
      <c r="A39" s="57" t="s">
        <v>56</v>
      </c>
      <c r="B39" s="18">
        <v>4862463526</v>
      </c>
      <c r="C39" s="18">
        <v>0</v>
      </c>
      <c r="D39" s="58">
        <v>5280132863</v>
      </c>
      <c r="E39" s="59">
        <v>5260499053</v>
      </c>
      <c r="F39" s="59">
        <v>267532795</v>
      </c>
      <c r="G39" s="59">
        <v>267532795</v>
      </c>
      <c r="H39" s="59">
        <v>262366151</v>
      </c>
      <c r="I39" s="59">
        <v>262366151</v>
      </c>
      <c r="J39" s="59">
        <v>267110266</v>
      </c>
      <c r="K39" s="59">
        <v>276395603</v>
      </c>
      <c r="L39" s="59">
        <v>327598172</v>
      </c>
      <c r="M39" s="59">
        <v>327598172</v>
      </c>
      <c r="N39" s="59">
        <v>301580496</v>
      </c>
      <c r="O39" s="59">
        <v>377830455</v>
      </c>
      <c r="P39" s="59">
        <v>427512142</v>
      </c>
      <c r="Q39" s="59">
        <v>427512142</v>
      </c>
      <c r="R39" s="59">
        <v>0</v>
      </c>
      <c r="S39" s="59">
        <v>0</v>
      </c>
      <c r="T39" s="59">
        <v>0</v>
      </c>
      <c r="U39" s="59">
        <v>0</v>
      </c>
      <c r="V39" s="59">
        <v>427512142</v>
      </c>
      <c r="W39" s="59">
        <v>3945374290</v>
      </c>
      <c r="X39" s="59">
        <v>-3517862148</v>
      </c>
      <c r="Y39" s="60">
        <v>-89.16</v>
      </c>
      <c r="Z39" s="61">
        <v>5260499053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210111554</v>
      </c>
      <c r="C42" s="18">
        <v>0</v>
      </c>
      <c r="D42" s="58">
        <v>350357836</v>
      </c>
      <c r="E42" s="59">
        <v>346206153</v>
      </c>
      <c r="F42" s="59">
        <v>130065405</v>
      </c>
      <c r="G42" s="59">
        <v>-7672100</v>
      </c>
      <c r="H42" s="59">
        <v>-14191167</v>
      </c>
      <c r="I42" s="59">
        <v>108202138</v>
      </c>
      <c r="J42" s="59">
        <v>20973879</v>
      </c>
      <c r="K42" s="59">
        <v>10044080</v>
      </c>
      <c r="L42" s="59">
        <v>16001993</v>
      </c>
      <c r="M42" s="59">
        <v>47019952</v>
      </c>
      <c r="N42" s="59">
        <v>-55702730</v>
      </c>
      <c r="O42" s="59">
        <v>17630393</v>
      </c>
      <c r="P42" s="59">
        <v>85238986</v>
      </c>
      <c r="Q42" s="59">
        <v>47166649</v>
      </c>
      <c r="R42" s="59">
        <v>0</v>
      </c>
      <c r="S42" s="59">
        <v>0</v>
      </c>
      <c r="T42" s="59">
        <v>0</v>
      </c>
      <c r="U42" s="59">
        <v>0</v>
      </c>
      <c r="V42" s="59">
        <v>202388739</v>
      </c>
      <c r="W42" s="59">
        <v>412101596</v>
      </c>
      <c r="X42" s="59">
        <v>-209712857</v>
      </c>
      <c r="Y42" s="60">
        <v>-50.89</v>
      </c>
      <c r="Z42" s="61">
        <v>346206153</v>
      </c>
    </row>
    <row r="43" spans="1:26" ht="13.5">
      <c r="A43" s="57" t="s">
        <v>59</v>
      </c>
      <c r="B43" s="18">
        <v>-252746582</v>
      </c>
      <c r="C43" s="18">
        <v>0</v>
      </c>
      <c r="D43" s="58">
        <v>-301005000</v>
      </c>
      <c r="E43" s="59">
        <v>-311487133</v>
      </c>
      <c r="F43" s="59">
        <v>0</v>
      </c>
      <c r="G43" s="59">
        <v>-3498917</v>
      </c>
      <c r="H43" s="59">
        <v>-9329149</v>
      </c>
      <c r="I43" s="59">
        <v>-12828066</v>
      </c>
      <c r="J43" s="59">
        <v>-13205813</v>
      </c>
      <c r="K43" s="59">
        <v>-14404327</v>
      </c>
      <c r="L43" s="59">
        <v>-25814205</v>
      </c>
      <c r="M43" s="59">
        <v>-53424345</v>
      </c>
      <c r="N43" s="59">
        <v>-6209687</v>
      </c>
      <c r="O43" s="59">
        <v>-23166589</v>
      </c>
      <c r="P43" s="59">
        <v>-21772941</v>
      </c>
      <c r="Q43" s="59">
        <v>-51149217</v>
      </c>
      <c r="R43" s="59">
        <v>0</v>
      </c>
      <c r="S43" s="59">
        <v>0</v>
      </c>
      <c r="T43" s="59">
        <v>0</v>
      </c>
      <c r="U43" s="59">
        <v>0</v>
      </c>
      <c r="V43" s="59">
        <v>-117401628</v>
      </c>
      <c r="W43" s="59">
        <v>-168072112</v>
      </c>
      <c r="X43" s="59">
        <v>50670484</v>
      </c>
      <c r="Y43" s="60">
        <v>-30.15</v>
      </c>
      <c r="Z43" s="61">
        <v>-311487133</v>
      </c>
    </row>
    <row r="44" spans="1:26" ht="13.5">
      <c r="A44" s="57" t="s">
        <v>60</v>
      </c>
      <c r="B44" s="18">
        <v>1088719</v>
      </c>
      <c r="C44" s="18">
        <v>0</v>
      </c>
      <c r="D44" s="58">
        <v>0</v>
      </c>
      <c r="E44" s="59">
        <v>-1</v>
      </c>
      <c r="F44" s="59">
        <v>23107</v>
      </c>
      <c r="G44" s="59">
        <v>179521</v>
      </c>
      <c r="H44" s="59">
        <v>55310</v>
      </c>
      <c r="I44" s="59">
        <v>257938</v>
      </c>
      <c r="J44" s="59">
        <v>48347</v>
      </c>
      <c r="K44" s="59">
        <v>432701</v>
      </c>
      <c r="L44" s="59">
        <v>90363</v>
      </c>
      <c r="M44" s="59">
        <v>571411</v>
      </c>
      <c r="N44" s="59">
        <v>17082</v>
      </c>
      <c r="O44" s="59">
        <v>60371</v>
      </c>
      <c r="P44" s="59">
        <v>216634</v>
      </c>
      <c r="Q44" s="59">
        <v>294087</v>
      </c>
      <c r="R44" s="59">
        <v>0</v>
      </c>
      <c r="S44" s="59">
        <v>0</v>
      </c>
      <c r="T44" s="59">
        <v>0</v>
      </c>
      <c r="U44" s="59">
        <v>0</v>
      </c>
      <c r="V44" s="59">
        <v>1123436</v>
      </c>
      <c r="W44" s="59">
        <v>846431</v>
      </c>
      <c r="X44" s="59">
        <v>277005</v>
      </c>
      <c r="Y44" s="60">
        <v>32.73</v>
      </c>
      <c r="Z44" s="61">
        <v>-1</v>
      </c>
    </row>
    <row r="45" spans="1:26" ht="13.5">
      <c r="A45" s="69" t="s">
        <v>61</v>
      </c>
      <c r="B45" s="21">
        <v>27608840</v>
      </c>
      <c r="C45" s="21">
        <v>0</v>
      </c>
      <c r="D45" s="98">
        <v>20117769</v>
      </c>
      <c r="E45" s="99">
        <v>5483952</v>
      </c>
      <c r="F45" s="99">
        <v>146745549</v>
      </c>
      <c r="G45" s="99">
        <v>135754053</v>
      </c>
      <c r="H45" s="99">
        <v>112289047</v>
      </c>
      <c r="I45" s="99">
        <v>112289047</v>
      </c>
      <c r="J45" s="99">
        <v>120105460</v>
      </c>
      <c r="K45" s="99">
        <v>116177914</v>
      </c>
      <c r="L45" s="99">
        <v>106456065</v>
      </c>
      <c r="M45" s="99">
        <v>106456065</v>
      </c>
      <c r="N45" s="99">
        <v>44560730</v>
      </c>
      <c r="O45" s="99">
        <v>39084905</v>
      </c>
      <c r="P45" s="99">
        <v>102767584</v>
      </c>
      <c r="Q45" s="99">
        <v>102767584</v>
      </c>
      <c r="R45" s="99">
        <v>0</v>
      </c>
      <c r="S45" s="99">
        <v>0</v>
      </c>
      <c r="T45" s="99">
        <v>0</v>
      </c>
      <c r="U45" s="99">
        <v>0</v>
      </c>
      <c r="V45" s="99">
        <v>102767584</v>
      </c>
      <c r="W45" s="99">
        <v>215640848</v>
      </c>
      <c r="X45" s="99">
        <v>-112873264</v>
      </c>
      <c r="Y45" s="100">
        <v>-52.34</v>
      </c>
      <c r="Z45" s="101">
        <v>5483952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94928431</v>
      </c>
      <c r="C49" s="51">
        <v>0</v>
      </c>
      <c r="D49" s="128">
        <v>63916845</v>
      </c>
      <c r="E49" s="53">
        <v>51605680</v>
      </c>
      <c r="F49" s="53">
        <v>0</v>
      </c>
      <c r="G49" s="53">
        <v>0</v>
      </c>
      <c r="H49" s="53">
        <v>0</v>
      </c>
      <c r="I49" s="53">
        <v>1550829456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1761280412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40222946</v>
      </c>
      <c r="C51" s="51">
        <v>0</v>
      </c>
      <c r="D51" s="128">
        <v>72980534</v>
      </c>
      <c r="E51" s="53">
        <v>32653750</v>
      </c>
      <c r="F51" s="53">
        <v>0</v>
      </c>
      <c r="G51" s="53">
        <v>0</v>
      </c>
      <c r="H51" s="53">
        <v>0</v>
      </c>
      <c r="I51" s="53">
        <v>19870389</v>
      </c>
      <c r="J51" s="53">
        <v>0</v>
      </c>
      <c r="K51" s="53">
        <v>0</v>
      </c>
      <c r="L51" s="53">
        <v>0</v>
      </c>
      <c r="M51" s="53">
        <v>5361755</v>
      </c>
      <c r="N51" s="53">
        <v>0</v>
      </c>
      <c r="O51" s="53">
        <v>0</v>
      </c>
      <c r="P51" s="53">
        <v>0</v>
      </c>
      <c r="Q51" s="53">
        <v>70949564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242038938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92.0460224385883</v>
      </c>
      <c r="C58" s="5">
        <f>IF(C67=0,0,+(C76/C67)*100)</f>
        <v>0</v>
      </c>
      <c r="D58" s="6">
        <f aca="true" t="shared" si="6" ref="D58:Z58">IF(D67=0,0,+(D76/D67)*100)</f>
        <v>70.36915135077626</v>
      </c>
      <c r="E58" s="7">
        <f t="shared" si="6"/>
        <v>71.29384388326632</v>
      </c>
      <c r="F58" s="7">
        <f t="shared" si="6"/>
        <v>77.33623467970462</v>
      </c>
      <c r="G58" s="7">
        <f t="shared" si="6"/>
        <v>80.56720179125938</v>
      </c>
      <c r="H58" s="7">
        <f t="shared" si="6"/>
        <v>53.012621109677305</v>
      </c>
      <c r="I58" s="7">
        <f t="shared" si="6"/>
        <v>69.83052603561639</v>
      </c>
      <c r="J58" s="7">
        <f t="shared" si="6"/>
        <v>71.4231176255714</v>
      </c>
      <c r="K58" s="7">
        <f t="shared" si="6"/>
        <v>69.7637556065019</v>
      </c>
      <c r="L58" s="7">
        <f t="shared" si="6"/>
        <v>68.14558376200071</v>
      </c>
      <c r="M58" s="7">
        <f t="shared" si="6"/>
        <v>69.82506644273478</v>
      </c>
      <c r="N58" s="7">
        <f t="shared" si="6"/>
        <v>67.64844331083705</v>
      </c>
      <c r="O58" s="7">
        <f t="shared" si="6"/>
        <v>72.74407072696589</v>
      </c>
      <c r="P58" s="7">
        <f t="shared" si="6"/>
        <v>116.21466797440164</v>
      </c>
      <c r="Q58" s="7">
        <f t="shared" si="6"/>
        <v>85.12706387900876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74.83053463502691</v>
      </c>
      <c r="W58" s="7">
        <f t="shared" si="6"/>
        <v>71.5386120781339</v>
      </c>
      <c r="X58" s="7">
        <f t="shared" si="6"/>
        <v>0</v>
      </c>
      <c r="Y58" s="7">
        <f t="shared" si="6"/>
        <v>0</v>
      </c>
      <c r="Z58" s="8">
        <f t="shared" si="6"/>
        <v>71.29384388326632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75.77504826541033</v>
      </c>
      <c r="E59" s="10">
        <f t="shared" si="7"/>
        <v>75.77504760649688</v>
      </c>
      <c r="F59" s="10">
        <f t="shared" si="7"/>
        <v>46.64500178489902</v>
      </c>
      <c r="G59" s="10">
        <f t="shared" si="7"/>
        <v>61.69036483797158</v>
      </c>
      <c r="H59" s="10">
        <f t="shared" si="7"/>
        <v>49.046333649375384</v>
      </c>
      <c r="I59" s="10">
        <f t="shared" si="7"/>
        <v>52.118851603051056</v>
      </c>
      <c r="J59" s="10">
        <f t="shared" si="7"/>
        <v>59.7249769857495</v>
      </c>
      <c r="K59" s="10">
        <f t="shared" si="7"/>
        <v>63.768045731216475</v>
      </c>
      <c r="L59" s="10">
        <f t="shared" si="7"/>
        <v>44.360692606484825</v>
      </c>
      <c r="M59" s="10">
        <f t="shared" si="7"/>
        <v>55.889311977748754</v>
      </c>
      <c r="N59" s="10">
        <f t="shared" si="7"/>
        <v>49.12585410223729</v>
      </c>
      <c r="O59" s="10">
        <f t="shared" si="7"/>
        <v>52.41169035073234</v>
      </c>
      <c r="P59" s="10">
        <f t="shared" si="7"/>
        <v>76.81013915831997</v>
      </c>
      <c r="Q59" s="10">
        <f t="shared" si="7"/>
        <v>59.46049740702137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55.8718360581468</v>
      </c>
      <c r="W59" s="10">
        <f t="shared" si="7"/>
        <v>64.57243592081043</v>
      </c>
      <c r="X59" s="10">
        <f t="shared" si="7"/>
        <v>0</v>
      </c>
      <c r="Y59" s="10">
        <f t="shared" si="7"/>
        <v>0</v>
      </c>
      <c r="Z59" s="11">
        <f t="shared" si="7"/>
        <v>75.77504760649688</v>
      </c>
    </row>
    <row r="60" spans="1:26" ht="13.5">
      <c r="A60" s="37" t="s">
        <v>32</v>
      </c>
      <c r="B60" s="12">
        <f t="shared" si="7"/>
        <v>101.43418959444432</v>
      </c>
      <c r="C60" s="12">
        <f t="shared" si="7"/>
        <v>0</v>
      </c>
      <c r="D60" s="3">
        <f t="shared" si="7"/>
        <v>75.91175677886798</v>
      </c>
      <c r="E60" s="13">
        <f t="shared" si="7"/>
        <v>75.91175692318691</v>
      </c>
      <c r="F60" s="13">
        <f t="shared" si="7"/>
        <v>89.06974254208637</v>
      </c>
      <c r="G60" s="13">
        <f t="shared" si="7"/>
        <v>92.02752022767972</v>
      </c>
      <c r="H60" s="13">
        <f t="shared" si="7"/>
        <v>60.65631428257938</v>
      </c>
      <c r="I60" s="13">
        <f t="shared" si="7"/>
        <v>80.2792414959562</v>
      </c>
      <c r="J60" s="13">
        <f t="shared" si="7"/>
        <v>85.2525675783906</v>
      </c>
      <c r="K60" s="13">
        <f t="shared" si="7"/>
        <v>75.97146084398094</v>
      </c>
      <c r="L60" s="13">
        <f t="shared" si="7"/>
        <v>85.20810576056903</v>
      </c>
      <c r="M60" s="13">
        <f t="shared" si="7"/>
        <v>82.07255344459855</v>
      </c>
      <c r="N60" s="13">
        <f t="shared" si="7"/>
        <v>82.12357109570945</v>
      </c>
      <c r="O60" s="13">
        <f t="shared" si="7"/>
        <v>90.92436290173865</v>
      </c>
      <c r="P60" s="13">
        <f t="shared" si="7"/>
        <v>146.28093025248324</v>
      </c>
      <c r="Q60" s="13">
        <f t="shared" si="7"/>
        <v>105.51268552761917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88.96118117628549</v>
      </c>
      <c r="W60" s="13">
        <f t="shared" si="7"/>
        <v>80.79954939163315</v>
      </c>
      <c r="X60" s="13">
        <f t="shared" si="7"/>
        <v>0</v>
      </c>
      <c r="Y60" s="13">
        <f t="shared" si="7"/>
        <v>0</v>
      </c>
      <c r="Z60" s="14">
        <f t="shared" si="7"/>
        <v>75.91175692318691</v>
      </c>
    </row>
    <row r="61" spans="1:26" ht="13.5">
      <c r="A61" s="38" t="s">
        <v>105</v>
      </c>
      <c r="B61" s="12">
        <f t="shared" si="7"/>
        <v>102.15846607678989</v>
      </c>
      <c r="C61" s="12">
        <f t="shared" si="7"/>
        <v>0</v>
      </c>
      <c r="D61" s="3">
        <f t="shared" si="7"/>
        <v>76.20719629127011</v>
      </c>
      <c r="E61" s="13">
        <f t="shared" si="7"/>
        <v>76.20719650295675</v>
      </c>
      <c r="F61" s="13">
        <f t="shared" si="7"/>
        <v>98.9707208220158</v>
      </c>
      <c r="G61" s="13">
        <f t="shared" si="7"/>
        <v>84.01156157899318</v>
      </c>
      <c r="H61" s="13">
        <f t="shared" si="7"/>
        <v>70.52755345063183</v>
      </c>
      <c r="I61" s="13">
        <f t="shared" si="7"/>
        <v>83.97868306912606</v>
      </c>
      <c r="J61" s="13">
        <f t="shared" si="7"/>
        <v>110.77649870819901</v>
      </c>
      <c r="K61" s="13">
        <f t="shared" si="7"/>
        <v>90.754426607343</v>
      </c>
      <c r="L61" s="13">
        <f t="shared" si="7"/>
        <v>112.98878136087897</v>
      </c>
      <c r="M61" s="13">
        <f t="shared" si="7"/>
        <v>104.44818677047563</v>
      </c>
      <c r="N61" s="13">
        <f t="shared" si="7"/>
        <v>116.24841191141047</v>
      </c>
      <c r="O61" s="13">
        <f t="shared" si="7"/>
        <v>108.31720969556669</v>
      </c>
      <c r="P61" s="13">
        <f t="shared" si="7"/>
        <v>171.3563405030731</v>
      </c>
      <c r="Q61" s="13">
        <f t="shared" si="7"/>
        <v>133.08639572918744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105.96371342490896</v>
      </c>
      <c r="W61" s="13">
        <f t="shared" si="7"/>
        <v>86.50984865074959</v>
      </c>
      <c r="X61" s="13">
        <f t="shared" si="7"/>
        <v>0</v>
      </c>
      <c r="Y61" s="13">
        <f t="shared" si="7"/>
        <v>0</v>
      </c>
      <c r="Z61" s="14">
        <f t="shared" si="7"/>
        <v>76.20719650295675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75.14407812483479</v>
      </c>
      <c r="E62" s="13">
        <f t="shared" si="7"/>
        <v>75.14407413488388</v>
      </c>
      <c r="F62" s="13">
        <f t="shared" si="7"/>
        <v>38.915767068287344</v>
      </c>
      <c r="G62" s="13">
        <f t="shared" si="7"/>
        <v>53.26719985472577</v>
      </c>
      <c r="H62" s="13">
        <f t="shared" si="7"/>
        <v>43.076325893111736</v>
      </c>
      <c r="I62" s="13">
        <f t="shared" si="7"/>
        <v>44.724458716427854</v>
      </c>
      <c r="J62" s="13">
        <f t="shared" si="7"/>
        <v>47.80171015928744</v>
      </c>
      <c r="K62" s="13">
        <f t="shared" si="7"/>
        <v>52.42346854788917</v>
      </c>
      <c r="L62" s="13">
        <f t="shared" si="7"/>
        <v>39.575045683623735</v>
      </c>
      <c r="M62" s="13">
        <f t="shared" si="7"/>
        <v>46.60589480925539</v>
      </c>
      <c r="N62" s="13">
        <f t="shared" si="7"/>
        <v>36.654453078818406</v>
      </c>
      <c r="O62" s="13">
        <f t="shared" si="7"/>
        <v>71.2391761421616</v>
      </c>
      <c r="P62" s="13">
        <f t="shared" si="7"/>
        <v>106.64069532499212</v>
      </c>
      <c r="Q62" s="13">
        <f t="shared" si="7"/>
        <v>65.21126657954471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52.44139170682285</v>
      </c>
      <c r="W62" s="13">
        <f t="shared" si="7"/>
        <v>57.293711806110004</v>
      </c>
      <c r="X62" s="13">
        <f t="shared" si="7"/>
        <v>0</v>
      </c>
      <c r="Y62" s="13">
        <f t="shared" si="7"/>
        <v>0</v>
      </c>
      <c r="Z62" s="14">
        <f t="shared" si="7"/>
        <v>75.14407413488388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74.5021750647038</v>
      </c>
      <c r="E63" s="13">
        <f t="shared" si="7"/>
        <v>74.50218570787321</v>
      </c>
      <c r="F63" s="13">
        <f t="shared" si="7"/>
        <v>26.2243584510902</v>
      </c>
      <c r="G63" s="13">
        <f t="shared" si="7"/>
        <v>55.79047454157667</v>
      </c>
      <c r="H63" s="13">
        <f t="shared" si="7"/>
        <v>46.80361145338804</v>
      </c>
      <c r="I63" s="13">
        <f t="shared" si="7"/>
        <v>40.13738234556911</v>
      </c>
      <c r="J63" s="13">
        <f t="shared" si="7"/>
        <v>43.5858043582115</v>
      </c>
      <c r="K63" s="13">
        <f t="shared" si="7"/>
        <v>55.25385247719829</v>
      </c>
      <c r="L63" s="13">
        <f t="shared" si="7"/>
        <v>38.48502655986997</v>
      </c>
      <c r="M63" s="13">
        <f t="shared" si="7"/>
        <v>45.41542652158082</v>
      </c>
      <c r="N63" s="13">
        <f t="shared" si="7"/>
        <v>35.30644264766185</v>
      </c>
      <c r="O63" s="13">
        <f t="shared" si="7"/>
        <v>69.42347578297928</v>
      </c>
      <c r="P63" s="13">
        <f t="shared" si="7"/>
        <v>162.35634690481427</v>
      </c>
      <c r="Q63" s="13">
        <f t="shared" si="7"/>
        <v>69.32714013203352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51.07811064634744</v>
      </c>
      <c r="W63" s="13">
        <f t="shared" si="7"/>
        <v>54.50457051373091</v>
      </c>
      <c r="X63" s="13">
        <f t="shared" si="7"/>
        <v>0</v>
      </c>
      <c r="Y63" s="13">
        <f t="shared" si="7"/>
        <v>0</v>
      </c>
      <c r="Z63" s="14">
        <f t="shared" si="7"/>
        <v>74.50218570787321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76.7981081858195</v>
      </c>
      <c r="E64" s="13">
        <f t="shared" si="7"/>
        <v>76.79811432966915</v>
      </c>
      <c r="F64" s="13">
        <f t="shared" si="7"/>
        <v>25.662450301993672</v>
      </c>
      <c r="G64" s="13">
        <f t="shared" si="7"/>
        <v>32.19351937734011</v>
      </c>
      <c r="H64" s="13">
        <f t="shared" si="7"/>
        <v>30.601037129017744</v>
      </c>
      <c r="I64" s="13">
        <f t="shared" si="7"/>
        <v>29.45449141149698</v>
      </c>
      <c r="J64" s="13">
        <f t="shared" si="7"/>
        <v>29.946380198597332</v>
      </c>
      <c r="K64" s="13">
        <f t="shared" si="7"/>
        <v>32.586304825100335</v>
      </c>
      <c r="L64" s="13">
        <f t="shared" si="7"/>
        <v>30.254074766736167</v>
      </c>
      <c r="M64" s="13">
        <f t="shared" si="7"/>
        <v>30.97189274730757</v>
      </c>
      <c r="N64" s="13">
        <f t="shared" si="7"/>
        <v>39.78822516213219</v>
      </c>
      <c r="O64" s="13">
        <f t="shared" si="7"/>
        <v>27.748412337265442</v>
      </c>
      <c r="P64" s="13">
        <f t="shared" si="7"/>
        <v>29.817240733869575</v>
      </c>
      <c r="Q64" s="13">
        <f t="shared" si="7"/>
        <v>31.981166255429244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30.821991848466652</v>
      </c>
      <c r="W64" s="13">
        <f t="shared" si="7"/>
        <v>67.58105255216127</v>
      </c>
      <c r="X64" s="13">
        <f t="shared" si="7"/>
        <v>0</v>
      </c>
      <c r="Y64" s="13">
        <f t="shared" si="7"/>
        <v>0</v>
      </c>
      <c r="Z64" s="14">
        <f t="shared" si="7"/>
        <v>76.79811432966915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2893.0281514652224</v>
      </c>
      <c r="G65" s="13">
        <f t="shared" si="7"/>
        <v>10601.0890952737</v>
      </c>
      <c r="H65" s="13">
        <f t="shared" si="7"/>
        <v>0</v>
      </c>
      <c r="I65" s="13">
        <f t="shared" si="7"/>
        <v>3531.105287398323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1353.9606066554625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5.882357647058824</v>
      </c>
      <c r="E66" s="16">
        <f t="shared" si="7"/>
        <v>17.647056470588236</v>
      </c>
      <c r="F66" s="16">
        <f t="shared" si="7"/>
        <v>100</v>
      </c>
      <c r="G66" s="16">
        <f t="shared" si="7"/>
        <v>24.25372829523171</v>
      </c>
      <c r="H66" s="16">
        <f t="shared" si="7"/>
        <v>10.554087740338792</v>
      </c>
      <c r="I66" s="16">
        <f t="shared" si="7"/>
        <v>38.920770868232886</v>
      </c>
      <c r="J66" s="16">
        <f t="shared" si="7"/>
        <v>12.598054094063778</v>
      </c>
      <c r="K66" s="16">
        <f t="shared" si="7"/>
        <v>30.37348184983772</v>
      </c>
      <c r="L66" s="16">
        <f t="shared" si="7"/>
        <v>14.72336969110963</v>
      </c>
      <c r="M66" s="16">
        <f t="shared" si="7"/>
        <v>17.97948807516035</v>
      </c>
      <c r="N66" s="16">
        <f t="shared" si="7"/>
        <v>12.008851065397492</v>
      </c>
      <c r="O66" s="16">
        <f t="shared" si="7"/>
        <v>0</v>
      </c>
      <c r="P66" s="16">
        <f t="shared" si="7"/>
        <v>30.733201222361483</v>
      </c>
      <c r="Q66" s="16">
        <f t="shared" si="7"/>
        <v>14.415396817682371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23.37503569049935</v>
      </c>
      <c r="W66" s="16">
        <f t="shared" si="7"/>
        <v>22.396509289247497</v>
      </c>
      <c r="X66" s="16">
        <f t="shared" si="7"/>
        <v>0</v>
      </c>
      <c r="Y66" s="16">
        <f t="shared" si="7"/>
        <v>0</v>
      </c>
      <c r="Z66" s="17">
        <f t="shared" si="7"/>
        <v>17.647056470588236</v>
      </c>
    </row>
    <row r="67" spans="1:26" ht="13.5" hidden="1">
      <c r="A67" s="40" t="s">
        <v>111</v>
      </c>
      <c r="B67" s="23">
        <v>1075474432</v>
      </c>
      <c r="C67" s="23"/>
      <c r="D67" s="24">
        <v>1081439792</v>
      </c>
      <c r="E67" s="25">
        <v>1081439792</v>
      </c>
      <c r="F67" s="25">
        <v>87068083</v>
      </c>
      <c r="G67" s="25">
        <v>86776489</v>
      </c>
      <c r="H67" s="25">
        <v>94256609</v>
      </c>
      <c r="I67" s="25">
        <v>268101181</v>
      </c>
      <c r="J67" s="25">
        <v>92354952</v>
      </c>
      <c r="K67" s="25">
        <v>88196929</v>
      </c>
      <c r="L67" s="25">
        <v>84657326</v>
      </c>
      <c r="M67" s="25">
        <v>265209207</v>
      </c>
      <c r="N67" s="25">
        <v>88756576</v>
      </c>
      <c r="O67" s="25">
        <v>86144456</v>
      </c>
      <c r="P67" s="25">
        <v>84215841</v>
      </c>
      <c r="Q67" s="25">
        <v>259116873</v>
      </c>
      <c r="R67" s="25"/>
      <c r="S67" s="25"/>
      <c r="T67" s="25"/>
      <c r="U67" s="25"/>
      <c r="V67" s="25">
        <v>792427261</v>
      </c>
      <c r="W67" s="25">
        <v>800918443</v>
      </c>
      <c r="X67" s="25"/>
      <c r="Y67" s="24"/>
      <c r="Z67" s="26">
        <v>1081439792</v>
      </c>
    </row>
    <row r="68" spans="1:26" ht="13.5" hidden="1">
      <c r="A68" s="36" t="s">
        <v>31</v>
      </c>
      <c r="B68" s="18">
        <v>296045962</v>
      </c>
      <c r="C68" s="18"/>
      <c r="D68" s="19">
        <v>303530000</v>
      </c>
      <c r="E68" s="20">
        <v>303530000</v>
      </c>
      <c r="F68" s="20">
        <v>25410401</v>
      </c>
      <c r="G68" s="20">
        <v>22388788</v>
      </c>
      <c r="H68" s="20">
        <v>24475646</v>
      </c>
      <c r="I68" s="20">
        <v>72274835</v>
      </c>
      <c r="J68" s="20">
        <v>24808542</v>
      </c>
      <c r="K68" s="20">
        <v>24646272</v>
      </c>
      <c r="L68" s="20">
        <v>25097426</v>
      </c>
      <c r="M68" s="20">
        <v>74552240</v>
      </c>
      <c r="N68" s="20">
        <v>25092722</v>
      </c>
      <c r="O68" s="20">
        <v>25017453</v>
      </c>
      <c r="P68" s="20">
        <v>25111039</v>
      </c>
      <c r="Q68" s="20">
        <v>75221214</v>
      </c>
      <c r="R68" s="20"/>
      <c r="S68" s="20"/>
      <c r="T68" s="20"/>
      <c r="U68" s="20"/>
      <c r="V68" s="20">
        <v>222048289</v>
      </c>
      <c r="W68" s="20">
        <v>227647503</v>
      </c>
      <c r="X68" s="20"/>
      <c r="Y68" s="19"/>
      <c r="Z68" s="22">
        <v>303530000</v>
      </c>
    </row>
    <row r="69" spans="1:26" ht="13.5" hidden="1">
      <c r="A69" s="37" t="s">
        <v>32</v>
      </c>
      <c r="B69" s="18">
        <v>684074549</v>
      </c>
      <c r="C69" s="18"/>
      <c r="D69" s="19">
        <v>692909792</v>
      </c>
      <c r="E69" s="20">
        <v>692909792</v>
      </c>
      <c r="F69" s="20">
        <v>56496263</v>
      </c>
      <c r="G69" s="20">
        <v>59735843</v>
      </c>
      <c r="H69" s="20">
        <v>61072631</v>
      </c>
      <c r="I69" s="20">
        <v>177304737</v>
      </c>
      <c r="J69" s="20">
        <v>58683700</v>
      </c>
      <c r="K69" s="20">
        <v>58139631</v>
      </c>
      <c r="L69" s="20">
        <v>53611058</v>
      </c>
      <c r="M69" s="20">
        <v>170434389</v>
      </c>
      <c r="N69" s="20">
        <v>57149384</v>
      </c>
      <c r="O69" s="20">
        <v>54499050</v>
      </c>
      <c r="P69" s="20">
        <v>52288815</v>
      </c>
      <c r="Q69" s="20">
        <v>163937249</v>
      </c>
      <c r="R69" s="20"/>
      <c r="S69" s="20"/>
      <c r="T69" s="20"/>
      <c r="U69" s="20"/>
      <c r="V69" s="20">
        <v>511676375</v>
      </c>
      <c r="W69" s="20">
        <v>509520943</v>
      </c>
      <c r="X69" s="20"/>
      <c r="Y69" s="19"/>
      <c r="Z69" s="22">
        <v>692909792</v>
      </c>
    </row>
    <row r="70" spans="1:26" ht="13.5" hidden="1">
      <c r="A70" s="38" t="s">
        <v>105</v>
      </c>
      <c r="B70" s="18">
        <v>454532323</v>
      </c>
      <c r="C70" s="18"/>
      <c r="D70" s="19">
        <v>472396332</v>
      </c>
      <c r="E70" s="20">
        <v>472396332</v>
      </c>
      <c r="F70" s="20">
        <v>36375748</v>
      </c>
      <c r="G70" s="20">
        <v>43025265</v>
      </c>
      <c r="H70" s="20">
        <v>40647976</v>
      </c>
      <c r="I70" s="20">
        <v>120048989</v>
      </c>
      <c r="J70" s="20">
        <v>36632965</v>
      </c>
      <c r="K70" s="20">
        <v>38051150</v>
      </c>
      <c r="L70" s="20">
        <v>33866318</v>
      </c>
      <c r="M70" s="20">
        <v>108550433</v>
      </c>
      <c r="N70" s="20">
        <v>32705984</v>
      </c>
      <c r="O70" s="20">
        <v>34165677</v>
      </c>
      <c r="P70" s="20">
        <v>36502766</v>
      </c>
      <c r="Q70" s="20">
        <v>103374427</v>
      </c>
      <c r="R70" s="20"/>
      <c r="S70" s="20"/>
      <c r="T70" s="20"/>
      <c r="U70" s="20"/>
      <c r="V70" s="20">
        <v>331973849</v>
      </c>
      <c r="W70" s="20">
        <v>341381737</v>
      </c>
      <c r="X70" s="20"/>
      <c r="Y70" s="19"/>
      <c r="Z70" s="22">
        <v>472396332</v>
      </c>
    </row>
    <row r="71" spans="1:26" ht="13.5" hidden="1">
      <c r="A71" s="38" t="s">
        <v>106</v>
      </c>
      <c r="B71" s="18">
        <v>148909296</v>
      </c>
      <c r="C71" s="18"/>
      <c r="D71" s="19">
        <v>150377790</v>
      </c>
      <c r="E71" s="20">
        <v>150377790</v>
      </c>
      <c r="F71" s="20">
        <v>10706537</v>
      </c>
      <c r="G71" s="20">
        <v>9692015</v>
      </c>
      <c r="H71" s="20">
        <v>12502271</v>
      </c>
      <c r="I71" s="20">
        <v>32900823</v>
      </c>
      <c r="J71" s="20">
        <v>13114217</v>
      </c>
      <c r="K71" s="20">
        <v>11845914</v>
      </c>
      <c r="L71" s="20">
        <v>12032211</v>
      </c>
      <c r="M71" s="20">
        <v>36992342</v>
      </c>
      <c r="N71" s="20">
        <v>15639685</v>
      </c>
      <c r="O71" s="20">
        <v>12131996</v>
      </c>
      <c r="P71" s="20">
        <v>9015065</v>
      </c>
      <c r="Q71" s="20">
        <v>36786746</v>
      </c>
      <c r="R71" s="20"/>
      <c r="S71" s="20"/>
      <c r="T71" s="20"/>
      <c r="U71" s="20"/>
      <c r="V71" s="20">
        <v>106679911</v>
      </c>
      <c r="W71" s="20">
        <v>118359900</v>
      </c>
      <c r="X71" s="20"/>
      <c r="Y71" s="19"/>
      <c r="Z71" s="22">
        <v>150377790</v>
      </c>
    </row>
    <row r="72" spans="1:26" ht="13.5" hidden="1">
      <c r="A72" s="38" t="s">
        <v>107</v>
      </c>
      <c r="B72" s="18">
        <v>41743853</v>
      </c>
      <c r="C72" s="18"/>
      <c r="D72" s="19">
        <v>37582790</v>
      </c>
      <c r="E72" s="20">
        <v>37582790</v>
      </c>
      <c r="F72" s="20">
        <v>4973666</v>
      </c>
      <c r="G72" s="20">
        <v>2807067</v>
      </c>
      <c r="H72" s="20">
        <v>3789167</v>
      </c>
      <c r="I72" s="20">
        <v>11569900</v>
      </c>
      <c r="J72" s="20">
        <v>4228340</v>
      </c>
      <c r="K72" s="20">
        <v>3525394</v>
      </c>
      <c r="L72" s="20">
        <v>3888385</v>
      </c>
      <c r="M72" s="20">
        <v>11642119</v>
      </c>
      <c r="N72" s="20">
        <v>4870063</v>
      </c>
      <c r="O72" s="20">
        <v>3901987</v>
      </c>
      <c r="P72" s="20">
        <v>1776937</v>
      </c>
      <c r="Q72" s="20">
        <v>10548987</v>
      </c>
      <c r="R72" s="20"/>
      <c r="S72" s="20"/>
      <c r="T72" s="20"/>
      <c r="U72" s="20"/>
      <c r="V72" s="20">
        <v>33761006</v>
      </c>
      <c r="W72" s="20">
        <v>27883080</v>
      </c>
      <c r="X72" s="20"/>
      <c r="Y72" s="19"/>
      <c r="Z72" s="22">
        <v>37582790</v>
      </c>
    </row>
    <row r="73" spans="1:26" ht="13.5" hidden="1">
      <c r="A73" s="38" t="s">
        <v>108</v>
      </c>
      <c r="B73" s="18">
        <v>38889077</v>
      </c>
      <c r="C73" s="18"/>
      <c r="D73" s="19">
        <v>32552880</v>
      </c>
      <c r="E73" s="20">
        <v>32552880</v>
      </c>
      <c r="F73" s="20">
        <v>4171445</v>
      </c>
      <c r="G73" s="20">
        <v>4109852</v>
      </c>
      <c r="H73" s="20">
        <v>3978290</v>
      </c>
      <c r="I73" s="20">
        <v>12259587</v>
      </c>
      <c r="J73" s="20">
        <v>4464209</v>
      </c>
      <c r="K73" s="20">
        <v>4537087</v>
      </c>
      <c r="L73" s="20">
        <v>3826354</v>
      </c>
      <c r="M73" s="20">
        <v>12827650</v>
      </c>
      <c r="N73" s="20">
        <v>3671541</v>
      </c>
      <c r="O73" s="20">
        <v>4302866</v>
      </c>
      <c r="P73" s="20">
        <v>4829632</v>
      </c>
      <c r="Q73" s="20">
        <v>12804039</v>
      </c>
      <c r="R73" s="20"/>
      <c r="S73" s="20"/>
      <c r="T73" s="20"/>
      <c r="U73" s="20"/>
      <c r="V73" s="20">
        <v>37891276</v>
      </c>
      <c r="W73" s="20">
        <v>21896226</v>
      </c>
      <c r="X73" s="20"/>
      <c r="Y73" s="19"/>
      <c r="Z73" s="22">
        <v>32552880</v>
      </c>
    </row>
    <row r="74" spans="1:26" ht="13.5" hidden="1">
      <c r="A74" s="38" t="s">
        <v>109</v>
      </c>
      <c r="B74" s="18"/>
      <c r="C74" s="18"/>
      <c r="D74" s="19"/>
      <c r="E74" s="20"/>
      <c r="F74" s="20">
        <v>268867</v>
      </c>
      <c r="G74" s="20">
        <v>101644</v>
      </c>
      <c r="H74" s="20">
        <v>154927</v>
      </c>
      <c r="I74" s="20">
        <v>525438</v>
      </c>
      <c r="J74" s="20">
        <v>243969</v>
      </c>
      <c r="K74" s="20">
        <v>180086</v>
      </c>
      <c r="L74" s="20">
        <v>-2210</v>
      </c>
      <c r="M74" s="20">
        <v>421845</v>
      </c>
      <c r="N74" s="20">
        <v>262111</v>
      </c>
      <c r="O74" s="20">
        <v>-3476</v>
      </c>
      <c r="P74" s="20">
        <v>164415</v>
      </c>
      <c r="Q74" s="20">
        <v>423050</v>
      </c>
      <c r="R74" s="20"/>
      <c r="S74" s="20"/>
      <c r="T74" s="20"/>
      <c r="U74" s="20"/>
      <c r="V74" s="20">
        <v>1370333</v>
      </c>
      <c r="W74" s="20"/>
      <c r="X74" s="20"/>
      <c r="Y74" s="19"/>
      <c r="Z74" s="22"/>
    </row>
    <row r="75" spans="1:26" ht="13.5" hidden="1">
      <c r="A75" s="39" t="s">
        <v>110</v>
      </c>
      <c r="B75" s="27">
        <v>95353921</v>
      </c>
      <c r="C75" s="27"/>
      <c r="D75" s="28">
        <v>85000000</v>
      </c>
      <c r="E75" s="29">
        <v>85000000</v>
      </c>
      <c r="F75" s="29">
        <v>5161419</v>
      </c>
      <c r="G75" s="29">
        <v>4651858</v>
      </c>
      <c r="H75" s="29">
        <v>8708332</v>
      </c>
      <c r="I75" s="29">
        <v>18521609</v>
      </c>
      <c r="J75" s="29">
        <v>8862710</v>
      </c>
      <c r="K75" s="29">
        <v>5411026</v>
      </c>
      <c r="L75" s="29">
        <v>5948842</v>
      </c>
      <c r="M75" s="29">
        <v>20222578</v>
      </c>
      <c r="N75" s="29">
        <v>6514470</v>
      </c>
      <c r="O75" s="29">
        <v>6627953</v>
      </c>
      <c r="P75" s="29">
        <v>6815987</v>
      </c>
      <c r="Q75" s="29">
        <v>19958410</v>
      </c>
      <c r="R75" s="29"/>
      <c r="S75" s="29"/>
      <c r="T75" s="29"/>
      <c r="U75" s="29"/>
      <c r="V75" s="29">
        <v>58702597</v>
      </c>
      <c r="W75" s="29">
        <v>63749997</v>
      </c>
      <c r="X75" s="29"/>
      <c r="Y75" s="28"/>
      <c r="Z75" s="30">
        <v>85000000</v>
      </c>
    </row>
    <row r="76" spans="1:26" ht="13.5" hidden="1">
      <c r="A76" s="41" t="s">
        <v>112</v>
      </c>
      <c r="B76" s="31">
        <v>989931437</v>
      </c>
      <c r="C76" s="31"/>
      <c r="D76" s="32">
        <v>761000004</v>
      </c>
      <c r="E76" s="33">
        <v>770999997</v>
      </c>
      <c r="F76" s="33">
        <v>67335177</v>
      </c>
      <c r="G76" s="33">
        <v>69913389</v>
      </c>
      <c r="H76" s="33">
        <v>49967899</v>
      </c>
      <c r="I76" s="33">
        <v>187216465</v>
      </c>
      <c r="J76" s="33">
        <v>65962786</v>
      </c>
      <c r="K76" s="33">
        <v>61529490</v>
      </c>
      <c r="L76" s="33">
        <v>57690229</v>
      </c>
      <c r="M76" s="33">
        <v>185182505</v>
      </c>
      <c r="N76" s="33">
        <v>60042442</v>
      </c>
      <c r="O76" s="33">
        <v>62664984</v>
      </c>
      <c r="P76" s="33">
        <v>97871160</v>
      </c>
      <c r="Q76" s="33">
        <v>220578586</v>
      </c>
      <c r="R76" s="33"/>
      <c r="S76" s="33"/>
      <c r="T76" s="33"/>
      <c r="U76" s="33"/>
      <c r="V76" s="33">
        <v>592977556</v>
      </c>
      <c r="W76" s="33">
        <v>572965938</v>
      </c>
      <c r="X76" s="33"/>
      <c r="Y76" s="32"/>
      <c r="Z76" s="34">
        <v>770999997</v>
      </c>
    </row>
    <row r="77" spans="1:26" ht="13.5" hidden="1">
      <c r="A77" s="36" t="s">
        <v>31</v>
      </c>
      <c r="B77" s="18">
        <v>296045962</v>
      </c>
      <c r="C77" s="18"/>
      <c r="D77" s="19">
        <v>230000004</v>
      </c>
      <c r="E77" s="20">
        <v>230000002</v>
      </c>
      <c r="F77" s="20">
        <v>11852682</v>
      </c>
      <c r="G77" s="20">
        <v>13811725</v>
      </c>
      <c r="H77" s="20">
        <v>12004407</v>
      </c>
      <c r="I77" s="20">
        <v>37668814</v>
      </c>
      <c r="J77" s="20">
        <v>14816896</v>
      </c>
      <c r="K77" s="20">
        <v>15716446</v>
      </c>
      <c r="L77" s="20">
        <v>11133392</v>
      </c>
      <c r="M77" s="20">
        <v>41666734</v>
      </c>
      <c r="N77" s="20">
        <v>12327014</v>
      </c>
      <c r="O77" s="20">
        <v>13112070</v>
      </c>
      <c r="P77" s="20">
        <v>19287824</v>
      </c>
      <c r="Q77" s="20">
        <v>44726908</v>
      </c>
      <c r="R77" s="20"/>
      <c r="S77" s="20"/>
      <c r="T77" s="20"/>
      <c r="U77" s="20"/>
      <c r="V77" s="20">
        <v>124062456</v>
      </c>
      <c r="W77" s="20">
        <v>146997538</v>
      </c>
      <c r="X77" s="20"/>
      <c r="Y77" s="19"/>
      <c r="Z77" s="22">
        <v>230000002</v>
      </c>
    </row>
    <row r="78" spans="1:26" ht="13.5" hidden="1">
      <c r="A78" s="37" t="s">
        <v>32</v>
      </c>
      <c r="B78" s="18">
        <v>693885475</v>
      </c>
      <c r="C78" s="18"/>
      <c r="D78" s="19">
        <v>525999996</v>
      </c>
      <c r="E78" s="20">
        <v>525999997</v>
      </c>
      <c r="F78" s="20">
        <v>50321076</v>
      </c>
      <c r="G78" s="20">
        <v>54973415</v>
      </c>
      <c r="H78" s="20">
        <v>37044407</v>
      </c>
      <c r="I78" s="20">
        <v>142338898</v>
      </c>
      <c r="J78" s="20">
        <v>50029361</v>
      </c>
      <c r="K78" s="20">
        <v>44169527</v>
      </c>
      <c r="L78" s="20">
        <v>45680967</v>
      </c>
      <c r="M78" s="20">
        <v>139879855</v>
      </c>
      <c r="N78" s="20">
        <v>46933115</v>
      </c>
      <c r="O78" s="20">
        <v>49552914</v>
      </c>
      <c r="P78" s="20">
        <v>76488565</v>
      </c>
      <c r="Q78" s="20">
        <v>172974594</v>
      </c>
      <c r="R78" s="20"/>
      <c r="S78" s="20"/>
      <c r="T78" s="20"/>
      <c r="U78" s="20"/>
      <c r="V78" s="20">
        <v>455193347</v>
      </c>
      <c r="W78" s="20">
        <v>411690626</v>
      </c>
      <c r="X78" s="20"/>
      <c r="Y78" s="19"/>
      <c r="Z78" s="22">
        <v>525999997</v>
      </c>
    </row>
    <row r="79" spans="1:26" ht="13.5" hidden="1">
      <c r="A79" s="38" t="s">
        <v>105</v>
      </c>
      <c r="B79" s="18">
        <v>464343249</v>
      </c>
      <c r="C79" s="18"/>
      <c r="D79" s="19">
        <v>360000000</v>
      </c>
      <c r="E79" s="20">
        <v>360000001</v>
      </c>
      <c r="F79" s="20">
        <v>36001340</v>
      </c>
      <c r="G79" s="20">
        <v>36146197</v>
      </c>
      <c r="H79" s="20">
        <v>28668023</v>
      </c>
      <c r="I79" s="20">
        <v>100815560</v>
      </c>
      <c r="J79" s="20">
        <v>40580716</v>
      </c>
      <c r="K79" s="20">
        <v>34533103</v>
      </c>
      <c r="L79" s="20">
        <v>38265140</v>
      </c>
      <c r="M79" s="20">
        <v>113378959</v>
      </c>
      <c r="N79" s="20">
        <v>38020187</v>
      </c>
      <c r="O79" s="20">
        <v>37007308</v>
      </c>
      <c r="P79" s="20">
        <v>62549804</v>
      </c>
      <c r="Q79" s="20">
        <v>137577299</v>
      </c>
      <c r="R79" s="20"/>
      <c r="S79" s="20"/>
      <c r="T79" s="20"/>
      <c r="U79" s="20"/>
      <c r="V79" s="20">
        <v>351771818</v>
      </c>
      <c r="W79" s="20">
        <v>295328824</v>
      </c>
      <c r="X79" s="20"/>
      <c r="Y79" s="19"/>
      <c r="Z79" s="22">
        <v>360000001</v>
      </c>
    </row>
    <row r="80" spans="1:26" ht="13.5" hidden="1">
      <c r="A80" s="38" t="s">
        <v>106</v>
      </c>
      <c r="B80" s="18">
        <v>148909296</v>
      </c>
      <c r="C80" s="18"/>
      <c r="D80" s="19">
        <v>113000004</v>
      </c>
      <c r="E80" s="20">
        <v>112999998</v>
      </c>
      <c r="F80" s="20">
        <v>4166531</v>
      </c>
      <c r="G80" s="20">
        <v>5162665</v>
      </c>
      <c r="H80" s="20">
        <v>5385519</v>
      </c>
      <c r="I80" s="20">
        <v>14714715</v>
      </c>
      <c r="J80" s="20">
        <v>6268820</v>
      </c>
      <c r="K80" s="20">
        <v>6210039</v>
      </c>
      <c r="L80" s="20">
        <v>4761753</v>
      </c>
      <c r="M80" s="20">
        <v>17240612</v>
      </c>
      <c r="N80" s="20">
        <v>5732641</v>
      </c>
      <c r="O80" s="20">
        <v>8642734</v>
      </c>
      <c r="P80" s="20">
        <v>9613728</v>
      </c>
      <c r="Q80" s="20">
        <v>23989103</v>
      </c>
      <c r="R80" s="20"/>
      <c r="S80" s="20"/>
      <c r="T80" s="20"/>
      <c r="U80" s="20"/>
      <c r="V80" s="20">
        <v>55944430</v>
      </c>
      <c r="W80" s="20">
        <v>67812780</v>
      </c>
      <c r="X80" s="20"/>
      <c r="Y80" s="19"/>
      <c r="Z80" s="22">
        <v>112999998</v>
      </c>
    </row>
    <row r="81" spans="1:26" ht="13.5" hidden="1">
      <c r="A81" s="38" t="s">
        <v>107</v>
      </c>
      <c r="B81" s="18">
        <v>41743853</v>
      </c>
      <c r="C81" s="18"/>
      <c r="D81" s="19">
        <v>27999996</v>
      </c>
      <c r="E81" s="20">
        <v>28000000</v>
      </c>
      <c r="F81" s="20">
        <v>1304312</v>
      </c>
      <c r="G81" s="20">
        <v>1566076</v>
      </c>
      <c r="H81" s="20">
        <v>1773467</v>
      </c>
      <c r="I81" s="20">
        <v>4643855</v>
      </c>
      <c r="J81" s="20">
        <v>1842956</v>
      </c>
      <c r="K81" s="20">
        <v>1947916</v>
      </c>
      <c r="L81" s="20">
        <v>1496446</v>
      </c>
      <c r="M81" s="20">
        <v>5287318</v>
      </c>
      <c r="N81" s="20">
        <v>1719446</v>
      </c>
      <c r="O81" s="20">
        <v>2708895</v>
      </c>
      <c r="P81" s="20">
        <v>2884970</v>
      </c>
      <c r="Q81" s="20">
        <v>7313311</v>
      </c>
      <c r="R81" s="20"/>
      <c r="S81" s="20"/>
      <c r="T81" s="20"/>
      <c r="U81" s="20"/>
      <c r="V81" s="20">
        <v>17244484</v>
      </c>
      <c r="W81" s="20">
        <v>15197553</v>
      </c>
      <c r="X81" s="20"/>
      <c r="Y81" s="19"/>
      <c r="Z81" s="22">
        <v>28000000</v>
      </c>
    </row>
    <row r="82" spans="1:26" ht="13.5" hidden="1">
      <c r="A82" s="38" t="s">
        <v>108</v>
      </c>
      <c r="B82" s="18">
        <v>38889077</v>
      </c>
      <c r="C82" s="18"/>
      <c r="D82" s="19">
        <v>24999996</v>
      </c>
      <c r="E82" s="20">
        <v>24999998</v>
      </c>
      <c r="F82" s="20">
        <v>1070495</v>
      </c>
      <c r="G82" s="20">
        <v>1323106</v>
      </c>
      <c r="H82" s="20">
        <v>1217398</v>
      </c>
      <c r="I82" s="20">
        <v>3610999</v>
      </c>
      <c r="J82" s="20">
        <v>1336869</v>
      </c>
      <c r="K82" s="20">
        <v>1478469</v>
      </c>
      <c r="L82" s="20">
        <v>1157628</v>
      </c>
      <c r="M82" s="20">
        <v>3972966</v>
      </c>
      <c r="N82" s="20">
        <v>1460841</v>
      </c>
      <c r="O82" s="20">
        <v>1193977</v>
      </c>
      <c r="P82" s="20">
        <v>1440063</v>
      </c>
      <c r="Q82" s="20">
        <v>4094881</v>
      </c>
      <c r="R82" s="20"/>
      <c r="S82" s="20"/>
      <c r="T82" s="20"/>
      <c r="U82" s="20"/>
      <c r="V82" s="20">
        <v>11678846</v>
      </c>
      <c r="W82" s="20">
        <v>14797700</v>
      </c>
      <c r="X82" s="20"/>
      <c r="Y82" s="19"/>
      <c r="Z82" s="22">
        <v>24999998</v>
      </c>
    </row>
    <row r="83" spans="1:26" ht="13.5" hidden="1">
      <c r="A83" s="38" t="s">
        <v>109</v>
      </c>
      <c r="B83" s="18"/>
      <c r="C83" s="18"/>
      <c r="D83" s="19"/>
      <c r="E83" s="20"/>
      <c r="F83" s="20">
        <v>7778398</v>
      </c>
      <c r="G83" s="20">
        <v>10775371</v>
      </c>
      <c r="H83" s="20"/>
      <c r="I83" s="20">
        <v>18553769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18553769</v>
      </c>
      <c r="W83" s="20">
        <v>18553769</v>
      </c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5000004</v>
      </c>
      <c r="E84" s="29">
        <v>14999998</v>
      </c>
      <c r="F84" s="29">
        <v>5161419</v>
      </c>
      <c r="G84" s="29">
        <v>1128249</v>
      </c>
      <c r="H84" s="29">
        <v>919085</v>
      </c>
      <c r="I84" s="29">
        <v>7208753</v>
      </c>
      <c r="J84" s="29">
        <v>1116529</v>
      </c>
      <c r="K84" s="29">
        <v>1643517</v>
      </c>
      <c r="L84" s="29">
        <v>875870</v>
      </c>
      <c r="M84" s="29">
        <v>3635916</v>
      </c>
      <c r="N84" s="29">
        <v>782313</v>
      </c>
      <c r="O84" s="29"/>
      <c r="P84" s="29">
        <v>2094771</v>
      </c>
      <c r="Q84" s="29">
        <v>2877084</v>
      </c>
      <c r="R84" s="29"/>
      <c r="S84" s="29"/>
      <c r="T84" s="29"/>
      <c r="U84" s="29"/>
      <c r="V84" s="29">
        <v>13721753</v>
      </c>
      <c r="W84" s="29">
        <v>14277774</v>
      </c>
      <c r="X84" s="29"/>
      <c r="Y84" s="28"/>
      <c r="Z84" s="30">
        <v>14999998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306996000</v>
      </c>
      <c r="C5" s="18">
        <v>0</v>
      </c>
      <c r="D5" s="58">
        <v>319433972</v>
      </c>
      <c r="E5" s="59">
        <v>319433972</v>
      </c>
      <c r="F5" s="59">
        <v>25167327</v>
      </c>
      <c r="G5" s="59">
        <v>25208403</v>
      </c>
      <c r="H5" s="59">
        <v>26365149</v>
      </c>
      <c r="I5" s="59">
        <v>76740879</v>
      </c>
      <c r="J5" s="59">
        <v>26366882</v>
      </c>
      <c r="K5" s="59">
        <v>26621228</v>
      </c>
      <c r="L5" s="59">
        <v>27276011</v>
      </c>
      <c r="M5" s="59">
        <v>80264121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157005000</v>
      </c>
      <c r="W5" s="59">
        <v>241368696</v>
      </c>
      <c r="X5" s="59">
        <v>-84363696</v>
      </c>
      <c r="Y5" s="60">
        <v>-34.95</v>
      </c>
      <c r="Z5" s="61">
        <v>319433972</v>
      </c>
    </row>
    <row r="6" spans="1:26" ht="13.5">
      <c r="A6" s="57" t="s">
        <v>32</v>
      </c>
      <c r="B6" s="18">
        <v>2658527000</v>
      </c>
      <c r="C6" s="18">
        <v>0</v>
      </c>
      <c r="D6" s="58">
        <v>3453822199</v>
      </c>
      <c r="E6" s="59">
        <v>3453822199</v>
      </c>
      <c r="F6" s="59">
        <v>231603063</v>
      </c>
      <c r="G6" s="59">
        <v>240702992</v>
      </c>
      <c r="H6" s="59">
        <v>181328867</v>
      </c>
      <c r="I6" s="59">
        <v>653634922</v>
      </c>
      <c r="J6" s="59">
        <v>240874610</v>
      </c>
      <c r="K6" s="59">
        <v>204497597</v>
      </c>
      <c r="L6" s="59">
        <v>229488870</v>
      </c>
      <c r="M6" s="59">
        <v>674861077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1328495999</v>
      </c>
      <c r="W6" s="59">
        <v>2602195258</v>
      </c>
      <c r="X6" s="59">
        <v>-1273699259</v>
      </c>
      <c r="Y6" s="60">
        <v>-48.95</v>
      </c>
      <c r="Z6" s="61">
        <v>3453822199</v>
      </c>
    </row>
    <row r="7" spans="1:26" ht="13.5">
      <c r="A7" s="57" t="s">
        <v>33</v>
      </c>
      <c r="B7" s="18">
        <v>23828000</v>
      </c>
      <c r="C7" s="18">
        <v>0</v>
      </c>
      <c r="D7" s="58">
        <v>16113542</v>
      </c>
      <c r="E7" s="59">
        <v>16113542</v>
      </c>
      <c r="F7" s="59">
        <v>716231</v>
      </c>
      <c r="G7" s="59">
        <v>30972</v>
      </c>
      <c r="H7" s="59">
        <v>171992</v>
      </c>
      <c r="I7" s="59">
        <v>919195</v>
      </c>
      <c r="J7" s="59">
        <v>0</v>
      </c>
      <c r="K7" s="59">
        <v>0</v>
      </c>
      <c r="L7" s="59">
        <v>-919195</v>
      </c>
      <c r="M7" s="59">
        <v>-919195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12353006</v>
      </c>
      <c r="X7" s="59">
        <v>-12353006</v>
      </c>
      <c r="Y7" s="60">
        <v>-100</v>
      </c>
      <c r="Z7" s="61">
        <v>16113542</v>
      </c>
    </row>
    <row r="8" spans="1:26" ht="13.5">
      <c r="A8" s="57" t="s">
        <v>34</v>
      </c>
      <c r="B8" s="18">
        <v>598626683</v>
      </c>
      <c r="C8" s="18">
        <v>0</v>
      </c>
      <c r="D8" s="58">
        <v>651264621</v>
      </c>
      <c r="E8" s="59">
        <v>651264621</v>
      </c>
      <c r="F8" s="59">
        <v>220897000</v>
      </c>
      <c r="G8" s="59">
        <v>2057226</v>
      </c>
      <c r="H8" s="59">
        <v>0</v>
      </c>
      <c r="I8" s="59">
        <v>222954226</v>
      </c>
      <c r="J8" s="59">
        <v>0</v>
      </c>
      <c r="K8" s="59">
        <v>-2098760</v>
      </c>
      <c r="L8" s="59">
        <v>2140534</v>
      </c>
      <c r="M8" s="59">
        <v>41774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222996000</v>
      </c>
      <c r="W8" s="59">
        <v>488336325</v>
      </c>
      <c r="X8" s="59">
        <v>-265340325</v>
      </c>
      <c r="Y8" s="60">
        <v>-54.34</v>
      </c>
      <c r="Z8" s="61">
        <v>651264621</v>
      </c>
    </row>
    <row r="9" spans="1:26" ht="13.5">
      <c r="A9" s="57" t="s">
        <v>35</v>
      </c>
      <c r="B9" s="18">
        <v>338090804</v>
      </c>
      <c r="C9" s="18">
        <v>0</v>
      </c>
      <c r="D9" s="58">
        <v>277143404</v>
      </c>
      <c r="E9" s="59">
        <v>277143404</v>
      </c>
      <c r="F9" s="59">
        <v>46521790</v>
      </c>
      <c r="G9" s="59">
        <v>30321444</v>
      </c>
      <c r="H9" s="59">
        <v>1133357</v>
      </c>
      <c r="I9" s="59">
        <v>77976591</v>
      </c>
      <c r="J9" s="59">
        <v>-2178</v>
      </c>
      <c r="K9" s="59">
        <v>166186135</v>
      </c>
      <c r="L9" s="59">
        <v>-87141548</v>
      </c>
      <c r="M9" s="59">
        <v>79042409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157019000</v>
      </c>
      <c r="W9" s="59">
        <v>206670617</v>
      </c>
      <c r="X9" s="59">
        <v>-49651617</v>
      </c>
      <c r="Y9" s="60">
        <v>-24.02</v>
      </c>
      <c r="Z9" s="61">
        <v>277143404</v>
      </c>
    </row>
    <row r="10" spans="1:26" ht="25.5">
      <c r="A10" s="62" t="s">
        <v>97</v>
      </c>
      <c r="B10" s="63">
        <f>SUM(B5:B9)</f>
        <v>3926068487</v>
      </c>
      <c r="C10" s="63">
        <f>SUM(C5:C9)</f>
        <v>0</v>
      </c>
      <c r="D10" s="64">
        <f aca="true" t="shared" si="0" ref="D10:Z10">SUM(D5:D9)</f>
        <v>4717777738</v>
      </c>
      <c r="E10" s="65">
        <f t="shared" si="0"/>
        <v>4717777738</v>
      </c>
      <c r="F10" s="65">
        <f t="shared" si="0"/>
        <v>524905411</v>
      </c>
      <c r="G10" s="65">
        <f t="shared" si="0"/>
        <v>298321037</v>
      </c>
      <c r="H10" s="65">
        <f t="shared" si="0"/>
        <v>208999365</v>
      </c>
      <c r="I10" s="65">
        <f t="shared" si="0"/>
        <v>1032225813</v>
      </c>
      <c r="J10" s="65">
        <f t="shared" si="0"/>
        <v>267239314</v>
      </c>
      <c r="K10" s="65">
        <f t="shared" si="0"/>
        <v>395206200</v>
      </c>
      <c r="L10" s="65">
        <f t="shared" si="0"/>
        <v>170844672</v>
      </c>
      <c r="M10" s="65">
        <f t="shared" si="0"/>
        <v>833290186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1865515999</v>
      </c>
      <c r="W10" s="65">
        <f t="shared" si="0"/>
        <v>3550923902</v>
      </c>
      <c r="X10" s="65">
        <f t="shared" si="0"/>
        <v>-1685407903</v>
      </c>
      <c r="Y10" s="66">
        <f>+IF(W10&lt;&gt;0,(X10/W10)*100,0)</f>
        <v>-47.46392627706613</v>
      </c>
      <c r="Z10" s="67">
        <f t="shared" si="0"/>
        <v>4717777738</v>
      </c>
    </row>
    <row r="11" spans="1:26" ht="13.5">
      <c r="A11" s="57" t="s">
        <v>36</v>
      </c>
      <c r="B11" s="18">
        <v>605365000</v>
      </c>
      <c r="C11" s="18">
        <v>0</v>
      </c>
      <c r="D11" s="58">
        <v>633812954</v>
      </c>
      <c r="E11" s="59">
        <v>633812954</v>
      </c>
      <c r="F11" s="59">
        <v>50417676</v>
      </c>
      <c r="G11" s="59">
        <v>50306443</v>
      </c>
      <c r="H11" s="59">
        <v>49944111</v>
      </c>
      <c r="I11" s="59">
        <v>150668230</v>
      </c>
      <c r="J11" s="59">
        <v>53468294</v>
      </c>
      <c r="K11" s="59">
        <v>51366734</v>
      </c>
      <c r="L11" s="59">
        <v>50039742</v>
      </c>
      <c r="M11" s="59">
        <v>154874770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305543000</v>
      </c>
      <c r="W11" s="59">
        <v>474590232</v>
      </c>
      <c r="X11" s="59">
        <v>-169047232</v>
      </c>
      <c r="Y11" s="60">
        <v>-35.62</v>
      </c>
      <c r="Z11" s="61">
        <v>633812954</v>
      </c>
    </row>
    <row r="12" spans="1:26" ht="13.5">
      <c r="A12" s="57" t="s">
        <v>37</v>
      </c>
      <c r="B12" s="18">
        <v>31420012</v>
      </c>
      <c r="C12" s="18">
        <v>0</v>
      </c>
      <c r="D12" s="58">
        <v>34000209</v>
      </c>
      <c r="E12" s="59">
        <v>34000209</v>
      </c>
      <c r="F12" s="59">
        <v>4507224</v>
      </c>
      <c r="G12" s="59">
        <v>3394985</v>
      </c>
      <c r="H12" s="59">
        <v>3260008</v>
      </c>
      <c r="I12" s="59">
        <v>11162217</v>
      </c>
      <c r="J12" s="59">
        <v>3219069</v>
      </c>
      <c r="K12" s="59">
        <v>3245911</v>
      </c>
      <c r="L12" s="59">
        <v>1236803</v>
      </c>
      <c r="M12" s="59">
        <v>7701783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18864000</v>
      </c>
      <c r="W12" s="59">
        <v>25497000</v>
      </c>
      <c r="X12" s="59">
        <v>-6633000</v>
      </c>
      <c r="Y12" s="60">
        <v>-26.01</v>
      </c>
      <c r="Z12" s="61">
        <v>34000209</v>
      </c>
    </row>
    <row r="13" spans="1:26" ht="13.5">
      <c r="A13" s="57" t="s">
        <v>98</v>
      </c>
      <c r="B13" s="18">
        <v>335421000</v>
      </c>
      <c r="C13" s="18">
        <v>0</v>
      </c>
      <c r="D13" s="58">
        <v>440290767</v>
      </c>
      <c r="E13" s="59">
        <v>440290767</v>
      </c>
      <c r="F13" s="59">
        <v>5314672</v>
      </c>
      <c r="G13" s="59">
        <v>1151848</v>
      </c>
      <c r="H13" s="59">
        <v>5034371</v>
      </c>
      <c r="I13" s="59">
        <v>11500891</v>
      </c>
      <c r="J13" s="59">
        <v>0</v>
      </c>
      <c r="K13" s="59">
        <v>0</v>
      </c>
      <c r="L13" s="59">
        <v>-11500891</v>
      </c>
      <c r="M13" s="59">
        <v>-11500891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334138395</v>
      </c>
      <c r="X13" s="59">
        <v>-334138395</v>
      </c>
      <c r="Y13" s="60">
        <v>-100</v>
      </c>
      <c r="Z13" s="61">
        <v>440290767</v>
      </c>
    </row>
    <row r="14" spans="1:26" ht="13.5">
      <c r="A14" s="57" t="s">
        <v>38</v>
      </c>
      <c r="B14" s="18">
        <v>70655000</v>
      </c>
      <c r="C14" s="18">
        <v>0</v>
      </c>
      <c r="D14" s="58">
        <v>61565200</v>
      </c>
      <c r="E14" s="59">
        <v>61565200</v>
      </c>
      <c r="F14" s="59">
        <v>2450674</v>
      </c>
      <c r="G14" s="59">
        <v>0</v>
      </c>
      <c r="H14" s="59">
        <v>0</v>
      </c>
      <c r="I14" s="59">
        <v>2450674</v>
      </c>
      <c r="J14" s="59">
        <v>0</v>
      </c>
      <c r="K14" s="59">
        <v>20454880</v>
      </c>
      <c r="L14" s="59">
        <v>-2450554</v>
      </c>
      <c r="M14" s="59">
        <v>18004326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20455000</v>
      </c>
      <c r="W14" s="59">
        <v>40873361</v>
      </c>
      <c r="X14" s="59">
        <v>-20418361</v>
      </c>
      <c r="Y14" s="60">
        <v>-49.96</v>
      </c>
      <c r="Z14" s="61">
        <v>61565200</v>
      </c>
    </row>
    <row r="15" spans="1:26" ht="13.5">
      <c r="A15" s="57" t="s">
        <v>39</v>
      </c>
      <c r="B15" s="18">
        <v>2104770505</v>
      </c>
      <c r="C15" s="18">
        <v>0</v>
      </c>
      <c r="D15" s="58">
        <v>2292216362</v>
      </c>
      <c r="E15" s="59">
        <v>2292216362</v>
      </c>
      <c r="F15" s="59">
        <v>236621040</v>
      </c>
      <c r="G15" s="59">
        <v>210868100</v>
      </c>
      <c r="H15" s="59">
        <v>177009583</v>
      </c>
      <c r="I15" s="59">
        <v>624498723</v>
      </c>
      <c r="J15" s="59">
        <v>159299295</v>
      </c>
      <c r="K15" s="59">
        <v>161980679</v>
      </c>
      <c r="L15" s="59">
        <v>224614303</v>
      </c>
      <c r="M15" s="59">
        <v>545894277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1170393000</v>
      </c>
      <c r="W15" s="59">
        <v>1728401953</v>
      </c>
      <c r="X15" s="59">
        <v>-558008953</v>
      </c>
      <c r="Y15" s="60">
        <v>-32.28</v>
      </c>
      <c r="Z15" s="61">
        <v>2292216362</v>
      </c>
    </row>
    <row r="16" spans="1:26" ht="13.5">
      <c r="A16" s="68" t="s">
        <v>40</v>
      </c>
      <c r="B16" s="18">
        <v>3202000</v>
      </c>
      <c r="C16" s="18">
        <v>0</v>
      </c>
      <c r="D16" s="58">
        <v>16020983</v>
      </c>
      <c r="E16" s="59">
        <v>16020983</v>
      </c>
      <c r="F16" s="59">
        <v>0</v>
      </c>
      <c r="G16" s="59">
        <v>0</v>
      </c>
      <c r="H16" s="59">
        <v>0</v>
      </c>
      <c r="I16" s="59">
        <v>0</v>
      </c>
      <c r="J16" s="59">
        <v>187500</v>
      </c>
      <c r="K16" s="59">
        <v>213105</v>
      </c>
      <c r="L16" s="59">
        <v>38395</v>
      </c>
      <c r="M16" s="59">
        <v>439000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439000</v>
      </c>
      <c r="W16" s="59">
        <v>12015000</v>
      </c>
      <c r="X16" s="59">
        <v>-11576000</v>
      </c>
      <c r="Y16" s="60">
        <v>-96.35</v>
      </c>
      <c r="Z16" s="61">
        <v>16020983</v>
      </c>
    </row>
    <row r="17" spans="1:26" ht="13.5">
      <c r="A17" s="57" t="s">
        <v>41</v>
      </c>
      <c r="B17" s="18">
        <v>889255257</v>
      </c>
      <c r="C17" s="18">
        <v>0</v>
      </c>
      <c r="D17" s="58">
        <v>1149631583</v>
      </c>
      <c r="E17" s="59">
        <v>1149631583</v>
      </c>
      <c r="F17" s="59">
        <v>5629558</v>
      </c>
      <c r="G17" s="59">
        <v>9049589</v>
      </c>
      <c r="H17" s="59">
        <v>30128047</v>
      </c>
      <c r="I17" s="59">
        <v>44807194</v>
      </c>
      <c r="J17" s="59">
        <v>59302206</v>
      </c>
      <c r="K17" s="59">
        <v>57674861</v>
      </c>
      <c r="L17" s="59">
        <v>-62452261</v>
      </c>
      <c r="M17" s="59">
        <v>54524806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99332000</v>
      </c>
      <c r="W17" s="59">
        <v>862076248</v>
      </c>
      <c r="X17" s="59">
        <v>-762744248</v>
      </c>
      <c r="Y17" s="60">
        <v>-88.48</v>
      </c>
      <c r="Z17" s="61">
        <v>1149631583</v>
      </c>
    </row>
    <row r="18" spans="1:26" ht="13.5">
      <c r="A18" s="69" t="s">
        <v>42</v>
      </c>
      <c r="B18" s="70">
        <f>SUM(B11:B17)</f>
        <v>4040088774</v>
      </c>
      <c r="C18" s="70">
        <f>SUM(C11:C17)</f>
        <v>0</v>
      </c>
      <c r="D18" s="71">
        <f aca="true" t="shared" si="1" ref="D18:Z18">SUM(D11:D17)</f>
        <v>4627538058</v>
      </c>
      <c r="E18" s="72">
        <f t="shared" si="1"/>
        <v>4627538058</v>
      </c>
      <c r="F18" s="72">
        <f t="shared" si="1"/>
        <v>304940844</v>
      </c>
      <c r="G18" s="72">
        <f t="shared" si="1"/>
        <v>274770965</v>
      </c>
      <c r="H18" s="72">
        <f t="shared" si="1"/>
        <v>265376120</v>
      </c>
      <c r="I18" s="72">
        <f t="shared" si="1"/>
        <v>845087929</v>
      </c>
      <c r="J18" s="72">
        <f t="shared" si="1"/>
        <v>275476364</v>
      </c>
      <c r="K18" s="72">
        <f t="shared" si="1"/>
        <v>294936170</v>
      </c>
      <c r="L18" s="72">
        <f t="shared" si="1"/>
        <v>199525537</v>
      </c>
      <c r="M18" s="72">
        <f t="shared" si="1"/>
        <v>769938071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1615026000</v>
      </c>
      <c r="W18" s="72">
        <f t="shared" si="1"/>
        <v>3477592189</v>
      </c>
      <c r="X18" s="72">
        <f t="shared" si="1"/>
        <v>-1862566189</v>
      </c>
      <c r="Y18" s="66">
        <f>+IF(W18&lt;&gt;0,(X18/W18)*100,0)</f>
        <v>-53.55907443349736</v>
      </c>
      <c r="Z18" s="73">
        <f t="shared" si="1"/>
        <v>4627538058</v>
      </c>
    </row>
    <row r="19" spans="1:26" ht="13.5">
      <c r="A19" s="69" t="s">
        <v>43</v>
      </c>
      <c r="B19" s="74">
        <f>+B10-B18</f>
        <v>-114020287</v>
      </c>
      <c r="C19" s="74">
        <f>+C10-C18</f>
        <v>0</v>
      </c>
      <c r="D19" s="75">
        <f aca="true" t="shared" si="2" ref="D19:Z19">+D10-D18</f>
        <v>90239680</v>
      </c>
      <c r="E19" s="76">
        <f t="shared" si="2"/>
        <v>90239680</v>
      </c>
      <c r="F19" s="76">
        <f t="shared" si="2"/>
        <v>219964567</v>
      </c>
      <c r="G19" s="76">
        <f t="shared" si="2"/>
        <v>23550072</v>
      </c>
      <c r="H19" s="76">
        <f t="shared" si="2"/>
        <v>-56376755</v>
      </c>
      <c r="I19" s="76">
        <f t="shared" si="2"/>
        <v>187137884</v>
      </c>
      <c r="J19" s="76">
        <f t="shared" si="2"/>
        <v>-8237050</v>
      </c>
      <c r="K19" s="76">
        <f t="shared" si="2"/>
        <v>100270030</v>
      </c>
      <c r="L19" s="76">
        <f t="shared" si="2"/>
        <v>-28680865</v>
      </c>
      <c r="M19" s="76">
        <f t="shared" si="2"/>
        <v>63352115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250489999</v>
      </c>
      <c r="W19" s="76">
        <f>IF(E10=E18,0,W10-W18)</f>
        <v>73331713</v>
      </c>
      <c r="X19" s="76">
        <f t="shared" si="2"/>
        <v>177158286</v>
      </c>
      <c r="Y19" s="77">
        <f>+IF(W19&lt;&gt;0,(X19/W19)*100,0)</f>
        <v>241.58481883547438</v>
      </c>
      <c r="Z19" s="78">
        <f t="shared" si="2"/>
        <v>90239680</v>
      </c>
    </row>
    <row r="20" spans="1:26" ht="13.5">
      <c r="A20" s="57" t="s">
        <v>44</v>
      </c>
      <c r="B20" s="18">
        <v>390787820</v>
      </c>
      <c r="C20" s="18">
        <v>0</v>
      </c>
      <c r="D20" s="58">
        <v>512218379</v>
      </c>
      <c r="E20" s="59">
        <v>512218379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230126000</v>
      </c>
      <c r="M20" s="59">
        <v>230126000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230126000</v>
      </c>
      <c r="W20" s="59">
        <v>349039220</v>
      </c>
      <c r="X20" s="59">
        <v>-118913220</v>
      </c>
      <c r="Y20" s="60">
        <v>-34.07</v>
      </c>
      <c r="Z20" s="61">
        <v>512218379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276767533</v>
      </c>
      <c r="C22" s="85">
        <f>SUM(C19:C21)</f>
        <v>0</v>
      </c>
      <c r="D22" s="86">
        <f aca="true" t="shared" si="3" ref="D22:Z22">SUM(D19:D21)</f>
        <v>602458059</v>
      </c>
      <c r="E22" s="87">
        <f t="shared" si="3"/>
        <v>602458059</v>
      </c>
      <c r="F22" s="87">
        <f t="shared" si="3"/>
        <v>219964567</v>
      </c>
      <c r="G22" s="87">
        <f t="shared" si="3"/>
        <v>23550072</v>
      </c>
      <c r="H22" s="87">
        <f t="shared" si="3"/>
        <v>-56376755</v>
      </c>
      <c r="I22" s="87">
        <f t="shared" si="3"/>
        <v>187137884</v>
      </c>
      <c r="J22" s="87">
        <f t="shared" si="3"/>
        <v>-8237050</v>
      </c>
      <c r="K22" s="87">
        <f t="shared" si="3"/>
        <v>100270030</v>
      </c>
      <c r="L22" s="87">
        <f t="shared" si="3"/>
        <v>201445135</v>
      </c>
      <c r="M22" s="87">
        <f t="shared" si="3"/>
        <v>293478115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480615999</v>
      </c>
      <c r="W22" s="87">
        <f t="shared" si="3"/>
        <v>422370933</v>
      </c>
      <c r="X22" s="87">
        <f t="shared" si="3"/>
        <v>58245066</v>
      </c>
      <c r="Y22" s="88">
        <f>+IF(W22&lt;&gt;0,(X22/W22)*100,0)</f>
        <v>13.790027070825916</v>
      </c>
      <c r="Z22" s="89">
        <f t="shared" si="3"/>
        <v>602458059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276767533</v>
      </c>
      <c r="C24" s="74">
        <f>SUM(C22:C23)</f>
        <v>0</v>
      </c>
      <c r="D24" s="75">
        <f aca="true" t="shared" si="4" ref="D24:Z24">SUM(D22:D23)</f>
        <v>602458059</v>
      </c>
      <c r="E24" s="76">
        <f t="shared" si="4"/>
        <v>602458059</v>
      </c>
      <c r="F24" s="76">
        <f t="shared" si="4"/>
        <v>219964567</v>
      </c>
      <c r="G24" s="76">
        <f t="shared" si="4"/>
        <v>23550072</v>
      </c>
      <c r="H24" s="76">
        <f t="shared" si="4"/>
        <v>-56376755</v>
      </c>
      <c r="I24" s="76">
        <f t="shared" si="4"/>
        <v>187137884</v>
      </c>
      <c r="J24" s="76">
        <f t="shared" si="4"/>
        <v>-8237050</v>
      </c>
      <c r="K24" s="76">
        <f t="shared" si="4"/>
        <v>100270030</v>
      </c>
      <c r="L24" s="76">
        <f t="shared" si="4"/>
        <v>201445135</v>
      </c>
      <c r="M24" s="76">
        <f t="shared" si="4"/>
        <v>293478115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480615999</v>
      </c>
      <c r="W24" s="76">
        <f t="shared" si="4"/>
        <v>422370933</v>
      </c>
      <c r="X24" s="76">
        <f t="shared" si="4"/>
        <v>58245066</v>
      </c>
      <c r="Y24" s="77">
        <f>+IF(W24&lt;&gt;0,(X24/W24)*100,0)</f>
        <v>13.790027070825916</v>
      </c>
      <c r="Z24" s="78">
        <f t="shared" si="4"/>
        <v>602458059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511426000</v>
      </c>
      <c r="C27" s="21">
        <v>0</v>
      </c>
      <c r="D27" s="98">
        <v>581218800</v>
      </c>
      <c r="E27" s="99">
        <v>624207647</v>
      </c>
      <c r="F27" s="99">
        <v>12409086</v>
      </c>
      <c r="G27" s="99">
        <v>0</v>
      </c>
      <c r="H27" s="99">
        <v>60589969</v>
      </c>
      <c r="I27" s="99">
        <v>72999055</v>
      </c>
      <c r="J27" s="99">
        <v>48936181</v>
      </c>
      <c r="K27" s="99">
        <v>85666517</v>
      </c>
      <c r="L27" s="99">
        <v>22524205</v>
      </c>
      <c r="M27" s="99">
        <v>157126903</v>
      </c>
      <c r="N27" s="99">
        <v>25885407</v>
      </c>
      <c r="O27" s="99">
        <v>48714584</v>
      </c>
      <c r="P27" s="99">
        <v>29788065</v>
      </c>
      <c r="Q27" s="99">
        <v>104388056</v>
      </c>
      <c r="R27" s="99">
        <v>0</v>
      </c>
      <c r="S27" s="99">
        <v>0</v>
      </c>
      <c r="T27" s="99">
        <v>0</v>
      </c>
      <c r="U27" s="99">
        <v>0</v>
      </c>
      <c r="V27" s="99">
        <v>334514014</v>
      </c>
      <c r="W27" s="99">
        <v>468155735</v>
      </c>
      <c r="X27" s="99">
        <v>-133641721</v>
      </c>
      <c r="Y27" s="100">
        <v>-28.55</v>
      </c>
      <c r="Z27" s="101">
        <v>624207647</v>
      </c>
    </row>
    <row r="28" spans="1:26" ht="13.5">
      <c r="A28" s="102" t="s">
        <v>44</v>
      </c>
      <c r="B28" s="18">
        <v>390787820</v>
      </c>
      <c r="C28" s="18">
        <v>0</v>
      </c>
      <c r="D28" s="58">
        <v>512218800</v>
      </c>
      <c r="E28" s="59">
        <v>526207647</v>
      </c>
      <c r="F28" s="59">
        <v>12409086</v>
      </c>
      <c r="G28" s="59">
        <v>0</v>
      </c>
      <c r="H28" s="59">
        <v>60589969</v>
      </c>
      <c r="I28" s="59">
        <v>72999055</v>
      </c>
      <c r="J28" s="59">
        <v>48936181</v>
      </c>
      <c r="K28" s="59">
        <v>85666517</v>
      </c>
      <c r="L28" s="59">
        <v>22524205</v>
      </c>
      <c r="M28" s="59">
        <v>157126903</v>
      </c>
      <c r="N28" s="59">
        <v>25885407</v>
      </c>
      <c r="O28" s="59">
        <v>48714584</v>
      </c>
      <c r="P28" s="59">
        <v>29788065</v>
      </c>
      <c r="Q28" s="59">
        <v>104388056</v>
      </c>
      <c r="R28" s="59">
        <v>0</v>
      </c>
      <c r="S28" s="59">
        <v>0</v>
      </c>
      <c r="T28" s="59">
        <v>0</v>
      </c>
      <c r="U28" s="59">
        <v>0</v>
      </c>
      <c r="V28" s="59">
        <v>334514014</v>
      </c>
      <c r="W28" s="59">
        <v>394655735</v>
      </c>
      <c r="X28" s="59">
        <v>-60141721</v>
      </c>
      <c r="Y28" s="60">
        <v>-15.24</v>
      </c>
      <c r="Z28" s="61">
        <v>526207647</v>
      </c>
    </row>
    <row r="29" spans="1:26" ht="13.5">
      <c r="A29" s="57" t="s">
        <v>102</v>
      </c>
      <c r="B29" s="18">
        <v>47497000</v>
      </c>
      <c r="C29" s="18">
        <v>0</v>
      </c>
      <c r="D29" s="58">
        <v>69000000</v>
      </c>
      <c r="E29" s="59">
        <v>69000000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51750000</v>
      </c>
      <c r="X29" s="59">
        <v>-51750000</v>
      </c>
      <c r="Y29" s="60">
        <v>-100</v>
      </c>
      <c r="Z29" s="61">
        <v>69000000</v>
      </c>
    </row>
    <row r="30" spans="1:26" ht="13.5">
      <c r="A30" s="57" t="s">
        <v>48</v>
      </c>
      <c r="B30" s="18">
        <v>68915971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4225209</v>
      </c>
      <c r="C31" s="18">
        <v>0</v>
      </c>
      <c r="D31" s="58">
        <v>0</v>
      </c>
      <c r="E31" s="59">
        <v>29000000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21750000</v>
      </c>
      <c r="X31" s="59">
        <v>-21750000</v>
      </c>
      <c r="Y31" s="60">
        <v>-100</v>
      </c>
      <c r="Z31" s="61">
        <v>29000000</v>
      </c>
    </row>
    <row r="32" spans="1:26" ht="13.5">
      <c r="A32" s="69" t="s">
        <v>50</v>
      </c>
      <c r="B32" s="21">
        <f>SUM(B28:B31)</f>
        <v>511426000</v>
      </c>
      <c r="C32" s="21">
        <f>SUM(C28:C31)</f>
        <v>0</v>
      </c>
      <c r="D32" s="98">
        <f aca="true" t="shared" si="5" ref="D32:Z32">SUM(D28:D31)</f>
        <v>581218800</v>
      </c>
      <c r="E32" s="99">
        <f t="shared" si="5"/>
        <v>624207647</v>
      </c>
      <c r="F32" s="99">
        <f t="shared" si="5"/>
        <v>12409086</v>
      </c>
      <c r="G32" s="99">
        <f t="shared" si="5"/>
        <v>0</v>
      </c>
      <c r="H32" s="99">
        <f t="shared" si="5"/>
        <v>60589969</v>
      </c>
      <c r="I32" s="99">
        <f t="shared" si="5"/>
        <v>72999055</v>
      </c>
      <c r="J32" s="99">
        <f t="shared" si="5"/>
        <v>48936181</v>
      </c>
      <c r="K32" s="99">
        <f t="shared" si="5"/>
        <v>85666517</v>
      </c>
      <c r="L32" s="99">
        <f t="shared" si="5"/>
        <v>22524205</v>
      </c>
      <c r="M32" s="99">
        <f t="shared" si="5"/>
        <v>157126903</v>
      </c>
      <c r="N32" s="99">
        <f t="shared" si="5"/>
        <v>25885407</v>
      </c>
      <c r="O32" s="99">
        <f t="shared" si="5"/>
        <v>48714584</v>
      </c>
      <c r="P32" s="99">
        <f t="shared" si="5"/>
        <v>29788065</v>
      </c>
      <c r="Q32" s="99">
        <f t="shared" si="5"/>
        <v>104388056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334514014</v>
      </c>
      <c r="W32" s="99">
        <f t="shared" si="5"/>
        <v>468155735</v>
      </c>
      <c r="X32" s="99">
        <f t="shared" si="5"/>
        <v>-133641721</v>
      </c>
      <c r="Y32" s="100">
        <f>+IF(W32&lt;&gt;0,(X32/W32)*100,0)</f>
        <v>-28.54642398004587</v>
      </c>
      <c r="Z32" s="101">
        <f t="shared" si="5"/>
        <v>624207647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863659000</v>
      </c>
      <c r="C35" s="18">
        <v>0</v>
      </c>
      <c r="D35" s="58">
        <v>937788783</v>
      </c>
      <c r="E35" s="59">
        <v>1015348085</v>
      </c>
      <c r="F35" s="59">
        <v>1063963467</v>
      </c>
      <c r="G35" s="59">
        <v>1265261674</v>
      </c>
      <c r="H35" s="59">
        <v>1417743896</v>
      </c>
      <c r="I35" s="59">
        <v>1417743896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761511064</v>
      </c>
      <c r="X35" s="59">
        <v>-761511064</v>
      </c>
      <c r="Y35" s="60">
        <v>-100</v>
      </c>
      <c r="Z35" s="61">
        <v>1015348085</v>
      </c>
    </row>
    <row r="36" spans="1:26" ht="13.5">
      <c r="A36" s="57" t="s">
        <v>53</v>
      </c>
      <c r="B36" s="18">
        <v>8873815000</v>
      </c>
      <c r="C36" s="18">
        <v>0</v>
      </c>
      <c r="D36" s="58">
        <v>9663153337</v>
      </c>
      <c r="E36" s="59">
        <v>10089165835</v>
      </c>
      <c r="F36" s="59">
        <v>8753602829</v>
      </c>
      <c r="G36" s="59">
        <v>8765251858</v>
      </c>
      <c r="H36" s="59">
        <v>8840899483</v>
      </c>
      <c r="I36" s="59">
        <v>8840899483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7566874376</v>
      </c>
      <c r="X36" s="59">
        <v>-7566874376</v>
      </c>
      <c r="Y36" s="60">
        <v>-100</v>
      </c>
      <c r="Z36" s="61">
        <v>10089165835</v>
      </c>
    </row>
    <row r="37" spans="1:26" ht="13.5">
      <c r="A37" s="57" t="s">
        <v>54</v>
      </c>
      <c r="B37" s="18">
        <v>941408000</v>
      </c>
      <c r="C37" s="18">
        <v>0</v>
      </c>
      <c r="D37" s="58">
        <v>727825395</v>
      </c>
      <c r="E37" s="59">
        <v>727825395</v>
      </c>
      <c r="F37" s="59">
        <v>1095876279</v>
      </c>
      <c r="G37" s="59">
        <v>1254918786</v>
      </c>
      <c r="H37" s="59">
        <v>1528928019</v>
      </c>
      <c r="I37" s="59">
        <v>1528928019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545869046</v>
      </c>
      <c r="X37" s="59">
        <v>-545869046</v>
      </c>
      <c r="Y37" s="60">
        <v>-100</v>
      </c>
      <c r="Z37" s="61">
        <v>727825395</v>
      </c>
    </row>
    <row r="38" spans="1:26" ht="13.5">
      <c r="A38" s="57" t="s">
        <v>55</v>
      </c>
      <c r="B38" s="18">
        <v>872177000</v>
      </c>
      <c r="C38" s="18">
        <v>0</v>
      </c>
      <c r="D38" s="58">
        <v>730189348</v>
      </c>
      <c r="E38" s="59">
        <v>730189348</v>
      </c>
      <c r="F38" s="59">
        <v>870625604</v>
      </c>
      <c r="G38" s="59">
        <v>870625604</v>
      </c>
      <c r="H38" s="59">
        <v>869074208</v>
      </c>
      <c r="I38" s="59">
        <v>869074208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547642011</v>
      </c>
      <c r="X38" s="59">
        <v>-547642011</v>
      </c>
      <c r="Y38" s="60">
        <v>-100</v>
      </c>
      <c r="Z38" s="61">
        <v>730189348</v>
      </c>
    </row>
    <row r="39" spans="1:26" ht="13.5">
      <c r="A39" s="57" t="s">
        <v>56</v>
      </c>
      <c r="B39" s="18">
        <v>7923889000</v>
      </c>
      <c r="C39" s="18">
        <v>0</v>
      </c>
      <c r="D39" s="58">
        <v>9142927376</v>
      </c>
      <c r="E39" s="59">
        <v>9646499176</v>
      </c>
      <c r="F39" s="59">
        <v>7851064413</v>
      </c>
      <c r="G39" s="59">
        <v>7904969142</v>
      </c>
      <c r="H39" s="59">
        <v>7860641152</v>
      </c>
      <c r="I39" s="59">
        <v>7860641152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7234874382</v>
      </c>
      <c r="X39" s="59">
        <v>-7234874382</v>
      </c>
      <c r="Y39" s="60">
        <v>-100</v>
      </c>
      <c r="Z39" s="61">
        <v>9646499176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422835000</v>
      </c>
      <c r="C42" s="18">
        <v>0</v>
      </c>
      <c r="D42" s="58">
        <v>991026717</v>
      </c>
      <c r="E42" s="59">
        <v>926854887</v>
      </c>
      <c r="F42" s="59">
        <v>308015103</v>
      </c>
      <c r="G42" s="59">
        <v>57729156</v>
      </c>
      <c r="H42" s="59">
        <v>-90441371</v>
      </c>
      <c r="I42" s="59">
        <v>275302888</v>
      </c>
      <c r="J42" s="59">
        <v>-155665083</v>
      </c>
      <c r="K42" s="59">
        <v>60326545</v>
      </c>
      <c r="L42" s="59">
        <v>578924948</v>
      </c>
      <c r="M42" s="59">
        <v>483586410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758889298</v>
      </c>
      <c r="W42" s="59">
        <v>825931111</v>
      </c>
      <c r="X42" s="59">
        <v>-67041813</v>
      </c>
      <c r="Y42" s="60">
        <v>-8.12</v>
      </c>
      <c r="Z42" s="61">
        <v>926854887</v>
      </c>
    </row>
    <row r="43" spans="1:26" ht="13.5">
      <c r="A43" s="57" t="s">
        <v>59</v>
      </c>
      <c r="B43" s="18">
        <v>-470640000</v>
      </c>
      <c r="C43" s="18">
        <v>0</v>
      </c>
      <c r="D43" s="58">
        <v>-510777652</v>
      </c>
      <c r="E43" s="59">
        <v>-550207767</v>
      </c>
      <c r="F43" s="59">
        <v>-12409086</v>
      </c>
      <c r="G43" s="59">
        <v>0</v>
      </c>
      <c r="H43" s="59">
        <v>-60589969</v>
      </c>
      <c r="I43" s="59">
        <v>-72999055</v>
      </c>
      <c r="J43" s="59">
        <v>-48936181</v>
      </c>
      <c r="K43" s="59">
        <v>-85666517</v>
      </c>
      <c r="L43" s="59">
        <v>-13263314</v>
      </c>
      <c r="M43" s="59">
        <v>-147866012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-220865067</v>
      </c>
      <c r="W43" s="59">
        <v>-396842444</v>
      </c>
      <c r="X43" s="59">
        <v>175977377</v>
      </c>
      <c r="Y43" s="60">
        <v>-44.34</v>
      </c>
      <c r="Z43" s="61">
        <v>-550207767</v>
      </c>
    </row>
    <row r="44" spans="1:26" ht="13.5">
      <c r="A44" s="57" t="s">
        <v>60</v>
      </c>
      <c r="B44" s="18">
        <v>-123422000</v>
      </c>
      <c r="C44" s="18">
        <v>0</v>
      </c>
      <c r="D44" s="58">
        <v>-50560233</v>
      </c>
      <c r="E44" s="59">
        <v>-50560233</v>
      </c>
      <c r="F44" s="59">
        <v>-513633</v>
      </c>
      <c r="G44" s="59">
        <v>53423</v>
      </c>
      <c r="H44" s="59">
        <v>2506</v>
      </c>
      <c r="I44" s="59">
        <v>-457704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-457704</v>
      </c>
      <c r="W44" s="59">
        <v>-47836253</v>
      </c>
      <c r="X44" s="59">
        <v>47378549</v>
      </c>
      <c r="Y44" s="60">
        <v>-99.04</v>
      </c>
      <c r="Z44" s="61">
        <v>-50560233</v>
      </c>
    </row>
    <row r="45" spans="1:26" ht="13.5">
      <c r="A45" s="69" t="s">
        <v>61</v>
      </c>
      <c r="B45" s="21">
        <v>173136000</v>
      </c>
      <c r="C45" s="21">
        <v>0</v>
      </c>
      <c r="D45" s="98">
        <v>478753352</v>
      </c>
      <c r="E45" s="99">
        <v>383700887</v>
      </c>
      <c r="F45" s="99">
        <v>468228384</v>
      </c>
      <c r="G45" s="99">
        <v>526010963</v>
      </c>
      <c r="H45" s="99">
        <v>374982129</v>
      </c>
      <c r="I45" s="99">
        <v>374982129</v>
      </c>
      <c r="J45" s="99">
        <v>170380865</v>
      </c>
      <c r="K45" s="99">
        <v>145040893</v>
      </c>
      <c r="L45" s="99">
        <v>710702527</v>
      </c>
      <c r="M45" s="99">
        <v>710702527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438866414</v>
      </c>
      <c r="X45" s="99">
        <v>-438866414</v>
      </c>
      <c r="Y45" s="100">
        <v>-100</v>
      </c>
      <c r="Z45" s="101">
        <v>383700887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36922557</v>
      </c>
      <c r="C51" s="51">
        <v>0</v>
      </c>
      <c r="D51" s="128">
        <v>4038819</v>
      </c>
      <c r="E51" s="53">
        <v>5363326</v>
      </c>
      <c r="F51" s="53">
        <v>0</v>
      </c>
      <c r="G51" s="53">
        <v>0</v>
      </c>
      <c r="H51" s="53">
        <v>0</v>
      </c>
      <c r="I51" s="53">
        <v>7020573</v>
      </c>
      <c r="J51" s="53">
        <v>0</v>
      </c>
      <c r="K51" s="53">
        <v>0</v>
      </c>
      <c r="L51" s="53">
        <v>0</v>
      </c>
      <c r="M51" s="53">
        <v>17579209</v>
      </c>
      <c r="N51" s="53">
        <v>0</v>
      </c>
      <c r="O51" s="53">
        <v>0</v>
      </c>
      <c r="P51" s="53">
        <v>0</v>
      </c>
      <c r="Q51" s="53">
        <v>17159321</v>
      </c>
      <c r="R51" s="53">
        <v>0</v>
      </c>
      <c r="S51" s="53">
        <v>0</v>
      </c>
      <c r="T51" s="53">
        <v>0</v>
      </c>
      <c r="U51" s="53">
        <v>0</v>
      </c>
      <c r="V51" s="53">
        <v>35978302</v>
      </c>
      <c r="W51" s="53">
        <v>6067</v>
      </c>
      <c r="X51" s="53">
        <v>124068174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97.99616158360799</v>
      </c>
      <c r="C58" s="5">
        <f>IF(C67=0,0,+(C76/C67)*100)</f>
        <v>0</v>
      </c>
      <c r="D58" s="6">
        <f aca="true" t="shared" si="6" ref="D58:Z58">IF(D67=0,0,+(D76/D67)*100)</f>
        <v>81.71899104557824</v>
      </c>
      <c r="E58" s="7">
        <f t="shared" si="6"/>
        <v>26.721498642352635</v>
      </c>
      <c r="F58" s="7">
        <f t="shared" si="6"/>
        <v>67.05032784342106</v>
      </c>
      <c r="G58" s="7">
        <f t="shared" si="6"/>
        <v>40.4114878843829</v>
      </c>
      <c r="H58" s="7">
        <f t="shared" si="6"/>
        <v>89.53525074116723</v>
      </c>
      <c r="I58" s="7">
        <f t="shared" si="6"/>
        <v>63.00656341027972</v>
      </c>
      <c r="J58" s="7">
        <f t="shared" si="6"/>
        <v>0.17924611796434664</v>
      </c>
      <c r="K58" s="7">
        <f t="shared" si="6"/>
        <v>84.04343923184996</v>
      </c>
      <c r="L58" s="7">
        <f t="shared" si="6"/>
        <v>176.80637520045067</v>
      </c>
      <c r="M58" s="7">
        <f t="shared" si="6"/>
        <v>89.44604775997493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76.49536925629262</v>
      </c>
      <c r="W58" s="7">
        <f t="shared" si="6"/>
        <v>26.561259932841253</v>
      </c>
      <c r="X58" s="7">
        <f t="shared" si="6"/>
        <v>0</v>
      </c>
      <c r="Y58" s="7">
        <f t="shared" si="6"/>
        <v>0</v>
      </c>
      <c r="Z58" s="8">
        <f t="shared" si="6"/>
        <v>26.721498642352635</v>
      </c>
    </row>
    <row r="59" spans="1:26" ht="13.5">
      <c r="A59" s="36" t="s">
        <v>31</v>
      </c>
      <c r="B59" s="9">
        <f aca="true" t="shared" si="7" ref="B59:Z66">IF(B68=0,0,+(B77/B68)*100)</f>
        <v>79.26064183246687</v>
      </c>
      <c r="C59" s="9">
        <f t="shared" si="7"/>
        <v>0</v>
      </c>
      <c r="D59" s="2">
        <f t="shared" si="7"/>
        <v>86.11300741675653</v>
      </c>
      <c r="E59" s="10">
        <f t="shared" si="7"/>
        <v>86.11300741675653</v>
      </c>
      <c r="F59" s="10">
        <f t="shared" si="7"/>
        <v>66.48458932488143</v>
      </c>
      <c r="G59" s="10">
        <f t="shared" si="7"/>
        <v>64.46454779384477</v>
      </c>
      <c r="H59" s="10">
        <f t="shared" si="7"/>
        <v>56.33848684109466</v>
      </c>
      <c r="I59" s="10">
        <f t="shared" si="7"/>
        <v>62.33522944140372</v>
      </c>
      <c r="J59" s="10">
        <f t="shared" si="7"/>
        <v>0</v>
      </c>
      <c r="K59" s="10">
        <f t="shared" si="7"/>
        <v>108.14855723409904</v>
      </c>
      <c r="L59" s="10">
        <f t="shared" si="7"/>
        <v>105.52527640496992</v>
      </c>
      <c r="M59" s="10">
        <f t="shared" si="7"/>
        <v>71.73013207233653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67.13809305436132</v>
      </c>
      <c r="W59" s="10">
        <f t="shared" si="7"/>
        <v>84.90960940518981</v>
      </c>
      <c r="X59" s="10">
        <f t="shared" si="7"/>
        <v>0</v>
      </c>
      <c r="Y59" s="10">
        <f t="shared" si="7"/>
        <v>0</v>
      </c>
      <c r="Z59" s="11">
        <f t="shared" si="7"/>
        <v>86.11300741675653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86.2341153479858</v>
      </c>
      <c r="E60" s="13">
        <f t="shared" si="7"/>
        <v>22.83784898447808</v>
      </c>
      <c r="F60" s="13">
        <f t="shared" si="7"/>
        <v>63.10343831678945</v>
      </c>
      <c r="G60" s="13">
        <f t="shared" si="7"/>
        <v>42.74769795964979</v>
      </c>
      <c r="H60" s="13">
        <f t="shared" si="7"/>
        <v>94.26719684957828</v>
      </c>
      <c r="I60" s="13">
        <f t="shared" si="7"/>
        <v>64.25270588587064</v>
      </c>
      <c r="J60" s="13">
        <f t="shared" si="7"/>
        <v>0.19886695405547308</v>
      </c>
      <c r="K60" s="13">
        <f t="shared" si="7"/>
        <v>78.37164267509705</v>
      </c>
      <c r="L60" s="13">
        <f t="shared" si="7"/>
        <v>196.19268507444392</v>
      </c>
      <c r="M60" s="13">
        <f t="shared" si="7"/>
        <v>90.53530316432814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77.6039707139532</v>
      </c>
      <c r="W60" s="13">
        <f t="shared" si="7"/>
        <v>22.741161993155856</v>
      </c>
      <c r="X60" s="13">
        <f t="shared" si="7"/>
        <v>0</v>
      </c>
      <c r="Y60" s="13">
        <f t="shared" si="7"/>
        <v>0</v>
      </c>
      <c r="Z60" s="14">
        <f t="shared" si="7"/>
        <v>22.83784898447808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88.97237751787694</v>
      </c>
      <c r="E61" s="13">
        <f t="shared" si="7"/>
        <v>18.387102213058586</v>
      </c>
      <c r="F61" s="13">
        <f t="shared" si="7"/>
        <v>72.9964388522532</v>
      </c>
      <c r="G61" s="13">
        <f t="shared" si="7"/>
        <v>45.28148288257057</v>
      </c>
      <c r="H61" s="13">
        <f t="shared" si="7"/>
        <v>85.7404592927241</v>
      </c>
      <c r="I61" s="13">
        <f t="shared" si="7"/>
        <v>67.3322511702224</v>
      </c>
      <c r="J61" s="13">
        <f t="shared" si="7"/>
        <v>0.23673685689876772</v>
      </c>
      <c r="K61" s="13">
        <f t="shared" si="7"/>
        <v>86.17055994233029</v>
      </c>
      <c r="L61" s="13">
        <f t="shared" si="7"/>
        <v>228.3675297691206</v>
      </c>
      <c r="M61" s="13">
        <f t="shared" si="7"/>
        <v>104.61822464305477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86.21196022762949</v>
      </c>
      <c r="W61" s="13">
        <f t="shared" si="7"/>
        <v>18.29522671295108</v>
      </c>
      <c r="X61" s="13">
        <f t="shared" si="7"/>
        <v>0</v>
      </c>
      <c r="Y61" s="13">
        <f t="shared" si="7"/>
        <v>0</v>
      </c>
      <c r="Z61" s="14">
        <f t="shared" si="7"/>
        <v>18.387102213058586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83.35991245047506</v>
      </c>
      <c r="E62" s="13">
        <f t="shared" si="7"/>
        <v>39.921474168575</v>
      </c>
      <c r="F62" s="13">
        <f t="shared" si="7"/>
        <v>45.29390027936419</v>
      </c>
      <c r="G62" s="13">
        <f t="shared" si="7"/>
        <v>30.74395134891291</v>
      </c>
      <c r="H62" s="13">
        <f t="shared" si="7"/>
        <v>807.2949860710484</v>
      </c>
      <c r="I62" s="13">
        <f t="shared" si="7"/>
        <v>64.97489795229959</v>
      </c>
      <c r="J62" s="13">
        <f t="shared" si="7"/>
        <v>0.09241093698811872</v>
      </c>
      <c r="K62" s="13">
        <f t="shared" si="7"/>
        <v>29.010282203837896</v>
      </c>
      <c r="L62" s="13">
        <f t="shared" si="7"/>
        <v>72.61247667258723</v>
      </c>
      <c r="M62" s="13">
        <f t="shared" si="7"/>
        <v>34.00152262572947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47.740135278042445</v>
      </c>
      <c r="W62" s="13">
        <f t="shared" si="7"/>
        <v>39.31583183496602</v>
      </c>
      <c r="X62" s="13">
        <f t="shared" si="7"/>
        <v>0</v>
      </c>
      <c r="Y62" s="13">
        <f t="shared" si="7"/>
        <v>0</v>
      </c>
      <c r="Z62" s="14">
        <f t="shared" si="7"/>
        <v>39.921474168575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72.53692162560577</v>
      </c>
      <c r="E63" s="13">
        <f t="shared" si="7"/>
        <v>35.140113978294224</v>
      </c>
      <c r="F63" s="13">
        <f t="shared" si="7"/>
        <v>25.95635280515623</v>
      </c>
      <c r="G63" s="13">
        <f t="shared" si="7"/>
        <v>45.04862839833025</v>
      </c>
      <c r="H63" s="13">
        <f t="shared" si="7"/>
        <v>49.173486725335366</v>
      </c>
      <c r="I63" s="13">
        <f t="shared" si="7"/>
        <v>36.20039561420422</v>
      </c>
      <c r="J63" s="13">
        <f t="shared" si="7"/>
        <v>0.07741783386640567</v>
      </c>
      <c r="K63" s="13">
        <f t="shared" si="7"/>
        <v>110.79675738308829</v>
      </c>
      <c r="L63" s="13">
        <f t="shared" si="7"/>
        <v>268.1304934037719</v>
      </c>
      <c r="M63" s="13">
        <f t="shared" si="7"/>
        <v>87.60099187554192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55.35724271787986</v>
      </c>
      <c r="W63" s="13">
        <f t="shared" si="7"/>
        <v>35.49414196093979</v>
      </c>
      <c r="X63" s="13">
        <f t="shared" si="7"/>
        <v>0</v>
      </c>
      <c r="Y63" s="13">
        <f t="shared" si="7"/>
        <v>0</v>
      </c>
      <c r="Z63" s="14">
        <f t="shared" si="7"/>
        <v>35.140113978294224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78.22517413849714</v>
      </c>
      <c r="E64" s="13">
        <f t="shared" si="7"/>
        <v>0.17691341132814548</v>
      </c>
      <c r="F64" s="13">
        <f t="shared" si="7"/>
        <v>45.78899092573497</v>
      </c>
      <c r="G64" s="13">
        <f t="shared" si="7"/>
        <v>46.50561586359903</v>
      </c>
      <c r="H64" s="13">
        <f t="shared" si="7"/>
        <v>52.0229695142834</v>
      </c>
      <c r="I64" s="13">
        <f t="shared" si="7"/>
        <v>47.89933787919436</v>
      </c>
      <c r="J64" s="13">
        <f t="shared" si="7"/>
        <v>0</v>
      </c>
      <c r="K64" s="13">
        <f t="shared" si="7"/>
        <v>82.19442898986358</v>
      </c>
      <c r="L64" s="13">
        <f t="shared" si="7"/>
        <v>79.29518644539746</v>
      </c>
      <c r="M64" s="13">
        <f t="shared" si="7"/>
        <v>56.811891412453576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52.662543510896285</v>
      </c>
      <c r="W64" s="13">
        <f t="shared" si="7"/>
        <v>0.18272744749004724</v>
      </c>
      <c r="X64" s="13">
        <f t="shared" si="7"/>
        <v>0</v>
      </c>
      <c r="Y64" s="13">
        <f t="shared" si="7"/>
        <v>0</v>
      </c>
      <c r="Z64" s="14">
        <f t="shared" si="7"/>
        <v>0.17691341132814548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4324.143818419203</v>
      </c>
      <c r="F65" s="13">
        <f t="shared" si="7"/>
        <v>4520.133176654916</v>
      </c>
      <c r="G65" s="13">
        <f t="shared" si="7"/>
        <v>527175.4716981133</v>
      </c>
      <c r="H65" s="13">
        <f t="shared" si="7"/>
        <v>100</v>
      </c>
      <c r="I65" s="13">
        <f t="shared" si="7"/>
        <v>6266.53164556962</v>
      </c>
      <c r="J65" s="13">
        <f t="shared" si="7"/>
        <v>963.2911392405063</v>
      </c>
      <c r="K65" s="13">
        <f t="shared" si="7"/>
        <v>0</v>
      </c>
      <c r="L65" s="13">
        <f t="shared" si="7"/>
        <v>0</v>
      </c>
      <c r="M65" s="13">
        <f t="shared" si="7"/>
        <v>2.585796805980292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469.4270440251573</v>
      </c>
      <c r="W65" s="13">
        <f t="shared" si="7"/>
        <v>4435.03007376162</v>
      </c>
      <c r="X65" s="13">
        <f t="shared" si="7"/>
        <v>0</v>
      </c>
      <c r="Y65" s="13">
        <f t="shared" si="7"/>
        <v>0</v>
      </c>
      <c r="Z65" s="14">
        <f t="shared" si="7"/>
        <v>4324.143818419203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0.023420595007525382</v>
      </c>
      <c r="H66" s="16">
        <f t="shared" si="7"/>
        <v>0</v>
      </c>
      <c r="I66" s="16">
        <f t="shared" si="7"/>
        <v>49.646519900516985</v>
      </c>
      <c r="J66" s="16">
        <f t="shared" si="7"/>
        <v>0</v>
      </c>
      <c r="K66" s="16">
        <f t="shared" si="7"/>
        <v>100</v>
      </c>
      <c r="L66" s="16">
        <f t="shared" si="7"/>
        <v>99.99913829917921</v>
      </c>
      <c r="M66" s="16">
        <f t="shared" si="7"/>
        <v>99.99956824460256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76.46563415552319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3177352000</v>
      </c>
      <c r="C67" s="23"/>
      <c r="D67" s="24">
        <v>3981262100</v>
      </c>
      <c r="E67" s="25">
        <v>3981262100</v>
      </c>
      <c r="F67" s="25">
        <v>284945172</v>
      </c>
      <c r="G67" s="25">
        <v>294847466</v>
      </c>
      <c r="H67" s="25">
        <v>207694016</v>
      </c>
      <c r="I67" s="25">
        <v>787486654</v>
      </c>
      <c r="J67" s="25">
        <v>267241492</v>
      </c>
      <c r="K67" s="25">
        <v>263592046</v>
      </c>
      <c r="L67" s="25">
        <v>289374807</v>
      </c>
      <c r="M67" s="25">
        <v>820208345</v>
      </c>
      <c r="N67" s="25"/>
      <c r="O67" s="25"/>
      <c r="P67" s="25"/>
      <c r="Q67" s="25"/>
      <c r="R67" s="25"/>
      <c r="S67" s="25"/>
      <c r="T67" s="25"/>
      <c r="U67" s="25"/>
      <c r="V67" s="25">
        <v>1607694999</v>
      </c>
      <c r="W67" s="25">
        <v>2999536385</v>
      </c>
      <c r="X67" s="25"/>
      <c r="Y67" s="24"/>
      <c r="Z67" s="26">
        <v>3981262100</v>
      </c>
    </row>
    <row r="68" spans="1:26" ht="13.5" hidden="1">
      <c r="A68" s="36" t="s">
        <v>31</v>
      </c>
      <c r="B68" s="18">
        <v>306996000</v>
      </c>
      <c r="C68" s="18"/>
      <c r="D68" s="19">
        <v>319433972</v>
      </c>
      <c r="E68" s="20">
        <v>319433972</v>
      </c>
      <c r="F68" s="20">
        <v>25167327</v>
      </c>
      <c r="G68" s="20">
        <v>25208403</v>
      </c>
      <c r="H68" s="20">
        <v>26365149</v>
      </c>
      <c r="I68" s="20">
        <v>76740879</v>
      </c>
      <c r="J68" s="20">
        <v>26366882</v>
      </c>
      <c r="K68" s="20">
        <v>26621228</v>
      </c>
      <c r="L68" s="20">
        <v>27276011</v>
      </c>
      <c r="M68" s="20">
        <v>80264121</v>
      </c>
      <c r="N68" s="20"/>
      <c r="O68" s="20"/>
      <c r="P68" s="20"/>
      <c r="Q68" s="20"/>
      <c r="R68" s="20"/>
      <c r="S68" s="20"/>
      <c r="T68" s="20"/>
      <c r="U68" s="20"/>
      <c r="V68" s="20">
        <v>157005000</v>
      </c>
      <c r="W68" s="20">
        <v>241368696</v>
      </c>
      <c r="X68" s="20"/>
      <c r="Y68" s="19"/>
      <c r="Z68" s="22">
        <v>319433972</v>
      </c>
    </row>
    <row r="69" spans="1:26" ht="13.5" hidden="1">
      <c r="A69" s="37" t="s">
        <v>32</v>
      </c>
      <c r="B69" s="18">
        <v>2658527000</v>
      </c>
      <c r="C69" s="18"/>
      <c r="D69" s="19">
        <v>3453822199</v>
      </c>
      <c r="E69" s="20">
        <v>3453822199</v>
      </c>
      <c r="F69" s="20">
        <v>231603063</v>
      </c>
      <c r="G69" s="20">
        <v>240702992</v>
      </c>
      <c r="H69" s="20">
        <v>181328867</v>
      </c>
      <c r="I69" s="20">
        <v>653634922</v>
      </c>
      <c r="J69" s="20">
        <v>240874610</v>
      </c>
      <c r="K69" s="20">
        <v>204497597</v>
      </c>
      <c r="L69" s="20">
        <v>229488870</v>
      </c>
      <c r="M69" s="20">
        <v>674861077</v>
      </c>
      <c r="N69" s="20"/>
      <c r="O69" s="20"/>
      <c r="P69" s="20"/>
      <c r="Q69" s="20"/>
      <c r="R69" s="20"/>
      <c r="S69" s="20"/>
      <c r="T69" s="20"/>
      <c r="U69" s="20"/>
      <c r="V69" s="20">
        <v>1328495999</v>
      </c>
      <c r="W69" s="20">
        <v>2602195258</v>
      </c>
      <c r="X69" s="20"/>
      <c r="Y69" s="19"/>
      <c r="Z69" s="22">
        <v>3453822199</v>
      </c>
    </row>
    <row r="70" spans="1:26" ht="13.5" hidden="1">
      <c r="A70" s="38" t="s">
        <v>105</v>
      </c>
      <c r="B70" s="18">
        <v>2032113000</v>
      </c>
      <c r="C70" s="18"/>
      <c r="D70" s="19">
        <v>2471459650</v>
      </c>
      <c r="E70" s="20">
        <v>2471459650</v>
      </c>
      <c r="F70" s="20">
        <v>162469249</v>
      </c>
      <c r="G70" s="20">
        <v>175265773</v>
      </c>
      <c r="H70" s="20">
        <v>159955201</v>
      </c>
      <c r="I70" s="20">
        <v>497690223</v>
      </c>
      <c r="J70" s="20">
        <v>182348877</v>
      </c>
      <c r="K70" s="20">
        <v>151716374</v>
      </c>
      <c r="L70" s="20">
        <v>176426525</v>
      </c>
      <c r="M70" s="20">
        <v>510491776</v>
      </c>
      <c r="N70" s="20"/>
      <c r="O70" s="20"/>
      <c r="P70" s="20"/>
      <c r="Q70" s="20"/>
      <c r="R70" s="20"/>
      <c r="S70" s="20"/>
      <c r="T70" s="20"/>
      <c r="U70" s="20"/>
      <c r="V70" s="20">
        <v>1008181999</v>
      </c>
      <c r="W70" s="20">
        <v>1862047748</v>
      </c>
      <c r="X70" s="20"/>
      <c r="Y70" s="19"/>
      <c r="Z70" s="22">
        <v>2471459650</v>
      </c>
    </row>
    <row r="71" spans="1:26" ht="13.5" hidden="1">
      <c r="A71" s="38" t="s">
        <v>106</v>
      </c>
      <c r="B71" s="18">
        <v>393354000</v>
      </c>
      <c r="C71" s="18"/>
      <c r="D71" s="19">
        <v>546354992</v>
      </c>
      <c r="E71" s="20">
        <v>546354992</v>
      </c>
      <c r="F71" s="20">
        <v>37155800</v>
      </c>
      <c r="G71" s="20">
        <v>44532119</v>
      </c>
      <c r="H71" s="20">
        <v>3038635</v>
      </c>
      <c r="I71" s="20">
        <v>84726554</v>
      </c>
      <c r="J71" s="20">
        <v>37664373</v>
      </c>
      <c r="K71" s="20">
        <v>31476326</v>
      </c>
      <c r="L71" s="20">
        <v>37146747</v>
      </c>
      <c r="M71" s="20">
        <v>106287446</v>
      </c>
      <c r="N71" s="20"/>
      <c r="O71" s="20"/>
      <c r="P71" s="20"/>
      <c r="Q71" s="20"/>
      <c r="R71" s="20"/>
      <c r="S71" s="20"/>
      <c r="T71" s="20"/>
      <c r="U71" s="20"/>
      <c r="V71" s="20">
        <v>191014000</v>
      </c>
      <c r="W71" s="20">
        <v>415374340</v>
      </c>
      <c r="X71" s="20"/>
      <c r="Y71" s="19"/>
      <c r="Z71" s="22">
        <v>546354992</v>
      </c>
    </row>
    <row r="72" spans="1:26" ht="13.5" hidden="1">
      <c r="A72" s="38" t="s">
        <v>107</v>
      </c>
      <c r="B72" s="18">
        <v>118305000</v>
      </c>
      <c r="C72" s="18"/>
      <c r="D72" s="19">
        <v>300692340</v>
      </c>
      <c r="E72" s="20">
        <v>300692340</v>
      </c>
      <c r="F72" s="20">
        <v>22064190</v>
      </c>
      <c r="G72" s="20">
        <v>11002830</v>
      </c>
      <c r="H72" s="20">
        <v>9918292</v>
      </c>
      <c r="I72" s="20">
        <v>42985312</v>
      </c>
      <c r="J72" s="20">
        <v>11266138</v>
      </c>
      <c r="K72" s="20">
        <v>10109489</v>
      </c>
      <c r="L72" s="20">
        <v>4163061</v>
      </c>
      <c r="M72" s="20">
        <v>25538688</v>
      </c>
      <c r="N72" s="20"/>
      <c r="O72" s="20"/>
      <c r="P72" s="20"/>
      <c r="Q72" s="20"/>
      <c r="R72" s="20"/>
      <c r="S72" s="20"/>
      <c r="T72" s="20"/>
      <c r="U72" s="20"/>
      <c r="V72" s="20">
        <v>68524000</v>
      </c>
      <c r="W72" s="20">
        <v>224442597</v>
      </c>
      <c r="X72" s="20"/>
      <c r="Y72" s="19"/>
      <c r="Z72" s="22">
        <v>300692340</v>
      </c>
    </row>
    <row r="73" spans="1:26" ht="13.5" hidden="1">
      <c r="A73" s="38" t="s">
        <v>108</v>
      </c>
      <c r="B73" s="18">
        <v>114755000</v>
      </c>
      <c r="C73" s="18"/>
      <c r="D73" s="19">
        <v>135076249</v>
      </c>
      <c r="E73" s="20">
        <v>135076249</v>
      </c>
      <c r="F73" s="20">
        <v>9903612</v>
      </c>
      <c r="G73" s="20">
        <v>9902217</v>
      </c>
      <c r="H73" s="20">
        <v>8415154</v>
      </c>
      <c r="I73" s="20">
        <v>28220983</v>
      </c>
      <c r="J73" s="20">
        <v>9594827</v>
      </c>
      <c r="K73" s="20">
        <v>11194092</v>
      </c>
      <c r="L73" s="20">
        <v>11607098</v>
      </c>
      <c r="M73" s="20">
        <v>32396017</v>
      </c>
      <c r="N73" s="20"/>
      <c r="O73" s="20"/>
      <c r="P73" s="20"/>
      <c r="Q73" s="20"/>
      <c r="R73" s="20"/>
      <c r="S73" s="20"/>
      <c r="T73" s="20"/>
      <c r="U73" s="20"/>
      <c r="V73" s="20">
        <v>60617000</v>
      </c>
      <c r="W73" s="20">
        <v>100151347</v>
      </c>
      <c r="X73" s="20"/>
      <c r="Y73" s="19"/>
      <c r="Z73" s="22">
        <v>135076249</v>
      </c>
    </row>
    <row r="74" spans="1:26" ht="13.5" hidden="1">
      <c r="A74" s="38" t="s">
        <v>109</v>
      </c>
      <c r="B74" s="18"/>
      <c r="C74" s="18"/>
      <c r="D74" s="19">
        <v>238968</v>
      </c>
      <c r="E74" s="20">
        <v>238968</v>
      </c>
      <c r="F74" s="20">
        <v>10212</v>
      </c>
      <c r="G74" s="20">
        <v>53</v>
      </c>
      <c r="H74" s="20">
        <v>1585</v>
      </c>
      <c r="I74" s="20">
        <v>11850</v>
      </c>
      <c r="J74" s="20">
        <v>395</v>
      </c>
      <c r="K74" s="20">
        <v>1316</v>
      </c>
      <c r="L74" s="20">
        <v>145439</v>
      </c>
      <c r="M74" s="20">
        <v>147150</v>
      </c>
      <c r="N74" s="20"/>
      <c r="O74" s="20"/>
      <c r="P74" s="20"/>
      <c r="Q74" s="20"/>
      <c r="R74" s="20"/>
      <c r="S74" s="20"/>
      <c r="T74" s="20"/>
      <c r="U74" s="20"/>
      <c r="V74" s="20">
        <v>159000</v>
      </c>
      <c r="W74" s="20">
        <v>179226</v>
      </c>
      <c r="X74" s="20"/>
      <c r="Y74" s="19"/>
      <c r="Z74" s="22">
        <v>238968</v>
      </c>
    </row>
    <row r="75" spans="1:26" ht="13.5" hidden="1">
      <c r="A75" s="39" t="s">
        <v>110</v>
      </c>
      <c r="B75" s="27">
        <v>211829000</v>
      </c>
      <c r="C75" s="27"/>
      <c r="D75" s="28">
        <v>208005929</v>
      </c>
      <c r="E75" s="29">
        <v>208005929</v>
      </c>
      <c r="F75" s="29">
        <v>28174782</v>
      </c>
      <c r="G75" s="29">
        <v>28936071</v>
      </c>
      <c r="H75" s="29"/>
      <c r="I75" s="29">
        <v>57110853</v>
      </c>
      <c r="J75" s="29"/>
      <c r="K75" s="29">
        <v>32473221</v>
      </c>
      <c r="L75" s="29">
        <v>32609926</v>
      </c>
      <c r="M75" s="29">
        <v>65083147</v>
      </c>
      <c r="N75" s="29"/>
      <c r="O75" s="29"/>
      <c r="P75" s="29"/>
      <c r="Q75" s="29"/>
      <c r="R75" s="29"/>
      <c r="S75" s="29"/>
      <c r="T75" s="29"/>
      <c r="U75" s="29"/>
      <c r="V75" s="29">
        <v>122194000</v>
      </c>
      <c r="W75" s="29">
        <v>155972431</v>
      </c>
      <c r="X75" s="29"/>
      <c r="Y75" s="28"/>
      <c r="Z75" s="30">
        <v>208005929</v>
      </c>
    </row>
    <row r="76" spans="1:26" ht="13.5" hidden="1">
      <c r="A76" s="41" t="s">
        <v>112</v>
      </c>
      <c r="B76" s="31">
        <v>3113683000</v>
      </c>
      <c r="C76" s="31"/>
      <c r="D76" s="32">
        <v>3253447219</v>
      </c>
      <c r="E76" s="33">
        <v>1063852898</v>
      </c>
      <c r="F76" s="33">
        <v>191056672</v>
      </c>
      <c r="G76" s="33">
        <v>119152248</v>
      </c>
      <c r="H76" s="33">
        <v>185959358</v>
      </c>
      <c r="I76" s="33">
        <v>496168278</v>
      </c>
      <c r="J76" s="33">
        <v>479020</v>
      </c>
      <c r="K76" s="33">
        <v>221531821</v>
      </c>
      <c r="L76" s="33">
        <v>511633107</v>
      </c>
      <c r="M76" s="33">
        <v>733643948</v>
      </c>
      <c r="N76" s="33"/>
      <c r="O76" s="33"/>
      <c r="P76" s="33"/>
      <c r="Q76" s="33"/>
      <c r="R76" s="33"/>
      <c r="S76" s="33"/>
      <c r="T76" s="33"/>
      <c r="U76" s="33"/>
      <c r="V76" s="33">
        <v>1229812226</v>
      </c>
      <c r="W76" s="33">
        <v>796714656</v>
      </c>
      <c r="X76" s="33"/>
      <c r="Y76" s="32"/>
      <c r="Z76" s="34">
        <v>1063852898</v>
      </c>
    </row>
    <row r="77" spans="1:26" ht="13.5" hidden="1">
      <c r="A77" s="36" t="s">
        <v>31</v>
      </c>
      <c r="B77" s="18">
        <v>243327000</v>
      </c>
      <c r="C77" s="18"/>
      <c r="D77" s="19">
        <v>275074200</v>
      </c>
      <c r="E77" s="20">
        <v>275074200</v>
      </c>
      <c r="F77" s="20">
        <v>16732394</v>
      </c>
      <c r="G77" s="20">
        <v>16250483</v>
      </c>
      <c r="H77" s="20">
        <v>14853726</v>
      </c>
      <c r="I77" s="20">
        <v>47836603</v>
      </c>
      <c r="J77" s="20"/>
      <c r="K77" s="20">
        <v>28790474</v>
      </c>
      <c r="L77" s="20">
        <v>28783086</v>
      </c>
      <c r="M77" s="20">
        <v>57573560</v>
      </c>
      <c r="N77" s="20"/>
      <c r="O77" s="20"/>
      <c r="P77" s="20"/>
      <c r="Q77" s="20"/>
      <c r="R77" s="20"/>
      <c r="S77" s="20"/>
      <c r="T77" s="20"/>
      <c r="U77" s="20"/>
      <c r="V77" s="20">
        <v>105410163</v>
      </c>
      <c r="W77" s="20">
        <v>204945217</v>
      </c>
      <c r="X77" s="20"/>
      <c r="Y77" s="19"/>
      <c r="Z77" s="22">
        <v>275074200</v>
      </c>
    </row>
    <row r="78" spans="1:26" ht="13.5" hidden="1">
      <c r="A78" s="37" t="s">
        <v>32</v>
      </c>
      <c r="B78" s="18">
        <v>2658527000</v>
      </c>
      <c r="C78" s="18"/>
      <c r="D78" s="19">
        <v>2978373019</v>
      </c>
      <c r="E78" s="20">
        <v>788778698</v>
      </c>
      <c r="F78" s="20">
        <v>146149496</v>
      </c>
      <c r="G78" s="20">
        <v>102894988</v>
      </c>
      <c r="H78" s="20">
        <v>170933640</v>
      </c>
      <c r="I78" s="20">
        <v>419978124</v>
      </c>
      <c r="J78" s="20">
        <v>479020</v>
      </c>
      <c r="K78" s="20">
        <v>160268126</v>
      </c>
      <c r="L78" s="20">
        <v>450240376</v>
      </c>
      <c r="M78" s="20">
        <v>610987522</v>
      </c>
      <c r="N78" s="20"/>
      <c r="O78" s="20"/>
      <c r="P78" s="20"/>
      <c r="Q78" s="20"/>
      <c r="R78" s="20"/>
      <c r="S78" s="20"/>
      <c r="T78" s="20"/>
      <c r="U78" s="20"/>
      <c r="V78" s="20">
        <v>1030965646</v>
      </c>
      <c r="W78" s="20">
        <v>591769439</v>
      </c>
      <c r="X78" s="20"/>
      <c r="Y78" s="19"/>
      <c r="Z78" s="22">
        <v>788778698</v>
      </c>
    </row>
    <row r="79" spans="1:26" ht="13.5" hidden="1">
      <c r="A79" s="38" t="s">
        <v>105</v>
      </c>
      <c r="B79" s="18">
        <v>2032113000</v>
      </c>
      <c r="C79" s="18"/>
      <c r="D79" s="19">
        <v>2198916410</v>
      </c>
      <c r="E79" s="20">
        <v>454429812</v>
      </c>
      <c r="F79" s="20">
        <v>118596766</v>
      </c>
      <c r="G79" s="20">
        <v>79362941</v>
      </c>
      <c r="H79" s="20">
        <v>137146324</v>
      </c>
      <c r="I79" s="20">
        <v>335106031</v>
      </c>
      <c r="J79" s="20">
        <v>431687</v>
      </c>
      <c r="K79" s="20">
        <v>130734849</v>
      </c>
      <c r="L79" s="20">
        <v>402900897</v>
      </c>
      <c r="M79" s="20">
        <v>534067433</v>
      </c>
      <c r="N79" s="20"/>
      <c r="O79" s="20"/>
      <c r="P79" s="20"/>
      <c r="Q79" s="20"/>
      <c r="R79" s="20"/>
      <c r="S79" s="20"/>
      <c r="T79" s="20"/>
      <c r="U79" s="20"/>
      <c r="V79" s="20">
        <v>869173464</v>
      </c>
      <c r="W79" s="20">
        <v>340665857</v>
      </c>
      <c r="X79" s="20"/>
      <c r="Y79" s="19"/>
      <c r="Z79" s="22">
        <v>454429812</v>
      </c>
    </row>
    <row r="80" spans="1:26" ht="13.5" hidden="1">
      <c r="A80" s="38" t="s">
        <v>106</v>
      </c>
      <c r="B80" s="18">
        <v>393354000</v>
      </c>
      <c r="C80" s="18"/>
      <c r="D80" s="19">
        <v>455441043</v>
      </c>
      <c r="E80" s="20">
        <v>218112967</v>
      </c>
      <c r="F80" s="20">
        <v>16829311</v>
      </c>
      <c r="G80" s="20">
        <v>13690933</v>
      </c>
      <c r="H80" s="20">
        <v>24530748</v>
      </c>
      <c r="I80" s="20">
        <v>55050992</v>
      </c>
      <c r="J80" s="20">
        <v>34806</v>
      </c>
      <c r="K80" s="20">
        <v>9131371</v>
      </c>
      <c r="L80" s="20">
        <v>26973173</v>
      </c>
      <c r="M80" s="20">
        <v>36139350</v>
      </c>
      <c r="N80" s="20"/>
      <c r="O80" s="20"/>
      <c r="P80" s="20"/>
      <c r="Q80" s="20"/>
      <c r="R80" s="20"/>
      <c r="S80" s="20"/>
      <c r="T80" s="20"/>
      <c r="U80" s="20"/>
      <c r="V80" s="20">
        <v>91190342</v>
      </c>
      <c r="W80" s="20">
        <v>163307877</v>
      </c>
      <c r="X80" s="20"/>
      <c r="Y80" s="19"/>
      <c r="Z80" s="22">
        <v>218112967</v>
      </c>
    </row>
    <row r="81" spans="1:26" ht="13.5" hidden="1">
      <c r="A81" s="38" t="s">
        <v>107</v>
      </c>
      <c r="B81" s="18">
        <v>118305000</v>
      </c>
      <c r="C81" s="18"/>
      <c r="D81" s="19">
        <v>218112967</v>
      </c>
      <c r="E81" s="20">
        <v>105663631</v>
      </c>
      <c r="F81" s="20">
        <v>5727059</v>
      </c>
      <c r="G81" s="20">
        <v>4956624</v>
      </c>
      <c r="H81" s="20">
        <v>4877170</v>
      </c>
      <c r="I81" s="20">
        <v>15560853</v>
      </c>
      <c r="J81" s="20">
        <v>8722</v>
      </c>
      <c r="K81" s="20">
        <v>11200986</v>
      </c>
      <c r="L81" s="20">
        <v>11162436</v>
      </c>
      <c r="M81" s="20">
        <v>22372144</v>
      </c>
      <c r="N81" s="20"/>
      <c r="O81" s="20"/>
      <c r="P81" s="20"/>
      <c r="Q81" s="20"/>
      <c r="R81" s="20"/>
      <c r="S81" s="20"/>
      <c r="T81" s="20"/>
      <c r="U81" s="20"/>
      <c r="V81" s="20">
        <v>37932997</v>
      </c>
      <c r="W81" s="20">
        <v>79663974</v>
      </c>
      <c r="X81" s="20"/>
      <c r="Y81" s="19"/>
      <c r="Z81" s="22">
        <v>105663631</v>
      </c>
    </row>
    <row r="82" spans="1:26" ht="13.5" hidden="1">
      <c r="A82" s="38" t="s">
        <v>108</v>
      </c>
      <c r="B82" s="18">
        <v>114755000</v>
      </c>
      <c r="C82" s="18"/>
      <c r="D82" s="19">
        <v>105663631</v>
      </c>
      <c r="E82" s="20">
        <v>238968</v>
      </c>
      <c r="F82" s="20">
        <v>4534764</v>
      </c>
      <c r="G82" s="20">
        <v>4605087</v>
      </c>
      <c r="H82" s="20">
        <v>4377813</v>
      </c>
      <c r="I82" s="20">
        <v>13517664</v>
      </c>
      <c r="J82" s="20"/>
      <c r="K82" s="20">
        <v>9200920</v>
      </c>
      <c r="L82" s="20">
        <v>9203870</v>
      </c>
      <c r="M82" s="20">
        <v>18404790</v>
      </c>
      <c r="N82" s="20"/>
      <c r="O82" s="20"/>
      <c r="P82" s="20"/>
      <c r="Q82" s="20"/>
      <c r="R82" s="20"/>
      <c r="S82" s="20"/>
      <c r="T82" s="20"/>
      <c r="U82" s="20"/>
      <c r="V82" s="20">
        <v>31922454</v>
      </c>
      <c r="W82" s="20">
        <v>183004</v>
      </c>
      <c r="X82" s="20"/>
      <c r="Y82" s="19"/>
      <c r="Z82" s="22">
        <v>238968</v>
      </c>
    </row>
    <row r="83" spans="1:26" ht="13.5" hidden="1">
      <c r="A83" s="38" t="s">
        <v>109</v>
      </c>
      <c r="B83" s="18"/>
      <c r="C83" s="18"/>
      <c r="D83" s="19">
        <v>238968</v>
      </c>
      <c r="E83" s="20">
        <v>10333320</v>
      </c>
      <c r="F83" s="20">
        <v>461596</v>
      </c>
      <c r="G83" s="20">
        <v>279403</v>
      </c>
      <c r="H83" s="20">
        <v>1585</v>
      </c>
      <c r="I83" s="20">
        <v>742584</v>
      </c>
      <c r="J83" s="20">
        <v>3805</v>
      </c>
      <c r="K83" s="20"/>
      <c r="L83" s="20"/>
      <c r="M83" s="20">
        <v>3805</v>
      </c>
      <c r="N83" s="20"/>
      <c r="O83" s="20"/>
      <c r="P83" s="20"/>
      <c r="Q83" s="20"/>
      <c r="R83" s="20"/>
      <c r="S83" s="20"/>
      <c r="T83" s="20"/>
      <c r="U83" s="20"/>
      <c r="V83" s="20">
        <v>746389</v>
      </c>
      <c r="W83" s="20">
        <v>7948727</v>
      </c>
      <c r="X83" s="20"/>
      <c r="Y83" s="19"/>
      <c r="Z83" s="22">
        <v>10333320</v>
      </c>
    </row>
    <row r="84" spans="1:26" ht="13.5" hidden="1">
      <c r="A84" s="39" t="s">
        <v>110</v>
      </c>
      <c r="B84" s="27">
        <v>211829000</v>
      </c>
      <c r="C84" s="27"/>
      <c r="D84" s="28"/>
      <c r="E84" s="29"/>
      <c r="F84" s="29">
        <v>28174782</v>
      </c>
      <c r="G84" s="29">
        <v>6777</v>
      </c>
      <c r="H84" s="29">
        <v>171992</v>
      </c>
      <c r="I84" s="29">
        <v>28353551</v>
      </c>
      <c r="J84" s="29"/>
      <c r="K84" s="29">
        <v>32473221</v>
      </c>
      <c r="L84" s="29">
        <v>32609645</v>
      </c>
      <c r="M84" s="29">
        <v>65082866</v>
      </c>
      <c r="N84" s="29"/>
      <c r="O84" s="29"/>
      <c r="P84" s="29"/>
      <c r="Q84" s="29"/>
      <c r="R84" s="29"/>
      <c r="S84" s="29"/>
      <c r="T84" s="29"/>
      <c r="U84" s="29"/>
      <c r="V84" s="29">
        <v>93436417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7638364</v>
      </c>
      <c r="C5" s="18">
        <v>0</v>
      </c>
      <c r="D5" s="58">
        <v>7603295</v>
      </c>
      <c r="E5" s="59">
        <v>7603295</v>
      </c>
      <c r="F5" s="59">
        <v>638162</v>
      </c>
      <c r="G5" s="59">
        <v>639300</v>
      </c>
      <c r="H5" s="59">
        <v>639300</v>
      </c>
      <c r="I5" s="59">
        <v>1916762</v>
      </c>
      <c r="J5" s="59">
        <v>639300</v>
      </c>
      <c r="K5" s="59">
        <v>639327</v>
      </c>
      <c r="L5" s="59">
        <v>639327</v>
      </c>
      <c r="M5" s="59">
        <v>1917954</v>
      </c>
      <c r="N5" s="59">
        <v>639327</v>
      </c>
      <c r="O5" s="59">
        <v>594133</v>
      </c>
      <c r="P5" s="59">
        <v>0</v>
      </c>
      <c r="Q5" s="59">
        <v>1233460</v>
      </c>
      <c r="R5" s="59">
        <v>0</v>
      </c>
      <c r="S5" s="59">
        <v>0</v>
      </c>
      <c r="T5" s="59">
        <v>0</v>
      </c>
      <c r="U5" s="59">
        <v>0</v>
      </c>
      <c r="V5" s="59">
        <v>5068176</v>
      </c>
      <c r="W5" s="59">
        <v>5702247</v>
      </c>
      <c r="X5" s="59">
        <v>-634071</v>
      </c>
      <c r="Y5" s="60">
        <v>-11.12</v>
      </c>
      <c r="Z5" s="61">
        <v>7603295</v>
      </c>
    </row>
    <row r="6" spans="1:26" ht="13.5">
      <c r="A6" s="57" t="s">
        <v>32</v>
      </c>
      <c r="B6" s="18">
        <v>36574915</v>
      </c>
      <c r="C6" s="18">
        <v>0</v>
      </c>
      <c r="D6" s="58">
        <v>59075209</v>
      </c>
      <c r="E6" s="59">
        <v>62595516</v>
      </c>
      <c r="F6" s="59">
        <v>9863479</v>
      </c>
      <c r="G6" s="59">
        <v>-520420</v>
      </c>
      <c r="H6" s="59">
        <v>4286477</v>
      </c>
      <c r="I6" s="59">
        <v>13629536</v>
      </c>
      <c r="J6" s="59">
        <v>4203098</v>
      </c>
      <c r="K6" s="59">
        <v>5614750</v>
      </c>
      <c r="L6" s="59">
        <v>3709902</v>
      </c>
      <c r="M6" s="59">
        <v>13527750</v>
      </c>
      <c r="N6" s="59">
        <v>2446196</v>
      </c>
      <c r="O6" s="59">
        <v>522789289</v>
      </c>
      <c r="P6" s="59">
        <v>0</v>
      </c>
      <c r="Q6" s="59">
        <v>525235485</v>
      </c>
      <c r="R6" s="59">
        <v>0</v>
      </c>
      <c r="S6" s="59">
        <v>0</v>
      </c>
      <c r="T6" s="59">
        <v>0</v>
      </c>
      <c r="U6" s="59">
        <v>0</v>
      </c>
      <c r="V6" s="59">
        <v>552392771</v>
      </c>
      <c r="W6" s="59">
        <v>42783750</v>
      </c>
      <c r="X6" s="59">
        <v>509609021</v>
      </c>
      <c r="Y6" s="60">
        <v>1191.13</v>
      </c>
      <c r="Z6" s="61">
        <v>62595516</v>
      </c>
    </row>
    <row r="7" spans="1:26" ht="13.5">
      <c r="A7" s="57" t="s">
        <v>33</v>
      </c>
      <c r="B7" s="18">
        <v>43794</v>
      </c>
      <c r="C7" s="18">
        <v>0</v>
      </c>
      <c r="D7" s="58">
        <v>668717</v>
      </c>
      <c r="E7" s="59">
        <v>158717</v>
      </c>
      <c r="F7" s="59">
        <v>368</v>
      </c>
      <c r="G7" s="59">
        <v>529</v>
      </c>
      <c r="H7" s="59">
        <v>14960</v>
      </c>
      <c r="I7" s="59">
        <v>15857</v>
      </c>
      <c r="J7" s="59">
        <v>4095</v>
      </c>
      <c r="K7" s="59">
        <v>604</v>
      </c>
      <c r="L7" s="59">
        <v>0</v>
      </c>
      <c r="M7" s="59">
        <v>4699</v>
      </c>
      <c r="N7" s="59">
        <v>3732</v>
      </c>
      <c r="O7" s="59">
        <v>21674</v>
      </c>
      <c r="P7" s="59">
        <v>0</v>
      </c>
      <c r="Q7" s="59">
        <v>25406</v>
      </c>
      <c r="R7" s="59">
        <v>0</v>
      </c>
      <c r="S7" s="59">
        <v>0</v>
      </c>
      <c r="T7" s="59">
        <v>0</v>
      </c>
      <c r="U7" s="59">
        <v>0</v>
      </c>
      <c r="V7" s="59">
        <v>45962</v>
      </c>
      <c r="W7" s="59">
        <v>501534</v>
      </c>
      <c r="X7" s="59">
        <v>-455572</v>
      </c>
      <c r="Y7" s="60">
        <v>-90.84</v>
      </c>
      <c r="Z7" s="61">
        <v>158717</v>
      </c>
    </row>
    <row r="8" spans="1:26" ht="13.5">
      <c r="A8" s="57" t="s">
        <v>34</v>
      </c>
      <c r="B8" s="18">
        <v>78500731</v>
      </c>
      <c r="C8" s="18">
        <v>0</v>
      </c>
      <c r="D8" s="58">
        <v>75936000</v>
      </c>
      <c r="E8" s="59">
        <v>76936000</v>
      </c>
      <c r="F8" s="59">
        <v>31879000</v>
      </c>
      <c r="G8" s="59">
        <v>341000</v>
      </c>
      <c r="H8" s="59">
        <v>500000</v>
      </c>
      <c r="I8" s="59">
        <v>32720000</v>
      </c>
      <c r="J8" s="59">
        <v>0</v>
      </c>
      <c r="K8" s="59">
        <v>0</v>
      </c>
      <c r="L8" s="59">
        <v>23313000</v>
      </c>
      <c r="M8" s="59">
        <v>23313000</v>
      </c>
      <c r="N8" s="59">
        <v>3625292</v>
      </c>
      <c r="O8" s="59">
        <v>0</v>
      </c>
      <c r="P8" s="59">
        <v>0</v>
      </c>
      <c r="Q8" s="59">
        <v>3625292</v>
      </c>
      <c r="R8" s="59">
        <v>0</v>
      </c>
      <c r="S8" s="59">
        <v>0</v>
      </c>
      <c r="T8" s="59">
        <v>0</v>
      </c>
      <c r="U8" s="59">
        <v>0</v>
      </c>
      <c r="V8" s="59">
        <v>59658292</v>
      </c>
      <c r="W8" s="59">
        <v>60850000</v>
      </c>
      <c r="X8" s="59">
        <v>-1191708</v>
      </c>
      <c r="Y8" s="60">
        <v>-1.96</v>
      </c>
      <c r="Z8" s="61">
        <v>76936000</v>
      </c>
    </row>
    <row r="9" spans="1:26" ht="13.5">
      <c r="A9" s="57" t="s">
        <v>35</v>
      </c>
      <c r="B9" s="18">
        <v>56114291</v>
      </c>
      <c r="C9" s="18">
        <v>0</v>
      </c>
      <c r="D9" s="58">
        <v>54449131</v>
      </c>
      <c r="E9" s="59">
        <v>63768181</v>
      </c>
      <c r="F9" s="59">
        <v>5504127</v>
      </c>
      <c r="G9" s="59">
        <v>4059343</v>
      </c>
      <c r="H9" s="59">
        <v>2629763</v>
      </c>
      <c r="I9" s="59">
        <v>12193233</v>
      </c>
      <c r="J9" s="59">
        <v>5725331</v>
      </c>
      <c r="K9" s="59">
        <v>5588416</v>
      </c>
      <c r="L9" s="59">
        <v>4455717</v>
      </c>
      <c r="M9" s="59">
        <v>15769464</v>
      </c>
      <c r="N9" s="59">
        <v>1797763</v>
      </c>
      <c r="O9" s="59">
        <v>1590995</v>
      </c>
      <c r="P9" s="59">
        <v>0</v>
      </c>
      <c r="Q9" s="59">
        <v>3388758</v>
      </c>
      <c r="R9" s="59">
        <v>0</v>
      </c>
      <c r="S9" s="59">
        <v>0</v>
      </c>
      <c r="T9" s="59">
        <v>0</v>
      </c>
      <c r="U9" s="59">
        <v>0</v>
      </c>
      <c r="V9" s="59">
        <v>31351455</v>
      </c>
      <c r="W9" s="59">
        <v>42248117</v>
      </c>
      <c r="X9" s="59">
        <v>-10896662</v>
      </c>
      <c r="Y9" s="60">
        <v>-25.79</v>
      </c>
      <c r="Z9" s="61">
        <v>63768181</v>
      </c>
    </row>
    <row r="10" spans="1:26" ht="25.5">
      <c r="A10" s="62" t="s">
        <v>97</v>
      </c>
      <c r="B10" s="63">
        <f>SUM(B5:B9)</f>
        <v>178872095</v>
      </c>
      <c r="C10" s="63">
        <f>SUM(C5:C9)</f>
        <v>0</v>
      </c>
      <c r="D10" s="64">
        <f aca="true" t="shared" si="0" ref="D10:Z10">SUM(D5:D9)</f>
        <v>197732352</v>
      </c>
      <c r="E10" s="65">
        <f t="shared" si="0"/>
        <v>211061709</v>
      </c>
      <c r="F10" s="65">
        <f t="shared" si="0"/>
        <v>47885136</v>
      </c>
      <c r="G10" s="65">
        <f t="shared" si="0"/>
        <v>4519752</v>
      </c>
      <c r="H10" s="65">
        <f t="shared" si="0"/>
        <v>8070500</v>
      </c>
      <c r="I10" s="65">
        <f t="shared" si="0"/>
        <v>60475388</v>
      </c>
      <c r="J10" s="65">
        <f t="shared" si="0"/>
        <v>10571824</v>
      </c>
      <c r="K10" s="65">
        <f t="shared" si="0"/>
        <v>11843097</v>
      </c>
      <c r="L10" s="65">
        <f t="shared" si="0"/>
        <v>32117946</v>
      </c>
      <c r="M10" s="65">
        <f t="shared" si="0"/>
        <v>54532867</v>
      </c>
      <c r="N10" s="65">
        <f t="shared" si="0"/>
        <v>8512310</v>
      </c>
      <c r="O10" s="65">
        <f t="shared" si="0"/>
        <v>524996091</v>
      </c>
      <c r="P10" s="65">
        <f t="shared" si="0"/>
        <v>0</v>
      </c>
      <c r="Q10" s="65">
        <f t="shared" si="0"/>
        <v>533508401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648516656</v>
      </c>
      <c r="W10" s="65">
        <f t="shared" si="0"/>
        <v>152085648</v>
      </c>
      <c r="X10" s="65">
        <f t="shared" si="0"/>
        <v>496431008</v>
      </c>
      <c r="Y10" s="66">
        <f>+IF(W10&lt;&gt;0,(X10/W10)*100,0)</f>
        <v>326.4154208686411</v>
      </c>
      <c r="Z10" s="67">
        <f t="shared" si="0"/>
        <v>211061709</v>
      </c>
    </row>
    <row r="11" spans="1:26" ht="13.5">
      <c r="A11" s="57" t="s">
        <v>36</v>
      </c>
      <c r="B11" s="18">
        <v>46600417</v>
      </c>
      <c r="C11" s="18">
        <v>0</v>
      </c>
      <c r="D11" s="58">
        <v>46527408</v>
      </c>
      <c r="E11" s="59">
        <v>46527408</v>
      </c>
      <c r="F11" s="59">
        <v>4225194</v>
      </c>
      <c r="G11" s="59">
        <v>4196800</v>
      </c>
      <c r="H11" s="59">
        <v>5119734</v>
      </c>
      <c r="I11" s="59">
        <v>13541728</v>
      </c>
      <c r="J11" s="59">
        <v>4137797</v>
      </c>
      <c r="K11" s="59">
        <v>4512745</v>
      </c>
      <c r="L11" s="59">
        <v>4841985</v>
      </c>
      <c r="M11" s="59">
        <v>13492527</v>
      </c>
      <c r="N11" s="59">
        <v>4570839</v>
      </c>
      <c r="O11" s="59">
        <v>4586401</v>
      </c>
      <c r="P11" s="59">
        <v>0</v>
      </c>
      <c r="Q11" s="59">
        <v>9157240</v>
      </c>
      <c r="R11" s="59">
        <v>0</v>
      </c>
      <c r="S11" s="59">
        <v>0</v>
      </c>
      <c r="T11" s="59">
        <v>0</v>
      </c>
      <c r="U11" s="59">
        <v>0</v>
      </c>
      <c r="V11" s="59">
        <v>36191495</v>
      </c>
      <c r="W11" s="59">
        <v>34895556</v>
      </c>
      <c r="X11" s="59">
        <v>1295939</v>
      </c>
      <c r="Y11" s="60">
        <v>3.71</v>
      </c>
      <c r="Z11" s="61">
        <v>46527408</v>
      </c>
    </row>
    <row r="12" spans="1:26" ht="13.5">
      <c r="A12" s="57" t="s">
        <v>37</v>
      </c>
      <c r="B12" s="18">
        <v>6308215</v>
      </c>
      <c r="C12" s="18">
        <v>0</v>
      </c>
      <c r="D12" s="58">
        <v>5167269</v>
      </c>
      <c r="E12" s="59">
        <v>5167270</v>
      </c>
      <c r="F12" s="59">
        <v>383985</v>
      </c>
      <c r="G12" s="59">
        <v>412379</v>
      </c>
      <c r="H12" s="59">
        <v>386577</v>
      </c>
      <c r="I12" s="59">
        <v>1182941</v>
      </c>
      <c r="J12" s="59">
        <v>386577</v>
      </c>
      <c r="K12" s="59">
        <v>386547</v>
      </c>
      <c r="L12" s="59">
        <v>386547</v>
      </c>
      <c r="M12" s="59">
        <v>1159671</v>
      </c>
      <c r="N12" s="59">
        <v>388361</v>
      </c>
      <c r="O12" s="59">
        <v>812290</v>
      </c>
      <c r="P12" s="59">
        <v>0</v>
      </c>
      <c r="Q12" s="59">
        <v>1200651</v>
      </c>
      <c r="R12" s="59">
        <v>0</v>
      </c>
      <c r="S12" s="59">
        <v>0</v>
      </c>
      <c r="T12" s="59">
        <v>0</v>
      </c>
      <c r="U12" s="59">
        <v>0</v>
      </c>
      <c r="V12" s="59">
        <v>3543263</v>
      </c>
      <c r="W12" s="59">
        <v>3875454</v>
      </c>
      <c r="X12" s="59">
        <v>-332191</v>
      </c>
      <c r="Y12" s="60">
        <v>-8.57</v>
      </c>
      <c r="Z12" s="61">
        <v>5167270</v>
      </c>
    </row>
    <row r="13" spans="1:26" ht="13.5">
      <c r="A13" s="57" t="s">
        <v>98</v>
      </c>
      <c r="B13" s="18">
        <v>43204677</v>
      </c>
      <c r="C13" s="18">
        <v>0</v>
      </c>
      <c r="D13" s="58">
        <v>28842272</v>
      </c>
      <c r="E13" s="59">
        <v>40842270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40842270</v>
      </c>
    </row>
    <row r="14" spans="1:26" ht="13.5">
      <c r="A14" s="57" t="s">
        <v>38</v>
      </c>
      <c r="B14" s="18">
        <v>3888581</v>
      </c>
      <c r="C14" s="18">
        <v>0</v>
      </c>
      <c r="D14" s="58">
        <v>532000</v>
      </c>
      <c r="E14" s="59">
        <v>532000</v>
      </c>
      <c r="F14" s="59">
        <v>40571</v>
      </c>
      <c r="G14" s="59">
        <v>49053</v>
      </c>
      <c r="H14" s="59">
        <v>45360</v>
      </c>
      <c r="I14" s="59">
        <v>134984</v>
      </c>
      <c r="J14" s="59">
        <v>49114</v>
      </c>
      <c r="K14" s="59">
        <v>31976</v>
      </c>
      <c r="L14" s="59">
        <v>41167</v>
      </c>
      <c r="M14" s="59">
        <v>122257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257241</v>
      </c>
      <c r="W14" s="59">
        <v>398997</v>
      </c>
      <c r="X14" s="59">
        <v>-141756</v>
      </c>
      <c r="Y14" s="60">
        <v>-35.53</v>
      </c>
      <c r="Z14" s="61">
        <v>532000</v>
      </c>
    </row>
    <row r="15" spans="1:26" ht="13.5">
      <c r="A15" s="57" t="s">
        <v>39</v>
      </c>
      <c r="B15" s="18">
        <v>57119565</v>
      </c>
      <c r="C15" s="18">
        <v>0</v>
      </c>
      <c r="D15" s="58">
        <v>44587698</v>
      </c>
      <c r="E15" s="59">
        <v>45557698</v>
      </c>
      <c r="F15" s="59">
        <v>17448702</v>
      </c>
      <c r="G15" s="59">
        <v>1258106</v>
      </c>
      <c r="H15" s="59">
        <v>2592521</v>
      </c>
      <c r="I15" s="59">
        <v>21299329</v>
      </c>
      <c r="J15" s="59">
        <v>2592521</v>
      </c>
      <c r="K15" s="59">
        <v>2592521</v>
      </c>
      <c r="L15" s="59">
        <v>4809975</v>
      </c>
      <c r="M15" s="59">
        <v>9995017</v>
      </c>
      <c r="N15" s="59">
        <v>190655</v>
      </c>
      <c r="O15" s="59">
        <v>64286</v>
      </c>
      <c r="P15" s="59">
        <v>0</v>
      </c>
      <c r="Q15" s="59">
        <v>254941</v>
      </c>
      <c r="R15" s="59">
        <v>0</v>
      </c>
      <c r="S15" s="59">
        <v>0</v>
      </c>
      <c r="T15" s="59">
        <v>0</v>
      </c>
      <c r="U15" s="59">
        <v>0</v>
      </c>
      <c r="V15" s="59">
        <v>31549287</v>
      </c>
      <c r="W15" s="59">
        <v>20868300</v>
      </c>
      <c r="X15" s="59">
        <v>10680987</v>
      </c>
      <c r="Y15" s="60">
        <v>51.18</v>
      </c>
      <c r="Z15" s="61">
        <v>45557698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130945</v>
      </c>
      <c r="P16" s="59">
        <v>0</v>
      </c>
      <c r="Q16" s="59">
        <v>130945</v>
      </c>
      <c r="R16" s="59">
        <v>0</v>
      </c>
      <c r="S16" s="59">
        <v>0</v>
      </c>
      <c r="T16" s="59">
        <v>0</v>
      </c>
      <c r="U16" s="59">
        <v>0</v>
      </c>
      <c r="V16" s="59">
        <v>130945</v>
      </c>
      <c r="W16" s="59"/>
      <c r="X16" s="59">
        <v>130945</v>
      </c>
      <c r="Y16" s="60">
        <v>0</v>
      </c>
      <c r="Z16" s="61">
        <v>0</v>
      </c>
    </row>
    <row r="17" spans="1:26" ht="13.5">
      <c r="A17" s="57" t="s">
        <v>41</v>
      </c>
      <c r="B17" s="18">
        <v>61757042</v>
      </c>
      <c r="C17" s="18">
        <v>0</v>
      </c>
      <c r="D17" s="58">
        <v>59770953</v>
      </c>
      <c r="E17" s="59">
        <v>82861361</v>
      </c>
      <c r="F17" s="59">
        <v>1800898</v>
      </c>
      <c r="G17" s="59">
        <v>3791656</v>
      </c>
      <c r="H17" s="59">
        <v>5006214</v>
      </c>
      <c r="I17" s="59">
        <v>10598768</v>
      </c>
      <c r="J17" s="59">
        <v>2626725</v>
      </c>
      <c r="K17" s="59">
        <v>2320278</v>
      </c>
      <c r="L17" s="59">
        <v>3723507</v>
      </c>
      <c r="M17" s="59">
        <v>8670510</v>
      </c>
      <c r="N17" s="59">
        <v>5013385</v>
      </c>
      <c r="O17" s="59">
        <v>2922941</v>
      </c>
      <c r="P17" s="59">
        <v>0</v>
      </c>
      <c r="Q17" s="59">
        <v>7936326</v>
      </c>
      <c r="R17" s="59">
        <v>0</v>
      </c>
      <c r="S17" s="59">
        <v>0</v>
      </c>
      <c r="T17" s="59">
        <v>0</v>
      </c>
      <c r="U17" s="59">
        <v>0</v>
      </c>
      <c r="V17" s="59">
        <v>27205604</v>
      </c>
      <c r="W17" s="59">
        <v>61270704</v>
      </c>
      <c r="X17" s="59">
        <v>-34065100</v>
      </c>
      <c r="Y17" s="60">
        <v>-55.6</v>
      </c>
      <c r="Z17" s="61">
        <v>82861361</v>
      </c>
    </row>
    <row r="18" spans="1:26" ht="13.5">
      <c r="A18" s="69" t="s">
        <v>42</v>
      </c>
      <c r="B18" s="70">
        <f>SUM(B11:B17)</f>
        <v>218878497</v>
      </c>
      <c r="C18" s="70">
        <f>SUM(C11:C17)</f>
        <v>0</v>
      </c>
      <c r="D18" s="71">
        <f aca="true" t="shared" si="1" ref="D18:Z18">SUM(D11:D17)</f>
        <v>185427600</v>
      </c>
      <c r="E18" s="72">
        <f t="shared" si="1"/>
        <v>221488007</v>
      </c>
      <c r="F18" s="72">
        <f t="shared" si="1"/>
        <v>23899350</v>
      </c>
      <c r="G18" s="72">
        <f t="shared" si="1"/>
        <v>9707994</v>
      </c>
      <c r="H18" s="72">
        <f t="shared" si="1"/>
        <v>13150406</v>
      </c>
      <c r="I18" s="72">
        <f t="shared" si="1"/>
        <v>46757750</v>
      </c>
      <c r="J18" s="72">
        <f t="shared" si="1"/>
        <v>9792734</v>
      </c>
      <c r="K18" s="72">
        <f t="shared" si="1"/>
        <v>9844067</v>
      </c>
      <c r="L18" s="72">
        <f t="shared" si="1"/>
        <v>13803181</v>
      </c>
      <c r="M18" s="72">
        <f t="shared" si="1"/>
        <v>33439982</v>
      </c>
      <c r="N18" s="72">
        <f t="shared" si="1"/>
        <v>10163240</v>
      </c>
      <c r="O18" s="72">
        <f t="shared" si="1"/>
        <v>8516863</v>
      </c>
      <c r="P18" s="72">
        <f t="shared" si="1"/>
        <v>0</v>
      </c>
      <c r="Q18" s="72">
        <f t="shared" si="1"/>
        <v>18680103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98877835</v>
      </c>
      <c r="W18" s="72">
        <f t="shared" si="1"/>
        <v>121309011</v>
      </c>
      <c r="X18" s="72">
        <f t="shared" si="1"/>
        <v>-22431176</v>
      </c>
      <c r="Y18" s="66">
        <f>+IF(W18&lt;&gt;0,(X18/W18)*100,0)</f>
        <v>-18.490939638441205</v>
      </c>
      <c r="Z18" s="73">
        <f t="shared" si="1"/>
        <v>221488007</v>
      </c>
    </row>
    <row r="19" spans="1:26" ht="13.5">
      <c r="A19" s="69" t="s">
        <v>43</v>
      </c>
      <c r="B19" s="74">
        <f>+B10-B18</f>
        <v>-40006402</v>
      </c>
      <c r="C19" s="74">
        <f>+C10-C18</f>
        <v>0</v>
      </c>
      <c r="D19" s="75">
        <f aca="true" t="shared" si="2" ref="D19:Z19">+D10-D18</f>
        <v>12304752</v>
      </c>
      <c r="E19" s="76">
        <f t="shared" si="2"/>
        <v>-10426298</v>
      </c>
      <c r="F19" s="76">
        <f t="shared" si="2"/>
        <v>23985786</v>
      </c>
      <c r="G19" s="76">
        <f t="shared" si="2"/>
        <v>-5188242</v>
      </c>
      <c r="H19" s="76">
        <f t="shared" si="2"/>
        <v>-5079906</v>
      </c>
      <c r="I19" s="76">
        <f t="shared" si="2"/>
        <v>13717638</v>
      </c>
      <c r="J19" s="76">
        <f t="shared" si="2"/>
        <v>779090</v>
      </c>
      <c r="K19" s="76">
        <f t="shared" si="2"/>
        <v>1999030</v>
      </c>
      <c r="L19" s="76">
        <f t="shared" si="2"/>
        <v>18314765</v>
      </c>
      <c r="M19" s="76">
        <f t="shared" si="2"/>
        <v>21092885</v>
      </c>
      <c r="N19" s="76">
        <f t="shared" si="2"/>
        <v>-1650930</v>
      </c>
      <c r="O19" s="76">
        <f t="shared" si="2"/>
        <v>516479228</v>
      </c>
      <c r="P19" s="76">
        <f t="shared" si="2"/>
        <v>0</v>
      </c>
      <c r="Q19" s="76">
        <f t="shared" si="2"/>
        <v>514828298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549638821</v>
      </c>
      <c r="W19" s="76">
        <f>IF(E10=E18,0,W10-W18)</f>
        <v>30776637</v>
      </c>
      <c r="X19" s="76">
        <f t="shared" si="2"/>
        <v>518862184</v>
      </c>
      <c r="Y19" s="77">
        <f>+IF(W19&lt;&gt;0,(X19/W19)*100,0)</f>
        <v>1685.8962985461992</v>
      </c>
      <c r="Z19" s="78">
        <f t="shared" si="2"/>
        <v>-10426298</v>
      </c>
    </row>
    <row r="20" spans="1:26" ht="13.5">
      <c r="A20" s="57" t="s">
        <v>44</v>
      </c>
      <c r="B20" s="18">
        <v>22915000</v>
      </c>
      <c r="C20" s="18">
        <v>0</v>
      </c>
      <c r="D20" s="58">
        <v>46239000</v>
      </c>
      <c r="E20" s="59">
        <v>0</v>
      </c>
      <c r="F20" s="59">
        <v>15163000</v>
      </c>
      <c r="G20" s="59">
        <v>0</v>
      </c>
      <c r="H20" s="59">
        <v>0</v>
      </c>
      <c r="I20" s="59">
        <v>15163000</v>
      </c>
      <c r="J20" s="59">
        <v>16000000</v>
      </c>
      <c r="K20" s="59">
        <v>0</v>
      </c>
      <c r="L20" s="59">
        <v>0</v>
      </c>
      <c r="M20" s="59">
        <v>16000000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31163000</v>
      </c>
      <c r="W20" s="59"/>
      <c r="X20" s="59">
        <v>31163000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40247000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-17091402</v>
      </c>
      <c r="C22" s="85">
        <f>SUM(C19:C21)</f>
        <v>0</v>
      </c>
      <c r="D22" s="86">
        <f aca="true" t="shared" si="3" ref="D22:Z22">SUM(D19:D21)</f>
        <v>98790752</v>
      </c>
      <c r="E22" s="87">
        <f t="shared" si="3"/>
        <v>-10426298</v>
      </c>
      <c r="F22" s="87">
        <f t="shared" si="3"/>
        <v>39148786</v>
      </c>
      <c r="G22" s="87">
        <f t="shared" si="3"/>
        <v>-5188242</v>
      </c>
      <c r="H22" s="87">
        <f t="shared" si="3"/>
        <v>-5079906</v>
      </c>
      <c r="I22" s="87">
        <f t="shared" si="3"/>
        <v>28880638</v>
      </c>
      <c r="J22" s="87">
        <f t="shared" si="3"/>
        <v>16779090</v>
      </c>
      <c r="K22" s="87">
        <f t="shared" si="3"/>
        <v>1999030</v>
      </c>
      <c r="L22" s="87">
        <f t="shared" si="3"/>
        <v>18314765</v>
      </c>
      <c r="M22" s="87">
        <f t="shared" si="3"/>
        <v>37092885</v>
      </c>
      <c r="N22" s="87">
        <f t="shared" si="3"/>
        <v>-1650930</v>
      </c>
      <c r="O22" s="87">
        <f t="shared" si="3"/>
        <v>516479228</v>
      </c>
      <c r="P22" s="87">
        <f t="shared" si="3"/>
        <v>0</v>
      </c>
      <c r="Q22" s="87">
        <f t="shared" si="3"/>
        <v>514828298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580801821</v>
      </c>
      <c r="W22" s="87">
        <f t="shared" si="3"/>
        <v>30776637</v>
      </c>
      <c r="X22" s="87">
        <f t="shared" si="3"/>
        <v>550025184</v>
      </c>
      <c r="Y22" s="88">
        <f>+IF(W22&lt;&gt;0,(X22/W22)*100,0)</f>
        <v>1787.151676123678</v>
      </c>
      <c r="Z22" s="89">
        <f t="shared" si="3"/>
        <v>-10426298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-17091402</v>
      </c>
      <c r="C24" s="74">
        <f>SUM(C22:C23)</f>
        <v>0</v>
      </c>
      <c r="D24" s="75">
        <f aca="true" t="shared" si="4" ref="D24:Z24">SUM(D22:D23)</f>
        <v>98790752</v>
      </c>
      <c r="E24" s="76">
        <f t="shared" si="4"/>
        <v>-10426298</v>
      </c>
      <c r="F24" s="76">
        <f t="shared" si="4"/>
        <v>39148786</v>
      </c>
      <c r="G24" s="76">
        <f t="shared" si="4"/>
        <v>-5188242</v>
      </c>
      <c r="H24" s="76">
        <f t="shared" si="4"/>
        <v>-5079906</v>
      </c>
      <c r="I24" s="76">
        <f t="shared" si="4"/>
        <v>28880638</v>
      </c>
      <c r="J24" s="76">
        <f t="shared" si="4"/>
        <v>16779090</v>
      </c>
      <c r="K24" s="76">
        <f t="shared" si="4"/>
        <v>1999030</v>
      </c>
      <c r="L24" s="76">
        <f t="shared" si="4"/>
        <v>18314765</v>
      </c>
      <c r="M24" s="76">
        <f t="shared" si="4"/>
        <v>37092885</v>
      </c>
      <c r="N24" s="76">
        <f t="shared" si="4"/>
        <v>-1650930</v>
      </c>
      <c r="O24" s="76">
        <f t="shared" si="4"/>
        <v>516479228</v>
      </c>
      <c r="P24" s="76">
        <f t="shared" si="4"/>
        <v>0</v>
      </c>
      <c r="Q24" s="76">
        <f t="shared" si="4"/>
        <v>514828298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580801821</v>
      </c>
      <c r="W24" s="76">
        <f t="shared" si="4"/>
        <v>30776637</v>
      </c>
      <c r="X24" s="76">
        <f t="shared" si="4"/>
        <v>550025184</v>
      </c>
      <c r="Y24" s="77">
        <f>+IF(W24&lt;&gt;0,(X24/W24)*100,0)</f>
        <v>1787.151676123678</v>
      </c>
      <c r="Z24" s="78">
        <f t="shared" si="4"/>
        <v>-10426298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47735514</v>
      </c>
      <c r="C27" s="21">
        <v>0</v>
      </c>
      <c r="D27" s="98">
        <v>44926700</v>
      </c>
      <c r="E27" s="99">
        <v>44926700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5715571</v>
      </c>
      <c r="L27" s="99">
        <v>0</v>
      </c>
      <c r="M27" s="99">
        <v>5715571</v>
      </c>
      <c r="N27" s="99">
        <v>2800926</v>
      </c>
      <c r="O27" s="99">
        <v>1347146</v>
      </c>
      <c r="P27" s="99">
        <v>0</v>
      </c>
      <c r="Q27" s="99">
        <v>4148072</v>
      </c>
      <c r="R27" s="99">
        <v>0</v>
      </c>
      <c r="S27" s="99">
        <v>0</v>
      </c>
      <c r="T27" s="99">
        <v>0</v>
      </c>
      <c r="U27" s="99">
        <v>0</v>
      </c>
      <c r="V27" s="99">
        <v>9863643</v>
      </c>
      <c r="W27" s="99">
        <v>33695025</v>
      </c>
      <c r="X27" s="99">
        <v>-23831382</v>
      </c>
      <c r="Y27" s="100">
        <v>-70.73</v>
      </c>
      <c r="Z27" s="101">
        <v>44926700</v>
      </c>
    </row>
    <row r="28" spans="1:26" ht="13.5">
      <c r="A28" s="102" t="s">
        <v>44</v>
      </c>
      <c r="B28" s="18">
        <v>44822037</v>
      </c>
      <c r="C28" s="18">
        <v>0</v>
      </c>
      <c r="D28" s="58">
        <v>44926700</v>
      </c>
      <c r="E28" s="59">
        <v>23962000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5715571</v>
      </c>
      <c r="L28" s="59">
        <v>0</v>
      </c>
      <c r="M28" s="59">
        <v>5715571</v>
      </c>
      <c r="N28" s="59">
        <v>2800926</v>
      </c>
      <c r="O28" s="59">
        <v>1347146</v>
      </c>
      <c r="P28" s="59">
        <v>0</v>
      </c>
      <c r="Q28" s="59">
        <v>4148072</v>
      </c>
      <c r="R28" s="59">
        <v>0</v>
      </c>
      <c r="S28" s="59">
        <v>0</v>
      </c>
      <c r="T28" s="59">
        <v>0</v>
      </c>
      <c r="U28" s="59">
        <v>0</v>
      </c>
      <c r="V28" s="59">
        <v>9863643</v>
      </c>
      <c r="W28" s="59">
        <v>17971500</v>
      </c>
      <c r="X28" s="59">
        <v>-8107857</v>
      </c>
      <c r="Y28" s="60">
        <v>-45.12</v>
      </c>
      <c r="Z28" s="61">
        <v>23962000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2913477</v>
      </c>
      <c r="C31" s="18">
        <v>0</v>
      </c>
      <c r="D31" s="58">
        <v>0</v>
      </c>
      <c r="E31" s="59">
        <v>20964700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15723525</v>
      </c>
      <c r="X31" s="59">
        <v>-15723525</v>
      </c>
      <c r="Y31" s="60">
        <v>-100</v>
      </c>
      <c r="Z31" s="61">
        <v>20964700</v>
      </c>
    </row>
    <row r="32" spans="1:26" ht="13.5">
      <c r="A32" s="69" t="s">
        <v>50</v>
      </c>
      <c r="B32" s="21">
        <f>SUM(B28:B31)</f>
        <v>47735514</v>
      </c>
      <c r="C32" s="21">
        <f>SUM(C28:C31)</f>
        <v>0</v>
      </c>
      <c r="D32" s="98">
        <f aca="true" t="shared" si="5" ref="D32:Z32">SUM(D28:D31)</f>
        <v>44926700</v>
      </c>
      <c r="E32" s="99">
        <f t="shared" si="5"/>
        <v>44926700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5715571</v>
      </c>
      <c r="L32" s="99">
        <f t="shared" si="5"/>
        <v>0</v>
      </c>
      <c r="M32" s="99">
        <f t="shared" si="5"/>
        <v>5715571</v>
      </c>
      <c r="N32" s="99">
        <f t="shared" si="5"/>
        <v>2800926</v>
      </c>
      <c r="O32" s="99">
        <f t="shared" si="5"/>
        <v>1347146</v>
      </c>
      <c r="P32" s="99">
        <f t="shared" si="5"/>
        <v>0</v>
      </c>
      <c r="Q32" s="99">
        <f t="shared" si="5"/>
        <v>4148072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9863643</v>
      </c>
      <c r="W32" s="99">
        <f t="shared" si="5"/>
        <v>33695025</v>
      </c>
      <c r="X32" s="99">
        <f t="shared" si="5"/>
        <v>-23831382</v>
      </c>
      <c r="Y32" s="100">
        <f>+IF(W32&lt;&gt;0,(X32/W32)*100,0)</f>
        <v>-70.72670817131016</v>
      </c>
      <c r="Z32" s="101">
        <f t="shared" si="5"/>
        <v>44926700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127600819</v>
      </c>
      <c r="C35" s="18">
        <v>0</v>
      </c>
      <c r="D35" s="58">
        <v>124784664</v>
      </c>
      <c r="E35" s="59">
        <v>284884664</v>
      </c>
      <c r="F35" s="59">
        <v>0</v>
      </c>
      <c r="G35" s="59">
        <v>61514158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213663498</v>
      </c>
      <c r="X35" s="59">
        <v>-213663498</v>
      </c>
      <c r="Y35" s="60">
        <v>-100</v>
      </c>
      <c r="Z35" s="61">
        <v>284884664</v>
      </c>
    </row>
    <row r="36" spans="1:26" ht="13.5">
      <c r="A36" s="57" t="s">
        <v>53</v>
      </c>
      <c r="B36" s="18">
        <v>581421667</v>
      </c>
      <c r="C36" s="18">
        <v>0</v>
      </c>
      <c r="D36" s="58">
        <v>597529939</v>
      </c>
      <c r="E36" s="59">
        <v>585529939</v>
      </c>
      <c r="F36" s="59">
        <v>9995</v>
      </c>
      <c r="G36" s="59">
        <v>983709</v>
      </c>
      <c r="H36" s="59">
        <v>5715571</v>
      </c>
      <c r="I36" s="59">
        <v>5715571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439147454</v>
      </c>
      <c r="X36" s="59">
        <v>-439147454</v>
      </c>
      <c r="Y36" s="60">
        <v>-100</v>
      </c>
      <c r="Z36" s="61">
        <v>585529939</v>
      </c>
    </row>
    <row r="37" spans="1:26" ht="13.5">
      <c r="A37" s="57" t="s">
        <v>54</v>
      </c>
      <c r="B37" s="18">
        <v>175225762</v>
      </c>
      <c r="C37" s="18">
        <v>0</v>
      </c>
      <c r="D37" s="58">
        <v>81471520</v>
      </c>
      <c r="E37" s="59">
        <v>81471520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61103640</v>
      </c>
      <c r="X37" s="59">
        <v>-61103640</v>
      </c>
      <c r="Y37" s="60">
        <v>-100</v>
      </c>
      <c r="Z37" s="61">
        <v>81471520</v>
      </c>
    </row>
    <row r="38" spans="1:26" ht="13.5">
      <c r="A38" s="57" t="s">
        <v>55</v>
      </c>
      <c r="B38" s="18">
        <v>14609000</v>
      </c>
      <c r="C38" s="18">
        <v>0</v>
      </c>
      <c r="D38" s="58">
        <v>17556000</v>
      </c>
      <c r="E38" s="59">
        <v>17556000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13167000</v>
      </c>
      <c r="X38" s="59">
        <v>-13167000</v>
      </c>
      <c r="Y38" s="60">
        <v>-100</v>
      </c>
      <c r="Z38" s="61">
        <v>17556000</v>
      </c>
    </row>
    <row r="39" spans="1:26" ht="13.5">
      <c r="A39" s="57" t="s">
        <v>56</v>
      </c>
      <c r="B39" s="18">
        <v>519187724</v>
      </c>
      <c r="C39" s="18">
        <v>0</v>
      </c>
      <c r="D39" s="58">
        <v>623287083</v>
      </c>
      <c r="E39" s="59">
        <v>771387083</v>
      </c>
      <c r="F39" s="59">
        <v>9995</v>
      </c>
      <c r="G39" s="59">
        <v>62497867</v>
      </c>
      <c r="H39" s="59">
        <v>5715571</v>
      </c>
      <c r="I39" s="59">
        <v>5715571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578540312</v>
      </c>
      <c r="X39" s="59">
        <v>-578540312</v>
      </c>
      <c r="Y39" s="60">
        <v>-100</v>
      </c>
      <c r="Z39" s="61">
        <v>771387083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22556836</v>
      </c>
      <c r="C42" s="18">
        <v>0</v>
      </c>
      <c r="D42" s="58">
        <v>47902022</v>
      </c>
      <c r="E42" s="59">
        <v>693029</v>
      </c>
      <c r="F42" s="59">
        <v>5108027</v>
      </c>
      <c r="G42" s="59">
        <v>-798609</v>
      </c>
      <c r="H42" s="59">
        <v>-2219080</v>
      </c>
      <c r="I42" s="59">
        <v>2090338</v>
      </c>
      <c r="J42" s="59">
        <v>10636863</v>
      </c>
      <c r="K42" s="59">
        <v>-7440681</v>
      </c>
      <c r="L42" s="59">
        <v>6414810</v>
      </c>
      <c r="M42" s="59">
        <v>9610992</v>
      </c>
      <c r="N42" s="59">
        <v>-159931</v>
      </c>
      <c r="O42" s="59">
        <v>77962</v>
      </c>
      <c r="P42" s="59">
        <v>0</v>
      </c>
      <c r="Q42" s="59">
        <v>-81969</v>
      </c>
      <c r="R42" s="59">
        <v>0</v>
      </c>
      <c r="S42" s="59">
        <v>0</v>
      </c>
      <c r="T42" s="59">
        <v>0</v>
      </c>
      <c r="U42" s="59">
        <v>0</v>
      </c>
      <c r="V42" s="59">
        <v>11619361</v>
      </c>
      <c r="W42" s="59">
        <v>-5423449</v>
      </c>
      <c r="X42" s="59">
        <v>17042810</v>
      </c>
      <c r="Y42" s="60">
        <v>-314.24</v>
      </c>
      <c r="Z42" s="61">
        <v>693029</v>
      </c>
    </row>
    <row r="43" spans="1:26" ht="13.5">
      <c r="A43" s="57" t="s">
        <v>59</v>
      </c>
      <c r="B43" s="18">
        <v>-24021139</v>
      </c>
      <c r="C43" s="18">
        <v>0</v>
      </c>
      <c r="D43" s="58">
        <v>-40251699</v>
      </c>
      <c r="E43" s="59">
        <v>-44927050</v>
      </c>
      <c r="F43" s="59">
        <v>-4457627</v>
      </c>
      <c r="G43" s="59">
        <v>-173441</v>
      </c>
      <c r="H43" s="59">
        <v>-173441</v>
      </c>
      <c r="I43" s="59">
        <v>-4804509</v>
      </c>
      <c r="J43" s="59">
        <v>-173441</v>
      </c>
      <c r="K43" s="59">
        <v>-5889012</v>
      </c>
      <c r="L43" s="59">
        <v>-147146</v>
      </c>
      <c r="M43" s="59">
        <v>-6209599</v>
      </c>
      <c r="N43" s="59">
        <v>-2800926</v>
      </c>
      <c r="O43" s="59">
        <v>-1347146</v>
      </c>
      <c r="P43" s="59">
        <v>0</v>
      </c>
      <c r="Q43" s="59">
        <v>-4148072</v>
      </c>
      <c r="R43" s="59">
        <v>0</v>
      </c>
      <c r="S43" s="59">
        <v>0</v>
      </c>
      <c r="T43" s="59">
        <v>0</v>
      </c>
      <c r="U43" s="59">
        <v>0</v>
      </c>
      <c r="V43" s="59">
        <v>-15162180</v>
      </c>
      <c r="W43" s="59">
        <v>-33916671</v>
      </c>
      <c r="X43" s="59">
        <v>18754491</v>
      </c>
      <c r="Y43" s="60">
        <v>-55.3</v>
      </c>
      <c r="Z43" s="61">
        <v>-44927050</v>
      </c>
    </row>
    <row r="44" spans="1:26" ht="13.5">
      <c r="A44" s="57" t="s">
        <v>60</v>
      </c>
      <c r="B44" s="18">
        <v>-65977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1957099</v>
      </c>
      <c r="C45" s="21">
        <v>0</v>
      </c>
      <c r="D45" s="98">
        <v>11137703</v>
      </c>
      <c r="E45" s="99">
        <v>-40746642</v>
      </c>
      <c r="F45" s="99">
        <v>1028420</v>
      </c>
      <c r="G45" s="99">
        <v>56370</v>
      </c>
      <c r="H45" s="99">
        <v>-2336151</v>
      </c>
      <c r="I45" s="99">
        <v>-2336151</v>
      </c>
      <c r="J45" s="99">
        <v>8127271</v>
      </c>
      <c r="K45" s="99">
        <v>-5202422</v>
      </c>
      <c r="L45" s="99">
        <v>1065242</v>
      </c>
      <c r="M45" s="99">
        <v>1065242</v>
      </c>
      <c r="N45" s="99">
        <v>-1895615</v>
      </c>
      <c r="O45" s="99">
        <v>-3164799</v>
      </c>
      <c r="P45" s="99">
        <v>0</v>
      </c>
      <c r="Q45" s="99">
        <v>-3164799</v>
      </c>
      <c r="R45" s="99">
        <v>0</v>
      </c>
      <c r="S45" s="99">
        <v>0</v>
      </c>
      <c r="T45" s="99">
        <v>0</v>
      </c>
      <c r="U45" s="99">
        <v>0</v>
      </c>
      <c r="V45" s="99">
        <v>-3164799</v>
      </c>
      <c r="W45" s="99">
        <v>-35852741</v>
      </c>
      <c r="X45" s="99">
        <v>32687942</v>
      </c>
      <c r="Y45" s="100">
        <v>-91.17</v>
      </c>
      <c r="Z45" s="101">
        <v>-40746642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56.29600715408027</v>
      </c>
      <c r="C58" s="5">
        <f>IF(C67=0,0,+(C76/C67)*100)</f>
        <v>0</v>
      </c>
      <c r="D58" s="6">
        <f aca="true" t="shared" si="6" ref="D58:Z58">IF(D67=0,0,+(D76/D67)*100)</f>
        <v>68.41973649468545</v>
      </c>
      <c r="E58" s="7">
        <f t="shared" si="6"/>
        <v>16.34032983345089</v>
      </c>
      <c r="F58" s="7">
        <f t="shared" si="6"/>
        <v>11.685155245593913</v>
      </c>
      <c r="G58" s="7">
        <f t="shared" si="6"/>
        <v>209.06613781281155</v>
      </c>
      <c r="H58" s="7">
        <f t="shared" si="6"/>
        <v>29.496462476466874</v>
      </c>
      <c r="I58" s="7">
        <f t="shared" si="6"/>
        <v>31.587596905744903</v>
      </c>
      <c r="J58" s="7">
        <f t="shared" si="6"/>
        <v>58.43143031173119</v>
      </c>
      <c r="K58" s="7">
        <f t="shared" si="6"/>
        <v>33.652934279509694</v>
      </c>
      <c r="L58" s="7">
        <f t="shared" si="6"/>
        <v>30.492340962335557</v>
      </c>
      <c r="M58" s="7">
        <f t="shared" si="6"/>
        <v>40.57320666607139</v>
      </c>
      <c r="N58" s="7">
        <f t="shared" si="6"/>
        <v>43.919102467478936</v>
      </c>
      <c r="O58" s="7">
        <f t="shared" si="6"/>
        <v>0.3778905505830102</v>
      </c>
      <c r="P58" s="7">
        <f t="shared" si="6"/>
        <v>0</v>
      </c>
      <c r="Q58" s="7">
        <f t="shared" si="6"/>
        <v>0.7540760318387166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3.2003738846629335</v>
      </c>
      <c r="W58" s="7">
        <f t="shared" si="6"/>
        <v>19.597363561500888</v>
      </c>
      <c r="X58" s="7">
        <f t="shared" si="6"/>
        <v>0</v>
      </c>
      <c r="Y58" s="7">
        <f t="shared" si="6"/>
        <v>0</v>
      </c>
      <c r="Z58" s="8">
        <f t="shared" si="6"/>
        <v>16.34032983345089</v>
      </c>
    </row>
    <row r="59" spans="1:26" ht="13.5">
      <c r="A59" s="36" t="s">
        <v>31</v>
      </c>
      <c r="B59" s="9">
        <f aca="true" t="shared" si="7" ref="B59:Z66">IF(B68=0,0,+(B77/B68)*100)</f>
        <v>88.863007837804</v>
      </c>
      <c r="C59" s="9">
        <f t="shared" si="7"/>
        <v>0</v>
      </c>
      <c r="D59" s="2">
        <f t="shared" si="7"/>
        <v>74.99999671195185</v>
      </c>
      <c r="E59" s="10">
        <f t="shared" si="7"/>
        <v>74.99999671195185</v>
      </c>
      <c r="F59" s="10">
        <f t="shared" si="7"/>
        <v>44.42759048642821</v>
      </c>
      <c r="G59" s="10">
        <f t="shared" si="7"/>
        <v>28.968872203973095</v>
      </c>
      <c r="H59" s="10">
        <f t="shared" si="7"/>
        <v>20.942124198341936</v>
      </c>
      <c r="I59" s="10">
        <f t="shared" si="7"/>
        <v>31.438488450835315</v>
      </c>
      <c r="J59" s="10">
        <f t="shared" si="7"/>
        <v>56.95839199124042</v>
      </c>
      <c r="K59" s="10">
        <f t="shared" si="7"/>
        <v>28.89053645474069</v>
      </c>
      <c r="L59" s="10">
        <f t="shared" si="7"/>
        <v>20.220794679405063</v>
      </c>
      <c r="M59" s="10">
        <f t="shared" si="7"/>
        <v>35.356270275512344</v>
      </c>
      <c r="N59" s="10">
        <f t="shared" si="7"/>
        <v>27.195785568261627</v>
      </c>
      <c r="O59" s="10">
        <f t="shared" si="7"/>
        <v>43.20093312440144</v>
      </c>
      <c r="P59" s="10">
        <f t="shared" si="7"/>
        <v>0</v>
      </c>
      <c r="Q59" s="10">
        <f t="shared" si="7"/>
        <v>34.90514487701263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33.76479033088038</v>
      </c>
      <c r="W59" s="10">
        <f t="shared" si="7"/>
        <v>74.97044586107897</v>
      </c>
      <c r="X59" s="10">
        <f t="shared" si="7"/>
        <v>0</v>
      </c>
      <c r="Y59" s="10">
        <f t="shared" si="7"/>
        <v>0</v>
      </c>
      <c r="Z59" s="11">
        <f t="shared" si="7"/>
        <v>74.99999671195185</v>
      </c>
    </row>
    <row r="60" spans="1:26" ht="13.5">
      <c r="A60" s="37" t="s">
        <v>32</v>
      </c>
      <c r="B60" s="12">
        <f t="shared" si="7"/>
        <v>74.23312945498301</v>
      </c>
      <c r="C60" s="12">
        <f t="shared" si="7"/>
        <v>0</v>
      </c>
      <c r="D60" s="3">
        <f t="shared" si="7"/>
        <v>73.45611252936914</v>
      </c>
      <c r="E60" s="13">
        <f t="shared" si="7"/>
        <v>11.144863795036052</v>
      </c>
      <c r="F60" s="13">
        <f t="shared" si="7"/>
        <v>10.220146461507142</v>
      </c>
      <c r="G60" s="13">
        <f t="shared" si="7"/>
        <v>-515.0674455247685</v>
      </c>
      <c r="H60" s="13">
        <f t="shared" si="7"/>
        <v>39.25074134306565</v>
      </c>
      <c r="I60" s="13">
        <f t="shared" si="7"/>
        <v>39.40743103800452</v>
      </c>
      <c r="J60" s="13">
        <f t="shared" si="7"/>
        <v>76.99435035775993</v>
      </c>
      <c r="K60" s="13">
        <f t="shared" si="7"/>
        <v>41.91673716550158</v>
      </c>
      <c r="L60" s="13">
        <f t="shared" si="7"/>
        <v>43.56109676212471</v>
      </c>
      <c r="M60" s="13">
        <f t="shared" si="7"/>
        <v>53.26637467428065</v>
      </c>
      <c r="N60" s="13">
        <f t="shared" si="7"/>
        <v>72.42412300567902</v>
      </c>
      <c r="O60" s="13">
        <f t="shared" si="7"/>
        <v>0.31899104191478567</v>
      </c>
      <c r="P60" s="13">
        <f t="shared" si="7"/>
        <v>0</v>
      </c>
      <c r="Q60" s="13">
        <f t="shared" si="7"/>
        <v>0.654808576004723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2.899400542662062</v>
      </c>
      <c r="W60" s="13">
        <f t="shared" si="7"/>
        <v>12.179858006836708</v>
      </c>
      <c r="X60" s="13">
        <f t="shared" si="7"/>
        <v>0</v>
      </c>
      <c r="Y60" s="13">
        <f t="shared" si="7"/>
        <v>0</v>
      </c>
      <c r="Z60" s="14">
        <f t="shared" si="7"/>
        <v>11.144863795036052</v>
      </c>
    </row>
    <row r="61" spans="1:26" ht="13.5">
      <c r="A61" s="38" t="s">
        <v>105</v>
      </c>
      <c r="B61" s="12">
        <f t="shared" si="7"/>
        <v>26.275583092813946</v>
      </c>
      <c r="C61" s="12">
        <f t="shared" si="7"/>
        <v>0</v>
      </c>
      <c r="D61" s="3">
        <f t="shared" si="7"/>
        <v>85.00000070019999</v>
      </c>
      <c r="E61" s="13">
        <f t="shared" si="7"/>
        <v>10.189619894345682</v>
      </c>
      <c r="F61" s="13">
        <f t="shared" si="7"/>
        <v>25.62655388424923</v>
      </c>
      <c r="G61" s="13">
        <f t="shared" si="7"/>
        <v>64.49751258318784</v>
      </c>
      <c r="H61" s="13">
        <f t="shared" si="7"/>
        <v>42.71153939923584</v>
      </c>
      <c r="I61" s="13">
        <f t="shared" si="7"/>
        <v>45.107214648772164</v>
      </c>
      <c r="J61" s="13">
        <f t="shared" si="7"/>
        <v>84.05611313453754</v>
      </c>
      <c r="K61" s="13">
        <f t="shared" si="7"/>
        <v>44.15139324384979</v>
      </c>
      <c r="L61" s="13">
        <f t="shared" si="7"/>
        <v>49.35089243720255</v>
      </c>
      <c r="M61" s="13">
        <f t="shared" si="7"/>
        <v>57.79483367536019</v>
      </c>
      <c r="N61" s="13">
        <f t="shared" si="7"/>
        <v>89.35137634073375</v>
      </c>
      <c r="O61" s="13">
        <f t="shared" si="7"/>
        <v>127.74573621046285</v>
      </c>
      <c r="P61" s="13">
        <f t="shared" si="7"/>
        <v>0</v>
      </c>
      <c r="Q61" s="13">
        <f t="shared" si="7"/>
        <v>104.0707260799622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57.74772757891827</v>
      </c>
      <c r="W61" s="13">
        <f t="shared" si="7"/>
        <v>10.607142857142856</v>
      </c>
      <c r="X61" s="13">
        <f t="shared" si="7"/>
        <v>0</v>
      </c>
      <c r="Y61" s="13">
        <f t="shared" si="7"/>
        <v>0</v>
      </c>
      <c r="Z61" s="14">
        <f t="shared" si="7"/>
        <v>10.189619894345682</v>
      </c>
    </row>
    <row r="62" spans="1:26" ht="13.5">
      <c r="A62" s="38" t="s">
        <v>106</v>
      </c>
      <c r="B62" s="12">
        <f t="shared" si="7"/>
        <v>137.98184399135397</v>
      </c>
      <c r="C62" s="12">
        <f t="shared" si="7"/>
        <v>0</v>
      </c>
      <c r="D62" s="3">
        <f t="shared" si="7"/>
        <v>45.000004131698724</v>
      </c>
      <c r="E62" s="13">
        <f t="shared" si="7"/>
        <v>18.043117994704815</v>
      </c>
      <c r="F62" s="13">
        <f t="shared" si="7"/>
        <v>0.0843055430092503</v>
      </c>
      <c r="G62" s="13">
        <f t="shared" si="7"/>
        <v>-0.9598611264753185</v>
      </c>
      <c r="H62" s="13">
        <f t="shared" si="7"/>
        <v>25.36902169246501</v>
      </c>
      <c r="I62" s="13">
        <f t="shared" si="7"/>
        <v>7.612252219930038</v>
      </c>
      <c r="J62" s="13">
        <f t="shared" si="7"/>
        <v>51.59224726295897</v>
      </c>
      <c r="K62" s="13">
        <f t="shared" si="7"/>
        <v>34.16530831312368</v>
      </c>
      <c r="L62" s="13">
        <f t="shared" si="7"/>
        <v>15.624829052147888</v>
      </c>
      <c r="M62" s="13">
        <f t="shared" si="7"/>
        <v>33.796419983970075</v>
      </c>
      <c r="N62" s="13">
        <f t="shared" si="7"/>
        <v>24.14749576882091</v>
      </c>
      <c r="O62" s="13">
        <f t="shared" si="7"/>
        <v>0.011776472377596001</v>
      </c>
      <c r="P62" s="13">
        <f t="shared" si="7"/>
        <v>0</v>
      </c>
      <c r="Q62" s="13">
        <f t="shared" si="7"/>
        <v>0.017685128984651372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0.058547362201334455</v>
      </c>
      <c r="W62" s="13">
        <f t="shared" si="7"/>
        <v>18.453054298642535</v>
      </c>
      <c r="X62" s="13">
        <f t="shared" si="7"/>
        <v>0</v>
      </c>
      <c r="Y62" s="13">
        <f t="shared" si="7"/>
        <v>0</v>
      </c>
      <c r="Z62" s="14">
        <f t="shared" si="7"/>
        <v>18.043117994704815</v>
      </c>
    </row>
    <row r="63" spans="1:26" ht="13.5">
      <c r="A63" s="38" t="s">
        <v>107</v>
      </c>
      <c r="B63" s="12">
        <f t="shared" si="7"/>
        <v>187.11130787343967</v>
      </c>
      <c r="C63" s="12">
        <f t="shared" si="7"/>
        <v>0</v>
      </c>
      <c r="D63" s="3">
        <f t="shared" si="7"/>
        <v>39.999995420194836</v>
      </c>
      <c r="E63" s="13">
        <f t="shared" si="7"/>
        <v>14.142034096141801</v>
      </c>
      <c r="F63" s="13">
        <f t="shared" si="7"/>
        <v>25.36645775366259</v>
      </c>
      <c r="G63" s="13">
        <f t="shared" si="7"/>
        <v>17.585667623478173</v>
      </c>
      <c r="H63" s="13">
        <f t="shared" si="7"/>
        <v>14.384446683658346</v>
      </c>
      <c r="I63" s="13">
        <f t="shared" si="7"/>
        <v>19.10388223538403</v>
      </c>
      <c r="J63" s="13">
        <f t="shared" si="7"/>
        <v>28.60559532892422</v>
      </c>
      <c r="K63" s="13">
        <f t="shared" si="7"/>
        <v>19.180478054468228</v>
      </c>
      <c r="L63" s="13">
        <f t="shared" si="7"/>
        <v>11.579276151917952</v>
      </c>
      <c r="M63" s="13">
        <f t="shared" si="7"/>
        <v>19.789481738286145</v>
      </c>
      <c r="N63" s="13">
        <f t="shared" si="7"/>
        <v>15.724406828015786</v>
      </c>
      <c r="O63" s="13">
        <f t="shared" si="7"/>
        <v>32.334303456911286</v>
      </c>
      <c r="P63" s="13">
        <f t="shared" si="7"/>
        <v>0</v>
      </c>
      <c r="Q63" s="13">
        <f t="shared" si="7"/>
        <v>23.75789740735891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20.498049023613774</v>
      </c>
      <c r="W63" s="13">
        <f t="shared" si="7"/>
        <v>19.50994320133437</v>
      </c>
      <c r="X63" s="13">
        <f t="shared" si="7"/>
        <v>0</v>
      </c>
      <c r="Y63" s="13">
        <f t="shared" si="7"/>
        <v>0</v>
      </c>
      <c r="Z63" s="14">
        <f t="shared" si="7"/>
        <v>14.142034096141801</v>
      </c>
    </row>
    <row r="64" spans="1:26" ht="13.5">
      <c r="A64" s="38" t="s">
        <v>108</v>
      </c>
      <c r="B64" s="12">
        <f t="shared" si="7"/>
        <v>309.1756395499521</v>
      </c>
      <c r="C64" s="12">
        <f t="shared" si="7"/>
        <v>0</v>
      </c>
      <c r="D64" s="3">
        <f t="shared" si="7"/>
        <v>39.99998166870679</v>
      </c>
      <c r="E64" s="13">
        <f t="shared" si="7"/>
        <v>0</v>
      </c>
      <c r="F64" s="13">
        <f t="shared" si="7"/>
        <v>22.47523883747697</v>
      </c>
      <c r="G64" s="13">
        <f t="shared" si="7"/>
        <v>14.67362572432595</v>
      </c>
      <c r="H64" s="13">
        <f t="shared" si="7"/>
        <v>14.541249275602286</v>
      </c>
      <c r="I64" s="13">
        <f t="shared" si="7"/>
        <v>17.235879459197555</v>
      </c>
      <c r="J64" s="13">
        <f t="shared" si="7"/>
        <v>24.545539245118945</v>
      </c>
      <c r="K64" s="13">
        <f t="shared" si="7"/>
        <v>18.242367025967155</v>
      </c>
      <c r="L64" s="13">
        <f t="shared" si="7"/>
        <v>9.905772838943081</v>
      </c>
      <c r="M64" s="13">
        <f t="shared" si="7"/>
        <v>17.56748820208804</v>
      </c>
      <c r="N64" s="13">
        <f t="shared" si="7"/>
        <v>14.205736463067886</v>
      </c>
      <c r="O64" s="13">
        <f t="shared" si="7"/>
        <v>22.419710713410147</v>
      </c>
      <c r="P64" s="13">
        <f t="shared" si="7"/>
        <v>0</v>
      </c>
      <c r="Q64" s="13">
        <f t="shared" si="7"/>
        <v>18.25767813106324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17.613100013967976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20</v>
      </c>
      <c r="E66" s="16">
        <f t="shared" si="7"/>
        <v>8.873775767639932</v>
      </c>
      <c r="F66" s="16">
        <f t="shared" si="7"/>
        <v>6.591435930711638</v>
      </c>
      <c r="G66" s="16">
        <f t="shared" si="7"/>
        <v>3.8506896254302805</v>
      </c>
      <c r="H66" s="16">
        <f t="shared" si="7"/>
        <v>3.7500903252132742</v>
      </c>
      <c r="I66" s="16">
        <f t="shared" si="7"/>
        <v>4.692194823133381</v>
      </c>
      <c r="J66" s="16">
        <f t="shared" si="7"/>
        <v>4.556831437915303</v>
      </c>
      <c r="K66" s="16">
        <f t="shared" si="7"/>
        <v>3.6845255870024443</v>
      </c>
      <c r="L66" s="16">
        <f t="shared" si="7"/>
        <v>2.116812582545198</v>
      </c>
      <c r="M66" s="16">
        <f t="shared" si="7"/>
        <v>3.4393095707000194</v>
      </c>
      <c r="N66" s="16">
        <f t="shared" si="7"/>
        <v>4.105072483315619</v>
      </c>
      <c r="O66" s="16">
        <f t="shared" si="7"/>
        <v>7.006856419172198</v>
      </c>
      <c r="P66" s="16">
        <f t="shared" si="7"/>
        <v>0</v>
      </c>
      <c r="Q66" s="16">
        <f t="shared" si="7"/>
        <v>5.127729217116742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4.271440958165025</v>
      </c>
      <c r="W66" s="16">
        <f t="shared" si="7"/>
        <v>19.894143097401056</v>
      </c>
      <c r="X66" s="16">
        <f t="shared" si="7"/>
        <v>0</v>
      </c>
      <c r="Y66" s="16">
        <f t="shared" si="7"/>
        <v>0</v>
      </c>
      <c r="Z66" s="17">
        <f t="shared" si="7"/>
        <v>8.873775767639932</v>
      </c>
    </row>
    <row r="67" spans="1:26" ht="13.5" hidden="1">
      <c r="A67" s="40" t="s">
        <v>111</v>
      </c>
      <c r="B67" s="23">
        <v>60285597</v>
      </c>
      <c r="C67" s="23"/>
      <c r="D67" s="24">
        <v>73856499</v>
      </c>
      <c r="E67" s="25">
        <v>86376806</v>
      </c>
      <c r="F67" s="25">
        <v>11766904</v>
      </c>
      <c r="G67" s="25">
        <v>1394210</v>
      </c>
      <c r="H67" s="25">
        <v>6337343</v>
      </c>
      <c r="I67" s="25">
        <v>19498457</v>
      </c>
      <c r="J67" s="25">
        <v>6273129</v>
      </c>
      <c r="K67" s="25">
        <v>7700749</v>
      </c>
      <c r="L67" s="25">
        <v>5826450</v>
      </c>
      <c r="M67" s="25">
        <v>19800328</v>
      </c>
      <c r="N67" s="25">
        <v>4568347</v>
      </c>
      <c r="O67" s="25">
        <v>524190403</v>
      </c>
      <c r="P67" s="25"/>
      <c r="Q67" s="25">
        <v>528758750</v>
      </c>
      <c r="R67" s="25"/>
      <c r="S67" s="25"/>
      <c r="T67" s="25"/>
      <c r="U67" s="25"/>
      <c r="V67" s="25">
        <v>568057535</v>
      </c>
      <c r="W67" s="25">
        <v>53869491</v>
      </c>
      <c r="X67" s="25"/>
      <c r="Y67" s="24"/>
      <c r="Z67" s="26">
        <v>86376806</v>
      </c>
    </row>
    <row r="68" spans="1:26" ht="13.5" hidden="1">
      <c r="A68" s="36" t="s">
        <v>31</v>
      </c>
      <c r="B68" s="18">
        <v>7638364</v>
      </c>
      <c r="C68" s="18"/>
      <c r="D68" s="19">
        <v>7603295</v>
      </c>
      <c r="E68" s="20">
        <v>7603295</v>
      </c>
      <c r="F68" s="20">
        <v>638162</v>
      </c>
      <c r="G68" s="20">
        <v>639300</v>
      </c>
      <c r="H68" s="20">
        <v>639300</v>
      </c>
      <c r="I68" s="20">
        <v>1916762</v>
      </c>
      <c r="J68" s="20">
        <v>639300</v>
      </c>
      <c r="K68" s="20">
        <v>639327</v>
      </c>
      <c r="L68" s="20">
        <v>639327</v>
      </c>
      <c r="M68" s="20">
        <v>1917954</v>
      </c>
      <c r="N68" s="20">
        <v>639327</v>
      </c>
      <c r="O68" s="20">
        <v>594133</v>
      </c>
      <c r="P68" s="20"/>
      <c r="Q68" s="20">
        <v>1233460</v>
      </c>
      <c r="R68" s="20"/>
      <c r="S68" s="20"/>
      <c r="T68" s="20"/>
      <c r="U68" s="20"/>
      <c r="V68" s="20">
        <v>5068176</v>
      </c>
      <c r="W68" s="20">
        <v>5702247</v>
      </c>
      <c r="X68" s="20"/>
      <c r="Y68" s="19"/>
      <c r="Z68" s="22">
        <v>7603295</v>
      </c>
    </row>
    <row r="69" spans="1:26" ht="13.5" hidden="1">
      <c r="A69" s="37" t="s">
        <v>32</v>
      </c>
      <c r="B69" s="18">
        <v>36574915</v>
      </c>
      <c r="C69" s="18"/>
      <c r="D69" s="19">
        <v>59075209</v>
      </c>
      <c r="E69" s="20">
        <v>62595516</v>
      </c>
      <c r="F69" s="20">
        <v>9863479</v>
      </c>
      <c r="G69" s="20">
        <v>-520420</v>
      </c>
      <c r="H69" s="20">
        <v>4286477</v>
      </c>
      <c r="I69" s="20">
        <v>13629536</v>
      </c>
      <c r="J69" s="20">
        <v>4203098</v>
      </c>
      <c r="K69" s="20">
        <v>5614750</v>
      </c>
      <c r="L69" s="20">
        <v>3709902</v>
      </c>
      <c r="M69" s="20">
        <v>13527750</v>
      </c>
      <c r="N69" s="20">
        <v>2446196</v>
      </c>
      <c r="O69" s="20">
        <v>522789289</v>
      </c>
      <c r="P69" s="20"/>
      <c r="Q69" s="20">
        <v>525235485</v>
      </c>
      <c r="R69" s="20"/>
      <c r="S69" s="20"/>
      <c r="T69" s="20"/>
      <c r="U69" s="20"/>
      <c r="V69" s="20">
        <v>552392771</v>
      </c>
      <c r="W69" s="20">
        <v>42783750</v>
      </c>
      <c r="X69" s="20"/>
      <c r="Y69" s="19"/>
      <c r="Z69" s="22">
        <v>62595516</v>
      </c>
    </row>
    <row r="70" spans="1:26" ht="13.5" hidden="1">
      <c r="A70" s="38" t="s">
        <v>105</v>
      </c>
      <c r="B70" s="18">
        <v>25832637</v>
      </c>
      <c r="C70" s="18"/>
      <c r="D70" s="19">
        <v>42844902</v>
      </c>
      <c r="E70" s="20">
        <v>42754902</v>
      </c>
      <c r="F70" s="20">
        <v>3494871</v>
      </c>
      <c r="G70" s="20">
        <v>3969781</v>
      </c>
      <c r="H70" s="20">
        <v>3712039</v>
      </c>
      <c r="I70" s="20">
        <v>11176691</v>
      </c>
      <c r="J70" s="20">
        <v>3628883</v>
      </c>
      <c r="K70" s="20">
        <v>5044056</v>
      </c>
      <c r="L70" s="20">
        <v>3136075</v>
      </c>
      <c r="M70" s="20">
        <v>11809014</v>
      </c>
      <c r="N70" s="20">
        <v>1873228</v>
      </c>
      <c r="O70" s="20">
        <v>1164633</v>
      </c>
      <c r="P70" s="20"/>
      <c r="Q70" s="20">
        <v>3037861</v>
      </c>
      <c r="R70" s="20"/>
      <c r="S70" s="20"/>
      <c r="T70" s="20"/>
      <c r="U70" s="20"/>
      <c r="V70" s="20">
        <v>26023566</v>
      </c>
      <c r="W70" s="20">
        <v>30800000</v>
      </c>
      <c r="X70" s="20"/>
      <c r="Y70" s="19"/>
      <c r="Z70" s="22">
        <v>42754902</v>
      </c>
    </row>
    <row r="71" spans="1:26" ht="13.5" hidden="1">
      <c r="A71" s="38" t="s">
        <v>106</v>
      </c>
      <c r="B71" s="18">
        <v>4919253</v>
      </c>
      <c r="C71" s="18"/>
      <c r="D71" s="19">
        <v>9681248</v>
      </c>
      <c r="E71" s="20">
        <v>9681248</v>
      </c>
      <c r="F71" s="20">
        <v>5922505</v>
      </c>
      <c r="G71" s="20">
        <v>-4935714</v>
      </c>
      <c r="H71" s="20">
        <v>128109</v>
      </c>
      <c r="I71" s="20">
        <v>1114900</v>
      </c>
      <c r="J71" s="20">
        <v>128058</v>
      </c>
      <c r="K71" s="20">
        <v>125765</v>
      </c>
      <c r="L71" s="20">
        <v>127963</v>
      </c>
      <c r="M71" s="20">
        <v>381786</v>
      </c>
      <c r="N71" s="20">
        <v>127624</v>
      </c>
      <c r="O71" s="20">
        <v>521191729</v>
      </c>
      <c r="P71" s="20"/>
      <c r="Q71" s="20">
        <v>521319353</v>
      </c>
      <c r="R71" s="20"/>
      <c r="S71" s="20"/>
      <c r="T71" s="20"/>
      <c r="U71" s="20"/>
      <c r="V71" s="20">
        <v>522816039</v>
      </c>
      <c r="W71" s="20">
        <v>7072000</v>
      </c>
      <c r="X71" s="20"/>
      <c r="Y71" s="19"/>
      <c r="Z71" s="22">
        <v>9681248</v>
      </c>
    </row>
    <row r="72" spans="1:26" ht="13.5" hidden="1">
      <c r="A72" s="38" t="s">
        <v>107</v>
      </c>
      <c r="B72" s="18">
        <v>3627614</v>
      </c>
      <c r="C72" s="18"/>
      <c r="D72" s="19">
        <v>4366998</v>
      </c>
      <c r="E72" s="20">
        <v>6171842</v>
      </c>
      <c r="F72" s="20">
        <v>251939</v>
      </c>
      <c r="G72" s="20">
        <v>252575</v>
      </c>
      <c r="H72" s="20">
        <v>253065</v>
      </c>
      <c r="I72" s="20">
        <v>757579</v>
      </c>
      <c r="J72" s="20">
        <v>252961</v>
      </c>
      <c r="K72" s="20">
        <v>252147</v>
      </c>
      <c r="L72" s="20">
        <v>252926</v>
      </c>
      <c r="M72" s="20">
        <v>758034</v>
      </c>
      <c r="N72" s="20">
        <v>252372</v>
      </c>
      <c r="O72" s="20">
        <v>236396</v>
      </c>
      <c r="P72" s="20"/>
      <c r="Q72" s="20">
        <v>488768</v>
      </c>
      <c r="R72" s="20"/>
      <c r="S72" s="20"/>
      <c r="T72" s="20"/>
      <c r="U72" s="20"/>
      <c r="V72" s="20">
        <v>2004381</v>
      </c>
      <c r="W72" s="20">
        <v>3275253</v>
      </c>
      <c r="X72" s="20"/>
      <c r="Y72" s="19"/>
      <c r="Z72" s="22">
        <v>6171842</v>
      </c>
    </row>
    <row r="73" spans="1:26" ht="13.5" hidden="1">
      <c r="A73" s="38" t="s">
        <v>108</v>
      </c>
      <c r="B73" s="18">
        <v>2195411</v>
      </c>
      <c r="C73" s="18"/>
      <c r="D73" s="19">
        <v>2182061</v>
      </c>
      <c r="E73" s="20">
        <v>3987524</v>
      </c>
      <c r="F73" s="20">
        <v>193751</v>
      </c>
      <c r="G73" s="20">
        <v>192938</v>
      </c>
      <c r="H73" s="20">
        <v>193264</v>
      </c>
      <c r="I73" s="20">
        <v>579953</v>
      </c>
      <c r="J73" s="20">
        <v>193196</v>
      </c>
      <c r="K73" s="20">
        <v>192782</v>
      </c>
      <c r="L73" s="20">
        <v>192938</v>
      </c>
      <c r="M73" s="20">
        <v>578916</v>
      </c>
      <c r="N73" s="20">
        <v>192732</v>
      </c>
      <c r="O73" s="20">
        <v>187634</v>
      </c>
      <c r="P73" s="20"/>
      <c r="Q73" s="20">
        <v>380366</v>
      </c>
      <c r="R73" s="20"/>
      <c r="S73" s="20"/>
      <c r="T73" s="20"/>
      <c r="U73" s="20"/>
      <c r="V73" s="20">
        <v>1539235</v>
      </c>
      <c r="W73" s="20">
        <v>1636497</v>
      </c>
      <c r="X73" s="20"/>
      <c r="Y73" s="19"/>
      <c r="Z73" s="22">
        <v>3987524</v>
      </c>
    </row>
    <row r="74" spans="1:26" ht="13.5" hidden="1">
      <c r="A74" s="38" t="s">
        <v>109</v>
      </c>
      <c r="B74" s="18"/>
      <c r="C74" s="18"/>
      <c r="D74" s="19"/>
      <c r="E74" s="20"/>
      <c r="F74" s="20">
        <v>413</v>
      </c>
      <c r="G74" s="20"/>
      <c r="H74" s="20"/>
      <c r="I74" s="20">
        <v>413</v>
      </c>
      <c r="J74" s="20"/>
      <c r="K74" s="20"/>
      <c r="L74" s="20"/>
      <c r="M74" s="20"/>
      <c r="N74" s="20">
        <v>240</v>
      </c>
      <c r="O74" s="20">
        <v>8897</v>
      </c>
      <c r="P74" s="20"/>
      <c r="Q74" s="20">
        <v>9137</v>
      </c>
      <c r="R74" s="20"/>
      <c r="S74" s="20"/>
      <c r="T74" s="20"/>
      <c r="U74" s="20"/>
      <c r="V74" s="20">
        <v>9550</v>
      </c>
      <c r="W74" s="20"/>
      <c r="X74" s="20"/>
      <c r="Y74" s="19"/>
      <c r="Z74" s="22"/>
    </row>
    <row r="75" spans="1:26" ht="13.5" hidden="1">
      <c r="A75" s="39" t="s">
        <v>110</v>
      </c>
      <c r="B75" s="27">
        <v>16072318</v>
      </c>
      <c r="C75" s="27"/>
      <c r="D75" s="28">
        <v>7177995</v>
      </c>
      <c r="E75" s="29">
        <v>16177995</v>
      </c>
      <c r="F75" s="29">
        <v>1265263</v>
      </c>
      <c r="G75" s="29">
        <v>1275330</v>
      </c>
      <c r="H75" s="29">
        <v>1411566</v>
      </c>
      <c r="I75" s="29">
        <v>3952159</v>
      </c>
      <c r="J75" s="29">
        <v>1430731</v>
      </c>
      <c r="K75" s="29">
        <v>1446672</v>
      </c>
      <c r="L75" s="29">
        <v>1477221</v>
      </c>
      <c r="M75" s="29">
        <v>4354624</v>
      </c>
      <c r="N75" s="29">
        <v>1482824</v>
      </c>
      <c r="O75" s="29">
        <v>806981</v>
      </c>
      <c r="P75" s="29"/>
      <c r="Q75" s="29">
        <v>2289805</v>
      </c>
      <c r="R75" s="29"/>
      <c r="S75" s="29"/>
      <c r="T75" s="29"/>
      <c r="U75" s="29"/>
      <c r="V75" s="29">
        <v>10596588</v>
      </c>
      <c r="W75" s="29">
        <v>5383494</v>
      </c>
      <c r="X75" s="29"/>
      <c r="Y75" s="28"/>
      <c r="Z75" s="30">
        <v>16177995</v>
      </c>
    </row>
    <row r="76" spans="1:26" ht="13.5" hidden="1">
      <c r="A76" s="41" t="s">
        <v>112</v>
      </c>
      <c r="B76" s="31">
        <v>33938384</v>
      </c>
      <c r="C76" s="31"/>
      <c r="D76" s="32">
        <v>50532422</v>
      </c>
      <c r="E76" s="33">
        <v>14114255</v>
      </c>
      <c r="F76" s="33">
        <v>1374981</v>
      </c>
      <c r="G76" s="33">
        <v>2914821</v>
      </c>
      <c r="H76" s="33">
        <v>1869292</v>
      </c>
      <c r="I76" s="33">
        <v>6159094</v>
      </c>
      <c r="J76" s="33">
        <v>3665479</v>
      </c>
      <c r="K76" s="33">
        <v>2591528</v>
      </c>
      <c r="L76" s="33">
        <v>1776621</v>
      </c>
      <c r="M76" s="33">
        <v>8033628</v>
      </c>
      <c r="N76" s="33">
        <v>2006377</v>
      </c>
      <c r="O76" s="33">
        <v>1980866</v>
      </c>
      <c r="P76" s="33"/>
      <c r="Q76" s="33">
        <v>3987243</v>
      </c>
      <c r="R76" s="33"/>
      <c r="S76" s="33"/>
      <c r="T76" s="33"/>
      <c r="U76" s="33"/>
      <c r="V76" s="33">
        <v>18179965</v>
      </c>
      <c r="W76" s="33">
        <v>10557000</v>
      </c>
      <c r="X76" s="33"/>
      <c r="Y76" s="32"/>
      <c r="Z76" s="34">
        <v>14114255</v>
      </c>
    </row>
    <row r="77" spans="1:26" ht="13.5" hidden="1">
      <c r="A77" s="36" t="s">
        <v>31</v>
      </c>
      <c r="B77" s="18">
        <v>6787680</v>
      </c>
      <c r="C77" s="18"/>
      <c r="D77" s="19">
        <v>5702471</v>
      </c>
      <c r="E77" s="20">
        <v>5702471</v>
      </c>
      <c r="F77" s="20">
        <v>283520</v>
      </c>
      <c r="G77" s="20">
        <v>185198</v>
      </c>
      <c r="H77" s="20">
        <v>133883</v>
      </c>
      <c r="I77" s="20">
        <v>602601</v>
      </c>
      <c r="J77" s="20">
        <v>364135</v>
      </c>
      <c r="K77" s="20">
        <v>184705</v>
      </c>
      <c r="L77" s="20">
        <v>129277</v>
      </c>
      <c r="M77" s="20">
        <v>678117</v>
      </c>
      <c r="N77" s="20">
        <v>173870</v>
      </c>
      <c r="O77" s="20">
        <v>256671</v>
      </c>
      <c r="P77" s="20"/>
      <c r="Q77" s="20">
        <v>430541</v>
      </c>
      <c r="R77" s="20"/>
      <c r="S77" s="20"/>
      <c r="T77" s="20"/>
      <c r="U77" s="20"/>
      <c r="V77" s="20">
        <v>1711259</v>
      </c>
      <c r="W77" s="20">
        <v>4275000</v>
      </c>
      <c r="X77" s="20"/>
      <c r="Y77" s="19"/>
      <c r="Z77" s="22">
        <v>5702471</v>
      </c>
    </row>
    <row r="78" spans="1:26" ht="13.5" hidden="1">
      <c r="A78" s="37" t="s">
        <v>32</v>
      </c>
      <c r="B78" s="18">
        <v>27150704</v>
      </c>
      <c r="C78" s="18"/>
      <c r="D78" s="19">
        <v>43394352</v>
      </c>
      <c r="E78" s="20">
        <v>6976185</v>
      </c>
      <c r="F78" s="20">
        <v>1008062</v>
      </c>
      <c r="G78" s="20">
        <v>2680514</v>
      </c>
      <c r="H78" s="20">
        <v>1682474</v>
      </c>
      <c r="I78" s="20">
        <v>5371050</v>
      </c>
      <c r="J78" s="20">
        <v>3236148</v>
      </c>
      <c r="K78" s="20">
        <v>2353520</v>
      </c>
      <c r="L78" s="20">
        <v>1616074</v>
      </c>
      <c r="M78" s="20">
        <v>7205742</v>
      </c>
      <c r="N78" s="20">
        <v>1771636</v>
      </c>
      <c r="O78" s="20">
        <v>1667651</v>
      </c>
      <c r="P78" s="20"/>
      <c r="Q78" s="20">
        <v>3439287</v>
      </c>
      <c r="R78" s="20"/>
      <c r="S78" s="20"/>
      <c r="T78" s="20"/>
      <c r="U78" s="20"/>
      <c r="V78" s="20">
        <v>16016079</v>
      </c>
      <c r="W78" s="20">
        <v>5211000</v>
      </c>
      <c r="X78" s="20"/>
      <c r="Y78" s="19"/>
      <c r="Z78" s="22">
        <v>6976185</v>
      </c>
    </row>
    <row r="79" spans="1:26" ht="13.5" hidden="1">
      <c r="A79" s="38" t="s">
        <v>105</v>
      </c>
      <c r="B79" s="18">
        <v>6787676</v>
      </c>
      <c r="C79" s="18"/>
      <c r="D79" s="19">
        <v>36418167</v>
      </c>
      <c r="E79" s="20">
        <v>4356562</v>
      </c>
      <c r="F79" s="20">
        <v>895615</v>
      </c>
      <c r="G79" s="20">
        <v>2560410</v>
      </c>
      <c r="H79" s="20">
        <v>1585469</v>
      </c>
      <c r="I79" s="20">
        <v>5041494</v>
      </c>
      <c r="J79" s="20">
        <v>3050298</v>
      </c>
      <c r="K79" s="20">
        <v>2227021</v>
      </c>
      <c r="L79" s="20">
        <v>1547681</v>
      </c>
      <c r="M79" s="20">
        <v>6825000</v>
      </c>
      <c r="N79" s="20">
        <v>1673755</v>
      </c>
      <c r="O79" s="20">
        <v>1487769</v>
      </c>
      <c r="P79" s="20"/>
      <c r="Q79" s="20">
        <v>3161524</v>
      </c>
      <c r="R79" s="20"/>
      <c r="S79" s="20"/>
      <c r="T79" s="20"/>
      <c r="U79" s="20"/>
      <c r="V79" s="20">
        <v>15028018</v>
      </c>
      <c r="W79" s="20">
        <v>3267000</v>
      </c>
      <c r="X79" s="20"/>
      <c r="Y79" s="19"/>
      <c r="Z79" s="22">
        <v>4356562</v>
      </c>
    </row>
    <row r="80" spans="1:26" ht="13.5" hidden="1">
      <c r="A80" s="38" t="s">
        <v>106</v>
      </c>
      <c r="B80" s="18">
        <v>6787676</v>
      </c>
      <c r="C80" s="18"/>
      <c r="D80" s="19">
        <v>4356562</v>
      </c>
      <c r="E80" s="20">
        <v>1746799</v>
      </c>
      <c r="F80" s="20">
        <v>4993</v>
      </c>
      <c r="G80" s="20">
        <v>47376</v>
      </c>
      <c r="H80" s="20">
        <v>32500</v>
      </c>
      <c r="I80" s="20">
        <v>84869</v>
      </c>
      <c r="J80" s="20">
        <v>66068</v>
      </c>
      <c r="K80" s="20">
        <v>42968</v>
      </c>
      <c r="L80" s="20">
        <v>19994</v>
      </c>
      <c r="M80" s="20">
        <v>129030</v>
      </c>
      <c r="N80" s="20">
        <v>30818</v>
      </c>
      <c r="O80" s="20">
        <v>61378</v>
      </c>
      <c r="P80" s="20"/>
      <c r="Q80" s="20">
        <v>92196</v>
      </c>
      <c r="R80" s="20"/>
      <c r="S80" s="20"/>
      <c r="T80" s="20"/>
      <c r="U80" s="20"/>
      <c r="V80" s="20">
        <v>306095</v>
      </c>
      <c r="W80" s="20">
        <v>1305000</v>
      </c>
      <c r="X80" s="20"/>
      <c r="Y80" s="19"/>
      <c r="Z80" s="22">
        <v>1746799</v>
      </c>
    </row>
    <row r="81" spans="1:26" ht="13.5" hidden="1">
      <c r="A81" s="38" t="s">
        <v>107</v>
      </c>
      <c r="B81" s="18">
        <v>6787676</v>
      </c>
      <c r="C81" s="18"/>
      <c r="D81" s="19">
        <v>1746799</v>
      </c>
      <c r="E81" s="20">
        <v>872824</v>
      </c>
      <c r="F81" s="20">
        <v>63908</v>
      </c>
      <c r="G81" s="20">
        <v>44417</v>
      </c>
      <c r="H81" s="20">
        <v>36402</v>
      </c>
      <c r="I81" s="20">
        <v>144727</v>
      </c>
      <c r="J81" s="20">
        <v>72361</v>
      </c>
      <c r="K81" s="20">
        <v>48363</v>
      </c>
      <c r="L81" s="20">
        <v>29287</v>
      </c>
      <c r="M81" s="20">
        <v>150011</v>
      </c>
      <c r="N81" s="20">
        <v>39684</v>
      </c>
      <c r="O81" s="20">
        <v>76437</v>
      </c>
      <c r="P81" s="20"/>
      <c r="Q81" s="20">
        <v>116121</v>
      </c>
      <c r="R81" s="20"/>
      <c r="S81" s="20"/>
      <c r="T81" s="20"/>
      <c r="U81" s="20"/>
      <c r="V81" s="20">
        <v>410859</v>
      </c>
      <c r="W81" s="20">
        <v>639000</v>
      </c>
      <c r="X81" s="20"/>
      <c r="Y81" s="19"/>
      <c r="Z81" s="22">
        <v>872824</v>
      </c>
    </row>
    <row r="82" spans="1:26" ht="13.5" hidden="1">
      <c r="A82" s="38" t="s">
        <v>108</v>
      </c>
      <c r="B82" s="18">
        <v>6787676</v>
      </c>
      <c r="C82" s="18"/>
      <c r="D82" s="19">
        <v>872824</v>
      </c>
      <c r="E82" s="20"/>
      <c r="F82" s="20">
        <v>43546</v>
      </c>
      <c r="G82" s="20">
        <v>28311</v>
      </c>
      <c r="H82" s="20">
        <v>28103</v>
      </c>
      <c r="I82" s="20">
        <v>99960</v>
      </c>
      <c r="J82" s="20">
        <v>47421</v>
      </c>
      <c r="K82" s="20">
        <v>35168</v>
      </c>
      <c r="L82" s="20">
        <v>19112</v>
      </c>
      <c r="M82" s="20">
        <v>101701</v>
      </c>
      <c r="N82" s="20">
        <v>27379</v>
      </c>
      <c r="O82" s="20">
        <v>42067</v>
      </c>
      <c r="P82" s="20"/>
      <c r="Q82" s="20">
        <v>69446</v>
      </c>
      <c r="R82" s="20"/>
      <c r="S82" s="20"/>
      <c r="T82" s="20"/>
      <c r="U82" s="20"/>
      <c r="V82" s="20">
        <v>271107</v>
      </c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1435599</v>
      </c>
      <c r="E84" s="29">
        <v>1435599</v>
      </c>
      <c r="F84" s="29">
        <v>83399</v>
      </c>
      <c r="G84" s="29">
        <v>49109</v>
      </c>
      <c r="H84" s="29">
        <v>52935</v>
      </c>
      <c r="I84" s="29">
        <v>185443</v>
      </c>
      <c r="J84" s="29">
        <v>65196</v>
      </c>
      <c r="K84" s="29">
        <v>53303</v>
      </c>
      <c r="L84" s="29">
        <v>31270</v>
      </c>
      <c r="M84" s="29">
        <v>149769</v>
      </c>
      <c r="N84" s="29">
        <v>60871</v>
      </c>
      <c r="O84" s="29">
        <v>56544</v>
      </c>
      <c r="P84" s="29"/>
      <c r="Q84" s="29">
        <v>117415</v>
      </c>
      <c r="R84" s="29"/>
      <c r="S84" s="29"/>
      <c r="T84" s="29"/>
      <c r="U84" s="29"/>
      <c r="V84" s="29">
        <v>452627</v>
      </c>
      <c r="W84" s="29">
        <v>1071000</v>
      </c>
      <c r="X84" s="29"/>
      <c r="Y84" s="28"/>
      <c r="Z84" s="30">
        <v>1435599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107986329</v>
      </c>
      <c r="C5" s="18">
        <v>0</v>
      </c>
      <c r="D5" s="58">
        <v>109634022</v>
      </c>
      <c r="E5" s="59">
        <v>109634022</v>
      </c>
      <c r="F5" s="59">
        <v>0</v>
      </c>
      <c r="G5" s="59">
        <v>19243767</v>
      </c>
      <c r="H5" s="59">
        <v>9739834</v>
      </c>
      <c r="I5" s="59">
        <v>28983601</v>
      </c>
      <c r="J5" s="59">
        <v>7471299</v>
      </c>
      <c r="K5" s="59">
        <v>9463631</v>
      </c>
      <c r="L5" s="59">
        <v>10242556</v>
      </c>
      <c r="M5" s="59">
        <v>27177486</v>
      </c>
      <c r="N5" s="59">
        <v>9150439</v>
      </c>
      <c r="O5" s="59">
        <v>10427071</v>
      </c>
      <c r="P5" s="59">
        <v>10462740</v>
      </c>
      <c r="Q5" s="59">
        <v>30040250</v>
      </c>
      <c r="R5" s="59">
        <v>0</v>
      </c>
      <c r="S5" s="59">
        <v>0</v>
      </c>
      <c r="T5" s="59">
        <v>0</v>
      </c>
      <c r="U5" s="59">
        <v>0</v>
      </c>
      <c r="V5" s="59">
        <v>86201337</v>
      </c>
      <c r="W5" s="59">
        <v>82225503</v>
      </c>
      <c r="X5" s="59">
        <v>3975834</v>
      </c>
      <c r="Y5" s="60">
        <v>4.84</v>
      </c>
      <c r="Z5" s="61">
        <v>109634022</v>
      </c>
    </row>
    <row r="6" spans="1:26" ht="13.5">
      <c r="A6" s="57" t="s">
        <v>32</v>
      </c>
      <c r="B6" s="18">
        <v>137776584</v>
      </c>
      <c r="C6" s="18">
        <v>0</v>
      </c>
      <c r="D6" s="58">
        <v>181625595</v>
      </c>
      <c r="E6" s="59">
        <v>181625595</v>
      </c>
      <c r="F6" s="59">
        <v>0</v>
      </c>
      <c r="G6" s="59">
        <v>10298472</v>
      </c>
      <c r="H6" s="59">
        <v>11876893</v>
      </c>
      <c r="I6" s="59">
        <v>22175365</v>
      </c>
      <c r="J6" s="59">
        <v>10074174</v>
      </c>
      <c r="K6" s="59">
        <v>9598932</v>
      </c>
      <c r="L6" s="59">
        <v>11479560</v>
      </c>
      <c r="M6" s="59">
        <v>31152666</v>
      </c>
      <c r="N6" s="59">
        <v>10601981</v>
      </c>
      <c r="O6" s="59">
        <v>12161618</v>
      </c>
      <c r="P6" s="59">
        <v>10362786</v>
      </c>
      <c r="Q6" s="59">
        <v>33126385</v>
      </c>
      <c r="R6" s="59">
        <v>0</v>
      </c>
      <c r="S6" s="59">
        <v>0</v>
      </c>
      <c r="T6" s="59">
        <v>0</v>
      </c>
      <c r="U6" s="59">
        <v>0</v>
      </c>
      <c r="V6" s="59">
        <v>86454416</v>
      </c>
      <c r="W6" s="59">
        <v>131677169</v>
      </c>
      <c r="X6" s="59">
        <v>-45222753</v>
      </c>
      <c r="Y6" s="60">
        <v>-34.34</v>
      </c>
      <c r="Z6" s="61">
        <v>181625595</v>
      </c>
    </row>
    <row r="7" spans="1:26" ht="13.5">
      <c r="A7" s="57" t="s">
        <v>33</v>
      </c>
      <c r="B7" s="18">
        <v>9600476</v>
      </c>
      <c r="C7" s="18">
        <v>0</v>
      </c>
      <c r="D7" s="58">
        <v>9500000</v>
      </c>
      <c r="E7" s="59">
        <v>9500000</v>
      </c>
      <c r="F7" s="59">
        <v>20730</v>
      </c>
      <c r="G7" s="59">
        <v>0</v>
      </c>
      <c r="H7" s="59">
        <v>67794</v>
      </c>
      <c r="I7" s="59">
        <v>88524</v>
      </c>
      <c r="J7" s="59">
        <v>57451</v>
      </c>
      <c r="K7" s="59">
        <v>129719</v>
      </c>
      <c r="L7" s="59">
        <v>54090</v>
      </c>
      <c r="M7" s="59">
        <v>241260</v>
      </c>
      <c r="N7" s="59">
        <v>42945</v>
      </c>
      <c r="O7" s="59">
        <v>37620</v>
      </c>
      <c r="P7" s="59">
        <v>26369</v>
      </c>
      <c r="Q7" s="59">
        <v>106934</v>
      </c>
      <c r="R7" s="59">
        <v>0</v>
      </c>
      <c r="S7" s="59">
        <v>0</v>
      </c>
      <c r="T7" s="59">
        <v>0</v>
      </c>
      <c r="U7" s="59">
        <v>0</v>
      </c>
      <c r="V7" s="59">
        <v>436718</v>
      </c>
      <c r="W7" s="59">
        <v>7125003</v>
      </c>
      <c r="X7" s="59">
        <v>-6688285</v>
      </c>
      <c r="Y7" s="60">
        <v>-93.87</v>
      </c>
      <c r="Z7" s="61">
        <v>9500000</v>
      </c>
    </row>
    <row r="8" spans="1:26" ht="13.5">
      <c r="A8" s="57" t="s">
        <v>34</v>
      </c>
      <c r="B8" s="18">
        <v>341834983</v>
      </c>
      <c r="C8" s="18">
        <v>0</v>
      </c>
      <c r="D8" s="58">
        <v>381723000</v>
      </c>
      <c r="E8" s="59">
        <v>381723000</v>
      </c>
      <c r="F8" s="59">
        <v>155633000</v>
      </c>
      <c r="G8" s="59">
        <v>0</v>
      </c>
      <c r="H8" s="59">
        <v>0</v>
      </c>
      <c r="I8" s="59">
        <v>155633000</v>
      </c>
      <c r="J8" s="59">
        <v>24960832</v>
      </c>
      <c r="K8" s="59">
        <v>1604247</v>
      </c>
      <c r="L8" s="59">
        <v>161049736</v>
      </c>
      <c r="M8" s="59">
        <v>187614815</v>
      </c>
      <c r="N8" s="59">
        <v>0</v>
      </c>
      <c r="O8" s="59">
        <v>776607</v>
      </c>
      <c r="P8" s="59">
        <v>170417545</v>
      </c>
      <c r="Q8" s="59">
        <v>171194152</v>
      </c>
      <c r="R8" s="59">
        <v>0</v>
      </c>
      <c r="S8" s="59">
        <v>0</v>
      </c>
      <c r="T8" s="59">
        <v>0</v>
      </c>
      <c r="U8" s="59">
        <v>0</v>
      </c>
      <c r="V8" s="59">
        <v>514441967</v>
      </c>
      <c r="W8" s="59">
        <v>381723000</v>
      </c>
      <c r="X8" s="59">
        <v>132718967</v>
      </c>
      <c r="Y8" s="60">
        <v>34.77</v>
      </c>
      <c r="Z8" s="61">
        <v>381723000</v>
      </c>
    </row>
    <row r="9" spans="1:26" ht="13.5">
      <c r="A9" s="57" t="s">
        <v>35</v>
      </c>
      <c r="B9" s="18">
        <v>58018454</v>
      </c>
      <c r="C9" s="18">
        <v>0</v>
      </c>
      <c r="D9" s="58">
        <v>62476600</v>
      </c>
      <c r="E9" s="59">
        <v>62476600</v>
      </c>
      <c r="F9" s="59">
        <v>709806</v>
      </c>
      <c r="G9" s="59">
        <v>10270308</v>
      </c>
      <c r="H9" s="59">
        <v>3882441</v>
      </c>
      <c r="I9" s="59">
        <v>14862555</v>
      </c>
      <c r="J9" s="59">
        <v>4917085</v>
      </c>
      <c r="K9" s="59">
        <v>5005386</v>
      </c>
      <c r="L9" s="59">
        <v>6685686</v>
      </c>
      <c r="M9" s="59">
        <v>16608157</v>
      </c>
      <c r="N9" s="59">
        <v>6734932</v>
      </c>
      <c r="O9" s="59">
        <v>5430596</v>
      </c>
      <c r="P9" s="59">
        <v>9330656</v>
      </c>
      <c r="Q9" s="59">
        <v>21496184</v>
      </c>
      <c r="R9" s="59">
        <v>0</v>
      </c>
      <c r="S9" s="59">
        <v>0</v>
      </c>
      <c r="T9" s="59">
        <v>0</v>
      </c>
      <c r="U9" s="59">
        <v>0</v>
      </c>
      <c r="V9" s="59">
        <v>52966896</v>
      </c>
      <c r="W9" s="59">
        <v>46521009</v>
      </c>
      <c r="X9" s="59">
        <v>6445887</v>
      </c>
      <c r="Y9" s="60">
        <v>13.86</v>
      </c>
      <c r="Z9" s="61">
        <v>62476600</v>
      </c>
    </row>
    <row r="10" spans="1:26" ht="25.5">
      <c r="A10" s="62" t="s">
        <v>97</v>
      </c>
      <c r="B10" s="63">
        <f>SUM(B5:B9)</f>
        <v>655216826</v>
      </c>
      <c r="C10" s="63">
        <f>SUM(C5:C9)</f>
        <v>0</v>
      </c>
      <c r="D10" s="64">
        <f aca="true" t="shared" si="0" ref="D10:Z10">SUM(D5:D9)</f>
        <v>744959217</v>
      </c>
      <c r="E10" s="65">
        <f t="shared" si="0"/>
        <v>744959217</v>
      </c>
      <c r="F10" s="65">
        <f t="shared" si="0"/>
        <v>156363536</v>
      </c>
      <c r="G10" s="65">
        <f t="shared" si="0"/>
        <v>39812547</v>
      </c>
      <c r="H10" s="65">
        <f t="shared" si="0"/>
        <v>25566962</v>
      </c>
      <c r="I10" s="65">
        <f t="shared" si="0"/>
        <v>221743045</v>
      </c>
      <c r="J10" s="65">
        <f t="shared" si="0"/>
        <v>47480841</v>
      </c>
      <c r="K10" s="65">
        <f t="shared" si="0"/>
        <v>25801915</v>
      </c>
      <c r="L10" s="65">
        <f t="shared" si="0"/>
        <v>189511628</v>
      </c>
      <c r="M10" s="65">
        <f t="shared" si="0"/>
        <v>262794384</v>
      </c>
      <c r="N10" s="65">
        <f t="shared" si="0"/>
        <v>26530297</v>
      </c>
      <c r="O10" s="65">
        <f t="shared" si="0"/>
        <v>28833512</v>
      </c>
      <c r="P10" s="65">
        <f t="shared" si="0"/>
        <v>200600096</v>
      </c>
      <c r="Q10" s="65">
        <f t="shared" si="0"/>
        <v>255963905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740501334</v>
      </c>
      <c r="W10" s="65">
        <f t="shared" si="0"/>
        <v>649271684</v>
      </c>
      <c r="X10" s="65">
        <f t="shared" si="0"/>
        <v>91229650</v>
      </c>
      <c r="Y10" s="66">
        <f>+IF(W10&lt;&gt;0,(X10/W10)*100,0)</f>
        <v>14.051074803995304</v>
      </c>
      <c r="Z10" s="67">
        <f t="shared" si="0"/>
        <v>744959217</v>
      </c>
    </row>
    <row r="11" spans="1:26" ht="13.5">
      <c r="A11" s="57" t="s">
        <v>36</v>
      </c>
      <c r="B11" s="18">
        <v>166406300</v>
      </c>
      <c r="C11" s="18">
        <v>0</v>
      </c>
      <c r="D11" s="58">
        <v>217074033</v>
      </c>
      <c r="E11" s="59">
        <v>217074033</v>
      </c>
      <c r="F11" s="59">
        <v>0</v>
      </c>
      <c r="G11" s="59">
        <v>0</v>
      </c>
      <c r="H11" s="59">
        <v>43707661</v>
      </c>
      <c r="I11" s="59">
        <v>43707661</v>
      </c>
      <c r="J11" s="59">
        <v>14188354</v>
      </c>
      <c r="K11" s="59">
        <v>15320642</v>
      </c>
      <c r="L11" s="59">
        <v>16765492</v>
      </c>
      <c r="M11" s="59">
        <v>46274488</v>
      </c>
      <c r="N11" s="59">
        <v>14499581</v>
      </c>
      <c r="O11" s="59">
        <v>17794381</v>
      </c>
      <c r="P11" s="59">
        <v>14858304</v>
      </c>
      <c r="Q11" s="59">
        <v>47152266</v>
      </c>
      <c r="R11" s="59">
        <v>0</v>
      </c>
      <c r="S11" s="59">
        <v>0</v>
      </c>
      <c r="T11" s="59">
        <v>0</v>
      </c>
      <c r="U11" s="59">
        <v>0</v>
      </c>
      <c r="V11" s="59">
        <v>137134415</v>
      </c>
      <c r="W11" s="59">
        <v>161118000</v>
      </c>
      <c r="X11" s="59">
        <v>-23983585</v>
      </c>
      <c r="Y11" s="60">
        <v>-14.89</v>
      </c>
      <c r="Z11" s="61">
        <v>217074033</v>
      </c>
    </row>
    <row r="12" spans="1:26" ht="13.5">
      <c r="A12" s="57" t="s">
        <v>37</v>
      </c>
      <c r="B12" s="18">
        <v>21735812</v>
      </c>
      <c r="C12" s="18">
        <v>0</v>
      </c>
      <c r="D12" s="58">
        <v>26839424</v>
      </c>
      <c r="E12" s="59">
        <v>26839424</v>
      </c>
      <c r="F12" s="59">
        <v>0</v>
      </c>
      <c r="G12" s="59">
        <v>0</v>
      </c>
      <c r="H12" s="59">
        <v>4412037</v>
      </c>
      <c r="I12" s="59">
        <v>4412037</v>
      </c>
      <c r="J12" s="59">
        <v>1472349</v>
      </c>
      <c r="K12" s="59">
        <v>1471096</v>
      </c>
      <c r="L12" s="59">
        <v>1471096</v>
      </c>
      <c r="M12" s="59">
        <v>4414541</v>
      </c>
      <c r="N12" s="59">
        <v>1471243</v>
      </c>
      <c r="O12" s="59">
        <v>2064555</v>
      </c>
      <c r="P12" s="59">
        <v>1557857</v>
      </c>
      <c r="Q12" s="59">
        <v>5093655</v>
      </c>
      <c r="R12" s="59">
        <v>0</v>
      </c>
      <c r="S12" s="59">
        <v>0</v>
      </c>
      <c r="T12" s="59">
        <v>0</v>
      </c>
      <c r="U12" s="59">
        <v>0</v>
      </c>
      <c r="V12" s="59">
        <v>13920233</v>
      </c>
      <c r="W12" s="59">
        <v>20129247</v>
      </c>
      <c r="X12" s="59">
        <v>-6209014</v>
      </c>
      <c r="Y12" s="60">
        <v>-30.85</v>
      </c>
      <c r="Z12" s="61">
        <v>26839424</v>
      </c>
    </row>
    <row r="13" spans="1:26" ht="13.5">
      <c r="A13" s="57" t="s">
        <v>98</v>
      </c>
      <c r="B13" s="18">
        <v>108713281</v>
      </c>
      <c r="C13" s="18">
        <v>0</v>
      </c>
      <c r="D13" s="58">
        <v>118854334</v>
      </c>
      <c r="E13" s="59">
        <v>118854334</v>
      </c>
      <c r="F13" s="59">
        <v>8979065</v>
      </c>
      <c r="G13" s="59">
        <v>9214915</v>
      </c>
      <c r="H13" s="59">
        <v>8979065</v>
      </c>
      <c r="I13" s="59">
        <v>27173045</v>
      </c>
      <c r="J13" s="59">
        <v>8937531</v>
      </c>
      <c r="K13" s="59">
        <v>8937531</v>
      </c>
      <c r="L13" s="59">
        <v>8846981</v>
      </c>
      <c r="M13" s="59">
        <v>26722043</v>
      </c>
      <c r="N13" s="59">
        <v>8846981</v>
      </c>
      <c r="O13" s="59">
        <v>8846981</v>
      </c>
      <c r="P13" s="59">
        <v>8465327</v>
      </c>
      <c r="Q13" s="59">
        <v>26159289</v>
      </c>
      <c r="R13" s="59">
        <v>0</v>
      </c>
      <c r="S13" s="59">
        <v>0</v>
      </c>
      <c r="T13" s="59">
        <v>0</v>
      </c>
      <c r="U13" s="59">
        <v>0</v>
      </c>
      <c r="V13" s="59">
        <v>80054377</v>
      </c>
      <c r="W13" s="59">
        <v>89136000</v>
      </c>
      <c r="X13" s="59">
        <v>-9081623</v>
      </c>
      <c r="Y13" s="60">
        <v>-10.19</v>
      </c>
      <c r="Z13" s="61">
        <v>118854334</v>
      </c>
    </row>
    <row r="14" spans="1:26" ht="13.5">
      <c r="A14" s="57" t="s">
        <v>38</v>
      </c>
      <c r="B14" s="18">
        <v>9763783</v>
      </c>
      <c r="C14" s="18">
        <v>0</v>
      </c>
      <c r="D14" s="58">
        <v>6829519</v>
      </c>
      <c r="E14" s="59">
        <v>6829519</v>
      </c>
      <c r="F14" s="59">
        <v>0</v>
      </c>
      <c r="G14" s="59">
        <v>0</v>
      </c>
      <c r="H14" s="59">
        <v>0</v>
      </c>
      <c r="I14" s="59">
        <v>0</v>
      </c>
      <c r="J14" s="59">
        <v>146030</v>
      </c>
      <c r="K14" s="59">
        <v>0</v>
      </c>
      <c r="L14" s="59">
        <v>2265561</v>
      </c>
      <c r="M14" s="59">
        <v>2411591</v>
      </c>
      <c r="N14" s="59">
        <v>0</v>
      </c>
      <c r="O14" s="59">
        <v>0</v>
      </c>
      <c r="P14" s="59">
        <v>138726</v>
      </c>
      <c r="Q14" s="59">
        <v>138726</v>
      </c>
      <c r="R14" s="59">
        <v>0</v>
      </c>
      <c r="S14" s="59">
        <v>0</v>
      </c>
      <c r="T14" s="59">
        <v>0</v>
      </c>
      <c r="U14" s="59">
        <v>0</v>
      </c>
      <c r="V14" s="59">
        <v>2550317</v>
      </c>
      <c r="W14" s="59">
        <v>4200000</v>
      </c>
      <c r="X14" s="59">
        <v>-1649683</v>
      </c>
      <c r="Y14" s="60">
        <v>-39.28</v>
      </c>
      <c r="Z14" s="61">
        <v>6829519</v>
      </c>
    </row>
    <row r="15" spans="1:26" ht="13.5">
      <c r="A15" s="57" t="s">
        <v>39</v>
      </c>
      <c r="B15" s="18">
        <v>128727358</v>
      </c>
      <c r="C15" s="18">
        <v>0</v>
      </c>
      <c r="D15" s="58">
        <v>73200000</v>
      </c>
      <c r="E15" s="59">
        <v>73200000</v>
      </c>
      <c r="F15" s="59">
        <v>1110592</v>
      </c>
      <c r="G15" s="59">
        <v>5465918</v>
      </c>
      <c r="H15" s="59">
        <v>7350379</v>
      </c>
      <c r="I15" s="59">
        <v>13926889</v>
      </c>
      <c r="J15" s="59">
        <v>9970484</v>
      </c>
      <c r="K15" s="59">
        <v>1925129</v>
      </c>
      <c r="L15" s="59">
        <v>17055721</v>
      </c>
      <c r="M15" s="59">
        <v>28951334</v>
      </c>
      <c r="N15" s="59">
        <v>928534</v>
      </c>
      <c r="O15" s="59">
        <v>7623516</v>
      </c>
      <c r="P15" s="59">
        <v>10795047</v>
      </c>
      <c r="Q15" s="59">
        <v>19347097</v>
      </c>
      <c r="R15" s="59">
        <v>0</v>
      </c>
      <c r="S15" s="59">
        <v>0</v>
      </c>
      <c r="T15" s="59">
        <v>0</v>
      </c>
      <c r="U15" s="59">
        <v>0</v>
      </c>
      <c r="V15" s="59">
        <v>62225320</v>
      </c>
      <c r="W15" s="59">
        <v>53100000</v>
      </c>
      <c r="X15" s="59">
        <v>9125320</v>
      </c>
      <c r="Y15" s="60">
        <v>17.19</v>
      </c>
      <c r="Z15" s="61">
        <v>73200000</v>
      </c>
    </row>
    <row r="16" spans="1:26" ht="13.5">
      <c r="A16" s="68" t="s">
        <v>40</v>
      </c>
      <c r="B16" s="18">
        <v>0</v>
      </c>
      <c r="C16" s="18">
        <v>0</v>
      </c>
      <c r="D16" s="58">
        <v>54824141</v>
      </c>
      <c r="E16" s="59">
        <v>54824141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41112000</v>
      </c>
      <c r="X16" s="59">
        <v>-41112000</v>
      </c>
      <c r="Y16" s="60">
        <v>-100</v>
      </c>
      <c r="Z16" s="61">
        <v>54824141</v>
      </c>
    </row>
    <row r="17" spans="1:26" ht="13.5">
      <c r="A17" s="57" t="s">
        <v>41</v>
      </c>
      <c r="B17" s="18">
        <v>384677013</v>
      </c>
      <c r="C17" s="18">
        <v>0</v>
      </c>
      <c r="D17" s="58">
        <v>355918419</v>
      </c>
      <c r="E17" s="59">
        <v>355918419</v>
      </c>
      <c r="F17" s="59">
        <v>20677939</v>
      </c>
      <c r="G17" s="59">
        <v>23502304</v>
      </c>
      <c r="H17" s="59">
        <v>38803830</v>
      </c>
      <c r="I17" s="59">
        <v>82984073</v>
      </c>
      <c r="J17" s="59">
        <v>23819144</v>
      </c>
      <c r="K17" s="59">
        <v>20310062</v>
      </c>
      <c r="L17" s="59">
        <v>52349640</v>
      </c>
      <c r="M17" s="59">
        <v>96478846</v>
      </c>
      <c r="N17" s="59">
        <v>44202104</v>
      </c>
      <c r="O17" s="59">
        <v>39345464</v>
      </c>
      <c r="P17" s="59">
        <v>2930478</v>
      </c>
      <c r="Q17" s="59">
        <v>86478046</v>
      </c>
      <c r="R17" s="59">
        <v>0</v>
      </c>
      <c r="S17" s="59">
        <v>0</v>
      </c>
      <c r="T17" s="59">
        <v>0</v>
      </c>
      <c r="U17" s="59">
        <v>0</v>
      </c>
      <c r="V17" s="59">
        <v>265940965</v>
      </c>
      <c r="W17" s="59">
        <v>253542753</v>
      </c>
      <c r="X17" s="59">
        <v>12398212</v>
      </c>
      <c r="Y17" s="60">
        <v>4.89</v>
      </c>
      <c r="Z17" s="61">
        <v>355918419</v>
      </c>
    </row>
    <row r="18" spans="1:26" ht="13.5">
      <c r="A18" s="69" t="s">
        <v>42</v>
      </c>
      <c r="B18" s="70">
        <f>SUM(B11:B17)</f>
        <v>820023547</v>
      </c>
      <c r="C18" s="70">
        <f>SUM(C11:C17)</f>
        <v>0</v>
      </c>
      <c r="D18" s="71">
        <f aca="true" t="shared" si="1" ref="D18:Z18">SUM(D11:D17)</f>
        <v>853539870</v>
      </c>
      <c r="E18" s="72">
        <f t="shared" si="1"/>
        <v>853539870</v>
      </c>
      <c r="F18" s="72">
        <f t="shared" si="1"/>
        <v>30767596</v>
      </c>
      <c r="G18" s="72">
        <f t="shared" si="1"/>
        <v>38183137</v>
      </c>
      <c r="H18" s="72">
        <f t="shared" si="1"/>
        <v>103252972</v>
      </c>
      <c r="I18" s="72">
        <f t="shared" si="1"/>
        <v>172203705</v>
      </c>
      <c r="J18" s="72">
        <f t="shared" si="1"/>
        <v>58533892</v>
      </c>
      <c r="K18" s="72">
        <f t="shared" si="1"/>
        <v>47964460</v>
      </c>
      <c r="L18" s="72">
        <f t="shared" si="1"/>
        <v>98754491</v>
      </c>
      <c r="M18" s="72">
        <f t="shared" si="1"/>
        <v>205252843</v>
      </c>
      <c r="N18" s="72">
        <f t="shared" si="1"/>
        <v>69948443</v>
      </c>
      <c r="O18" s="72">
        <f t="shared" si="1"/>
        <v>75674897</v>
      </c>
      <c r="P18" s="72">
        <f t="shared" si="1"/>
        <v>38745739</v>
      </c>
      <c r="Q18" s="72">
        <f t="shared" si="1"/>
        <v>184369079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561825627</v>
      </c>
      <c r="W18" s="72">
        <f t="shared" si="1"/>
        <v>622338000</v>
      </c>
      <c r="X18" s="72">
        <f t="shared" si="1"/>
        <v>-60512373</v>
      </c>
      <c r="Y18" s="66">
        <f>+IF(W18&lt;&gt;0,(X18/W18)*100,0)</f>
        <v>-9.72339355784156</v>
      </c>
      <c r="Z18" s="73">
        <f t="shared" si="1"/>
        <v>853539870</v>
      </c>
    </row>
    <row r="19" spans="1:26" ht="13.5">
      <c r="A19" s="69" t="s">
        <v>43</v>
      </c>
      <c r="B19" s="74">
        <f>+B10-B18</f>
        <v>-164806721</v>
      </c>
      <c r="C19" s="74">
        <f>+C10-C18</f>
        <v>0</v>
      </c>
      <c r="D19" s="75">
        <f aca="true" t="shared" si="2" ref="D19:Z19">+D10-D18</f>
        <v>-108580653</v>
      </c>
      <c r="E19" s="76">
        <f t="shared" si="2"/>
        <v>-108580653</v>
      </c>
      <c r="F19" s="76">
        <f t="shared" si="2"/>
        <v>125595940</v>
      </c>
      <c r="G19" s="76">
        <f t="shared" si="2"/>
        <v>1629410</v>
      </c>
      <c r="H19" s="76">
        <f t="shared" si="2"/>
        <v>-77686010</v>
      </c>
      <c r="I19" s="76">
        <f t="shared" si="2"/>
        <v>49539340</v>
      </c>
      <c r="J19" s="76">
        <f t="shared" si="2"/>
        <v>-11053051</v>
      </c>
      <c r="K19" s="76">
        <f t="shared" si="2"/>
        <v>-22162545</v>
      </c>
      <c r="L19" s="76">
        <f t="shared" si="2"/>
        <v>90757137</v>
      </c>
      <c r="M19" s="76">
        <f t="shared" si="2"/>
        <v>57541541</v>
      </c>
      <c r="N19" s="76">
        <f t="shared" si="2"/>
        <v>-43418146</v>
      </c>
      <c r="O19" s="76">
        <f t="shared" si="2"/>
        <v>-46841385</v>
      </c>
      <c r="P19" s="76">
        <f t="shared" si="2"/>
        <v>161854357</v>
      </c>
      <c r="Q19" s="76">
        <f t="shared" si="2"/>
        <v>71594826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178675707</v>
      </c>
      <c r="W19" s="76">
        <f>IF(E10=E18,0,W10-W18)</f>
        <v>26933684</v>
      </c>
      <c r="X19" s="76">
        <f t="shared" si="2"/>
        <v>151742023</v>
      </c>
      <c r="Y19" s="77">
        <f>+IF(W19&lt;&gt;0,(X19/W19)*100,0)</f>
        <v>563.391265004817</v>
      </c>
      <c r="Z19" s="78">
        <f t="shared" si="2"/>
        <v>-108580653</v>
      </c>
    </row>
    <row r="20" spans="1:26" ht="13.5">
      <c r="A20" s="57" t="s">
        <v>44</v>
      </c>
      <c r="B20" s="18">
        <v>150880414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19657806</v>
      </c>
      <c r="M20" s="59">
        <v>19657806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19657806</v>
      </c>
      <c r="W20" s="59"/>
      <c r="X20" s="59">
        <v>19657806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-13926307</v>
      </c>
      <c r="C22" s="85">
        <f>SUM(C19:C21)</f>
        <v>0</v>
      </c>
      <c r="D22" s="86">
        <f aca="true" t="shared" si="3" ref="D22:Z22">SUM(D19:D21)</f>
        <v>-108580653</v>
      </c>
      <c r="E22" s="87">
        <f t="shared" si="3"/>
        <v>-108580653</v>
      </c>
      <c r="F22" s="87">
        <f t="shared" si="3"/>
        <v>125595940</v>
      </c>
      <c r="G22" s="87">
        <f t="shared" si="3"/>
        <v>1629410</v>
      </c>
      <c r="H22" s="87">
        <f t="shared" si="3"/>
        <v>-77686010</v>
      </c>
      <c r="I22" s="87">
        <f t="shared" si="3"/>
        <v>49539340</v>
      </c>
      <c r="J22" s="87">
        <f t="shared" si="3"/>
        <v>-11053051</v>
      </c>
      <c r="K22" s="87">
        <f t="shared" si="3"/>
        <v>-22162545</v>
      </c>
      <c r="L22" s="87">
        <f t="shared" si="3"/>
        <v>110414943</v>
      </c>
      <c r="M22" s="87">
        <f t="shared" si="3"/>
        <v>77199347</v>
      </c>
      <c r="N22" s="87">
        <f t="shared" si="3"/>
        <v>-43418146</v>
      </c>
      <c r="O22" s="87">
        <f t="shared" si="3"/>
        <v>-46841385</v>
      </c>
      <c r="P22" s="87">
        <f t="shared" si="3"/>
        <v>161854357</v>
      </c>
      <c r="Q22" s="87">
        <f t="shared" si="3"/>
        <v>71594826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198333513</v>
      </c>
      <c r="W22" s="87">
        <f t="shared" si="3"/>
        <v>26933684</v>
      </c>
      <c r="X22" s="87">
        <f t="shared" si="3"/>
        <v>171399829</v>
      </c>
      <c r="Y22" s="88">
        <f>+IF(W22&lt;&gt;0,(X22/W22)*100,0)</f>
        <v>636.3772182075055</v>
      </c>
      <c r="Z22" s="89">
        <f t="shared" si="3"/>
        <v>-108580653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-13926307</v>
      </c>
      <c r="C24" s="74">
        <f>SUM(C22:C23)</f>
        <v>0</v>
      </c>
      <c r="D24" s="75">
        <f aca="true" t="shared" si="4" ref="D24:Z24">SUM(D22:D23)</f>
        <v>-108580653</v>
      </c>
      <c r="E24" s="76">
        <f t="shared" si="4"/>
        <v>-108580653</v>
      </c>
      <c r="F24" s="76">
        <f t="shared" si="4"/>
        <v>125595940</v>
      </c>
      <c r="G24" s="76">
        <f t="shared" si="4"/>
        <v>1629410</v>
      </c>
      <c r="H24" s="76">
        <f t="shared" si="4"/>
        <v>-77686010</v>
      </c>
      <c r="I24" s="76">
        <f t="shared" si="4"/>
        <v>49539340</v>
      </c>
      <c r="J24" s="76">
        <f t="shared" si="4"/>
        <v>-11053051</v>
      </c>
      <c r="K24" s="76">
        <f t="shared" si="4"/>
        <v>-22162545</v>
      </c>
      <c r="L24" s="76">
        <f t="shared" si="4"/>
        <v>110414943</v>
      </c>
      <c r="M24" s="76">
        <f t="shared" si="4"/>
        <v>77199347</v>
      </c>
      <c r="N24" s="76">
        <f t="shared" si="4"/>
        <v>-43418146</v>
      </c>
      <c r="O24" s="76">
        <f t="shared" si="4"/>
        <v>-46841385</v>
      </c>
      <c r="P24" s="76">
        <f t="shared" si="4"/>
        <v>161854357</v>
      </c>
      <c r="Q24" s="76">
        <f t="shared" si="4"/>
        <v>71594826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198333513</v>
      </c>
      <c r="W24" s="76">
        <f t="shared" si="4"/>
        <v>26933684</v>
      </c>
      <c r="X24" s="76">
        <f t="shared" si="4"/>
        <v>171399829</v>
      </c>
      <c r="Y24" s="77">
        <f>+IF(W24&lt;&gt;0,(X24/W24)*100,0)</f>
        <v>636.3772182075055</v>
      </c>
      <c r="Z24" s="78">
        <f t="shared" si="4"/>
        <v>-108580653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53190548</v>
      </c>
      <c r="C27" s="21">
        <v>0</v>
      </c>
      <c r="D27" s="98">
        <v>214679913</v>
      </c>
      <c r="E27" s="99">
        <v>214679913</v>
      </c>
      <c r="F27" s="99">
        <v>3500740</v>
      </c>
      <c r="G27" s="99">
        <v>7605552</v>
      </c>
      <c r="H27" s="99">
        <v>1985358</v>
      </c>
      <c r="I27" s="99">
        <v>13091650</v>
      </c>
      <c r="J27" s="99">
        <v>12950828</v>
      </c>
      <c r="K27" s="99">
        <v>17602216</v>
      </c>
      <c r="L27" s="99">
        <v>35804891</v>
      </c>
      <c r="M27" s="99">
        <v>66357935</v>
      </c>
      <c r="N27" s="99">
        <v>2733864</v>
      </c>
      <c r="O27" s="99">
        <v>17694059</v>
      </c>
      <c r="P27" s="99">
        <v>16898553</v>
      </c>
      <c r="Q27" s="99">
        <v>37326476</v>
      </c>
      <c r="R27" s="99">
        <v>0</v>
      </c>
      <c r="S27" s="99">
        <v>0</v>
      </c>
      <c r="T27" s="99">
        <v>0</v>
      </c>
      <c r="U27" s="99">
        <v>0</v>
      </c>
      <c r="V27" s="99">
        <v>116776061</v>
      </c>
      <c r="W27" s="99">
        <v>161009935</v>
      </c>
      <c r="X27" s="99">
        <v>-44233874</v>
      </c>
      <c r="Y27" s="100">
        <v>-27.47</v>
      </c>
      <c r="Z27" s="101">
        <v>214679913</v>
      </c>
    </row>
    <row r="28" spans="1:26" ht="13.5">
      <c r="A28" s="102" t="s">
        <v>44</v>
      </c>
      <c r="B28" s="18">
        <v>52149948</v>
      </c>
      <c r="C28" s="18">
        <v>0</v>
      </c>
      <c r="D28" s="58">
        <v>186779503</v>
      </c>
      <c r="E28" s="59">
        <v>186779503</v>
      </c>
      <c r="F28" s="59">
        <v>2956857</v>
      </c>
      <c r="G28" s="59">
        <v>6554116</v>
      </c>
      <c r="H28" s="59">
        <v>1960851</v>
      </c>
      <c r="I28" s="59">
        <v>11471824</v>
      </c>
      <c r="J28" s="59">
        <v>12329484</v>
      </c>
      <c r="K28" s="59">
        <v>17406223</v>
      </c>
      <c r="L28" s="59">
        <v>34695036</v>
      </c>
      <c r="M28" s="59">
        <v>64430743</v>
      </c>
      <c r="N28" s="59">
        <v>2733864</v>
      </c>
      <c r="O28" s="59">
        <v>17662490</v>
      </c>
      <c r="P28" s="59">
        <v>17474750</v>
      </c>
      <c r="Q28" s="59">
        <v>37871104</v>
      </c>
      <c r="R28" s="59">
        <v>0</v>
      </c>
      <c r="S28" s="59">
        <v>0</v>
      </c>
      <c r="T28" s="59">
        <v>0</v>
      </c>
      <c r="U28" s="59">
        <v>0</v>
      </c>
      <c r="V28" s="59">
        <v>113773671</v>
      </c>
      <c r="W28" s="59">
        <v>140084627</v>
      </c>
      <c r="X28" s="59">
        <v>-26310956</v>
      </c>
      <c r="Y28" s="60">
        <v>-18.78</v>
      </c>
      <c r="Z28" s="61">
        <v>186779503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8000000</v>
      </c>
      <c r="E30" s="59">
        <v>8000000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6000000</v>
      </c>
      <c r="X30" s="59">
        <v>-6000000</v>
      </c>
      <c r="Y30" s="60">
        <v>-100</v>
      </c>
      <c r="Z30" s="61">
        <v>8000000</v>
      </c>
    </row>
    <row r="31" spans="1:26" ht="13.5">
      <c r="A31" s="57" t="s">
        <v>49</v>
      </c>
      <c r="B31" s="18">
        <v>1040600</v>
      </c>
      <c r="C31" s="18">
        <v>0</v>
      </c>
      <c r="D31" s="58">
        <v>19900410</v>
      </c>
      <c r="E31" s="59">
        <v>19900410</v>
      </c>
      <c r="F31" s="59">
        <v>543883</v>
      </c>
      <c r="G31" s="59">
        <v>1051436</v>
      </c>
      <c r="H31" s="59">
        <v>24507</v>
      </c>
      <c r="I31" s="59">
        <v>1619826</v>
      </c>
      <c r="J31" s="59">
        <v>621344</v>
      </c>
      <c r="K31" s="59">
        <v>195993</v>
      </c>
      <c r="L31" s="59">
        <v>1109855</v>
      </c>
      <c r="M31" s="59">
        <v>1927192</v>
      </c>
      <c r="N31" s="59">
        <v>0</v>
      </c>
      <c r="O31" s="59">
        <v>31569</v>
      </c>
      <c r="P31" s="59">
        <v>-576197</v>
      </c>
      <c r="Q31" s="59">
        <v>-544628</v>
      </c>
      <c r="R31" s="59">
        <v>0</v>
      </c>
      <c r="S31" s="59">
        <v>0</v>
      </c>
      <c r="T31" s="59">
        <v>0</v>
      </c>
      <c r="U31" s="59">
        <v>0</v>
      </c>
      <c r="V31" s="59">
        <v>3002390</v>
      </c>
      <c r="W31" s="59">
        <v>14925308</v>
      </c>
      <c r="X31" s="59">
        <v>-11922918</v>
      </c>
      <c r="Y31" s="60">
        <v>-79.88</v>
      </c>
      <c r="Z31" s="61">
        <v>19900410</v>
      </c>
    </row>
    <row r="32" spans="1:26" ht="13.5">
      <c r="A32" s="69" t="s">
        <v>50</v>
      </c>
      <c r="B32" s="21">
        <f>SUM(B28:B31)</f>
        <v>53190548</v>
      </c>
      <c r="C32" s="21">
        <f>SUM(C28:C31)</f>
        <v>0</v>
      </c>
      <c r="D32" s="98">
        <f aca="true" t="shared" si="5" ref="D32:Z32">SUM(D28:D31)</f>
        <v>214679913</v>
      </c>
      <c r="E32" s="99">
        <f t="shared" si="5"/>
        <v>214679913</v>
      </c>
      <c r="F32" s="99">
        <f t="shared" si="5"/>
        <v>3500740</v>
      </c>
      <c r="G32" s="99">
        <f t="shared" si="5"/>
        <v>7605552</v>
      </c>
      <c r="H32" s="99">
        <f t="shared" si="5"/>
        <v>1985358</v>
      </c>
      <c r="I32" s="99">
        <f t="shared" si="5"/>
        <v>13091650</v>
      </c>
      <c r="J32" s="99">
        <f t="shared" si="5"/>
        <v>12950828</v>
      </c>
      <c r="K32" s="99">
        <f t="shared" si="5"/>
        <v>17602216</v>
      </c>
      <c r="L32" s="99">
        <f t="shared" si="5"/>
        <v>35804891</v>
      </c>
      <c r="M32" s="99">
        <f t="shared" si="5"/>
        <v>66357935</v>
      </c>
      <c r="N32" s="99">
        <f t="shared" si="5"/>
        <v>2733864</v>
      </c>
      <c r="O32" s="99">
        <f t="shared" si="5"/>
        <v>17694059</v>
      </c>
      <c r="P32" s="99">
        <f t="shared" si="5"/>
        <v>16898553</v>
      </c>
      <c r="Q32" s="99">
        <f t="shared" si="5"/>
        <v>37326476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116776061</v>
      </c>
      <c r="W32" s="99">
        <f t="shared" si="5"/>
        <v>161009935</v>
      </c>
      <c r="X32" s="99">
        <f t="shared" si="5"/>
        <v>-44233874</v>
      </c>
      <c r="Y32" s="100">
        <f>+IF(W32&lt;&gt;0,(X32/W32)*100,0)</f>
        <v>-27.472760609461773</v>
      </c>
      <c r="Z32" s="101">
        <f t="shared" si="5"/>
        <v>214679913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318919021</v>
      </c>
      <c r="C35" s="18">
        <v>0</v>
      </c>
      <c r="D35" s="58">
        <v>338729000</v>
      </c>
      <c r="E35" s="59">
        <v>333769000</v>
      </c>
      <c r="F35" s="59">
        <v>379171513</v>
      </c>
      <c r="G35" s="59">
        <v>400006088</v>
      </c>
      <c r="H35" s="59">
        <v>404181772</v>
      </c>
      <c r="I35" s="59">
        <v>404181772</v>
      </c>
      <c r="J35" s="59">
        <v>395840811</v>
      </c>
      <c r="K35" s="59">
        <v>383912365</v>
      </c>
      <c r="L35" s="59">
        <v>414632772</v>
      </c>
      <c r="M35" s="59">
        <v>414632772</v>
      </c>
      <c r="N35" s="59">
        <v>391122733</v>
      </c>
      <c r="O35" s="59">
        <v>352510437</v>
      </c>
      <c r="P35" s="59">
        <v>452990201</v>
      </c>
      <c r="Q35" s="59">
        <v>452990201</v>
      </c>
      <c r="R35" s="59">
        <v>0</v>
      </c>
      <c r="S35" s="59">
        <v>0</v>
      </c>
      <c r="T35" s="59">
        <v>0</v>
      </c>
      <c r="U35" s="59">
        <v>0</v>
      </c>
      <c r="V35" s="59">
        <v>452990201</v>
      </c>
      <c r="W35" s="59">
        <v>250326750</v>
      </c>
      <c r="X35" s="59">
        <v>202663451</v>
      </c>
      <c r="Y35" s="60">
        <v>80.96</v>
      </c>
      <c r="Z35" s="61">
        <v>333769000</v>
      </c>
    </row>
    <row r="36" spans="1:26" ht="13.5">
      <c r="A36" s="57" t="s">
        <v>53</v>
      </c>
      <c r="B36" s="18">
        <v>1274265814</v>
      </c>
      <c r="C36" s="18">
        <v>0</v>
      </c>
      <c r="D36" s="58">
        <v>1407232608</v>
      </c>
      <c r="E36" s="59">
        <v>1449683000</v>
      </c>
      <c r="F36" s="59">
        <v>1274410659</v>
      </c>
      <c r="G36" s="59">
        <v>1273967844</v>
      </c>
      <c r="H36" s="59">
        <v>1262242967</v>
      </c>
      <c r="I36" s="59">
        <v>1262242967</v>
      </c>
      <c r="J36" s="59">
        <v>1258798401</v>
      </c>
      <c r="K36" s="59">
        <v>1260194718</v>
      </c>
      <c r="L36" s="59">
        <v>1281755568</v>
      </c>
      <c r="M36" s="59">
        <v>1281755568</v>
      </c>
      <c r="N36" s="59">
        <v>1281891053</v>
      </c>
      <c r="O36" s="59">
        <v>1287363223</v>
      </c>
      <c r="P36" s="59">
        <v>1303319161</v>
      </c>
      <c r="Q36" s="59">
        <v>1303319161</v>
      </c>
      <c r="R36" s="59">
        <v>0</v>
      </c>
      <c r="S36" s="59">
        <v>0</v>
      </c>
      <c r="T36" s="59">
        <v>0</v>
      </c>
      <c r="U36" s="59">
        <v>0</v>
      </c>
      <c r="V36" s="59">
        <v>1303319161</v>
      </c>
      <c r="W36" s="59">
        <v>1087262250</v>
      </c>
      <c r="X36" s="59">
        <v>216056911</v>
      </c>
      <c r="Y36" s="60">
        <v>19.87</v>
      </c>
      <c r="Z36" s="61">
        <v>1449683000</v>
      </c>
    </row>
    <row r="37" spans="1:26" ht="13.5">
      <c r="A37" s="57" t="s">
        <v>54</v>
      </c>
      <c r="B37" s="18">
        <v>146087734</v>
      </c>
      <c r="C37" s="18">
        <v>0</v>
      </c>
      <c r="D37" s="58">
        <v>58250000</v>
      </c>
      <c r="E37" s="59">
        <v>70760000</v>
      </c>
      <c r="F37" s="59">
        <v>293741535</v>
      </c>
      <c r="G37" s="59">
        <v>314285561</v>
      </c>
      <c r="H37" s="59">
        <v>163917674</v>
      </c>
      <c r="I37" s="59">
        <v>163917674</v>
      </c>
      <c r="J37" s="59">
        <v>165443559</v>
      </c>
      <c r="K37" s="59">
        <v>186804966</v>
      </c>
      <c r="L37" s="59">
        <v>133484669</v>
      </c>
      <c r="M37" s="59">
        <v>133484669</v>
      </c>
      <c r="N37" s="59">
        <v>156051606</v>
      </c>
      <c r="O37" s="59">
        <v>171189164</v>
      </c>
      <c r="P37" s="59">
        <v>128292510</v>
      </c>
      <c r="Q37" s="59">
        <v>128292510</v>
      </c>
      <c r="R37" s="59">
        <v>0</v>
      </c>
      <c r="S37" s="59">
        <v>0</v>
      </c>
      <c r="T37" s="59">
        <v>0</v>
      </c>
      <c r="U37" s="59">
        <v>0</v>
      </c>
      <c r="V37" s="59">
        <v>128292510</v>
      </c>
      <c r="W37" s="59">
        <v>53070000</v>
      </c>
      <c r="X37" s="59">
        <v>75222510</v>
      </c>
      <c r="Y37" s="60">
        <v>141.74</v>
      </c>
      <c r="Z37" s="61">
        <v>70760000</v>
      </c>
    </row>
    <row r="38" spans="1:26" ht="13.5">
      <c r="A38" s="57" t="s">
        <v>55</v>
      </c>
      <c r="B38" s="18">
        <v>78451541</v>
      </c>
      <c r="C38" s="18">
        <v>0</v>
      </c>
      <c r="D38" s="58">
        <v>87848000</v>
      </c>
      <c r="E38" s="59">
        <v>85848000</v>
      </c>
      <c r="F38" s="59">
        <v>89056031</v>
      </c>
      <c r="G38" s="59">
        <v>88922849</v>
      </c>
      <c r="H38" s="59">
        <v>86698465</v>
      </c>
      <c r="I38" s="59">
        <v>86698465</v>
      </c>
      <c r="J38" s="59">
        <v>85307669</v>
      </c>
      <c r="K38" s="59">
        <v>76444244</v>
      </c>
      <c r="L38" s="59">
        <v>72818348</v>
      </c>
      <c r="M38" s="59">
        <v>72818348</v>
      </c>
      <c r="N38" s="59">
        <v>71193450</v>
      </c>
      <c r="O38" s="59">
        <v>70726933</v>
      </c>
      <c r="P38" s="59">
        <v>69550128</v>
      </c>
      <c r="Q38" s="59">
        <v>69550128</v>
      </c>
      <c r="R38" s="59">
        <v>0</v>
      </c>
      <c r="S38" s="59">
        <v>0</v>
      </c>
      <c r="T38" s="59">
        <v>0</v>
      </c>
      <c r="U38" s="59">
        <v>0</v>
      </c>
      <c r="V38" s="59">
        <v>69550128</v>
      </c>
      <c r="W38" s="59">
        <v>64386000</v>
      </c>
      <c r="X38" s="59">
        <v>5164128</v>
      </c>
      <c r="Y38" s="60">
        <v>8.02</v>
      </c>
      <c r="Z38" s="61">
        <v>85848000</v>
      </c>
    </row>
    <row r="39" spans="1:26" ht="13.5">
      <c r="A39" s="57" t="s">
        <v>56</v>
      </c>
      <c r="B39" s="18">
        <v>1368645560</v>
      </c>
      <c r="C39" s="18">
        <v>0</v>
      </c>
      <c r="D39" s="58">
        <v>1599863608</v>
      </c>
      <c r="E39" s="59">
        <v>1626844000</v>
      </c>
      <c r="F39" s="59">
        <v>1270784606</v>
      </c>
      <c r="G39" s="59">
        <v>1270765522</v>
      </c>
      <c r="H39" s="59">
        <v>1415808600</v>
      </c>
      <c r="I39" s="59">
        <v>1415808600</v>
      </c>
      <c r="J39" s="59">
        <v>1403887984</v>
      </c>
      <c r="K39" s="59">
        <v>1380857873</v>
      </c>
      <c r="L39" s="59">
        <v>1490085323</v>
      </c>
      <c r="M39" s="59">
        <v>1490085323</v>
      </c>
      <c r="N39" s="59">
        <v>1445768730</v>
      </c>
      <c r="O39" s="59">
        <v>1397957563</v>
      </c>
      <c r="P39" s="59">
        <v>1558466724</v>
      </c>
      <c r="Q39" s="59">
        <v>1558466724</v>
      </c>
      <c r="R39" s="59">
        <v>0</v>
      </c>
      <c r="S39" s="59">
        <v>0</v>
      </c>
      <c r="T39" s="59">
        <v>0</v>
      </c>
      <c r="U39" s="59">
        <v>0</v>
      </c>
      <c r="V39" s="59">
        <v>1558466724</v>
      </c>
      <c r="W39" s="59">
        <v>1220133000</v>
      </c>
      <c r="X39" s="59">
        <v>338333724</v>
      </c>
      <c r="Y39" s="60">
        <v>27.73</v>
      </c>
      <c r="Z39" s="61">
        <v>1626844000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85072494</v>
      </c>
      <c r="C42" s="18">
        <v>0</v>
      </c>
      <c r="D42" s="58">
        <v>204065347</v>
      </c>
      <c r="E42" s="59">
        <v>204065347</v>
      </c>
      <c r="F42" s="59">
        <v>131999682</v>
      </c>
      <c r="G42" s="59">
        <v>-32961215</v>
      </c>
      <c r="H42" s="59">
        <v>-88860621</v>
      </c>
      <c r="I42" s="59">
        <v>10177846</v>
      </c>
      <c r="J42" s="59">
        <v>39581063</v>
      </c>
      <c r="K42" s="59">
        <v>-34207269</v>
      </c>
      <c r="L42" s="59">
        <v>93458540</v>
      </c>
      <c r="M42" s="59">
        <v>98832334</v>
      </c>
      <c r="N42" s="59">
        <v>-48547776</v>
      </c>
      <c r="O42" s="59">
        <v>-13672437</v>
      </c>
      <c r="P42" s="59">
        <v>116716616</v>
      </c>
      <c r="Q42" s="59">
        <v>54496403</v>
      </c>
      <c r="R42" s="59">
        <v>0</v>
      </c>
      <c r="S42" s="59">
        <v>0</v>
      </c>
      <c r="T42" s="59">
        <v>0</v>
      </c>
      <c r="U42" s="59">
        <v>0</v>
      </c>
      <c r="V42" s="59">
        <v>163506583</v>
      </c>
      <c r="W42" s="59">
        <v>272384832</v>
      </c>
      <c r="X42" s="59">
        <v>-108878249</v>
      </c>
      <c r="Y42" s="60">
        <v>-39.97</v>
      </c>
      <c r="Z42" s="61">
        <v>204065347</v>
      </c>
    </row>
    <row r="43" spans="1:26" ht="13.5">
      <c r="A43" s="57" t="s">
        <v>59</v>
      </c>
      <c r="B43" s="18">
        <v>-176932413</v>
      </c>
      <c r="C43" s="18">
        <v>0</v>
      </c>
      <c r="D43" s="58">
        <v>-214680000</v>
      </c>
      <c r="E43" s="59">
        <v>-214680000</v>
      </c>
      <c r="F43" s="59">
        <v>-3500740</v>
      </c>
      <c r="G43" s="59">
        <v>-7605552</v>
      </c>
      <c r="H43" s="59">
        <v>-17890000</v>
      </c>
      <c r="I43" s="59">
        <v>-28996292</v>
      </c>
      <c r="J43" s="59">
        <v>-17890000</v>
      </c>
      <c r="K43" s="59">
        <v>-13418296</v>
      </c>
      <c r="L43" s="59">
        <v>-24426503</v>
      </c>
      <c r="M43" s="59">
        <v>-55734799</v>
      </c>
      <c r="N43" s="59">
        <v>-2733864</v>
      </c>
      <c r="O43" s="59">
        <v>-17694059</v>
      </c>
      <c r="P43" s="59">
        <v>-26583249</v>
      </c>
      <c r="Q43" s="59">
        <v>-47011172</v>
      </c>
      <c r="R43" s="59">
        <v>0</v>
      </c>
      <c r="S43" s="59">
        <v>0</v>
      </c>
      <c r="T43" s="59">
        <v>0</v>
      </c>
      <c r="U43" s="59">
        <v>0</v>
      </c>
      <c r="V43" s="59">
        <v>-131742263</v>
      </c>
      <c r="W43" s="59">
        <v>-161010000</v>
      </c>
      <c r="X43" s="59">
        <v>29267737</v>
      </c>
      <c r="Y43" s="60">
        <v>-18.18</v>
      </c>
      <c r="Z43" s="61">
        <v>-214680000</v>
      </c>
    </row>
    <row r="44" spans="1:26" ht="13.5">
      <c r="A44" s="57" t="s">
        <v>60</v>
      </c>
      <c r="B44" s="18">
        <v>-12435130</v>
      </c>
      <c r="C44" s="18">
        <v>0</v>
      </c>
      <c r="D44" s="58">
        <v>-497000</v>
      </c>
      <c r="E44" s="59">
        <v>-497000</v>
      </c>
      <c r="F44" s="59">
        <v>0</v>
      </c>
      <c r="G44" s="59">
        <v>0</v>
      </c>
      <c r="H44" s="59">
        <v>-41000</v>
      </c>
      <c r="I44" s="59">
        <v>-41000</v>
      </c>
      <c r="J44" s="59">
        <v>-1224129</v>
      </c>
      <c r="K44" s="59">
        <v>-133182</v>
      </c>
      <c r="L44" s="59">
        <v>0</v>
      </c>
      <c r="M44" s="59">
        <v>-1357311</v>
      </c>
      <c r="N44" s="59">
        <v>-133182</v>
      </c>
      <c r="O44" s="59">
        <v>0</v>
      </c>
      <c r="P44" s="59">
        <v>-1593474</v>
      </c>
      <c r="Q44" s="59">
        <v>-1726656</v>
      </c>
      <c r="R44" s="59">
        <v>0</v>
      </c>
      <c r="S44" s="59">
        <v>0</v>
      </c>
      <c r="T44" s="59">
        <v>0</v>
      </c>
      <c r="U44" s="59">
        <v>0</v>
      </c>
      <c r="V44" s="59">
        <v>-3124967</v>
      </c>
      <c r="W44" s="59">
        <v>-369416</v>
      </c>
      <c r="X44" s="59">
        <v>-2755551</v>
      </c>
      <c r="Y44" s="60">
        <v>745.92</v>
      </c>
      <c r="Z44" s="61">
        <v>-497000</v>
      </c>
    </row>
    <row r="45" spans="1:26" ht="13.5">
      <c r="A45" s="69" t="s">
        <v>61</v>
      </c>
      <c r="B45" s="21">
        <v>30981594</v>
      </c>
      <c r="C45" s="21">
        <v>0</v>
      </c>
      <c r="D45" s="98">
        <v>38888348</v>
      </c>
      <c r="E45" s="99">
        <v>38888348</v>
      </c>
      <c r="F45" s="99">
        <v>159289498</v>
      </c>
      <c r="G45" s="99">
        <v>118722731</v>
      </c>
      <c r="H45" s="99">
        <v>11931110</v>
      </c>
      <c r="I45" s="99">
        <v>11931110</v>
      </c>
      <c r="J45" s="99">
        <v>32398044</v>
      </c>
      <c r="K45" s="99">
        <v>-15360703</v>
      </c>
      <c r="L45" s="99">
        <v>53671334</v>
      </c>
      <c r="M45" s="99">
        <v>53671334</v>
      </c>
      <c r="N45" s="99">
        <v>2256512</v>
      </c>
      <c r="O45" s="99">
        <v>-29109984</v>
      </c>
      <c r="P45" s="99">
        <v>59429909</v>
      </c>
      <c r="Q45" s="99">
        <v>59429909</v>
      </c>
      <c r="R45" s="99">
        <v>0</v>
      </c>
      <c r="S45" s="99">
        <v>0</v>
      </c>
      <c r="T45" s="99">
        <v>0</v>
      </c>
      <c r="U45" s="99">
        <v>0</v>
      </c>
      <c r="V45" s="99">
        <v>59429909</v>
      </c>
      <c r="W45" s="99">
        <v>161005417</v>
      </c>
      <c r="X45" s="99">
        <v>-101575508</v>
      </c>
      <c r="Y45" s="100">
        <v>-63.09</v>
      </c>
      <c r="Z45" s="101">
        <v>38888348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29061179</v>
      </c>
      <c r="C49" s="51">
        <v>0</v>
      </c>
      <c r="D49" s="128">
        <v>30628463</v>
      </c>
      <c r="E49" s="53">
        <v>27553844</v>
      </c>
      <c r="F49" s="53">
        <v>0</v>
      </c>
      <c r="G49" s="53">
        <v>0</v>
      </c>
      <c r="H49" s="53">
        <v>0</v>
      </c>
      <c r="I49" s="53">
        <v>24476206</v>
      </c>
      <c r="J49" s="53">
        <v>0</v>
      </c>
      <c r="K49" s="53">
        <v>0</v>
      </c>
      <c r="L49" s="53">
        <v>0</v>
      </c>
      <c r="M49" s="53">
        <v>22258125</v>
      </c>
      <c r="N49" s="53">
        <v>0</v>
      </c>
      <c r="O49" s="53">
        <v>0</v>
      </c>
      <c r="P49" s="53">
        <v>0</v>
      </c>
      <c r="Q49" s="53">
        <v>20528835</v>
      </c>
      <c r="R49" s="53">
        <v>0</v>
      </c>
      <c r="S49" s="53">
        <v>0</v>
      </c>
      <c r="T49" s="53">
        <v>0</v>
      </c>
      <c r="U49" s="53">
        <v>0</v>
      </c>
      <c r="V49" s="53">
        <v>113354488</v>
      </c>
      <c r="W49" s="53">
        <v>486196056</v>
      </c>
      <c r="X49" s="53">
        <v>754057196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6571731</v>
      </c>
      <c r="C51" s="51">
        <v>0</v>
      </c>
      <c r="D51" s="128">
        <v>59537</v>
      </c>
      <c r="E51" s="53">
        <v>83562</v>
      </c>
      <c r="F51" s="53">
        <v>0</v>
      </c>
      <c r="G51" s="53">
        <v>0</v>
      </c>
      <c r="H51" s="53">
        <v>0</v>
      </c>
      <c r="I51" s="53">
        <v>1972895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8687725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94.45028139270318</v>
      </c>
      <c r="C58" s="5">
        <f>IF(C67=0,0,+(C76/C67)*100)</f>
        <v>0</v>
      </c>
      <c r="D58" s="6">
        <f aca="true" t="shared" si="6" ref="D58:Z58">IF(D67=0,0,+(D76/D67)*100)</f>
        <v>57.35244913638703</v>
      </c>
      <c r="E58" s="7">
        <f t="shared" si="6"/>
        <v>57.35244913638703</v>
      </c>
      <c r="F58" s="7">
        <f t="shared" si="6"/>
        <v>0</v>
      </c>
      <c r="G58" s="7">
        <f t="shared" si="6"/>
        <v>6.633044976719605</v>
      </c>
      <c r="H58" s="7">
        <f t="shared" si="6"/>
        <v>5.103035668894499</v>
      </c>
      <c r="I58" s="7">
        <f t="shared" si="6"/>
        <v>37.27821850323885</v>
      </c>
      <c r="J58" s="7">
        <f t="shared" si="6"/>
        <v>140.28069507110038</v>
      </c>
      <c r="K58" s="7">
        <f t="shared" si="6"/>
        <v>14.938904051507498</v>
      </c>
      <c r="L58" s="7">
        <f t="shared" si="6"/>
        <v>7.84848703175131</v>
      </c>
      <c r="M58" s="7">
        <f t="shared" si="6"/>
        <v>50.60142760560259</v>
      </c>
      <c r="N58" s="7">
        <f t="shared" si="6"/>
        <v>59.81467349847625</v>
      </c>
      <c r="O58" s="7">
        <f t="shared" si="6"/>
        <v>31.211726626523088</v>
      </c>
      <c r="P58" s="7">
        <f t="shared" si="6"/>
        <v>19.12914524964927</v>
      </c>
      <c r="Q58" s="7">
        <f t="shared" si="6"/>
        <v>36.56482669149304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41.672769565316635</v>
      </c>
      <c r="W58" s="7">
        <f t="shared" si="6"/>
        <v>58.38478851872374</v>
      </c>
      <c r="X58" s="7">
        <f t="shared" si="6"/>
        <v>0</v>
      </c>
      <c r="Y58" s="7">
        <f t="shared" si="6"/>
        <v>0</v>
      </c>
      <c r="Z58" s="8">
        <f t="shared" si="6"/>
        <v>57.35244913638703</v>
      </c>
    </row>
    <row r="59" spans="1:26" ht="13.5">
      <c r="A59" s="36" t="s">
        <v>31</v>
      </c>
      <c r="B59" s="9">
        <f aca="true" t="shared" si="7" ref="B59:Z66">IF(B68=0,0,+(B77/B68)*100)</f>
        <v>106.5975481025936</v>
      </c>
      <c r="C59" s="9">
        <f t="shared" si="7"/>
        <v>0</v>
      </c>
      <c r="D59" s="2">
        <f t="shared" si="7"/>
        <v>85.52637063702726</v>
      </c>
      <c r="E59" s="10">
        <f t="shared" si="7"/>
        <v>85.52637063702726</v>
      </c>
      <c r="F59" s="10">
        <f t="shared" si="7"/>
        <v>0</v>
      </c>
      <c r="G59" s="10">
        <f t="shared" si="7"/>
        <v>8.991695856637632</v>
      </c>
      <c r="H59" s="10">
        <f t="shared" si="7"/>
        <v>7.64942195113387</v>
      </c>
      <c r="I59" s="10">
        <f t="shared" si="7"/>
        <v>54.14828543906604</v>
      </c>
      <c r="J59" s="10">
        <f t="shared" si="7"/>
        <v>93.09330278442879</v>
      </c>
      <c r="K59" s="10">
        <f t="shared" si="7"/>
        <v>13.178313905096257</v>
      </c>
      <c r="L59" s="10">
        <f t="shared" si="7"/>
        <v>15.726396809546367</v>
      </c>
      <c r="M59" s="10">
        <f t="shared" si="7"/>
        <v>36.10786884408661</v>
      </c>
      <c r="N59" s="10">
        <f t="shared" si="7"/>
        <v>54.435869142453164</v>
      </c>
      <c r="O59" s="10">
        <f t="shared" si="7"/>
        <v>27.72211870428426</v>
      </c>
      <c r="P59" s="10">
        <f t="shared" si="7"/>
        <v>2.8088531302507755</v>
      </c>
      <c r="Q59" s="10">
        <f t="shared" si="7"/>
        <v>27.182227178535467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39.06313309270366</v>
      </c>
      <c r="W59" s="10">
        <f t="shared" si="7"/>
        <v>85.52800583050248</v>
      </c>
      <c r="X59" s="10">
        <f t="shared" si="7"/>
        <v>0</v>
      </c>
      <c r="Y59" s="10">
        <f t="shared" si="7"/>
        <v>0</v>
      </c>
      <c r="Z59" s="11">
        <f t="shared" si="7"/>
        <v>85.52637063702726</v>
      </c>
    </row>
    <row r="60" spans="1:26" ht="13.5">
      <c r="A60" s="37" t="s">
        <v>32</v>
      </c>
      <c r="B60" s="12">
        <f t="shared" si="7"/>
        <v>82.90139709081478</v>
      </c>
      <c r="C60" s="12">
        <f t="shared" si="7"/>
        <v>0</v>
      </c>
      <c r="D60" s="3">
        <f t="shared" si="7"/>
        <v>45.3394440359576</v>
      </c>
      <c r="E60" s="13">
        <f t="shared" si="7"/>
        <v>45.3394440359576</v>
      </c>
      <c r="F60" s="13">
        <f t="shared" si="7"/>
        <v>0</v>
      </c>
      <c r="G60" s="13">
        <f t="shared" si="7"/>
        <v>2.2256602727084176</v>
      </c>
      <c r="H60" s="13">
        <f t="shared" si="7"/>
        <v>4.51789874675136</v>
      </c>
      <c r="I60" s="13">
        <f t="shared" si="7"/>
        <v>19.51587719074748</v>
      </c>
      <c r="J60" s="13">
        <f t="shared" si="7"/>
        <v>194.37994618715143</v>
      </c>
      <c r="K60" s="13">
        <f t="shared" si="7"/>
        <v>24.315225902214955</v>
      </c>
      <c r="L60" s="13">
        <f t="shared" si="7"/>
        <v>4.311297645554359</v>
      </c>
      <c r="M60" s="13">
        <f t="shared" si="7"/>
        <v>71.93957011576472</v>
      </c>
      <c r="N60" s="13">
        <f t="shared" si="7"/>
        <v>101.22188485340618</v>
      </c>
      <c r="O60" s="13">
        <f t="shared" si="7"/>
        <v>2.804462366767317</v>
      </c>
      <c r="P60" s="13">
        <f t="shared" si="7"/>
        <v>45.876842385821725</v>
      </c>
      <c r="Q60" s="13">
        <f t="shared" si="7"/>
        <v>47.77675559829423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49.23464291286173</v>
      </c>
      <c r="W60" s="13">
        <f t="shared" si="7"/>
        <v>46.90132197480643</v>
      </c>
      <c r="X60" s="13">
        <f t="shared" si="7"/>
        <v>0</v>
      </c>
      <c r="Y60" s="13">
        <f t="shared" si="7"/>
        <v>0</v>
      </c>
      <c r="Z60" s="14">
        <f t="shared" si="7"/>
        <v>45.3394440359576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94.15387656418113</v>
      </c>
      <c r="C62" s="12">
        <f t="shared" si="7"/>
        <v>0</v>
      </c>
      <c r="D62" s="3">
        <f t="shared" si="7"/>
        <v>55.28493972124634</v>
      </c>
      <c r="E62" s="13">
        <f t="shared" si="7"/>
        <v>55.28493972124634</v>
      </c>
      <c r="F62" s="13">
        <f t="shared" si="7"/>
        <v>0</v>
      </c>
      <c r="G62" s="13">
        <f t="shared" si="7"/>
        <v>2.32010931738005</v>
      </c>
      <c r="H62" s="13">
        <f t="shared" si="7"/>
        <v>4.788518215216384</v>
      </c>
      <c r="I62" s="13">
        <f t="shared" si="7"/>
        <v>20.140429978006182</v>
      </c>
      <c r="J62" s="13">
        <f t="shared" si="7"/>
        <v>198.15453637777333</v>
      </c>
      <c r="K62" s="13">
        <f t="shared" si="7"/>
        <v>22.17690460001601</v>
      </c>
      <c r="L62" s="13">
        <f t="shared" si="7"/>
        <v>4.453761866029788</v>
      </c>
      <c r="M62" s="13">
        <f t="shared" si="7"/>
        <v>72.65842271953372</v>
      </c>
      <c r="N62" s="13">
        <f t="shared" si="7"/>
        <v>103.45921692941367</v>
      </c>
      <c r="O62" s="13">
        <f t="shared" si="7"/>
        <v>2.6264203939473085</v>
      </c>
      <c r="P62" s="13">
        <f t="shared" si="7"/>
        <v>42.38707808147079</v>
      </c>
      <c r="Q62" s="13">
        <f t="shared" si="7"/>
        <v>48.51003262014571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50.98041678262628</v>
      </c>
      <c r="W62" s="13">
        <f t="shared" si="7"/>
        <v>57.75160753184233</v>
      </c>
      <c r="X62" s="13">
        <f t="shared" si="7"/>
        <v>0</v>
      </c>
      <c r="Y62" s="13">
        <f t="shared" si="7"/>
        <v>0</v>
      </c>
      <c r="Z62" s="14">
        <f t="shared" si="7"/>
        <v>55.28493972124634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49.53993443771814</v>
      </c>
      <c r="E63" s="13">
        <f t="shared" si="7"/>
        <v>49.53993443771814</v>
      </c>
      <c r="F63" s="13">
        <f t="shared" si="7"/>
        <v>0</v>
      </c>
      <c r="G63" s="13">
        <f t="shared" si="7"/>
        <v>5.479309188180545</v>
      </c>
      <c r="H63" s="13">
        <f t="shared" si="7"/>
        <v>5.030467086485753</v>
      </c>
      <c r="I63" s="13">
        <f t="shared" si="7"/>
        <v>83.90360493455411</v>
      </c>
      <c r="J63" s="13">
        <f t="shared" si="7"/>
        <v>15.6086186540732</v>
      </c>
      <c r="K63" s="13">
        <f t="shared" si="7"/>
        <v>41.93336418853672</v>
      </c>
      <c r="L63" s="13">
        <f t="shared" si="7"/>
        <v>2.905809289085395</v>
      </c>
      <c r="M63" s="13">
        <f t="shared" si="7"/>
        <v>18.97254270637689</v>
      </c>
      <c r="N63" s="13">
        <f t="shared" si="7"/>
        <v>10.525762513328027</v>
      </c>
      <c r="O63" s="13">
        <f t="shared" si="7"/>
        <v>12.513579225078889</v>
      </c>
      <c r="P63" s="13">
        <f t="shared" si="7"/>
        <v>400.65910139113834</v>
      </c>
      <c r="Q63" s="13">
        <f t="shared" si="7"/>
        <v>140.99858624949127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81.28978436548272</v>
      </c>
      <c r="W63" s="13">
        <f t="shared" si="7"/>
        <v>49.51845704625787</v>
      </c>
      <c r="X63" s="13">
        <f t="shared" si="7"/>
        <v>0</v>
      </c>
      <c r="Y63" s="13">
        <f t="shared" si="7"/>
        <v>0</v>
      </c>
      <c r="Z63" s="14">
        <f t="shared" si="7"/>
        <v>49.53993443771814</v>
      </c>
    </row>
    <row r="64" spans="1:26" ht="13.5">
      <c r="A64" s="38" t="s">
        <v>108</v>
      </c>
      <c r="B64" s="12">
        <f t="shared" si="7"/>
        <v>35.57330823029522</v>
      </c>
      <c r="C64" s="12">
        <f t="shared" si="7"/>
        <v>0</v>
      </c>
      <c r="D64" s="3">
        <f t="shared" si="7"/>
        <v>5.227238713933337</v>
      </c>
      <c r="E64" s="13">
        <f t="shared" si="7"/>
        <v>5.227238713933337</v>
      </c>
      <c r="F64" s="13">
        <f t="shared" si="7"/>
        <v>0</v>
      </c>
      <c r="G64" s="13">
        <f t="shared" si="7"/>
        <v>1.1329851209226287</v>
      </c>
      <c r="H64" s="13">
        <f t="shared" si="7"/>
        <v>1.0768557498786273</v>
      </c>
      <c r="I64" s="13">
        <f t="shared" si="7"/>
        <v>2.067138846132729</v>
      </c>
      <c r="J64" s="13">
        <f t="shared" si="7"/>
        <v>3.7383559729982383</v>
      </c>
      <c r="K64" s="13">
        <f t="shared" si="7"/>
        <v>7.519646080838354</v>
      </c>
      <c r="L64" s="13">
        <f t="shared" si="7"/>
        <v>0.8497431458218312</v>
      </c>
      <c r="M64" s="13">
        <f t="shared" si="7"/>
        <v>4.035815686895225</v>
      </c>
      <c r="N64" s="13">
        <f t="shared" si="7"/>
        <v>2.8589246544765547</v>
      </c>
      <c r="O64" s="13">
        <f t="shared" si="7"/>
        <v>3.13407761974332</v>
      </c>
      <c r="P64" s="13">
        <f t="shared" si="7"/>
        <v>1.3317368864510097</v>
      </c>
      <c r="Q64" s="13">
        <f t="shared" si="7"/>
        <v>2.441025306484078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2.8482030956774578</v>
      </c>
      <c r="W64" s="13">
        <f t="shared" si="7"/>
        <v>5.226480248793948</v>
      </c>
      <c r="X64" s="13">
        <f t="shared" si="7"/>
        <v>0</v>
      </c>
      <c r="Y64" s="13">
        <f t="shared" si="7"/>
        <v>0</v>
      </c>
      <c r="Z64" s="14">
        <f t="shared" si="7"/>
        <v>5.227238713933337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39.741747572815534</v>
      </c>
      <c r="E66" s="16">
        <f t="shared" si="7"/>
        <v>39.741747572815534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10.102207808728041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32.2945527284889</v>
      </c>
      <c r="N66" s="16">
        <f t="shared" si="7"/>
        <v>0</v>
      </c>
      <c r="O66" s="16">
        <f t="shared" si="7"/>
        <v>100</v>
      </c>
      <c r="P66" s="16">
        <f t="shared" si="7"/>
        <v>0</v>
      </c>
      <c r="Q66" s="16">
        <f t="shared" si="7"/>
        <v>31.485506204504567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29.736401981355463</v>
      </c>
      <c r="W66" s="16">
        <f t="shared" si="7"/>
        <v>39.75037361162146</v>
      </c>
      <c r="X66" s="16">
        <f t="shared" si="7"/>
        <v>0</v>
      </c>
      <c r="Y66" s="16">
        <f t="shared" si="7"/>
        <v>0</v>
      </c>
      <c r="Z66" s="17">
        <f t="shared" si="7"/>
        <v>39.741747572815534</v>
      </c>
    </row>
    <row r="67" spans="1:26" ht="13.5" hidden="1">
      <c r="A67" s="40" t="s">
        <v>111</v>
      </c>
      <c r="B67" s="23">
        <v>296112689</v>
      </c>
      <c r="C67" s="23"/>
      <c r="D67" s="24">
        <v>342759617</v>
      </c>
      <c r="E67" s="25">
        <v>342759617</v>
      </c>
      <c r="F67" s="25"/>
      <c r="G67" s="25">
        <v>29542239</v>
      </c>
      <c r="H67" s="25">
        <v>25114992</v>
      </c>
      <c r="I67" s="25">
        <v>54657231</v>
      </c>
      <c r="J67" s="25">
        <v>22323299</v>
      </c>
      <c r="K67" s="25">
        <v>23971966</v>
      </c>
      <c r="L67" s="25">
        <v>26829413</v>
      </c>
      <c r="M67" s="25">
        <v>73124678</v>
      </c>
      <c r="N67" s="25">
        <v>26268882</v>
      </c>
      <c r="O67" s="25">
        <v>28139994</v>
      </c>
      <c r="P67" s="25">
        <v>26389062</v>
      </c>
      <c r="Q67" s="25">
        <v>80797938</v>
      </c>
      <c r="R67" s="25"/>
      <c r="S67" s="25"/>
      <c r="T67" s="25"/>
      <c r="U67" s="25"/>
      <c r="V67" s="25">
        <v>208579847</v>
      </c>
      <c r="W67" s="25">
        <v>252527675</v>
      </c>
      <c r="X67" s="25"/>
      <c r="Y67" s="24"/>
      <c r="Z67" s="26">
        <v>342759617</v>
      </c>
    </row>
    <row r="68" spans="1:26" ht="13.5" hidden="1">
      <c r="A68" s="36" t="s">
        <v>31</v>
      </c>
      <c r="B68" s="18">
        <v>107986329</v>
      </c>
      <c r="C68" s="18"/>
      <c r="D68" s="19">
        <v>109634022</v>
      </c>
      <c r="E68" s="20">
        <v>109634022</v>
      </c>
      <c r="F68" s="20"/>
      <c r="G68" s="20">
        <v>19243767</v>
      </c>
      <c r="H68" s="20">
        <v>9739834</v>
      </c>
      <c r="I68" s="20">
        <v>28983601</v>
      </c>
      <c r="J68" s="20">
        <v>7471299</v>
      </c>
      <c r="K68" s="20">
        <v>9463631</v>
      </c>
      <c r="L68" s="20">
        <v>10242556</v>
      </c>
      <c r="M68" s="20">
        <v>27177486</v>
      </c>
      <c r="N68" s="20">
        <v>9150439</v>
      </c>
      <c r="O68" s="20">
        <v>10427071</v>
      </c>
      <c r="P68" s="20">
        <v>10462740</v>
      </c>
      <c r="Q68" s="20">
        <v>30040250</v>
      </c>
      <c r="R68" s="20"/>
      <c r="S68" s="20"/>
      <c r="T68" s="20"/>
      <c r="U68" s="20"/>
      <c r="V68" s="20">
        <v>86201337</v>
      </c>
      <c r="W68" s="20">
        <v>82225503</v>
      </c>
      <c r="X68" s="20"/>
      <c r="Y68" s="19"/>
      <c r="Z68" s="22">
        <v>109634022</v>
      </c>
    </row>
    <row r="69" spans="1:26" ht="13.5" hidden="1">
      <c r="A69" s="37" t="s">
        <v>32</v>
      </c>
      <c r="B69" s="18">
        <v>137776584</v>
      </c>
      <c r="C69" s="18"/>
      <c r="D69" s="19">
        <v>181625595</v>
      </c>
      <c r="E69" s="20">
        <v>181625595</v>
      </c>
      <c r="F69" s="20"/>
      <c r="G69" s="20">
        <v>10298472</v>
      </c>
      <c r="H69" s="20">
        <v>11876893</v>
      </c>
      <c r="I69" s="20">
        <v>22175365</v>
      </c>
      <c r="J69" s="20">
        <v>10074174</v>
      </c>
      <c r="K69" s="20">
        <v>9598932</v>
      </c>
      <c r="L69" s="20">
        <v>11479560</v>
      </c>
      <c r="M69" s="20">
        <v>31152666</v>
      </c>
      <c r="N69" s="20">
        <v>10601981</v>
      </c>
      <c r="O69" s="20">
        <v>12161618</v>
      </c>
      <c r="P69" s="20">
        <v>10362786</v>
      </c>
      <c r="Q69" s="20">
        <v>33126385</v>
      </c>
      <c r="R69" s="20"/>
      <c r="S69" s="20"/>
      <c r="T69" s="20"/>
      <c r="U69" s="20"/>
      <c r="V69" s="20">
        <v>86454416</v>
      </c>
      <c r="W69" s="20">
        <v>131677169</v>
      </c>
      <c r="X69" s="20"/>
      <c r="Y69" s="19"/>
      <c r="Z69" s="22">
        <v>181625595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107999721</v>
      </c>
      <c r="C71" s="18"/>
      <c r="D71" s="19">
        <v>141700093</v>
      </c>
      <c r="E71" s="20">
        <v>141700093</v>
      </c>
      <c r="F71" s="20"/>
      <c r="G71" s="20">
        <v>8180218</v>
      </c>
      <c r="H71" s="20">
        <v>10822847</v>
      </c>
      <c r="I71" s="20">
        <v>19003065</v>
      </c>
      <c r="J71" s="20">
        <v>9852321</v>
      </c>
      <c r="K71" s="20">
        <v>9895096</v>
      </c>
      <c r="L71" s="20">
        <v>10804372</v>
      </c>
      <c r="M71" s="20">
        <v>30551789</v>
      </c>
      <c r="N71" s="20">
        <v>10328060</v>
      </c>
      <c r="O71" s="20">
        <v>11110826</v>
      </c>
      <c r="P71" s="20">
        <v>9425783</v>
      </c>
      <c r="Q71" s="20">
        <v>30864669</v>
      </c>
      <c r="R71" s="20"/>
      <c r="S71" s="20"/>
      <c r="T71" s="20"/>
      <c r="U71" s="20"/>
      <c r="V71" s="20">
        <v>80419523</v>
      </c>
      <c r="W71" s="20">
        <v>101732666</v>
      </c>
      <c r="X71" s="20"/>
      <c r="Y71" s="19"/>
      <c r="Z71" s="22">
        <v>141700093</v>
      </c>
    </row>
    <row r="72" spans="1:26" ht="13.5" hidden="1">
      <c r="A72" s="38" t="s">
        <v>107</v>
      </c>
      <c r="B72" s="18">
        <v>3011444</v>
      </c>
      <c r="C72" s="18"/>
      <c r="D72" s="19">
        <v>4337860</v>
      </c>
      <c r="E72" s="20">
        <v>4337860</v>
      </c>
      <c r="F72" s="20"/>
      <c r="G72" s="20">
        <v>354771</v>
      </c>
      <c r="H72" s="20">
        <v>176584</v>
      </c>
      <c r="I72" s="20">
        <v>531355</v>
      </c>
      <c r="J72" s="20">
        <v>169400</v>
      </c>
      <c r="K72" s="20">
        <v>175011</v>
      </c>
      <c r="L72" s="20">
        <v>214639</v>
      </c>
      <c r="M72" s="20">
        <v>559050</v>
      </c>
      <c r="N72" s="20">
        <v>199767</v>
      </c>
      <c r="O72" s="20">
        <v>173979</v>
      </c>
      <c r="P72" s="20">
        <v>186466</v>
      </c>
      <c r="Q72" s="20">
        <v>560212</v>
      </c>
      <c r="R72" s="20"/>
      <c r="S72" s="20"/>
      <c r="T72" s="20"/>
      <c r="U72" s="20"/>
      <c r="V72" s="20">
        <v>1650617</v>
      </c>
      <c r="W72" s="20">
        <v>3253500</v>
      </c>
      <c r="X72" s="20"/>
      <c r="Y72" s="19"/>
      <c r="Z72" s="22">
        <v>4337860</v>
      </c>
    </row>
    <row r="73" spans="1:26" ht="13.5" hidden="1">
      <c r="A73" s="38" t="s">
        <v>108</v>
      </c>
      <c r="B73" s="18">
        <v>26765419</v>
      </c>
      <c r="C73" s="18"/>
      <c r="D73" s="19">
        <v>35587642</v>
      </c>
      <c r="E73" s="20">
        <v>35587642</v>
      </c>
      <c r="F73" s="20"/>
      <c r="G73" s="20">
        <v>1763483</v>
      </c>
      <c r="H73" s="20">
        <v>877462</v>
      </c>
      <c r="I73" s="20">
        <v>2640945</v>
      </c>
      <c r="J73" s="20">
        <v>880387</v>
      </c>
      <c r="K73" s="20">
        <v>880201</v>
      </c>
      <c r="L73" s="20">
        <v>880266</v>
      </c>
      <c r="M73" s="20">
        <v>2640854</v>
      </c>
      <c r="N73" s="20">
        <v>880331</v>
      </c>
      <c r="O73" s="20">
        <v>876813</v>
      </c>
      <c r="P73" s="20">
        <v>879453</v>
      </c>
      <c r="Q73" s="20">
        <v>2636597</v>
      </c>
      <c r="R73" s="20"/>
      <c r="S73" s="20"/>
      <c r="T73" s="20"/>
      <c r="U73" s="20"/>
      <c r="V73" s="20">
        <v>7918396</v>
      </c>
      <c r="W73" s="20">
        <v>26691003</v>
      </c>
      <c r="X73" s="20"/>
      <c r="Y73" s="19"/>
      <c r="Z73" s="22">
        <v>35587642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>
        <v>-827934</v>
      </c>
      <c r="K74" s="20">
        <v>-1351376</v>
      </c>
      <c r="L74" s="20">
        <v>-419717</v>
      </c>
      <c r="M74" s="20">
        <v>-2599027</v>
      </c>
      <c r="N74" s="20">
        <v>-806177</v>
      </c>
      <c r="O74" s="20"/>
      <c r="P74" s="20">
        <v>-128916</v>
      </c>
      <c r="Q74" s="20">
        <v>-935093</v>
      </c>
      <c r="R74" s="20"/>
      <c r="S74" s="20"/>
      <c r="T74" s="20"/>
      <c r="U74" s="20"/>
      <c r="V74" s="20">
        <v>-3534120</v>
      </c>
      <c r="W74" s="20"/>
      <c r="X74" s="20"/>
      <c r="Y74" s="19"/>
      <c r="Z74" s="22"/>
    </row>
    <row r="75" spans="1:26" ht="13.5" hidden="1">
      <c r="A75" s="39" t="s">
        <v>110</v>
      </c>
      <c r="B75" s="27">
        <v>50349776</v>
      </c>
      <c r="C75" s="27"/>
      <c r="D75" s="28">
        <v>51500000</v>
      </c>
      <c r="E75" s="29">
        <v>51500000</v>
      </c>
      <c r="F75" s="29"/>
      <c r="G75" s="29"/>
      <c r="H75" s="29">
        <v>3498265</v>
      </c>
      <c r="I75" s="29">
        <v>3498265</v>
      </c>
      <c r="J75" s="29">
        <v>4777826</v>
      </c>
      <c r="K75" s="29">
        <v>4909403</v>
      </c>
      <c r="L75" s="29">
        <v>5107297</v>
      </c>
      <c r="M75" s="29">
        <v>14794526</v>
      </c>
      <c r="N75" s="29">
        <v>6516462</v>
      </c>
      <c r="O75" s="29">
        <v>5551305</v>
      </c>
      <c r="P75" s="29">
        <v>5563536</v>
      </c>
      <c r="Q75" s="29">
        <v>17631303</v>
      </c>
      <c r="R75" s="29"/>
      <c r="S75" s="29"/>
      <c r="T75" s="29"/>
      <c r="U75" s="29"/>
      <c r="V75" s="29">
        <v>35924094</v>
      </c>
      <c r="W75" s="29">
        <v>38625003</v>
      </c>
      <c r="X75" s="29"/>
      <c r="Y75" s="28"/>
      <c r="Z75" s="30">
        <v>51500000</v>
      </c>
    </row>
    <row r="76" spans="1:26" ht="13.5" hidden="1">
      <c r="A76" s="41" t="s">
        <v>112</v>
      </c>
      <c r="B76" s="31">
        <v>279679268</v>
      </c>
      <c r="C76" s="31"/>
      <c r="D76" s="32">
        <v>196581035</v>
      </c>
      <c r="E76" s="33">
        <v>196581035</v>
      </c>
      <c r="F76" s="33">
        <v>17134065</v>
      </c>
      <c r="G76" s="33">
        <v>1959550</v>
      </c>
      <c r="H76" s="33">
        <v>1281627</v>
      </c>
      <c r="I76" s="33">
        <v>20375242</v>
      </c>
      <c r="J76" s="33">
        <v>31315279</v>
      </c>
      <c r="K76" s="33">
        <v>3581149</v>
      </c>
      <c r="L76" s="33">
        <v>2105703</v>
      </c>
      <c r="M76" s="33">
        <v>37002131</v>
      </c>
      <c r="N76" s="33">
        <v>15712646</v>
      </c>
      <c r="O76" s="33">
        <v>8782978</v>
      </c>
      <c r="P76" s="33">
        <v>5048002</v>
      </c>
      <c r="Q76" s="33">
        <v>29543626</v>
      </c>
      <c r="R76" s="33"/>
      <c r="S76" s="33"/>
      <c r="T76" s="33"/>
      <c r="U76" s="33"/>
      <c r="V76" s="33">
        <v>86920999</v>
      </c>
      <c r="W76" s="33">
        <v>147437749</v>
      </c>
      <c r="X76" s="33"/>
      <c r="Y76" s="32"/>
      <c r="Z76" s="34">
        <v>196581035</v>
      </c>
    </row>
    <row r="77" spans="1:26" ht="13.5" hidden="1">
      <c r="A77" s="36" t="s">
        <v>31</v>
      </c>
      <c r="B77" s="18">
        <v>115110779</v>
      </c>
      <c r="C77" s="18"/>
      <c r="D77" s="19">
        <v>93766000</v>
      </c>
      <c r="E77" s="20">
        <v>93766000</v>
      </c>
      <c r="F77" s="20">
        <v>13218741</v>
      </c>
      <c r="G77" s="20">
        <v>1730341</v>
      </c>
      <c r="H77" s="20">
        <v>745041</v>
      </c>
      <c r="I77" s="20">
        <v>15694123</v>
      </c>
      <c r="J77" s="20">
        <v>6955279</v>
      </c>
      <c r="K77" s="20">
        <v>1247147</v>
      </c>
      <c r="L77" s="20">
        <v>1610785</v>
      </c>
      <c r="M77" s="20">
        <v>9813211</v>
      </c>
      <c r="N77" s="20">
        <v>4981121</v>
      </c>
      <c r="O77" s="20">
        <v>2890605</v>
      </c>
      <c r="P77" s="20">
        <v>293883</v>
      </c>
      <c r="Q77" s="20">
        <v>8165609</v>
      </c>
      <c r="R77" s="20"/>
      <c r="S77" s="20"/>
      <c r="T77" s="20"/>
      <c r="U77" s="20"/>
      <c r="V77" s="20">
        <v>33672943</v>
      </c>
      <c r="W77" s="20">
        <v>70325833</v>
      </c>
      <c r="X77" s="20"/>
      <c r="Y77" s="19"/>
      <c r="Z77" s="22">
        <v>93766000</v>
      </c>
    </row>
    <row r="78" spans="1:26" ht="13.5" hidden="1">
      <c r="A78" s="37" t="s">
        <v>32</v>
      </c>
      <c r="B78" s="18">
        <v>114218713</v>
      </c>
      <c r="C78" s="18"/>
      <c r="D78" s="19">
        <v>82348035</v>
      </c>
      <c r="E78" s="20">
        <v>82348035</v>
      </c>
      <c r="F78" s="20">
        <v>3561922</v>
      </c>
      <c r="G78" s="20">
        <v>229209</v>
      </c>
      <c r="H78" s="20">
        <v>536586</v>
      </c>
      <c r="I78" s="20">
        <v>4327717</v>
      </c>
      <c r="J78" s="20">
        <v>19582174</v>
      </c>
      <c r="K78" s="20">
        <v>2334002</v>
      </c>
      <c r="L78" s="20">
        <v>494918</v>
      </c>
      <c r="M78" s="20">
        <v>22411094</v>
      </c>
      <c r="N78" s="20">
        <v>10731525</v>
      </c>
      <c r="O78" s="20">
        <v>341068</v>
      </c>
      <c r="P78" s="20">
        <v>4754119</v>
      </c>
      <c r="Q78" s="20">
        <v>15826712</v>
      </c>
      <c r="R78" s="20"/>
      <c r="S78" s="20"/>
      <c r="T78" s="20"/>
      <c r="U78" s="20"/>
      <c r="V78" s="20">
        <v>42565523</v>
      </c>
      <c r="W78" s="20">
        <v>61758333</v>
      </c>
      <c r="X78" s="20"/>
      <c r="Y78" s="19"/>
      <c r="Z78" s="22">
        <v>82348035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101685924</v>
      </c>
      <c r="C80" s="18"/>
      <c r="D80" s="19">
        <v>78338811</v>
      </c>
      <c r="E80" s="20">
        <v>78338811</v>
      </c>
      <c r="F80" s="20">
        <v>3119255</v>
      </c>
      <c r="G80" s="20">
        <v>189790</v>
      </c>
      <c r="H80" s="20">
        <v>518254</v>
      </c>
      <c r="I80" s="20">
        <v>3827299</v>
      </c>
      <c r="J80" s="20">
        <v>19522821</v>
      </c>
      <c r="K80" s="20">
        <v>2194426</v>
      </c>
      <c r="L80" s="20">
        <v>481201</v>
      </c>
      <c r="M80" s="20">
        <v>22198448</v>
      </c>
      <c r="N80" s="20">
        <v>10685330</v>
      </c>
      <c r="O80" s="20">
        <v>291817</v>
      </c>
      <c r="P80" s="20">
        <v>3995314</v>
      </c>
      <c r="Q80" s="20">
        <v>14972461</v>
      </c>
      <c r="R80" s="20"/>
      <c r="S80" s="20"/>
      <c r="T80" s="20"/>
      <c r="U80" s="20"/>
      <c r="V80" s="20">
        <v>40998208</v>
      </c>
      <c r="W80" s="20">
        <v>58752250</v>
      </c>
      <c r="X80" s="20"/>
      <c r="Y80" s="19"/>
      <c r="Z80" s="22">
        <v>78338811</v>
      </c>
    </row>
    <row r="81" spans="1:26" ht="13.5" hidden="1">
      <c r="A81" s="38" t="s">
        <v>107</v>
      </c>
      <c r="B81" s="18">
        <v>3011444</v>
      </c>
      <c r="C81" s="18"/>
      <c r="D81" s="19">
        <v>2148973</v>
      </c>
      <c r="E81" s="20">
        <v>2148973</v>
      </c>
      <c r="F81" s="20">
        <v>417504</v>
      </c>
      <c r="G81" s="20">
        <v>19439</v>
      </c>
      <c r="H81" s="20">
        <v>8883</v>
      </c>
      <c r="I81" s="20">
        <v>445826</v>
      </c>
      <c r="J81" s="20">
        <v>26441</v>
      </c>
      <c r="K81" s="20">
        <v>73388</v>
      </c>
      <c r="L81" s="20">
        <v>6237</v>
      </c>
      <c r="M81" s="20">
        <v>106066</v>
      </c>
      <c r="N81" s="20">
        <v>21027</v>
      </c>
      <c r="O81" s="20">
        <v>21771</v>
      </c>
      <c r="P81" s="20">
        <v>747093</v>
      </c>
      <c r="Q81" s="20">
        <v>789891</v>
      </c>
      <c r="R81" s="20"/>
      <c r="S81" s="20"/>
      <c r="T81" s="20"/>
      <c r="U81" s="20"/>
      <c r="V81" s="20">
        <v>1341783</v>
      </c>
      <c r="W81" s="20">
        <v>1611083</v>
      </c>
      <c r="X81" s="20"/>
      <c r="Y81" s="19"/>
      <c r="Z81" s="22">
        <v>2148973</v>
      </c>
    </row>
    <row r="82" spans="1:26" ht="13.5" hidden="1">
      <c r="A82" s="38" t="s">
        <v>108</v>
      </c>
      <c r="B82" s="18">
        <v>9521345</v>
      </c>
      <c r="C82" s="18"/>
      <c r="D82" s="19">
        <v>1860251</v>
      </c>
      <c r="E82" s="20">
        <v>1860251</v>
      </c>
      <c r="F82" s="20">
        <v>25163</v>
      </c>
      <c r="G82" s="20">
        <v>19980</v>
      </c>
      <c r="H82" s="20">
        <v>9449</v>
      </c>
      <c r="I82" s="20">
        <v>54592</v>
      </c>
      <c r="J82" s="20">
        <v>32912</v>
      </c>
      <c r="K82" s="20">
        <v>66188</v>
      </c>
      <c r="L82" s="20">
        <v>7480</v>
      </c>
      <c r="M82" s="20">
        <v>106580</v>
      </c>
      <c r="N82" s="20">
        <v>25168</v>
      </c>
      <c r="O82" s="20">
        <v>27480</v>
      </c>
      <c r="P82" s="20">
        <v>11712</v>
      </c>
      <c r="Q82" s="20">
        <v>64360</v>
      </c>
      <c r="R82" s="20"/>
      <c r="S82" s="20"/>
      <c r="T82" s="20"/>
      <c r="U82" s="20"/>
      <c r="V82" s="20">
        <v>225532</v>
      </c>
      <c r="W82" s="20">
        <v>1395000</v>
      </c>
      <c r="X82" s="20"/>
      <c r="Y82" s="19"/>
      <c r="Z82" s="22">
        <v>1860251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50349776</v>
      </c>
      <c r="C84" s="27"/>
      <c r="D84" s="28">
        <v>20467000</v>
      </c>
      <c r="E84" s="29">
        <v>20467000</v>
      </c>
      <c r="F84" s="29">
        <v>353402</v>
      </c>
      <c r="G84" s="29"/>
      <c r="H84" s="29"/>
      <c r="I84" s="29">
        <v>353402</v>
      </c>
      <c r="J84" s="29">
        <v>4777826</v>
      </c>
      <c r="K84" s="29"/>
      <c r="L84" s="29"/>
      <c r="M84" s="29">
        <v>4777826</v>
      </c>
      <c r="N84" s="29"/>
      <c r="O84" s="29">
        <v>5551305</v>
      </c>
      <c r="P84" s="29"/>
      <c r="Q84" s="29">
        <v>5551305</v>
      </c>
      <c r="R84" s="29"/>
      <c r="S84" s="29"/>
      <c r="T84" s="29"/>
      <c r="U84" s="29"/>
      <c r="V84" s="29">
        <v>10682533</v>
      </c>
      <c r="W84" s="29">
        <v>15353583</v>
      </c>
      <c r="X84" s="29"/>
      <c r="Y84" s="28"/>
      <c r="Z84" s="30">
        <v>20467000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2590763</v>
      </c>
      <c r="C7" s="18">
        <v>0</v>
      </c>
      <c r="D7" s="58">
        <v>1100000</v>
      </c>
      <c r="E7" s="59">
        <v>1500000</v>
      </c>
      <c r="F7" s="59">
        <v>0</v>
      </c>
      <c r="G7" s="59">
        <v>92932</v>
      </c>
      <c r="H7" s="59">
        <v>193404</v>
      </c>
      <c r="I7" s="59">
        <v>286336</v>
      </c>
      <c r="J7" s="59">
        <v>315185</v>
      </c>
      <c r="K7" s="59">
        <v>295847</v>
      </c>
      <c r="L7" s="59">
        <v>112446</v>
      </c>
      <c r="M7" s="59">
        <v>723478</v>
      </c>
      <c r="N7" s="59">
        <v>0</v>
      </c>
      <c r="O7" s="59">
        <v>269671</v>
      </c>
      <c r="P7" s="59">
        <v>0</v>
      </c>
      <c r="Q7" s="59">
        <v>269671</v>
      </c>
      <c r="R7" s="59">
        <v>0</v>
      </c>
      <c r="S7" s="59">
        <v>0</v>
      </c>
      <c r="T7" s="59">
        <v>0</v>
      </c>
      <c r="U7" s="59">
        <v>0</v>
      </c>
      <c r="V7" s="59">
        <v>1279485</v>
      </c>
      <c r="W7" s="59">
        <v>996637</v>
      </c>
      <c r="X7" s="59">
        <v>282848</v>
      </c>
      <c r="Y7" s="60">
        <v>28.38</v>
      </c>
      <c r="Z7" s="61">
        <v>1500000</v>
      </c>
    </row>
    <row r="8" spans="1:26" ht="13.5">
      <c r="A8" s="57" t="s">
        <v>34</v>
      </c>
      <c r="B8" s="18">
        <v>317473583</v>
      </c>
      <c r="C8" s="18">
        <v>0</v>
      </c>
      <c r="D8" s="58">
        <v>318413000</v>
      </c>
      <c r="E8" s="59">
        <v>319264350</v>
      </c>
      <c r="F8" s="59">
        <v>131887050</v>
      </c>
      <c r="G8" s="59">
        <v>4831200</v>
      </c>
      <c r="H8" s="59">
        <v>0</v>
      </c>
      <c r="I8" s="59">
        <v>136718250</v>
      </c>
      <c r="J8" s="59">
        <v>0</v>
      </c>
      <c r="K8" s="59">
        <v>0</v>
      </c>
      <c r="L8" s="59">
        <v>103921000</v>
      </c>
      <c r="M8" s="59">
        <v>103921000</v>
      </c>
      <c r="N8" s="59">
        <v>708000</v>
      </c>
      <c r="O8" s="59">
        <v>1809511</v>
      </c>
      <c r="P8" s="59">
        <v>79033149</v>
      </c>
      <c r="Q8" s="59">
        <v>81550660</v>
      </c>
      <c r="R8" s="59">
        <v>0</v>
      </c>
      <c r="S8" s="59">
        <v>0</v>
      </c>
      <c r="T8" s="59">
        <v>0</v>
      </c>
      <c r="U8" s="59">
        <v>0</v>
      </c>
      <c r="V8" s="59">
        <v>322189910</v>
      </c>
      <c r="W8" s="59">
        <v>318413056</v>
      </c>
      <c r="X8" s="59">
        <v>3776854</v>
      </c>
      <c r="Y8" s="60">
        <v>1.19</v>
      </c>
      <c r="Z8" s="61">
        <v>319264350</v>
      </c>
    </row>
    <row r="9" spans="1:26" ht="13.5">
      <c r="A9" s="57" t="s">
        <v>35</v>
      </c>
      <c r="B9" s="18">
        <v>4155646</v>
      </c>
      <c r="C9" s="18">
        <v>0</v>
      </c>
      <c r="D9" s="58">
        <v>630000</v>
      </c>
      <c r="E9" s="59">
        <v>250000</v>
      </c>
      <c r="F9" s="59">
        <v>21808</v>
      </c>
      <c r="G9" s="59">
        <v>31366</v>
      </c>
      <c r="H9" s="59">
        <v>41740</v>
      </c>
      <c r="I9" s="59">
        <v>94914</v>
      </c>
      <c r="J9" s="59">
        <v>34194</v>
      </c>
      <c r="K9" s="59">
        <v>35651</v>
      </c>
      <c r="L9" s="59">
        <v>36296</v>
      </c>
      <c r="M9" s="59">
        <v>106141</v>
      </c>
      <c r="N9" s="59">
        <v>47112</v>
      </c>
      <c r="O9" s="59">
        <v>64310</v>
      </c>
      <c r="P9" s="59">
        <v>29817</v>
      </c>
      <c r="Q9" s="59">
        <v>141239</v>
      </c>
      <c r="R9" s="59">
        <v>0</v>
      </c>
      <c r="S9" s="59">
        <v>0</v>
      </c>
      <c r="T9" s="59">
        <v>0</v>
      </c>
      <c r="U9" s="59">
        <v>0</v>
      </c>
      <c r="V9" s="59">
        <v>342294</v>
      </c>
      <c r="W9" s="59">
        <v>505394</v>
      </c>
      <c r="X9" s="59">
        <v>-163100</v>
      </c>
      <c r="Y9" s="60">
        <v>-32.27</v>
      </c>
      <c r="Z9" s="61">
        <v>250000</v>
      </c>
    </row>
    <row r="10" spans="1:26" ht="25.5">
      <c r="A10" s="62" t="s">
        <v>97</v>
      </c>
      <c r="B10" s="63">
        <f>SUM(B5:B9)</f>
        <v>324219992</v>
      </c>
      <c r="C10" s="63">
        <f>SUM(C5:C9)</f>
        <v>0</v>
      </c>
      <c r="D10" s="64">
        <f aca="true" t="shared" si="0" ref="D10:Z10">SUM(D5:D9)</f>
        <v>320143000</v>
      </c>
      <c r="E10" s="65">
        <f t="shared" si="0"/>
        <v>321014350</v>
      </c>
      <c r="F10" s="65">
        <f t="shared" si="0"/>
        <v>131908858</v>
      </c>
      <c r="G10" s="65">
        <f t="shared" si="0"/>
        <v>4955498</v>
      </c>
      <c r="H10" s="65">
        <f t="shared" si="0"/>
        <v>235144</v>
      </c>
      <c r="I10" s="65">
        <f t="shared" si="0"/>
        <v>137099500</v>
      </c>
      <c r="J10" s="65">
        <f t="shared" si="0"/>
        <v>349379</v>
      </c>
      <c r="K10" s="65">
        <f t="shared" si="0"/>
        <v>331498</v>
      </c>
      <c r="L10" s="65">
        <f t="shared" si="0"/>
        <v>104069742</v>
      </c>
      <c r="M10" s="65">
        <f t="shared" si="0"/>
        <v>104750619</v>
      </c>
      <c r="N10" s="65">
        <f t="shared" si="0"/>
        <v>755112</v>
      </c>
      <c r="O10" s="65">
        <f t="shared" si="0"/>
        <v>2143492</v>
      </c>
      <c r="P10" s="65">
        <f t="shared" si="0"/>
        <v>79062966</v>
      </c>
      <c r="Q10" s="65">
        <f t="shared" si="0"/>
        <v>81961570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323811689</v>
      </c>
      <c r="W10" s="65">
        <f t="shared" si="0"/>
        <v>319915087</v>
      </c>
      <c r="X10" s="65">
        <f t="shared" si="0"/>
        <v>3896602</v>
      </c>
      <c r="Y10" s="66">
        <f>+IF(W10&lt;&gt;0,(X10/W10)*100,0)</f>
        <v>1.2180113281122</v>
      </c>
      <c r="Z10" s="67">
        <f t="shared" si="0"/>
        <v>321014350</v>
      </c>
    </row>
    <row r="11" spans="1:26" ht="13.5">
      <c r="A11" s="57" t="s">
        <v>36</v>
      </c>
      <c r="B11" s="18">
        <v>154837592</v>
      </c>
      <c r="C11" s="18">
        <v>0</v>
      </c>
      <c r="D11" s="58">
        <v>167693000</v>
      </c>
      <c r="E11" s="59">
        <v>158659994</v>
      </c>
      <c r="F11" s="59">
        <v>13762596</v>
      </c>
      <c r="G11" s="59">
        <v>12873147</v>
      </c>
      <c r="H11" s="59">
        <v>13237828</v>
      </c>
      <c r="I11" s="59">
        <v>39873571</v>
      </c>
      <c r="J11" s="59">
        <v>13858285</v>
      </c>
      <c r="K11" s="59">
        <v>13508233</v>
      </c>
      <c r="L11" s="59">
        <v>13100800</v>
      </c>
      <c r="M11" s="59">
        <v>40467318</v>
      </c>
      <c r="N11" s="59">
        <v>14175488</v>
      </c>
      <c r="O11" s="59">
        <v>13279484</v>
      </c>
      <c r="P11" s="59">
        <v>13396884</v>
      </c>
      <c r="Q11" s="59">
        <v>40851856</v>
      </c>
      <c r="R11" s="59">
        <v>0</v>
      </c>
      <c r="S11" s="59">
        <v>0</v>
      </c>
      <c r="T11" s="59">
        <v>0</v>
      </c>
      <c r="U11" s="59">
        <v>0</v>
      </c>
      <c r="V11" s="59">
        <v>121192745</v>
      </c>
      <c r="W11" s="59">
        <v>128350135</v>
      </c>
      <c r="X11" s="59">
        <v>-7157390</v>
      </c>
      <c r="Y11" s="60">
        <v>-5.58</v>
      </c>
      <c r="Z11" s="61">
        <v>158659994</v>
      </c>
    </row>
    <row r="12" spans="1:26" ht="13.5">
      <c r="A12" s="57" t="s">
        <v>37</v>
      </c>
      <c r="B12" s="18">
        <v>13666587</v>
      </c>
      <c r="C12" s="18">
        <v>0</v>
      </c>
      <c r="D12" s="58">
        <v>18172000</v>
      </c>
      <c r="E12" s="59">
        <v>16678393</v>
      </c>
      <c r="F12" s="59">
        <v>1633484</v>
      </c>
      <c r="G12" s="59">
        <v>1722757</v>
      </c>
      <c r="H12" s="59">
        <v>1663069</v>
      </c>
      <c r="I12" s="59">
        <v>5019310</v>
      </c>
      <c r="J12" s="59">
        <v>1641905</v>
      </c>
      <c r="K12" s="59">
        <v>1643572</v>
      </c>
      <c r="L12" s="59">
        <v>1681347</v>
      </c>
      <c r="M12" s="59">
        <v>4966824</v>
      </c>
      <c r="N12" s="59">
        <v>1594758</v>
      </c>
      <c r="O12" s="59">
        <v>2143011</v>
      </c>
      <c r="P12" s="59">
        <v>1710735</v>
      </c>
      <c r="Q12" s="59">
        <v>5448504</v>
      </c>
      <c r="R12" s="59">
        <v>0</v>
      </c>
      <c r="S12" s="59">
        <v>0</v>
      </c>
      <c r="T12" s="59">
        <v>0</v>
      </c>
      <c r="U12" s="59">
        <v>0</v>
      </c>
      <c r="V12" s="59">
        <v>15434638</v>
      </c>
      <c r="W12" s="59">
        <v>13526927</v>
      </c>
      <c r="X12" s="59">
        <v>1907711</v>
      </c>
      <c r="Y12" s="60">
        <v>14.1</v>
      </c>
      <c r="Z12" s="61">
        <v>16678393</v>
      </c>
    </row>
    <row r="13" spans="1:26" ht="13.5">
      <c r="A13" s="57" t="s">
        <v>98</v>
      </c>
      <c r="B13" s="18">
        <v>13157376</v>
      </c>
      <c r="C13" s="18">
        <v>0</v>
      </c>
      <c r="D13" s="58">
        <v>6000000</v>
      </c>
      <c r="E13" s="59">
        <v>4500000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4881994</v>
      </c>
      <c r="X13" s="59">
        <v>-4881994</v>
      </c>
      <c r="Y13" s="60">
        <v>-100</v>
      </c>
      <c r="Z13" s="61">
        <v>4500000</v>
      </c>
    </row>
    <row r="14" spans="1:26" ht="13.5">
      <c r="A14" s="57" t="s">
        <v>38</v>
      </c>
      <c r="B14" s="18">
        <v>1827748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187497</v>
      </c>
      <c r="X14" s="59">
        <v>-187497</v>
      </c>
      <c r="Y14" s="60">
        <v>-100</v>
      </c>
      <c r="Z14" s="61">
        <v>0</v>
      </c>
    </row>
    <row r="15" spans="1:26" ht="13.5">
      <c r="A15" s="57" t="s">
        <v>39</v>
      </c>
      <c r="B15" s="18">
        <v>1463859</v>
      </c>
      <c r="C15" s="18">
        <v>0</v>
      </c>
      <c r="D15" s="58">
        <v>3256000</v>
      </c>
      <c r="E15" s="59">
        <v>3379640</v>
      </c>
      <c r="F15" s="59">
        <v>0</v>
      </c>
      <c r="G15" s="59">
        <v>50456</v>
      </c>
      <c r="H15" s="59">
        <v>45903</v>
      </c>
      <c r="I15" s="59">
        <v>96359</v>
      </c>
      <c r="J15" s="59">
        <v>74362</v>
      </c>
      <c r="K15" s="59">
        <v>134644</v>
      </c>
      <c r="L15" s="59">
        <v>69679</v>
      </c>
      <c r="M15" s="59">
        <v>278685</v>
      </c>
      <c r="N15" s="59">
        <v>48662</v>
      </c>
      <c r="O15" s="59">
        <v>272833</v>
      </c>
      <c r="P15" s="59">
        <v>593499</v>
      </c>
      <c r="Q15" s="59">
        <v>914994</v>
      </c>
      <c r="R15" s="59">
        <v>0</v>
      </c>
      <c r="S15" s="59">
        <v>0</v>
      </c>
      <c r="T15" s="59">
        <v>0</v>
      </c>
      <c r="U15" s="59">
        <v>0</v>
      </c>
      <c r="V15" s="59">
        <v>1290038</v>
      </c>
      <c r="W15" s="59">
        <v>2159440</v>
      </c>
      <c r="X15" s="59">
        <v>-869402</v>
      </c>
      <c r="Y15" s="60">
        <v>-40.26</v>
      </c>
      <c r="Z15" s="61">
        <v>3379640</v>
      </c>
    </row>
    <row r="16" spans="1:26" ht="13.5">
      <c r="A16" s="68" t="s">
        <v>40</v>
      </c>
      <c r="B16" s="18">
        <v>67792571</v>
      </c>
      <c r="C16" s="18">
        <v>0</v>
      </c>
      <c r="D16" s="58">
        <v>17275000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1500000</v>
      </c>
      <c r="X16" s="59">
        <v>-1500000</v>
      </c>
      <c r="Y16" s="60">
        <v>-100</v>
      </c>
      <c r="Z16" s="61">
        <v>0</v>
      </c>
    </row>
    <row r="17" spans="1:26" ht="13.5">
      <c r="A17" s="57" t="s">
        <v>41</v>
      </c>
      <c r="B17" s="18">
        <v>69894577</v>
      </c>
      <c r="C17" s="18">
        <v>0</v>
      </c>
      <c r="D17" s="58">
        <v>88827000</v>
      </c>
      <c r="E17" s="59">
        <v>115370592</v>
      </c>
      <c r="F17" s="59">
        <v>2398370</v>
      </c>
      <c r="G17" s="59">
        <v>13558358</v>
      </c>
      <c r="H17" s="59">
        <v>10768683</v>
      </c>
      <c r="I17" s="59">
        <v>26725411</v>
      </c>
      <c r="J17" s="59">
        <v>5100969</v>
      </c>
      <c r="K17" s="59">
        <v>13616689</v>
      </c>
      <c r="L17" s="59">
        <v>12493792</v>
      </c>
      <c r="M17" s="59">
        <v>31211450</v>
      </c>
      <c r="N17" s="59">
        <v>16917320</v>
      </c>
      <c r="O17" s="59">
        <v>8102959</v>
      </c>
      <c r="P17" s="59">
        <v>13105611</v>
      </c>
      <c r="Q17" s="59">
        <v>38125890</v>
      </c>
      <c r="R17" s="59">
        <v>0</v>
      </c>
      <c r="S17" s="59">
        <v>0</v>
      </c>
      <c r="T17" s="59">
        <v>0</v>
      </c>
      <c r="U17" s="59">
        <v>0</v>
      </c>
      <c r="V17" s="59">
        <v>96062751</v>
      </c>
      <c r="W17" s="59">
        <v>85289071</v>
      </c>
      <c r="X17" s="59">
        <v>10773680</v>
      </c>
      <c r="Y17" s="60">
        <v>12.63</v>
      </c>
      <c r="Z17" s="61">
        <v>115370592</v>
      </c>
    </row>
    <row r="18" spans="1:26" ht="13.5">
      <c r="A18" s="69" t="s">
        <v>42</v>
      </c>
      <c r="B18" s="70">
        <f>SUM(B11:B17)</f>
        <v>322640310</v>
      </c>
      <c r="C18" s="70">
        <f>SUM(C11:C17)</f>
        <v>0</v>
      </c>
      <c r="D18" s="71">
        <f aca="true" t="shared" si="1" ref="D18:Z18">SUM(D11:D17)</f>
        <v>301223000</v>
      </c>
      <c r="E18" s="72">
        <f t="shared" si="1"/>
        <v>298588619</v>
      </c>
      <c r="F18" s="72">
        <f t="shared" si="1"/>
        <v>17794450</v>
      </c>
      <c r="G18" s="72">
        <f t="shared" si="1"/>
        <v>28204718</v>
      </c>
      <c r="H18" s="72">
        <f t="shared" si="1"/>
        <v>25715483</v>
      </c>
      <c r="I18" s="72">
        <f t="shared" si="1"/>
        <v>71714651</v>
      </c>
      <c r="J18" s="72">
        <f t="shared" si="1"/>
        <v>20675521</v>
      </c>
      <c r="K18" s="72">
        <f t="shared" si="1"/>
        <v>28903138</v>
      </c>
      <c r="L18" s="72">
        <f t="shared" si="1"/>
        <v>27345618</v>
      </c>
      <c r="M18" s="72">
        <f t="shared" si="1"/>
        <v>76924277</v>
      </c>
      <c r="N18" s="72">
        <f t="shared" si="1"/>
        <v>32736228</v>
      </c>
      <c r="O18" s="72">
        <f t="shared" si="1"/>
        <v>23798287</v>
      </c>
      <c r="P18" s="72">
        <f t="shared" si="1"/>
        <v>28806729</v>
      </c>
      <c r="Q18" s="72">
        <f t="shared" si="1"/>
        <v>85341244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233980172</v>
      </c>
      <c r="W18" s="72">
        <f t="shared" si="1"/>
        <v>235895064</v>
      </c>
      <c r="X18" s="72">
        <f t="shared" si="1"/>
        <v>-1914892</v>
      </c>
      <c r="Y18" s="66">
        <f>+IF(W18&lt;&gt;0,(X18/W18)*100,0)</f>
        <v>-0.8117558576808542</v>
      </c>
      <c r="Z18" s="73">
        <f t="shared" si="1"/>
        <v>298588619</v>
      </c>
    </row>
    <row r="19" spans="1:26" ht="13.5">
      <c r="A19" s="69" t="s">
        <v>43</v>
      </c>
      <c r="B19" s="74">
        <f>+B10-B18</f>
        <v>1579682</v>
      </c>
      <c r="C19" s="74">
        <f>+C10-C18</f>
        <v>0</v>
      </c>
      <c r="D19" s="75">
        <f aca="true" t="shared" si="2" ref="D19:Z19">+D10-D18</f>
        <v>18920000</v>
      </c>
      <c r="E19" s="76">
        <f t="shared" si="2"/>
        <v>22425731</v>
      </c>
      <c r="F19" s="76">
        <f t="shared" si="2"/>
        <v>114114408</v>
      </c>
      <c r="G19" s="76">
        <f t="shared" si="2"/>
        <v>-23249220</v>
      </c>
      <c r="H19" s="76">
        <f t="shared" si="2"/>
        <v>-25480339</v>
      </c>
      <c r="I19" s="76">
        <f t="shared" si="2"/>
        <v>65384849</v>
      </c>
      <c r="J19" s="76">
        <f t="shared" si="2"/>
        <v>-20326142</v>
      </c>
      <c r="K19" s="76">
        <f t="shared" si="2"/>
        <v>-28571640</v>
      </c>
      <c r="L19" s="76">
        <f t="shared" si="2"/>
        <v>76724124</v>
      </c>
      <c r="M19" s="76">
        <f t="shared" si="2"/>
        <v>27826342</v>
      </c>
      <c r="N19" s="76">
        <f t="shared" si="2"/>
        <v>-31981116</v>
      </c>
      <c r="O19" s="76">
        <f t="shared" si="2"/>
        <v>-21654795</v>
      </c>
      <c r="P19" s="76">
        <f t="shared" si="2"/>
        <v>50256237</v>
      </c>
      <c r="Q19" s="76">
        <f t="shared" si="2"/>
        <v>-3379674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89831517</v>
      </c>
      <c r="W19" s="76">
        <f>IF(E10=E18,0,W10-W18)</f>
        <v>84020023</v>
      </c>
      <c r="X19" s="76">
        <f t="shared" si="2"/>
        <v>5811494</v>
      </c>
      <c r="Y19" s="77">
        <f>+IF(W19&lt;&gt;0,(X19/W19)*100,0)</f>
        <v>6.916796487903841</v>
      </c>
      <c r="Z19" s="78">
        <f t="shared" si="2"/>
        <v>22425731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1579682</v>
      </c>
      <c r="C22" s="85">
        <f>SUM(C19:C21)</f>
        <v>0</v>
      </c>
      <c r="D22" s="86">
        <f aca="true" t="shared" si="3" ref="D22:Z22">SUM(D19:D21)</f>
        <v>18920000</v>
      </c>
      <c r="E22" s="87">
        <f t="shared" si="3"/>
        <v>22425731</v>
      </c>
      <c r="F22" s="87">
        <f t="shared" si="3"/>
        <v>114114408</v>
      </c>
      <c r="G22" s="87">
        <f t="shared" si="3"/>
        <v>-23249220</v>
      </c>
      <c r="H22" s="87">
        <f t="shared" si="3"/>
        <v>-25480339</v>
      </c>
      <c r="I22" s="87">
        <f t="shared" si="3"/>
        <v>65384849</v>
      </c>
      <c r="J22" s="87">
        <f t="shared" si="3"/>
        <v>-20326142</v>
      </c>
      <c r="K22" s="87">
        <f t="shared" si="3"/>
        <v>-28571640</v>
      </c>
      <c r="L22" s="87">
        <f t="shared" si="3"/>
        <v>76724124</v>
      </c>
      <c r="M22" s="87">
        <f t="shared" si="3"/>
        <v>27826342</v>
      </c>
      <c r="N22" s="87">
        <f t="shared" si="3"/>
        <v>-31981116</v>
      </c>
      <c r="O22" s="87">
        <f t="shared" si="3"/>
        <v>-21654795</v>
      </c>
      <c r="P22" s="87">
        <f t="shared" si="3"/>
        <v>50256237</v>
      </c>
      <c r="Q22" s="87">
        <f t="shared" si="3"/>
        <v>-3379674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89831517</v>
      </c>
      <c r="W22" s="87">
        <f t="shared" si="3"/>
        <v>84020023</v>
      </c>
      <c r="X22" s="87">
        <f t="shared" si="3"/>
        <v>5811494</v>
      </c>
      <c r="Y22" s="88">
        <f>+IF(W22&lt;&gt;0,(X22/W22)*100,0)</f>
        <v>6.916796487903841</v>
      </c>
      <c r="Z22" s="89">
        <f t="shared" si="3"/>
        <v>22425731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1579682</v>
      </c>
      <c r="C24" s="74">
        <f>SUM(C22:C23)</f>
        <v>0</v>
      </c>
      <c r="D24" s="75">
        <f aca="true" t="shared" si="4" ref="D24:Z24">SUM(D22:D23)</f>
        <v>18920000</v>
      </c>
      <c r="E24" s="76">
        <f t="shared" si="4"/>
        <v>22425731</v>
      </c>
      <c r="F24" s="76">
        <f t="shared" si="4"/>
        <v>114114408</v>
      </c>
      <c r="G24" s="76">
        <f t="shared" si="4"/>
        <v>-23249220</v>
      </c>
      <c r="H24" s="76">
        <f t="shared" si="4"/>
        <v>-25480339</v>
      </c>
      <c r="I24" s="76">
        <f t="shared" si="4"/>
        <v>65384849</v>
      </c>
      <c r="J24" s="76">
        <f t="shared" si="4"/>
        <v>-20326142</v>
      </c>
      <c r="K24" s="76">
        <f t="shared" si="4"/>
        <v>-28571640</v>
      </c>
      <c r="L24" s="76">
        <f t="shared" si="4"/>
        <v>76724124</v>
      </c>
      <c r="M24" s="76">
        <f t="shared" si="4"/>
        <v>27826342</v>
      </c>
      <c r="N24" s="76">
        <f t="shared" si="4"/>
        <v>-31981116</v>
      </c>
      <c r="O24" s="76">
        <f t="shared" si="4"/>
        <v>-21654795</v>
      </c>
      <c r="P24" s="76">
        <f t="shared" si="4"/>
        <v>50256237</v>
      </c>
      <c r="Q24" s="76">
        <f t="shared" si="4"/>
        <v>-3379674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89831517</v>
      </c>
      <c r="W24" s="76">
        <f t="shared" si="4"/>
        <v>84020023</v>
      </c>
      <c r="X24" s="76">
        <f t="shared" si="4"/>
        <v>5811494</v>
      </c>
      <c r="Y24" s="77">
        <f>+IF(W24&lt;&gt;0,(X24/W24)*100,0)</f>
        <v>6.916796487903841</v>
      </c>
      <c r="Z24" s="78">
        <f t="shared" si="4"/>
        <v>22425731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20153988</v>
      </c>
      <c r="C27" s="21">
        <v>0</v>
      </c>
      <c r="D27" s="98">
        <v>3573000</v>
      </c>
      <c r="E27" s="99">
        <v>21302603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2894</v>
      </c>
      <c r="L27" s="99">
        <v>0</v>
      </c>
      <c r="M27" s="99">
        <v>2894</v>
      </c>
      <c r="N27" s="99">
        <v>56940</v>
      </c>
      <c r="O27" s="99">
        <v>48809</v>
      </c>
      <c r="P27" s="99">
        <v>658059</v>
      </c>
      <c r="Q27" s="99">
        <v>763808</v>
      </c>
      <c r="R27" s="99">
        <v>0</v>
      </c>
      <c r="S27" s="99">
        <v>0</v>
      </c>
      <c r="T27" s="99">
        <v>0</v>
      </c>
      <c r="U27" s="99">
        <v>0</v>
      </c>
      <c r="V27" s="99">
        <v>766702</v>
      </c>
      <c r="W27" s="99">
        <v>15976952</v>
      </c>
      <c r="X27" s="99">
        <v>-15210250</v>
      </c>
      <c r="Y27" s="100">
        <v>-95.2</v>
      </c>
      <c r="Z27" s="101">
        <v>21302603</v>
      </c>
    </row>
    <row r="28" spans="1:26" ht="13.5">
      <c r="A28" s="102" t="s">
        <v>44</v>
      </c>
      <c r="B28" s="18">
        <v>0</v>
      </c>
      <c r="C28" s="18">
        <v>0</v>
      </c>
      <c r="D28" s="58">
        <v>3573000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2894</v>
      </c>
      <c r="L28" s="59">
        <v>0</v>
      </c>
      <c r="M28" s="59">
        <v>2894</v>
      </c>
      <c r="N28" s="59">
        <v>56940</v>
      </c>
      <c r="O28" s="59">
        <v>0</v>
      </c>
      <c r="P28" s="59">
        <v>0</v>
      </c>
      <c r="Q28" s="59">
        <v>56940</v>
      </c>
      <c r="R28" s="59">
        <v>0</v>
      </c>
      <c r="S28" s="59">
        <v>0</v>
      </c>
      <c r="T28" s="59">
        <v>0</v>
      </c>
      <c r="U28" s="59">
        <v>0</v>
      </c>
      <c r="V28" s="59">
        <v>59834</v>
      </c>
      <c r="W28" s="59"/>
      <c r="X28" s="59">
        <v>59834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21302603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48809</v>
      </c>
      <c r="P29" s="59">
        <v>0</v>
      </c>
      <c r="Q29" s="59">
        <v>48809</v>
      </c>
      <c r="R29" s="59">
        <v>0</v>
      </c>
      <c r="S29" s="59">
        <v>0</v>
      </c>
      <c r="T29" s="59">
        <v>0</v>
      </c>
      <c r="U29" s="59">
        <v>0</v>
      </c>
      <c r="V29" s="59">
        <v>48809</v>
      </c>
      <c r="W29" s="59">
        <v>15976952</v>
      </c>
      <c r="X29" s="59">
        <v>-15928143</v>
      </c>
      <c r="Y29" s="60">
        <v>-99.69</v>
      </c>
      <c r="Z29" s="61">
        <v>21302603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20153988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658059</v>
      </c>
      <c r="Q31" s="59">
        <v>658059</v>
      </c>
      <c r="R31" s="59">
        <v>0</v>
      </c>
      <c r="S31" s="59">
        <v>0</v>
      </c>
      <c r="T31" s="59">
        <v>0</v>
      </c>
      <c r="U31" s="59">
        <v>0</v>
      </c>
      <c r="V31" s="59">
        <v>658059</v>
      </c>
      <c r="W31" s="59"/>
      <c r="X31" s="59">
        <v>658059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20153988</v>
      </c>
      <c r="C32" s="21">
        <f>SUM(C28:C31)</f>
        <v>0</v>
      </c>
      <c r="D32" s="98">
        <f aca="true" t="shared" si="5" ref="D32:Z32">SUM(D28:D31)</f>
        <v>3573000</v>
      </c>
      <c r="E32" s="99">
        <f t="shared" si="5"/>
        <v>21302603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2894</v>
      </c>
      <c r="L32" s="99">
        <f t="shared" si="5"/>
        <v>0</v>
      </c>
      <c r="M32" s="99">
        <f t="shared" si="5"/>
        <v>2894</v>
      </c>
      <c r="N32" s="99">
        <f t="shared" si="5"/>
        <v>56940</v>
      </c>
      <c r="O32" s="99">
        <f t="shared" si="5"/>
        <v>48809</v>
      </c>
      <c r="P32" s="99">
        <f t="shared" si="5"/>
        <v>658059</v>
      </c>
      <c r="Q32" s="99">
        <f t="shared" si="5"/>
        <v>763808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766702</v>
      </c>
      <c r="W32" s="99">
        <f t="shared" si="5"/>
        <v>15976952</v>
      </c>
      <c r="X32" s="99">
        <f t="shared" si="5"/>
        <v>-15210250</v>
      </c>
      <c r="Y32" s="100">
        <f>+IF(W32&lt;&gt;0,(X32/W32)*100,0)</f>
        <v>-95.20119982835274</v>
      </c>
      <c r="Z32" s="101">
        <f t="shared" si="5"/>
        <v>21302603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6775698</v>
      </c>
      <c r="C35" s="18">
        <v>0</v>
      </c>
      <c r="D35" s="58">
        <v>30991000</v>
      </c>
      <c r="E35" s="59">
        <v>30991000</v>
      </c>
      <c r="F35" s="59">
        <v>158225187</v>
      </c>
      <c r="G35" s="59">
        <v>129098436</v>
      </c>
      <c r="H35" s="59">
        <v>111415492</v>
      </c>
      <c r="I35" s="59">
        <v>111415492</v>
      </c>
      <c r="J35" s="59">
        <v>0</v>
      </c>
      <c r="K35" s="59">
        <v>55343358</v>
      </c>
      <c r="L35" s="59">
        <v>30058146</v>
      </c>
      <c r="M35" s="59">
        <v>30058146</v>
      </c>
      <c r="N35" s="59">
        <v>80954988</v>
      </c>
      <c r="O35" s="59">
        <v>8379818</v>
      </c>
      <c r="P35" s="59">
        <v>-10450318</v>
      </c>
      <c r="Q35" s="59">
        <v>-10450318</v>
      </c>
      <c r="R35" s="59">
        <v>0</v>
      </c>
      <c r="S35" s="59">
        <v>0</v>
      </c>
      <c r="T35" s="59">
        <v>0</v>
      </c>
      <c r="U35" s="59">
        <v>0</v>
      </c>
      <c r="V35" s="59">
        <v>-10450318</v>
      </c>
      <c r="W35" s="59">
        <v>23243250</v>
      </c>
      <c r="X35" s="59">
        <v>-33693568</v>
      </c>
      <c r="Y35" s="60">
        <v>-144.96</v>
      </c>
      <c r="Z35" s="61">
        <v>30991000</v>
      </c>
    </row>
    <row r="36" spans="1:26" ht="13.5">
      <c r="A36" s="57" t="s">
        <v>53</v>
      </c>
      <c r="B36" s="18">
        <v>44801253</v>
      </c>
      <c r="C36" s="18">
        <v>0</v>
      </c>
      <c r="D36" s="58">
        <v>48755000</v>
      </c>
      <c r="E36" s="59">
        <v>48755000</v>
      </c>
      <c r="F36" s="59">
        <v>43578327</v>
      </c>
      <c r="G36" s="59">
        <v>45054270</v>
      </c>
      <c r="H36" s="59">
        <v>46015625</v>
      </c>
      <c r="I36" s="59">
        <v>46015625</v>
      </c>
      <c r="J36" s="59">
        <v>0</v>
      </c>
      <c r="K36" s="59">
        <v>47695340</v>
      </c>
      <c r="L36" s="59">
        <v>47960670</v>
      </c>
      <c r="M36" s="59">
        <v>47960670</v>
      </c>
      <c r="N36" s="59">
        <v>48294716</v>
      </c>
      <c r="O36" s="59">
        <v>70884585</v>
      </c>
      <c r="P36" s="59">
        <v>72086825</v>
      </c>
      <c r="Q36" s="59">
        <v>72086825</v>
      </c>
      <c r="R36" s="59">
        <v>0</v>
      </c>
      <c r="S36" s="59">
        <v>0</v>
      </c>
      <c r="T36" s="59">
        <v>0</v>
      </c>
      <c r="U36" s="59">
        <v>0</v>
      </c>
      <c r="V36" s="59">
        <v>72086825</v>
      </c>
      <c r="W36" s="59">
        <v>36566250</v>
      </c>
      <c r="X36" s="59">
        <v>35520575</v>
      </c>
      <c r="Y36" s="60">
        <v>97.14</v>
      </c>
      <c r="Z36" s="61">
        <v>48755000</v>
      </c>
    </row>
    <row r="37" spans="1:26" ht="13.5">
      <c r="A37" s="57" t="s">
        <v>54</v>
      </c>
      <c r="B37" s="18">
        <v>46041105</v>
      </c>
      <c r="C37" s="18">
        <v>0</v>
      </c>
      <c r="D37" s="58">
        <v>39066000</v>
      </c>
      <c r="E37" s="59">
        <v>26471000</v>
      </c>
      <c r="F37" s="59">
        <v>22910000</v>
      </c>
      <c r="G37" s="59">
        <v>10798313</v>
      </c>
      <c r="H37" s="59">
        <v>3775615</v>
      </c>
      <c r="I37" s="59">
        <v>3775615</v>
      </c>
      <c r="J37" s="59">
        <v>0</v>
      </c>
      <c r="K37" s="59">
        <v>18593388</v>
      </c>
      <c r="L37" s="59">
        <v>3841895</v>
      </c>
      <c r="M37" s="59">
        <v>3841895</v>
      </c>
      <c r="N37" s="59">
        <v>-31956312</v>
      </c>
      <c r="O37" s="59">
        <v>-73612213</v>
      </c>
      <c r="P37" s="59">
        <v>-77978998</v>
      </c>
      <c r="Q37" s="59">
        <v>-77978998</v>
      </c>
      <c r="R37" s="59">
        <v>0</v>
      </c>
      <c r="S37" s="59">
        <v>0</v>
      </c>
      <c r="T37" s="59">
        <v>0</v>
      </c>
      <c r="U37" s="59">
        <v>0</v>
      </c>
      <c r="V37" s="59">
        <v>-77978998</v>
      </c>
      <c r="W37" s="59">
        <v>19853250</v>
      </c>
      <c r="X37" s="59">
        <v>-97832248</v>
      </c>
      <c r="Y37" s="60">
        <v>-492.78</v>
      </c>
      <c r="Z37" s="61">
        <v>26471000</v>
      </c>
    </row>
    <row r="38" spans="1:26" ht="13.5">
      <c r="A38" s="57" t="s">
        <v>55</v>
      </c>
      <c r="B38" s="18">
        <v>40913822</v>
      </c>
      <c r="C38" s="18">
        <v>0</v>
      </c>
      <c r="D38" s="58">
        <v>0</v>
      </c>
      <c r="E38" s="59">
        <v>0</v>
      </c>
      <c r="F38" s="59">
        <v>19973507</v>
      </c>
      <c r="G38" s="59">
        <v>19973507</v>
      </c>
      <c r="H38" s="59">
        <v>19973507</v>
      </c>
      <c r="I38" s="59">
        <v>19973507</v>
      </c>
      <c r="J38" s="59">
        <v>0</v>
      </c>
      <c r="K38" s="59">
        <v>16669415</v>
      </c>
      <c r="L38" s="59">
        <v>16669415</v>
      </c>
      <c r="M38" s="59">
        <v>16669415</v>
      </c>
      <c r="N38" s="59">
        <v>16669415</v>
      </c>
      <c r="O38" s="59">
        <v>16669415</v>
      </c>
      <c r="P38" s="59">
        <v>16669415</v>
      </c>
      <c r="Q38" s="59">
        <v>16669415</v>
      </c>
      <c r="R38" s="59">
        <v>0</v>
      </c>
      <c r="S38" s="59">
        <v>0</v>
      </c>
      <c r="T38" s="59">
        <v>0</v>
      </c>
      <c r="U38" s="59">
        <v>0</v>
      </c>
      <c r="V38" s="59">
        <v>16669415</v>
      </c>
      <c r="W38" s="59"/>
      <c r="X38" s="59">
        <v>16669415</v>
      </c>
      <c r="Y38" s="60">
        <v>0</v>
      </c>
      <c r="Z38" s="61">
        <v>0</v>
      </c>
    </row>
    <row r="39" spans="1:26" ht="13.5">
      <c r="A39" s="57" t="s">
        <v>56</v>
      </c>
      <c r="B39" s="18">
        <v>-35377976</v>
      </c>
      <c r="C39" s="18">
        <v>0</v>
      </c>
      <c r="D39" s="58">
        <v>40680000</v>
      </c>
      <c r="E39" s="59">
        <v>53275000</v>
      </c>
      <c r="F39" s="59">
        <v>158920007</v>
      </c>
      <c r="G39" s="59">
        <v>143380886</v>
      </c>
      <c r="H39" s="59">
        <v>133681995</v>
      </c>
      <c r="I39" s="59">
        <v>133681995</v>
      </c>
      <c r="J39" s="59">
        <v>0</v>
      </c>
      <c r="K39" s="59">
        <v>67775895</v>
      </c>
      <c r="L39" s="59">
        <v>57507506</v>
      </c>
      <c r="M39" s="59">
        <v>57507506</v>
      </c>
      <c r="N39" s="59">
        <v>144536601</v>
      </c>
      <c r="O39" s="59">
        <v>136207201</v>
      </c>
      <c r="P39" s="59">
        <v>122946090</v>
      </c>
      <c r="Q39" s="59">
        <v>122946090</v>
      </c>
      <c r="R39" s="59">
        <v>0</v>
      </c>
      <c r="S39" s="59">
        <v>0</v>
      </c>
      <c r="T39" s="59">
        <v>0</v>
      </c>
      <c r="U39" s="59">
        <v>0</v>
      </c>
      <c r="V39" s="59">
        <v>122946090</v>
      </c>
      <c r="W39" s="59">
        <v>39956250</v>
      </c>
      <c r="X39" s="59">
        <v>82989840</v>
      </c>
      <c r="Y39" s="60">
        <v>207.7</v>
      </c>
      <c r="Z39" s="61">
        <v>53275000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10944610</v>
      </c>
      <c r="C42" s="18">
        <v>0</v>
      </c>
      <c r="D42" s="58">
        <v>27926000</v>
      </c>
      <c r="E42" s="59">
        <v>6485000</v>
      </c>
      <c r="F42" s="59">
        <v>114114408</v>
      </c>
      <c r="G42" s="59">
        <v>-23249219</v>
      </c>
      <c r="H42" s="59">
        <v>-25480339</v>
      </c>
      <c r="I42" s="59">
        <v>65384850</v>
      </c>
      <c r="J42" s="59">
        <v>-20326143</v>
      </c>
      <c r="K42" s="59">
        <v>-28571641</v>
      </c>
      <c r="L42" s="59">
        <v>76776776</v>
      </c>
      <c r="M42" s="59">
        <v>27878992</v>
      </c>
      <c r="N42" s="59">
        <v>-31981116</v>
      </c>
      <c r="O42" s="59">
        <v>-21605986</v>
      </c>
      <c r="P42" s="59">
        <v>50256237</v>
      </c>
      <c r="Q42" s="59">
        <v>-3330865</v>
      </c>
      <c r="R42" s="59">
        <v>0</v>
      </c>
      <c r="S42" s="59">
        <v>0</v>
      </c>
      <c r="T42" s="59">
        <v>0</v>
      </c>
      <c r="U42" s="59">
        <v>0</v>
      </c>
      <c r="V42" s="59">
        <v>89932977</v>
      </c>
      <c r="W42" s="59">
        <v>78406000</v>
      </c>
      <c r="X42" s="59">
        <v>11526977</v>
      </c>
      <c r="Y42" s="60">
        <v>14.7</v>
      </c>
      <c r="Z42" s="61">
        <v>6485000</v>
      </c>
    </row>
    <row r="43" spans="1:26" ht="13.5">
      <c r="A43" s="57" t="s">
        <v>59</v>
      </c>
      <c r="B43" s="18">
        <v>-20146266</v>
      </c>
      <c r="C43" s="18">
        <v>0</v>
      </c>
      <c r="D43" s="58">
        <v>-3593000</v>
      </c>
      <c r="E43" s="59">
        <v>-21302000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-2894</v>
      </c>
      <c r="L43" s="59">
        <v>0</v>
      </c>
      <c r="M43" s="59">
        <v>-2894</v>
      </c>
      <c r="N43" s="59">
        <v>-56940</v>
      </c>
      <c r="O43" s="59">
        <v>-48809</v>
      </c>
      <c r="P43" s="59">
        <v>-658059</v>
      </c>
      <c r="Q43" s="59">
        <v>-763808</v>
      </c>
      <c r="R43" s="59">
        <v>0</v>
      </c>
      <c r="S43" s="59">
        <v>0</v>
      </c>
      <c r="T43" s="59">
        <v>0</v>
      </c>
      <c r="U43" s="59">
        <v>0</v>
      </c>
      <c r="V43" s="59">
        <v>-766702</v>
      </c>
      <c r="W43" s="59">
        <v>-17066019</v>
      </c>
      <c r="X43" s="59">
        <v>16299317</v>
      </c>
      <c r="Y43" s="60">
        <v>-95.51</v>
      </c>
      <c r="Z43" s="61">
        <v>-21302000</v>
      </c>
    </row>
    <row r="44" spans="1:26" ht="13.5">
      <c r="A44" s="57" t="s">
        <v>60</v>
      </c>
      <c r="B44" s="18">
        <v>7382249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762378</v>
      </c>
      <c r="C45" s="21">
        <v>0</v>
      </c>
      <c r="D45" s="98">
        <v>27300000</v>
      </c>
      <c r="E45" s="99">
        <v>-14054622</v>
      </c>
      <c r="F45" s="99">
        <v>119598321</v>
      </c>
      <c r="G45" s="99">
        <v>96349102</v>
      </c>
      <c r="H45" s="99">
        <v>70868763</v>
      </c>
      <c r="I45" s="99">
        <v>70868763</v>
      </c>
      <c r="J45" s="99">
        <v>50542620</v>
      </c>
      <c r="K45" s="99">
        <v>21968085</v>
      </c>
      <c r="L45" s="99">
        <v>98744861</v>
      </c>
      <c r="M45" s="99">
        <v>98744861</v>
      </c>
      <c r="N45" s="99">
        <v>66706805</v>
      </c>
      <c r="O45" s="99">
        <v>45052010</v>
      </c>
      <c r="P45" s="99">
        <v>94650188</v>
      </c>
      <c r="Q45" s="99">
        <v>94650188</v>
      </c>
      <c r="R45" s="99">
        <v>0</v>
      </c>
      <c r="S45" s="99">
        <v>0</v>
      </c>
      <c r="T45" s="99">
        <v>0</v>
      </c>
      <c r="U45" s="99">
        <v>0</v>
      </c>
      <c r="V45" s="99">
        <v>94650188</v>
      </c>
      <c r="W45" s="99">
        <v>62102359</v>
      </c>
      <c r="X45" s="99">
        <v>32547829</v>
      </c>
      <c r="Y45" s="100">
        <v>52.41</v>
      </c>
      <c r="Z45" s="101">
        <v>-14054622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1696786</v>
      </c>
      <c r="C51" s="51">
        <v>0</v>
      </c>
      <c r="D51" s="128">
        <v>3168</v>
      </c>
      <c r="E51" s="53">
        <v>5005</v>
      </c>
      <c r="F51" s="53">
        <v>0</v>
      </c>
      <c r="G51" s="53">
        <v>0</v>
      </c>
      <c r="H51" s="53">
        <v>0</v>
      </c>
      <c r="I51" s="53">
        <v>-1394176</v>
      </c>
      <c r="J51" s="53">
        <v>0</v>
      </c>
      <c r="K51" s="53">
        <v>0</v>
      </c>
      <c r="L51" s="53">
        <v>0</v>
      </c>
      <c r="M51" s="53">
        <v>-155845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693422</v>
      </c>
      <c r="W51" s="53">
        <v>-82284</v>
      </c>
      <c r="X51" s="53">
        <v>766076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16208894</v>
      </c>
      <c r="C5" s="18">
        <v>0</v>
      </c>
      <c r="D5" s="58">
        <v>16269201</v>
      </c>
      <c r="E5" s="59">
        <v>16643204</v>
      </c>
      <c r="F5" s="59">
        <v>16643133</v>
      </c>
      <c r="G5" s="59">
        <v>0</v>
      </c>
      <c r="H5" s="59">
        <v>0</v>
      </c>
      <c r="I5" s="59">
        <v>16643133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16643133</v>
      </c>
      <c r="W5" s="59">
        <v>16269000</v>
      </c>
      <c r="X5" s="59">
        <v>374133</v>
      </c>
      <c r="Y5" s="60">
        <v>2.3</v>
      </c>
      <c r="Z5" s="61">
        <v>16643204</v>
      </c>
    </row>
    <row r="6" spans="1:26" ht="13.5">
      <c r="A6" s="57" t="s">
        <v>32</v>
      </c>
      <c r="B6" s="18">
        <v>276254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4162545</v>
      </c>
      <c r="C7" s="18">
        <v>0</v>
      </c>
      <c r="D7" s="58">
        <v>3700000</v>
      </c>
      <c r="E7" s="59">
        <v>4100000</v>
      </c>
      <c r="F7" s="59">
        <v>297121</v>
      </c>
      <c r="G7" s="59">
        <v>491725</v>
      </c>
      <c r="H7" s="59">
        <v>390779</v>
      </c>
      <c r="I7" s="59">
        <v>1179625</v>
      </c>
      <c r="J7" s="59">
        <v>340082</v>
      </c>
      <c r="K7" s="59">
        <v>21364</v>
      </c>
      <c r="L7" s="59">
        <v>332879</v>
      </c>
      <c r="M7" s="59">
        <v>694325</v>
      </c>
      <c r="N7" s="59">
        <v>322207</v>
      </c>
      <c r="O7" s="59">
        <v>322207</v>
      </c>
      <c r="P7" s="59">
        <v>252441</v>
      </c>
      <c r="Q7" s="59">
        <v>896855</v>
      </c>
      <c r="R7" s="59">
        <v>0</v>
      </c>
      <c r="S7" s="59">
        <v>0</v>
      </c>
      <c r="T7" s="59">
        <v>0</v>
      </c>
      <c r="U7" s="59">
        <v>0</v>
      </c>
      <c r="V7" s="59">
        <v>2770805</v>
      </c>
      <c r="W7" s="59">
        <v>2058000</v>
      </c>
      <c r="X7" s="59">
        <v>712805</v>
      </c>
      <c r="Y7" s="60">
        <v>34.64</v>
      </c>
      <c r="Z7" s="61">
        <v>4100000</v>
      </c>
    </row>
    <row r="8" spans="1:26" ht="13.5">
      <c r="A8" s="57" t="s">
        <v>34</v>
      </c>
      <c r="B8" s="18">
        <v>91340154</v>
      </c>
      <c r="C8" s="18">
        <v>0</v>
      </c>
      <c r="D8" s="58">
        <v>108673000</v>
      </c>
      <c r="E8" s="59">
        <v>108673173</v>
      </c>
      <c r="F8" s="59">
        <v>43552154</v>
      </c>
      <c r="G8" s="59">
        <v>465979</v>
      </c>
      <c r="H8" s="59">
        <v>979892</v>
      </c>
      <c r="I8" s="59">
        <v>44998025</v>
      </c>
      <c r="J8" s="59">
        <v>67124</v>
      </c>
      <c r="K8" s="59">
        <v>1648000</v>
      </c>
      <c r="L8" s="59">
        <v>34361366</v>
      </c>
      <c r="M8" s="59">
        <v>36076490</v>
      </c>
      <c r="N8" s="59">
        <v>262448</v>
      </c>
      <c r="O8" s="59">
        <v>1101309</v>
      </c>
      <c r="P8" s="59">
        <v>27210482</v>
      </c>
      <c r="Q8" s="59">
        <v>28574239</v>
      </c>
      <c r="R8" s="59">
        <v>0</v>
      </c>
      <c r="S8" s="59">
        <v>0</v>
      </c>
      <c r="T8" s="59">
        <v>0</v>
      </c>
      <c r="U8" s="59">
        <v>0</v>
      </c>
      <c r="V8" s="59">
        <v>109648754</v>
      </c>
      <c r="W8" s="59">
        <v>108523000</v>
      </c>
      <c r="X8" s="59">
        <v>1125754</v>
      </c>
      <c r="Y8" s="60">
        <v>1.04</v>
      </c>
      <c r="Z8" s="61">
        <v>108673173</v>
      </c>
    </row>
    <row r="9" spans="1:26" ht="13.5">
      <c r="A9" s="57" t="s">
        <v>35</v>
      </c>
      <c r="B9" s="18">
        <v>6446261</v>
      </c>
      <c r="C9" s="18">
        <v>0</v>
      </c>
      <c r="D9" s="58">
        <v>3792190</v>
      </c>
      <c r="E9" s="59">
        <v>3448190</v>
      </c>
      <c r="F9" s="59">
        <v>232876</v>
      </c>
      <c r="G9" s="59">
        <v>192855</v>
      </c>
      <c r="H9" s="59">
        <v>190798</v>
      </c>
      <c r="I9" s="59">
        <v>616529</v>
      </c>
      <c r="J9" s="59">
        <v>159643</v>
      </c>
      <c r="K9" s="59">
        <v>176671</v>
      </c>
      <c r="L9" s="59">
        <v>232487</v>
      </c>
      <c r="M9" s="59">
        <v>568801</v>
      </c>
      <c r="N9" s="59">
        <v>156487</v>
      </c>
      <c r="O9" s="59">
        <v>158140</v>
      </c>
      <c r="P9" s="59">
        <v>231066</v>
      </c>
      <c r="Q9" s="59">
        <v>545693</v>
      </c>
      <c r="R9" s="59">
        <v>0</v>
      </c>
      <c r="S9" s="59">
        <v>0</v>
      </c>
      <c r="T9" s="59">
        <v>0</v>
      </c>
      <c r="U9" s="59">
        <v>0</v>
      </c>
      <c r="V9" s="59">
        <v>1731023</v>
      </c>
      <c r="W9" s="59">
        <v>2605189</v>
      </c>
      <c r="X9" s="59">
        <v>-874166</v>
      </c>
      <c r="Y9" s="60">
        <v>-33.55</v>
      </c>
      <c r="Z9" s="61">
        <v>3448190</v>
      </c>
    </row>
    <row r="10" spans="1:26" ht="25.5">
      <c r="A10" s="62" t="s">
        <v>97</v>
      </c>
      <c r="B10" s="63">
        <f>SUM(B5:B9)</f>
        <v>118434108</v>
      </c>
      <c r="C10" s="63">
        <f>SUM(C5:C9)</f>
        <v>0</v>
      </c>
      <c r="D10" s="64">
        <f aca="true" t="shared" si="0" ref="D10:Z10">SUM(D5:D9)</f>
        <v>132434391</v>
      </c>
      <c r="E10" s="65">
        <f t="shared" si="0"/>
        <v>132864567</v>
      </c>
      <c r="F10" s="65">
        <f t="shared" si="0"/>
        <v>60725284</v>
      </c>
      <c r="G10" s="65">
        <f t="shared" si="0"/>
        <v>1150559</v>
      </c>
      <c r="H10" s="65">
        <f t="shared" si="0"/>
        <v>1561469</v>
      </c>
      <c r="I10" s="65">
        <f t="shared" si="0"/>
        <v>63437312</v>
      </c>
      <c r="J10" s="65">
        <f t="shared" si="0"/>
        <v>566849</v>
      </c>
      <c r="K10" s="65">
        <f t="shared" si="0"/>
        <v>1846035</v>
      </c>
      <c r="L10" s="65">
        <f t="shared" si="0"/>
        <v>34926732</v>
      </c>
      <c r="M10" s="65">
        <f t="shared" si="0"/>
        <v>37339616</v>
      </c>
      <c r="N10" s="65">
        <f t="shared" si="0"/>
        <v>741142</v>
      </c>
      <c r="O10" s="65">
        <f t="shared" si="0"/>
        <v>1581656</v>
      </c>
      <c r="P10" s="65">
        <f t="shared" si="0"/>
        <v>27693989</v>
      </c>
      <c r="Q10" s="65">
        <f t="shared" si="0"/>
        <v>30016787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130793715</v>
      </c>
      <c r="W10" s="65">
        <f t="shared" si="0"/>
        <v>129455189</v>
      </c>
      <c r="X10" s="65">
        <f t="shared" si="0"/>
        <v>1338526</v>
      </c>
      <c r="Y10" s="66">
        <f>+IF(W10&lt;&gt;0,(X10/W10)*100,0)</f>
        <v>1.03396859588224</v>
      </c>
      <c r="Z10" s="67">
        <f t="shared" si="0"/>
        <v>132864567</v>
      </c>
    </row>
    <row r="11" spans="1:26" ht="13.5">
      <c r="A11" s="57" t="s">
        <v>36</v>
      </c>
      <c r="B11" s="18">
        <v>57491269</v>
      </c>
      <c r="C11" s="18">
        <v>0</v>
      </c>
      <c r="D11" s="58">
        <v>65194761</v>
      </c>
      <c r="E11" s="59">
        <v>65061408</v>
      </c>
      <c r="F11" s="59">
        <v>3894175</v>
      </c>
      <c r="G11" s="59">
        <v>4180389</v>
      </c>
      <c r="H11" s="59">
        <v>4510212</v>
      </c>
      <c r="I11" s="59">
        <v>12584776</v>
      </c>
      <c r="J11" s="59">
        <v>4499643</v>
      </c>
      <c r="K11" s="59">
        <v>7596501</v>
      </c>
      <c r="L11" s="59">
        <v>4594941</v>
      </c>
      <c r="M11" s="59">
        <v>16691085</v>
      </c>
      <c r="N11" s="59">
        <v>4488739</v>
      </c>
      <c r="O11" s="59">
        <v>4516524</v>
      </c>
      <c r="P11" s="59">
        <v>4587275</v>
      </c>
      <c r="Q11" s="59">
        <v>13592538</v>
      </c>
      <c r="R11" s="59">
        <v>0</v>
      </c>
      <c r="S11" s="59">
        <v>0</v>
      </c>
      <c r="T11" s="59">
        <v>0</v>
      </c>
      <c r="U11" s="59">
        <v>0</v>
      </c>
      <c r="V11" s="59">
        <v>42868399</v>
      </c>
      <c r="W11" s="59">
        <v>50066000</v>
      </c>
      <c r="X11" s="59">
        <v>-7197601</v>
      </c>
      <c r="Y11" s="60">
        <v>-14.38</v>
      </c>
      <c r="Z11" s="61">
        <v>65061408</v>
      </c>
    </row>
    <row r="12" spans="1:26" ht="13.5">
      <c r="A12" s="57" t="s">
        <v>37</v>
      </c>
      <c r="B12" s="18">
        <v>9941242</v>
      </c>
      <c r="C12" s="18">
        <v>0</v>
      </c>
      <c r="D12" s="58">
        <v>10254450</v>
      </c>
      <c r="E12" s="59">
        <v>10954000</v>
      </c>
      <c r="F12" s="59">
        <v>838724</v>
      </c>
      <c r="G12" s="59">
        <v>787383</v>
      </c>
      <c r="H12" s="59">
        <v>787918</v>
      </c>
      <c r="I12" s="59">
        <v>2414025</v>
      </c>
      <c r="J12" s="59">
        <v>783776</v>
      </c>
      <c r="K12" s="59">
        <v>784562</v>
      </c>
      <c r="L12" s="59">
        <v>791281</v>
      </c>
      <c r="M12" s="59">
        <v>2359619</v>
      </c>
      <c r="N12" s="59">
        <v>785747</v>
      </c>
      <c r="O12" s="59">
        <v>1850635</v>
      </c>
      <c r="P12" s="59">
        <v>924289</v>
      </c>
      <c r="Q12" s="59">
        <v>3560671</v>
      </c>
      <c r="R12" s="59">
        <v>0</v>
      </c>
      <c r="S12" s="59">
        <v>0</v>
      </c>
      <c r="T12" s="59">
        <v>0</v>
      </c>
      <c r="U12" s="59">
        <v>0</v>
      </c>
      <c r="V12" s="59">
        <v>8334315</v>
      </c>
      <c r="W12" s="59">
        <v>7551000</v>
      </c>
      <c r="X12" s="59">
        <v>783315</v>
      </c>
      <c r="Y12" s="60">
        <v>10.37</v>
      </c>
      <c r="Z12" s="61">
        <v>10954000</v>
      </c>
    </row>
    <row r="13" spans="1:26" ht="13.5">
      <c r="A13" s="57" t="s">
        <v>98</v>
      </c>
      <c r="B13" s="18">
        <v>11374331</v>
      </c>
      <c r="C13" s="18">
        <v>0</v>
      </c>
      <c r="D13" s="58">
        <v>8600000</v>
      </c>
      <c r="E13" s="59">
        <v>11600000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11600000</v>
      </c>
    </row>
    <row r="14" spans="1:26" ht="13.5">
      <c r="A14" s="57" t="s">
        <v>38</v>
      </c>
      <c r="B14" s="18">
        <v>2347875</v>
      </c>
      <c r="C14" s="18">
        <v>0</v>
      </c>
      <c r="D14" s="58">
        <v>1077945</v>
      </c>
      <c r="E14" s="59">
        <v>1077945</v>
      </c>
      <c r="F14" s="59">
        <v>486189</v>
      </c>
      <c r="G14" s="59">
        <v>0</v>
      </c>
      <c r="H14" s="59">
        <v>0</v>
      </c>
      <c r="I14" s="59">
        <v>486189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10329</v>
      </c>
      <c r="Q14" s="59">
        <v>10329</v>
      </c>
      <c r="R14" s="59">
        <v>0</v>
      </c>
      <c r="S14" s="59">
        <v>0</v>
      </c>
      <c r="T14" s="59">
        <v>0</v>
      </c>
      <c r="U14" s="59">
        <v>0</v>
      </c>
      <c r="V14" s="59">
        <v>496518</v>
      </c>
      <c r="W14" s="59">
        <v>1058270</v>
      </c>
      <c r="X14" s="59">
        <v>-561752</v>
      </c>
      <c r="Y14" s="60">
        <v>-53.08</v>
      </c>
      <c r="Z14" s="61">
        <v>1077945</v>
      </c>
    </row>
    <row r="15" spans="1:26" ht="13.5">
      <c r="A15" s="57" t="s">
        <v>39</v>
      </c>
      <c r="B15" s="18">
        <v>12866669</v>
      </c>
      <c r="C15" s="18">
        <v>0</v>
      </c>
      <c r="D15" s="58">
        <v>4766000</v>
      </c>
      <c r="E15" s="59">
        <v>5241400</v>
      </c>
      <c r="F15" s="59">
        <v>44476</v>
      </c>
      <c r="G15" s="59">
        <v>498275</v>
      </c>
      <c r="H15" s="59">
        <v>693610</v>
      </c>
      <c r="I15" s="59">
        <v>1236361</v>
      </c>
      <c r="J15" s="59">
        <v>1625262</v>
      </c>
      <c r="K15" s="59">
        <v>1018610</v>
      </c>
      <c r="L15" s="59">
        <v>584937</v>
      </c>
      <c r="M15" s="59">
        <v>3228809</v>
      </c>
      <c r="N15" s="59">
        <v>382</v>
      </c>
      <c r="O15" s="59">
        <v>498413</v>
      </c>
      <c r="P15" s="59">
        <v>1010895</v>
      </c>
      <c r="Q15" s="59">
        <v>1509690</v>
      </c>
      <c r="R15" s="59">
        <v>0</v>
      </c>
      <c r="S15" s="59">
        <v>0</v>
      </c>
      <c r="T15" s="59">
        <v>0</v>
      </c>
      <c r="U15" s="59">
        <v>0</v>
      </c>
      <c r="V15" s="59">
        <v>5974860</v>
      </c>
      <c r="W15" s="59">
        <v>3784000</v>
      </c>
      <c r="X15" s="59">
        <v>2190860</v>
      </c>
      <c r="Y15" s="60">
        <v>57.9</v>
      </c>
      <c r="Z15" s="61">
        <v>5241400</v>
      </c>
    </row>
    <row r="16" spans="1:26" ht="13.5">
      <c r="A16" s="68" t="s">
        <v>40</v>
      </c>
      <c r="B16" s="18">
        <v>0</v>
      </c>
      <c r="C16" s="18">
        <v>0</v>
      </c>
      <c r="D16" s="58">
        <v>2500000</v>
      </c>
      <c r="E16" s="59">
        <v>9289950</v>
      </c>
      <c r="F16" s="59">
        <v>242321</v>
      </c>
      <c r="G16" s="59">
        <v>512626</v>
      </c>
      <c r="H16" s="59">
        <v>119935</v>
      </c>
      <c r="I16" s="59">
        <v>874882</v>
      </c>
      <c r="J16" s="59">
        <v>277555</v>
      </c>
      <c r="K16" s="59">
        <v>276834</v>
      </c>
      <c r="L16" s="59">
        <v>103949</v>
      </c>
      <c r="M16" s="59">
        <v>658338</v>
      </c>
      <c r="N16" s="59">
        <v>278276</v>
      </c>
      <c r="O16" s="59">
        <v>502308</v>
      </c>
      <c r="P16" s="59">
        <v>403152</v>
      </c>
      <c r="Q16" s="59">
        <v>1183736</v>
      </c>
      <c r="R16" s="59">
        <v>0</v>
      </c>
      <c r="S16" s="59">
        <v>0</v>
      </c>
      <c r="T16" s="59">
        <v>0</v>
      </c>
      <c r="U16" s="59">
        <v>0</v>
      </c>
      <c r="V16" s="59">
        <v>2716956</v>
      </c>
      <c r="W16" s="59">
        <v>1125000</v>
      </c>
      <c r="X16" s="59">
        <v>1591956</v>
      </c>
      <c r="Y16" s="60">
        <v>141.51</v>
      </c>
      <c r="Z16" s="61">
        <v>9289950</v>
      </c>
    </row>
    <row r="17" spans="1:26" ht="13.5">
      <c r="A17" s="57" t="s">
        <v>41</v>
      </c>
      <c r="B17" s="18">
        <v>44631717</v>
      </c>
      <c r="C17" s="18">
        <v>0</v>
      </c>
      <c r="D17" s="58">
        <v>32888358</v>
      </c>
      <c r="E17" s="59">
        <v>39829185</v>
      </c>
      <c r="F17" s="59">
        <v>3161642</v>
      </c>
      <c r="G17" s="59">
        <v>2124983</v>
      </c>
      <c r="H17" s="59">
        <v>5126417</v>
      </c>
      <c r="I17" s="59">
        <v>10413042</v>
      </c>
      <c r="J17" s="59">
        <v>2027662</v>
      </c>
      <c r="K17" s="59">
        <v>3114911</v>
      </c>
      <c r="L17" s="59">
        <v>4818329</v>
      </c>
      <c r="M17" s="59">
        <v>9960902</v>
      </c>
      <c r="N17" s="59">
        <v>1991784</v>
      </c>
      <c r="O17" s="59">
        <v>2926817</v>
      </c>
      <c r="P17" s="59">
        <v>567772</v>
      </c>
      <c r="Q17" s="59">
        <v>5486373</v>
      </c>
      <c r="R17" s="59">
        <v>0</v>
      </c>
      <c r="S17" s="59">
        <v>0</v>
      </c>
      <c r="T17" s="59">
        <v>0</v>
      </c>
      <c r="U17" s="59">
        <v>0</v>
      </c>
      <c r="V17" s="59">
        <v>25860317</v>
      </c>
      <c r="W17" s="59">
        <v>20210994</v>
      </c>
      <c r="X17" s="59">
        <v>5649323</v>
      </c>
      <c r="Y17" s="60">
        <v>27.95</v>
      </c>
      <c r="Z17" s="61">
        <v>39829185</v>
      </c>
    </row>
    <row r="18" spans="1:26" ht="13.5">
      <c r="A18" s="69" t="s">
        <v>42</v>
      </c>
      <c r="B18" s="70">
        <f>SUM(B11:B17)</f>
        <v>138653103</v>
      </c>
      <c r="C18" s="70">
        <f>SUM(C11:C17)</f>
        <v>0</v>
      </c>
      <c r="D18" s="71">
        <f aca="true" t="shared" si="1" ref="D18:Z18">SUM(D11:D17)</f>
        <v>125281514</v>
      </c>
      <c r="E18" s="72">
        <f t="shared" si="1"/>
        <v>143053888</v>
      </c>
      <c r="F18" s="72">
        <f t="shared" si="1"/>
        <v>8667527</v>
      </c>
      <c r="G18" s="72">
        <f t="shared" si="1"/>
        <v>8103656</v>
      </c>
      <c r="H18" s="72">
        <f t="shared" si="1"/>
        <v>11238092</v>
      </c>
      <c r="I18" s="72">
        <f t="shared" si="1"/>
        <v>28009275</v>
      </c>
      <c r="J18" s="72">
        <f t="shared" si="1"/>
        <v>9213898</v>
      </c>
      <c r="K18" s="72">
        <f t="shared" si="1"/>
        <v>12791418</v>
      </c>
      <c r="L18" s="72">
        <f t="shared" si="1"/>
        <v>10893437</v>
      </c>
      <c r="M18" s="72">
        <f t="shared" si="1"/>
        <v>32898753</v>
      </c>
      <c r="N18" s="72">
        <f t="shared" si="1"/>
        <v>7544928</v>
      </c>
      <c r="O18" s="72">
        <f t="shared" si="1"/>
        <v>10294697</v>
      </c>
      <c r="P18" s="72">
        <f t="shared" si="1"/>
        <v>7503712</v>
      </c>
      <c r="Q18" s="72">
        <f t="shared" si="1"/>
        <v>25343337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86251365</v>
      </c>
      <c r="W18" s="72">
        <f t="shared" si="1"/>
        <v>83795264</v>
      </c>
      <c r="X18" s="72">
        <f t="shared" si="1"/>
        <v>2456101</v>
      </c>
      <c r="Y18" s="66">
        <f>+IF(W18&lt;&gt;0,(X18/W18)*100,0)</f>
        <v>2.9310737656963526</v>
      </c>
      <c r="Z18" s="73">
        <f t="shared" si="1"/>
        <v>143053888</v>
      </c>
    </row>
    <row r="19" spans="1:26" ht="13.5">
      <c r="A19" s="69" t="s">
        <v>43</v>
      </c>
      <c r="B19" s="74">
        <f>+B10-B18</f>
        <v>-20218995</v>
      </c>
      <c r="C19" s="74">
        <f>+C10-C18</f>
        <v>0</v>
      </c>
      <c r="D19" s="75">
        <f aca="true" t="shared" si="2" ref="D19:Z19">+D10-D18</f>
        <v>7152877</v>
      </c>
      <c r="E19" s="76">
        <f t="shared" si="2"/>
        <v>-10189321</v>
      </c>
      <c r="F19" s="76">
        <f t="shared" si="2"/>
        <v>52057757</v>
      </c>
      <c r="G19" s="76">
        <f t="shared" si="2"/>
        <v>-6953097</v>
      </c>
      <c r="H19" s="76">
        <f t="shared" si="2"/>
        <v>-9676623</v>
      </c>
      <c r="I19" s="76">
        <f t="shared" si="2"/>
        <v>35428037</v>
      </c>
      <c r="J19" s="76">
        <f t="shared" si="2"/>
        <v>-8647049</v>
      </c>
      <c r="K19" s="76">
        <f t="shared" si="2"/>
        <v>-10945383</v>
      </c>
      <c r="L19" s="76">
        <f t="shared" si="2"/>
        <v>24033295</v>
      </c>
      <c r="M19" s="76">
        <f t="shared" si="2"/>
        <v>4440863</v>
      </c>
      <c r="N19" s="76">
        <f t="shared" si="2"/>
        <v>-6803786</v>
      </c>
      <c r="O19" s="76">
        <f t="shared" si="2"/>
        <v>-8713041</v>
      </c>
      <c r="P19" s="76">
        <f t="shared" si="2"/>
        <v>20190277</v>
      </c>
      <c r="Q19" s="76">
        <f t="shared" si="2"/>
        <v>4673450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44542350</v>
      </c>
      <c r="W19" s="76">
        <f>IF(E10=E18,0,W10-W18)</f>
        <v>45659925</v>
      </c>
      <c r="X19" s="76">
        <f t="shared" si="2"/>
        <v>-1117575</v>
      </c>
      <c r="Y19" s="77">
        <f>+IF(W19&lt;&gt;0,(X19/W19)*100,0)</f>
        <v>-2.447605860062188</v>
      </c>
      <c r="Z19" s="78">
        <f t="shared" si="2"/>
        <v>-10189321</v>
      </c>
    </row>
    <row r="20" spans="1:26" ht="13.5">
      <c r="A20" s="57" t="s">
        <v>44</v>
      </c>
      <c r="B20" s="18">
        <v>58059000</v>
      </c>
      <c r="C20" s="18">
        <v>0</v>
      </c>
      <c r="D20" s="58">
        <v>29859000</v>
      </c>
      <c r="E20" s="59">
        <v>23480995</v>
      </c>
      <c r="F20" s="59">
        <v>0</v>
      </c>
      <c r="G20" s="59">
        <v>1815507</v>
      </c>
      <c r="H20" s="59">
        <v>6064328</v>
      </c>
      <c r="I20" s="59">
        <v>7879835</v>
      </c>
      <c r="J20" s="59">
        <v>1446486</v>
      </c>
      <c r="K20" s="59">
        <v>0</v>
      </c>
      <c r="L20" s="59">
        <v>17117059</v>
      </c>
      <c r="M20" s="59">
        <v>18563545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26443380</v>
      </c>
      <c r="W20" s="59">
        <v>22394250</v>
      </c>
      <c r="X20" s="59">
        <v>4049130</v>
      </c>
      <c r="Y20" s="60">
        <v>18.08</v>
      </c>
      <c r="Z20" s="61">
        <v>23480995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37840005</v>
      </c>
      <c r="C22" s="85">
        <f>SUM(C19:C21)</f>
        <v>0</v>
      </c>
      <c r="D22" s="86">
        <f aca="true" t="shared" si="3" ref="D22:Z22">SUM(D19:D21)</f>
        <v>37011877</v>
      </c>
      <c r="E22" s="87">
        <f t="shared" si="3"/>
        <v>13291674</v>
      </c>
      <c r="F22" s="87">
        <f t="shared" si="3"/>
        <v>52057757</v>
      </c>
      <c r="G22" s="87">
        <f t="shared" si="3"/>
        <v>-5137590</v>
      </c>
      <c r="H22" s="87">
        <f t="shared" si="3"/>
        <v>-3612295</v>
      </c>
      <c r="I22" s="87">
        <f t="shared" si="3"/>
        <v>43307872</v>
      </c>
      <c r="J22" s="87">
        <f t="shared" si="3"/>
        <v>-7200563</v>
      </c>
      <c r="K22" s="87">
        <f t="shared" si="3"/>
        <v>-10945383</v>
      </c>
      <c r="L22" s="87">
        <f t="shared" si="3"/>
        <v>41150354</v>
      </c>
      <c r="M22" s="87">
        <f t="shared" si="3"/>
        <v>23004408</v>
      </c>
      <c r="N22" s="87">
        <f t="shared" si="3"/>
        <v>-6803786</v>
      </c>
      <c r="O22" s="87">
        <f t="shared" si="3"/>
        <v>-8713041</v>
      </c>
      <c r="P22" s="87">
        <f t="shared" si="3"/>
        <v>20190277</v>
      </c>
      <c r="Q22" s="87">
        <f t="shared" si="3"/>
        <v>4673450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70985730</v>
      </c>
      <c r="W22" s="87">
        <f t="shared" si="3"/>
        <v>68054175</v>
      </c>
      <c r="X22" s="87">
        <f t="shared" si="3"/>
        <v>2931555</v>
      </c>
      <c r="Y22" s="88">
        <f>+IF(W22&lt;&gt;0,(X22/W22)*100,0)</f>
        <v>4.307678404741517</v>
      </c>
      <c r="Z22" s="89">
        <f t="shared" si="3"/>
        <v>13291674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37840005</v>
      </c>
      <c r="C24" s="74">
        <f>SUM(C22:C23)</f>
        <v>0</v>
      </c>
      <c r="D24" s="75">
        <f aca="true" t="shared" si="4" ref="D24:Z24">SUM(D22:D23)</f>
        <v>37011877</v>
      </c>
      <c r="E24" s="76">
        <f t="shared" si="4"/>
        <v>13291674</v>
      </c>
      <c r="F24" s="76">
        <f t="shared" si="4"/>
        <v>52057757</v>
      </c>
      <c r="G24" s="76">
        <f t="shared" si="4"/>
        <v>-5137590</v>
      </c>
      <c r="H24" s="76">
        <f t="shared" si="4"/>
        <v>-3612295</v>
      </c>
      <c r="I24" s="76">
        <f t="shared" si="4"/>
        <v>43307872</v>
      </c>
      <c r="J24" s="76">
        <f t="shared" si="4"/>
        <v>-7200563</v>
      </c>
      <c r="K24" s="76">
        <f t="shared" si="4"/>
        <v>-10945383</v>
      </c>
      <c r="L24" s="76">
        <f t="shared" si="4"/>
        <v>41150354</v>
      </c>
      <c r="M24" s="76">
        <f t="shared" si="4"/>
        <v>23004408</v>
      </c>
      <c r="N24" s="76">
        <f t="shared" si="4"/>
        <v>-6803786</v>
      </c>
      <c r="O24" s="76">
        <f t="shared" si="4"/>
        <v>-8713041</v>
      </c>
      <c r="P24" s="76">
        <f t="shared" si="4"/>
        <v>20190277</v>
      </c>
      <c r="Q24" s="76">
        <f t="shared" si="4"/>
        <v>4673450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70985730</v>
      </c>
      <c r="W24" s="76">
        <f t="shared" si="4"/>
        <v>68054175</v>
      </c>
      <c r="X24" s="76">
        <f t="shared" si="4"/>
        <v>2931555</v>
      </c>
      <c r="Y24" s="77">
        <f>+IF(W24&lt;&gt;0,(X24/W24)*100,0)</f>
        <v>4.307678404741517</v>
      </c>
      <c r="Z24" s="78">
        <f t="shared" si="4"/>
        <v>13291674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50605715</v>
      </c>
      <c r="C27" s="21">
        <v>0</v>
      </c>
      <c r="D27" s="98">
        <v>34012050</v>
      </c>
      <c r="E27" s="99">
        <v>46972553</v>
      </c>
      <c r="F27" s="99">
        <v>0</v>
      </c>
      <c r="G27" s="99">
        <v>3072789</v>
      </c>
      <c r="H27" s="99">
        <v>3897787</v>
      </c>
      <c r="I27" s="99">
        <v>6970576</v>
      </c>
      <c r="J27" s="99">
        <v>1446486</v>
      </c>
      <c r="K27" s="99">
        <v>5976679</v>
      </c>
      <c r="L27" s="99">
        <v>6559905</v>
      </c>
      <c r="M27" s="99">
        <v>13983070</v>
      </c>
      <c r="N27" s="99">
        <v>0</v>
      </c>
      <c r="O27" s="99">
        <v>595257</v>
      </c>
      <c r="P27" s="99">
        <v>21000</v>
      </c>
      <c r="Q27" s="99">
        <v>616257</v>
      </c>
      <c r="R27" s="99">
        <v>0</v>
      </c>
      <c r="S27" s="99">
        <v>0</v>
      </c>
      <c r="T27" s="99">
        <v>0</v>
      </c>
      <c r="U27" s="99">
        <v>0</v>
      </c>
      <c r="V27" s="99">
        <v>21569903</v>
      </c>
      <c r="W27" s="99">
        <v>35229415</v>
      </c>
      <c r="X27" s="99">
        <v>-13659512</v>
      </c>
      <c r="Y27" s="100">
        <v>-38.77</v>
      </c>
      <c r="Z27" s="101">
        <v>46972553</v>
      </c>
    </row>
    <row r="28" spans="1:26" ht="13.5">
      <c r="A28" s="102" t="s">
        <v>44</v>
      </c>
      <c r="B28" s="18">
        <v>33387787</v>
      </c>
      <c r="C28" s="18">
        <v>0</v>
      </c>
      <c r="D28" s="58">
        <v>28366000</v>
      </c>
      <c r="E28" s="59">
        <v>21988045</v>
      </c>
      <c r="F28" s="59">
        <v>0</v>
      </c>
      <c r="G28" s="59">
        <v>3058089</v>
      </c>
      <c r="H28" s="59">
        <v>3006239</v>
      </c>
      <c r="I28" s="59">
        <v>6064328</v>
      </c>
      <c r="J28" s="59">
        <v>1446486</v>
      </c>
      <c r="K28" s="59">
        <v>3058090</v>
      </c>
      <c r="L28" s="59">
        <v>2232447</v>
      </c>
      <c r="M28" s="59">
        <v>6737023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12801351</v>
      </c>
      <c r="W28" s="59">
        <v>16491034</v>
      </c>
      <c r="X28" s="59">
        <v>-3689683</v>
      </c>
      <c r="Y28" s="60">
        <v>-22.37</v>
      </c>
      <c r="Z28" s="61">
        <v>21988045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17217928</v>
      </c>
      <c r="C31" s="18">
        <v>0</v>
      </c>
      <c r="D31" s="58">
        <v>5646050</v>
      </c>
      <c r="E31" s="59">
        <v>24984508</v>
      </c>
      <c r="F31" s="59">
        <v>0</v>
      </c>
      <c r="G31" s="59">
        <v>14700</v>
      </c>
      <c r="H31" s="59">
        <v>891548</v>
      </c>
      <c r="I31" s="59">
        <v>906248</v>
      </c>
      <c r="J31" s="59">
        <v>0</v>
      </c>
      <c r="K31" s="59">
        <v>2918589</v>
      </c>
      <c r="L31" s="59">
        <v>4327458</v>
      </c>
      <c r="M31" s="59">
        <v>7246047</v>
      </c>
      <c r="N31" s="59">
        <v>0</v>
      </c>
      <c r="O31" s="59">
        <v>595257</v>
      </c>
      <c r="P31" s="59">
        <v>21000</v>
      </c>
      <c r="Q31" s="59">
        <v>616257</v>
      </c>
      <c r="R31" s="59">
        <v>0</v>
      </c>
      <c r="S31" s="59">
        <v>0</v>
      </c>
      <c r="T31" s="59">
        <v>0</v>
      </c>
      <c r="U31" s="59">
        <v>0</v>
      </c>
      <c r="V31" s="59">
        <v>8768552</v>
      </c>
      <c r="W31" s="59">
        <v>18738381</v>
      </c>
      <c r="X31" s="59">
        <v>-9969829</v>
      </c>
      <c r="Y31" s="60">
        <v>-53.21</v>
      </c>
      <c r="Z31" s="61">
        <v>24984508</v>
      </c>
    </row>
    <row r="32" spans="1:26" ht="13.5">
      <c r="A32" s="69" t="s">
        <v>50</v>
      </c>
      <c r="B32" s="21">
        <f>SUM(B28:B31)</f>
        <v>50605715</v>
      </c>
      <c r="C32" s="21">
        <f>SUM(C28:C31)</f>
        <v>0</v>
      </c>
      <c r="D32" s="98">
        <f aca="true" t="shared" si="5" ref="D32:Z32">SUM(D28:D31)</f>
        <v>34012050</v>
      </c>
      <c r="E32" s="99">
        <f t="shared" si="5"/>
        <v>46972553</v>
      </c>
      <c r="F32" s="99">
        <f t="shared" si="5"/>
        <v>0</v>
      </c>
      <c r="G32" s="99">
        <f t="shared" si="5"/>
        <v>3072789</v>
      </c>
      <c r="H32" s="99">
        <f t="shared" si="5"/>
        <v>3897787</v>
      </c>
      <c r="I32" s="99">
        <f t="shared" si="5"/>
        <v>6970576</v>
      </c>
      <c r="J32" s="99">
        <f t="shared" si="5"/>
        <v>1446486</v>
      </c>
      <c r="K32" s="99">
        <f t="shared" si="5"/>
        <v>5976679</v>
      </c>
      <c r="L32" s="99">
        <f t="shared" si="5"/>
        <v>6559905</v>
      </c>
      <c r="M32" s="99">
        <f t="shared" si="5"/>
        <v>13983070</v>
      </c>
      <c r="N32" s="99">
        <f t="shared" si="5"/>
        <v>0</v>
      </c>
      <c r="O32" s="99">
        <f t="shared" si="5"/>
        <v>595257</v>
      </c>
      <c r="P32" s="99">
        <f t="shared" si="5"/>
        <v>21000</v>
      </c>
      <c r="Q32" s="99">
        <f t="shared" si="5"/>
        <v>616257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21569903</v>
      </c>
      <c r="W32" s="99">
        <f t="shared" si="5"/>
        <v>35229415</v>
      </c>
      <c r="X32" s="99">
        <f t="shared" si="5"/>
        <v>-13659512</v>
      </c>
      <c r="Y32" s="100">
        <f>+IF(W32&lt;&gt;0,(X32/W32)*100,0)</f>
        <v>-38.77303100264367</v>
      </c>
      <c r="Z32" s="101">
        <f t="shared" si="5"/>
        <v>46972553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75597944</v>
      </c>
      <c r="C35" s="18">
        <v>0</v>
      </c>
      <c r="D35" s="58">
        <v>79060862</v>
      </c>
      <c r="E35" s="59">
        <v>79060862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59295647</v>
      </c>
      <c r="X35" s="59">
        <v>-59295647</v>
      </c>
      <c r="Y35" s="60">
        <v>-100</v>
      </c>
      <c r="Z35" s="61">
        <v>79060862</v>
      </c>
    </row>
    <row r="36" spans="1:26" ht="13.5">
      <c r="A36" s="57" t="s">
        <v>53</v>
      </c>
      <c r="B36" s="18">
        <v>330335762</v>
      </c>
      <c r="C36" s="18">
        <v>0</v>
      </c>
      <c r="D36" s="58">
        <v>324185816</v>
      </c>
      <c r="E36" s="59">
        <v>324185816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243139362</v>
      </c>
      <c r="X36" s="59">
        <v>-243139362</v>
      </c>
      <c r="Y36" s="60">
        <v>-100</v>
      </c>
      <c r="Z36" s="61">
        <v>324185816</v>
      </c>
    </row>
    <row r="37" spans="1:26" ht="13.5">
      <c r="A37" s="57" t="s">
        <v>54</v>
      </c>
      <c r="B37" s="18">
        <v>51409509</v>
      </c>
      <c r="C37" s="18">
        <v>0</v>
      </c>
      <c r="D37" s="58">
        <v>17956750</v>
      </c>
      <c r="E37" s="59">
        <v>17956750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13467563</v>
      </c>
      <c r="X37" s="59">
        <v>-13467563</v>
      </c>
      <c r="Y37" s="60">
        <v>-100</v>
      </c>
      <c r="Z37" s="61">
        <v>17956750</v>
      </c>
    </row>
    <row r="38" spans="1:26" ht="13.5">
      <c r="A38" s="57" t="s">
        <v>55</v>
      </c>
      <c r="B38" s="18">
        <v>1332000</v>
      </c>
      <c r="C38" s="18">
        <v>0</v>
      </c>
      <c r="D38" s="58">
        <v>19355765</v>
      </c>
      <c r="E38" s="59">
        <v>19355765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14516824</v>
      </c>
      <c r="X38" s="59">
        <v>-14516824</v>
      </c>
      <c r="Y38" s="60">
        <v>-100</v>
      </c>
      <c r="Z38" s="61">
        <v>19355765</v>
      </c>
    </row>
    <row r="39" spans="1:26" ht="13.5">
      <c r="A39" s="57" t="s">
        <v>56</v>
      </c>
      <c r="B39" s="18">
        <v>353192197</v>
      </c>
      <c r="C39" s="18">
        <v>0</v>
      </c>
      <c r="D39" s="58">
        <v>365934163</v>
      </c>
      <c r="E39" s="59">
        <v>365934163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274450622</v>
      </c>
      <c r="X39" s="59">
        <v>-274450622</v>
      </c>
      <c r="Y39" s="60">
        <v>-100</v>
      </c>
      <c r="Z39" s="61">
        <v>365934163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50384467</v>
      </c>
      <c r="C42" s="18">
        <v>0</v>
      </c>
      <c r="D42" s="58">
        <v>46356420</v>
      </c>
      <c r="E42" s="59">
        <v>31917503</v>
      </c>
      <c r="F42" s="59">
        <v>67457889</v>
      </c>
      <c r="G42" s="59">
        <v>-7220556</v>
      </c>
      <c r="H42" s="59">
        <v>-11588432</v>
      </c>
      <c r="I42" s="59">
        <v>48648901</v>
      </c>
      <c r="J42" s="59">
        <v>-7969367</v>
      </c>
      <c r="K42" s="59">
        <v>-14719663</v>
      </c>
      <c r="L42" s="59">
        <v>37383088</v>
      </c>
      <c r="M42" s="59">
        <v>14694058</v>
      </c>
      <c r="N42" s="59">
        <v>-7417698</v>
      </c>
      <c r="O42" s="59">
        <v>-9568395</v>
      </c>
      <c r="P42" s="59">
        <v>30513111</v>
      </c>
      <c r="Q42" s="59">
        <v>13527018</v>
      </c>
      <c r="R42" s="59">
        <v>0</v>
      </c>
      <c r="S42" s="59">
        <v>0</v>
      </c>
      <c r="T42" s="59">
        <v>0</v>
      </c>
      <c r="U42" s="59">
        <v>0</v>
      </c>
      <c r="V42" s="59">
        <v>76869977</v>
      </c>
      <c r="W42" s="59">
        <v>64508459</v>
      </c>
      <c r="X42" s="59">
        <v>12361518</v>
      </c>
      <c r="Y42" s="60">
        <v>19.16</v>
      </c>
      <c r="Z42" s="61">
        <v>31917503</v>
      </c>
    </row>
    <row r="43" spans="1:26" ht="13.5">
      <c r="A43" s="57" t="s">
        <v>59</v>
      </c>
      <c r="B43" s="18">
        <v>-50124136</v>
      </c>
      <c r="C43" s="18">
        <v>0</v>
      </c>
      <c r="D43" s="58">
        <v>-34011996</v>
      </c>
      <c r="E43" s="59">
        <v>-46972553</v>
      </c>
      <c r="F43" s="59">
        <v>0</v>
      </c>
      <c r="G43" s="59">
        <v>-2629491</v>
      </c>
      <c r="H43" s="59">
        <v>-6521986</v>
      </c>
      <c r="I43" s="59">
        <v>-9151477</v>
      </c>
      <c r="J43" s="59">
        <v>-1446486</v>
      </c>
      <c r="K43" s="59">
        <v>-3716299</v>
      </c>
      <c r="L43" s="59">
        <v>-6559906</v>
      </c>
      <c r="M43" s="59">
        <v>-11722691</v>
      </c>
      <c r="N43" s="59">
        <v>0</v>
      </c>
      <c r="O43" s="59">
        <v>-595257</v>
      </c>
      <c r="P43" s="59">
        <v>-21000</v>
      </c>
      <c r="Q43" s="59">
        <v>-616257</v>
      </c>
      <c r="R43" s="59">
        <v>0</v>
      </c>
      <c r="S43" s="59">
        <v>0</v>
      </c>
      <c r="T43" s="59">
        <v>0</v>
      </c>
      <c r="U43" s="59">
        <v>0</v>
      </c>
      <c r="V43" s="59">
        <v>-21490425</v>
      </c>
      <c r="W43" s="59">
        <v>-25422803</v>
      </c>
      <c r="X43" s="59">
        <v>3932378</v>
      </c>
      <c r="Y43" s="60">
        <v>-15.47</v>
      </c>
      <c r="Z43" s="61">
        <v>-46972553</v>
      </c>
    </row>
    <row r="44" spans="1:26" ht="13.5">
      <c r="A44" s="57" t="s">
        <v>60</v>
      </c>
      <c r="B44" s="18">
        <v>-18335024</v>
      </c>
      <c r="C44" s="18">
        <v>0</v>
      </c>
      <c r="D44" s="58">
        <v>0</v>
      </c>
      <c r="E44" s="59">
        <v>-18026574</v>
      </c>
      <c r="F44" s="59">
        <v>-7442306</v>
      </c>
      <c r="G44" s="59">
        <v>0</v>
      </c>
      <c r="H44" s="59">
        <v>0</v>
      </c>
      <c r="I44" s="59">
        <v>-7442306</v>
      </c>
      <c r="J44" s="59">
        <v>0</v>
      </c>
      <c r="K44" s="59">
        <v>0</v>
      </c>
      <c r="L44" s="59">
        <v>-7442306</v>
      </c>
      <c r="M44" s="59">
        <v>-7442306</v>
      </c>
      <c r="N44" s="59">
        <v>0</v>
      </c>
      <c r="O44" s="59">
        <v>0</v>
      </c>
      <c r="P44" s="59">
        <v>-3141962</v>
      </c>
      <c r="Q44" s="59">
        <v>-3141962</v>
      </c>
      <c r="R44" s="59">
        <v>0</v>
      </c>
      <c r="S44" s="59">
        <v>0</v>
      </c>
      <c r="T44" s="59">
        <v>0</v>
      </c>
      <c r="U44" s="59">
        <v>0</v>
      </c>
      <c r="V44" s="59">
        <v>-18026574</v>
      </c>
      <c r="W44" s="59"/>
      <c r="X44" s="59">
        <v>-18026574</v>
      </c>
      <c r="Y44" s="60">
        <v>0</v>
      </c>
      <c r="Z44" s="61">
        <v>-18026574</v>
      </c>
    </row>
    <row r="45" spans="1:26" ht="13.5">
      <c r="A45" s="69" t="s">
        <v>61</v>
      </c>
      <c r="B45" s="21">
        <v>40155264</v>
      </c>
      <c r="C45" s="21">
        <v>0</v>
      </c>
      <c r="D45" s="98">
        <v>78818432</v>
      </c>
      <c r="E45" s="99">
        <v>7073640</v>
      </c>
      <c r="F45" s="99">
        <v>101204491</v>
      </c>
      <c r="G45" s="99">
        <v>91354444</v>
      </c>
      <c r="H45" s="99">
        <v>73244026</v>
      </c>
      <c r="I45" s="99">
        <v>73244026</v>
      </c>
      <c r="J45" s="99">
        <v>63828173</v>
      </c>
      <c r="K45" s="99">
        <v>45392211</v>
      </c>
      <c r="L45" s="99">
        <v>68773087</v>
      </c>
      <c r="M45" s="99">
        <v>68773087</v>
      </c>
      <c r="N45" s="99">
        <v>61355389</v>
      </c>
      <c r="O45" s="99">
        <v>51191737</v>
      </c>
      <c r="P45" s="99">
        <v>78541886</v>
      </c>
      <c r="Q45" s="99">
        <v>78541886</v>
      </c>
      <c r="R45" s="99">
        <v>0</v>
      </c>
      <c r="S45" s="99">
        <v>0</v>
      </c>
      <c r="T45" s="99">
        <v>0</v>
      </c>
      <c r="U45" s="99">
        <v>0</v>
      </c>
      <c r="V45" s="99">
        <v>78541886</v>
      </c>
      <c r="W45" s="99">
        <v>79240920</v>
      </c>
      <c r="X45" s="99">
        <v>-699034</v>
      </c>
      <c r="Y45" s="100">
        <v>-0.88</v>
      </c>
      <c r="Z45" s="101">
        <v>7073640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214322</v>
      </c>
      <c r="C49" s="51">
        <v>0</v>
      </c>
      <c r="D49" s="128">
        <v>59710</v>
      </c>
      <c r="E49" s="53">
        <v>43476</v>
      </c>
      <c r="F49" s="53">
        <v>0</v>
      </c>
      <c r="G49" s="53">
        <v>0</v>
      </c>
      <c r="H49" s="53">
        <v>0</v>
      </c>
      <c r="I49" s="53">
        <v>435226</v>
      </c>
      <c r="J49" s="53">
        <v>0</v>
      </c>
      <c r="K49" s="53">
        <v>0</v>
      </c>
      <c r="L49" s="53">
        <v>0</v>
      </c>
      <c r="M49" s="53">
        <v>85781</v>
      </c>
      <c r="N49" s="53">
        <v>0</v>
      </c>
      <c r="O49" s="53">
        <v>0</v>
      </c>
      <c r="P49" s="53">
        <v>0</v>
      </c>
      <c r="Q49" s="53">
        <v>23291959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24130474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81.56026838687407</v>
      </c>
      <c r="E58" s="7">
        <f t="shared" si="6"/>
        <v>79.72746113068133</v>
      </c>
      <c r="F58" s="7">
        <f t="shared" si="6"/>
        <v>62.6489736037079</v>
      </c>
      <c r="G58" s="7">
        <f t="shared" si="6"/>
        <v>0</v>
      </c>
      <c r="H58" s="7">
        <f t="shared" si="6"/>
        <v>0</v>
      </c>
      <c r="I58" s="7">
        <f t="shared" si="6"/>
        <v>65.88013807256122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79.36003395514535</v>
      </c>
      <c r="W58" s="7">
        <f t="shared" si="6"/>
        <v>81.56127604646875</v>
      </c>
      <c r="X58" s="7">
        <f t="shared" si="6"/>
        <v>0</v>
      </c>
      <c r="Y58" s="7">
        <f t="shared" si="6"/>
        <v>0</v>
      </c>
      <c r="Z58" s="8">
        <f t="shared" si="6"/>
        <v>79.72746113068133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81.56026838687407</v>
      </c>
      <c r="E59" s="10">
        <f t="shared" si="7"/>
        <v>79.72746113068133</v>
      </c>
      <c r="F59" s="10">
        <f t="shared" si="7"/>
        <v>62.6489736037079</v>
      </c>
      <c r="G59" s="10">
        <f t="shared" si="7"/>
        <v>0</v>
      </c>
      <c r="H59" s="10">
        <f t="shared" si="7"/>
        <v>0</v>
      </c>
      <c r="I59" s="10">
        <f t="shared" si="7"/>
        <v>65.88013807256122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79.36003395514535</v>
      </c>
      <c r="W59" s="10">
        <f t="shared" si="7"/>
        <v>81.56127604646875</v>
      </c>
      <c r="X59" s="10">
        <f t="shared" si="7"/>
        <v>0</v>
      </c>
      <c r="Y59" s="10">
        <f t="shared" si="7"/>
        <v>0</v>
      </c>
      <c r="Z59" s="11">
        <f t="shared" si="7"/>
        <v>79.72746113068133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20512486</v>
      </c>
      <c r="C67" s="23"/>
      <c r="D67" s="24">
        <v>16269201</v>
      </c>
      <c r="E67" s="25">
        <v>16643204</v>
      </c>
      <c r="F67" s="25">
        <v>16643133</v>
      </c>
      <c r="G67" s="25"/>
      <c r="H67" s="25"/>
      <c r="I67" s="25">
        <v>16643133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16643133</v>
      </c>
      <c r="W67" s="25">
        <v>16269000</v>
      </c>
      <c r="X67" s="25"/>
      <c r="Y67" s="24"/>
      <c r="Z67" s="26">
        <v>16643204</v>
      </c>
    </row>
    <row r="68" spans="1:26" ht="13.5" hidden="1">
      <c r="A68" s="36" t="s">
        <v>31</v>
      </c>
      <c r="B68" s="18">
        <v>16208894</v>
      </c>
      <c r="C68" s="18"/>
      <c r="D68" s="19">
        <v>16269201</v>
      </c>
      <c r="E68" s="20">
        <v>16643204</v>
      </c>
      <c r="F68" s="20">
        <v>16643133</v>
      </c>
      <c r="G68" s="20"/>
      <c r="H68" s="20"/>
      <c r="I68" s="20">
        <v>16643133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16643133</v>
      </c>
      <c r="W68" s="20">
        <v>16269000</v>
      </c>
      <c r="X68" s="20"/>
      <c r="Y68" s="19"/>
      <c r="Z68" s="22">
        <v>16643204</v>
      </c>
    </row>
    <row r="69" spans="1:26" ht="13.5" hidden="1">
      <c r="A69" s="37" t="s">
        <v>32</v>
      </c>
      <c r="B69" s="18">
        <v>276254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>
        <v>276254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4027338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13269204</v>
      </c>
      <c r="E76" s="33">
        <v>13269204</v>
      </c>
      <c r="F76" s="33">
        <v>10426752</v>
      </c>
      <c r="G76" s="33">
        <v>161630</v>
      </c>
      <c r="H76" s="33">
        <v>376137</v>
      </c>
      <c r="I76" s="33">
        <v>10964519</v>
      </c>
      <c r="J76" s="33">
        <v>3700</v>
      </c>
      <c r="K76" s="33">
        <v>322327</v>
      </c>
      <c r="L76" s="33">
        <v>69770</v>
      </c>
      <c r="M76" s="33">
        <v>395797</v>
      </c>
      <c r="N76" s="33">
        <v>2200</v>
      </c>
      <c r="O76" s="33">
        <v>451578</v>
      </c>
      <c r="P76" s="33">
        <v>1393902</v>
      </c>
      <c r="Q76" s="33">
        <v>1847680</v>
      </c>
      <c r="R76" s="33"/>
      <c r="S76" s="33"/>
      <c r="T76" s="33"/>
      <c r="U76" s="33"/>
      <c r="V76" s="33">
        <v>13207996</v>
      </c>
      <c r="W76" s="33">
        <v>13269204</v>
      </c>
      <c r="X76" s="33"/>
      <c r="Y76" s="32"/>
      <c r="Z76" s="34">
        <v>13269204</v>
      </c>
    </row>
    <row r="77" spans="1:26" ht="13.5" hidden="1">
      <c r="A77" s="36" t="s">
        <v>31</v>
      </c>
      <c r="B77" s="18"/>
      <c r="C77" s="18"/>
      <c r="D77" s="19">
        <v>13269204</v>
      </c>
      <c r="E77" s="20">
        <v>13269204</v>
      </c>
      <c r="F77" s="20">
        <v>10426752</v>
      </c>
      <c r="G77" s="20">
        <v>161630</v>
      </c>
      <c r="H77" s="20">
        <v>376137</v>
      </c>
      <c r="I77" s="20">
        <v>10964519</v>
      </c>
      <c r="J77" s="20">
        <v>3700</v>
      </c>
      <c r="K77" s="20">
        <v>322327</v>
      </c>
      <c r="L77" s="20">
        <v>69770</v>
      </c>
      <c r="M77" s="20">
        <v>395797</v>
      </c>
      <c r="N77" s="20">
        <v>2200</v>
      </c>
      <c r="O77" s="20">
        <v>451578</v>
      </c>
      <c r="P77" s="20">
        <v>1393902</v>
      </c>
      <c r="Q77" s="20">
        <v>1847680</v>
      </c>
      <c r="R77" s="20"/>
      <c r="S77" s="20"/>
      <c r="T77" s="20"/>
      <c r="U77" s="20"/>
      <c r="V77" s="20">
        <v>13207996</v>
      </c>
      <c r="W77" s="20">
        <v>13269204</v>
      </c>
      <c r="X77" s="20"/>
      <c r="Y77" s="19"/>
      <c r="Z77" s="22">
        <v>13269204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19206457</v>
      </c>
      <c r="C5" s="18">
        <v>0</v>
      </c>
      <c r="D5" s="58">
        <v>14949469</v>
      </c>
      <c r="E5" s="59">
        <v>14949469</v>
      </c>
      <c r="F5" s="59">
        <v>1647889</v>
      </c>
      <c r="G5" s="59">
        <v>1654292</v>
      </c>
      <c r="H5" s="59">
        <v>1647889</v>
      </c>
      <c r="I5" s="59">
        <v>4950070</v>
      </c>
      <c r="J5" s="59">
        <v>0</v>
      </c>
      <c r="K5" s="59">
        <v>1647889</v>
      </c>
      <c r="L5" s="59">
        <v>1647889</v>
      </c>
      <c r="M5" s="59">
        <v>3295778</v>
      </c>
      <c r="N5" s="59">
        <v>1647889</v>
      </c>
      <c r="O5" s="59">
        <v>0</v>
      </c>
      <c r="P5" s="59">
        <v>0</v>
      </c>
      <c r="Q5" s="59">
        <v>1647889</v>
      </c>
      <c r="R5" s="59">
        <v>0</v>
      </c>
      <c r="S5" s="59">
        <v>0</v>
      </c>
      <c r="T5" s="59">
        <v>0</v>
      </c>
      <c r="U5" s="59">
        <v>0</v>
      </c>
      <c r="V5" s="59">
        <v>9893737</v>
      </c>
      <c r="W5" s="59">
        <v>11212101</v>
      </c>
      <c r="X5" s="59">
        <v>-1318364</v>
      </c>
      <c r="Y5" s="60">
        <v>-11.76</v>
      </c>
      <c r="Z5" s="61">
        <v>14949469</v>
      </c>
    </row>
    <row r="6" spans="1:26" ht="13.5">
      <c r="A6" s="57" t="s">
        <v>32</v>
      </c>
      <c r="B6" s="18">
        <v>75993227</v>
      </c>
      <c r="C6" s="18">
        <v>0</v>
      </c>
      <c r="D6" s="58">
        <v>62290495</v>
      </c>
      <c r="E6" s="59">
        <v>62290495</v>
      </c>
      <c r="F6" s="59">
        <v>60022564</v>
      </c>
      <c r="G6" s="59">
        <v>3722148</v>
      </c>
      <c r="H6" s="59">
        <v>3008836</v>
      </c>
      <c r="I6" s="59">
        <v>66753548</v>
      </c>
      <c r="J6" s="59">
        <v>0</v>
      </c>
      <c r="K6" s="59">
        <v>2596610</v>
      </c>
      <c r="L6" s="59">
        <v>3321975</v>
      </c>
      <c r="M6" s="59">
        <v>5918585</v>
      </c>
      <c r="N6" s="59">
        <v>11941400</v>
      </c>
      <c r="O6" s="59">
        <v>0</v>
      </c>
      <c r="P6" s="59">
        <v>0</v>
      </c>
      <c r="Q6" s="59">
        <v>11941400</v>
      </c>
      <c r="R6" s="59">
        <v>0</v>
      </c>
      <c r="S6" s="59">
        <v>0</v>
      </c>
      <c r="T6" s="59">
        <v>0</v>
      </c>
      <c r="U6" s="59">
        <v>0</v>
      </c>
      <c r="V6" s="59">
        <v>84613533</v>
      </c>
      <c r="W6" s="59">
        <v>47634246</v>
      </c>
      <c r="X6" s="59">
        <v>36979287</v>
      </c>
      <c r="Y6" s="60">
        <v>77.63</v>
      </c>
      <c r="Z6" s="61">
        <v>62290495</v>
      </c>
    </row>
    <row r="7" spans="1:26" ht="13.5">
      <c r="A7" s="57" t="s">
        <v>33</v>
      </c>
      <c r="B7" s="18">
        <v>192917</v>
      </c>
      <c r="C7" s="18">
        <v>0</v>
      </c>
      <c r="D7" s="58">
        <v>106779</v>
      </c>
      <c r="E7" s="59">
        <v>106779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33128</v>
      </c>
      <c r="O7" s="59">
        <v>0</v>
      </c>
      <c r="P7" s="59">
        <v>0</v>
      </c>
      <c r="Q7" s="59">
        <v>33128</v>
      </c>
      <c r="R7" s="59">
        <v>0</v>
      </c>
      <c r="S7" s="59">
        <v>0</v>
      </c>
      <c r="T7" s="59">
        <v>0</v>
      </c>
      <c r="U7" s="59">
        <v>0</v>
      </c>
      <c r="V7" s="59">
        <v>33128</v>
      </c>
      <c r="W7" s="59">
        <v>80082</v>
      </c>
      <c r="X7" s="59">
        <v>-46954</v>
      </c>
      <c r="Y7" s="60">
        <v>-58.63</v>
      </c>
      <c r="Z7" s="61">
        <v>106779</v>
      </c>
    </row>
    <row r="8" spans="1:26" ht="13.5">
      <c r="A8" s="57" t="s">
        <v>34</v>
      </c>
      <c r="B8" s="18">
        <v>79927542</v>
      </c>
      <c r="C8" s="18">
        <v>0</v>
      </c>
      <c r="D8" s="58">
        <v>97640000</v>
      </c>
      <c r="E8" s="59">
        <v>97640000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1500000</v>
      </c>
      <c r="L8" s="59">
        <v>0</v>
      </c>
      <c r="M8" s="59">
        <v>1500000</v>
      </c>
      <c r="N8" s="59">
        <v>87643038</v>
      </c>
      <c r="O8" s="59">
        <v>0</v>
      </c>
      <c r="P8" s="59">
        <v>0</v>
      </c>
      <c r="Q8" s="59">
        <v>87643038</v>
      </c>
      <c r="R8" s="59">
        <v>0</v>
      </c>
      <c r="S8" s="59">
        <v>0</v>
      </c>
      <c r="T8" s="59">
        <v>0</v>
      </c>
      <c r="U8" s="59">
        <v>0</v>
      </c>
      <c r="V8" s="59">
        <v>89143038</v>
      </c>
      <c r="W8" s="59">
        <v>97640000</v>
      </c>
      <c r="X8" s="59">
        <v>-8496962</v>
      </c>
      <c r="Y8" s="60">
        <v>-8.7</v>
      </c>
      <c r="Z8" s="61">
        <v>97640000</v>
      </c>
    </row>
    <row r="9" spans="1:26" ht="13.5">
      <c r="A9" s="57" t="s">
        <v>35</v>
      </c>
      <c r="B9" s="18">
        <v>11396584</v>
      </c>
      <c r="C9" s="18">
        <v>0</v>
      </c>
      <c r="D9" s="58">
        <v>4603968</v>
      </c>
      <c r="E9" s="59">
        <v>4603968</v>
      </c>
      <c r="F9" s="59">
        <v>1841</v>
      </c>
      <c r="G9" s="59">
        <v>26067</v>
      </c>
      <c r="H9" s="59">
        <v>1660</v>
      </c>
      <c r="I9" s="59">
        <v>29568</v>
      </c>
      <c r="J9" s="59">
        <v>0</v>
      </c>
      <c r="K9" s="59">
        <v>109562</v>
      </c>
      <c r="L9" s="59">
        <v>55759</v>
      </c>
      <c r="M9" s="59">
        <v>165321</v>
      </c>
      <c r="N9" s="59">
        <v>284168</v>
      </c>
      <c r="O9" s="59">
        <v>0</v>
      </c>
      <c r="P9" s="59">
        <v>0</v>
      </c>
      <c r="Q9" s="59">
        <v>284168</v>
      </c>
      <c r="R9" s="59">
        <v>0</v>
      </c>
      <c r="S9" s="59">
        <v>0</v>
      </c>
      <c r="T9" s="59">
        <v>0</v>
      </c>
      <c r="U9" s="59">
        <v>0</v>
      </c>
      <c r="V9" s="59">
        <v>479057</v>
      </c>
      <c r="W9" s="59">
        <v>3457773</v>
      </c>
      <c r="X9" s="59">
        <v>-2978716</v>
      </c>
      <c r="Y9" s="60">
        <v>-86.15</v>
      </c>
      <c r="Z9" s="61">
        <v>4603968</v>
      </c>
    </row>
    <row r="10" spans="1:26" ht="25.5">
      <c r="A10" s="62" t="s">
        <v>97</v>
      </c>
      <c r="B10" s="63">
        <f>SUM(B5:B9)</f>
        <v>186716727</v>
      </c>
      <c r="C10" s="63">
        <f>SUM(C5:C9)</f>
        <v>0</v>
      </c>
      <c r="D10" s="64">
        <f aca="true" t="shared" si="0" ref="D10:Z10">SUM(D5:D9)</f>
        <v>179590711</v>
      </c>
      <c r="E10" s="65">
        <f t="shared" si="0"/>
        <v>179590711</v>
      </c>
      <c r="F10" s="65">
        <f t="shared" si="0"/>
        <v>61672294</v>
      </c>
      <c r="G10" s="65">
        <f t="shared" si="0"/>
        <v>5402507</v>
      </c>
      <c r="H10" s="65">
        <f t="shared" si="0"/>
        <v>4658385</v>
      </c>
      <c r="I10" s="65">
        <f t="shared" si="0"/>
        <v>71733186</v>
      </c>
      <c r="J10" s="65">
        <f t="shared" si="0"/>
        <v>0</v>
      </c>
      <c r="K10" s="65">
        <f t="shared" si="0"/>
        <v>5854061</v>
      </c>
      <c r="L10" s="65">
        <f t="shared" si="0"/>
        <v>5025623</v>
      </c>
      <c r="M10" s="65">
        <f t="shared" si="0"/>
        <v>10879684</v>
      </c>
      <c r="N10" s="65">
        <f t="shared" si="0"/>
        <v>101549623</v>
      </c>
      <c r="O10" s="65">
        <f t="shared" si="0"/>
        <v>0</v>
      </c>
      <c r="P10" s="65">
        <f t="shared" si="0"/>
        <v>0</v>
      </c>
      <c r="Q10" s="65">
        <f t="shared" si="0"/>
        <v>101549623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184162493</v>
      </c>
      <c r="W10" s="65">
        <f t="shared" si="0"/>
        <v>160024202</v>
      </c>
      <c r="X10" s="65">
        <f t="shared" si="0"/>
        <v>24138291</v>
      </c>
      <c r="Y10" s="66">
        <f>+IF(W10&lt;&gt;0,(X10/W10)*100,0)</f>
        <v>15.084150208729053</v>
      </c>
      <c r="Z10" s="67">
        <f t="shared" si="0"/>
        <v>179590711</v>
      </c>
    </row>
    <row r="11" spans="1:26" ht="13.5">
      <c r="A11" s="57" t="s">
        <v>36</v>
      </c>
      <c r="B11" s="18">
        <v>66738181</v>
      </c>
      <c r="C11" s="18">
        <v>0</v>
      </c>
      <c r="D11" s="58">
        <v>77127142</v>
      </c>
      <c r="E11" s="59">
        <v>77127142</v>
      </c>
      <c r="F11" s="59">
        <v>33527</v>
      </c>
      <c r="G11" s="59">
        <v>45307486</v>
      </c>
      <c r="H11" s="59">
        <v>306600</v>
      </c>
      <c r="I11" s="59">
        <v>45647613</v>
      </c>
      <c r="J11" s="59">
        <v>0</v>
      </c>
      <c r="K11" s="59">
        <v>98510</v>
      </c>
      <c r="L11" s="59">
        <v>107863</v>
      </c>
      <c r="M11" s="59">
        <v>206373</v>
      </c>
      <c r="N11" s="59">
        <v>24643627</v>
      </c>
      <c r="O11" s="59">
        <v>0</v>
      </c>
      <c r="P11" s="59">
        <v>0</v>
      </c>
      <c r="Q11" s="59">
        <v>24643627</v>
      </c>
      <c r="R11" s="59">
        <v>0</v>
      </c>
      <c r="S11" s="59">
        <v>0</v>
      </c>
      <c r="T11" s="59">
        <v>0</v>
      </c>
      <c r="U11" s="59">
        <v>0</v>
      </c>
      <c r="V11" s="59">
        <v>70497613</v>
      </c>
      <c r="W11" s="59">
        <v>57845547</v>
      </c>
      <c r="X11" s="59">
        <v>12652066</v>
      </c>
      <c r="Y11" s="60">
        <v>21.87</v>
      </c>
      <c r="Z11" s="61">
        <v>77127142</v>
      </c>
    </row>
    <row r="12" spans="1:26" ht="13.5">
      <c r="A12" s="57" t="s">
        <v>37</v>
      </c>
      <c r="B12" s="18">
        <v>9265246</v>
      </c>
      <c r="C12" s="18">
        <v>0</v>
      </c>
      <c r="D12" s="58">
        <v>10062567</v>
      </c>
      <c r="E12" s="59">
        <v>10062567</v>
      </c>
      <c r="F12" s="59">
        <v>15000</v>
      </c>
      <c r="G12" s="59">
        <v>2355733</v>
      </c>
      <c r="H12" s="59">
        <v>0</v>
      </c>
      <c r="I12" s="59">
        <v>2370733</v>
      </c>
      <c r="J12" s="59">
        <v>0</v>
      </c>
      <c r="K12" s="59">
        <v>15000</v>
      </c>
      <c r="L12" s="59">
        <v>0</v>
      </c>
      <c r="M12" s="59">
        <v>15000</v>
      </c>
      <c r="N12" s="59">
        <v>3147089</v>
      </c>
      <c r="O12" s="59">
        <v>0</v>
      </c>
      <c r="P12" s="59">
        <v>0</v>
      </c>
      <c r="Q12" s="59">
        <v>3147089</v>
      </c>
      <c r="R12" s="59">
        <v>0</v>
      </c>
      <c r="S12" s="59">
        <v>0</v>
      </c>
      <c r="T12" s="59">
        <v>0</v>
      </c>
      <c r="U12" s="59">
        <v>0</v>
      </c>
      <c r="V12" s="59">
        <v>5532822</v>
      </c>
      <c r="W12" s="59">
        <v>7546923</v>
      </c>
      <c r="X12" s="59">
        <v>-2014101</v>
      </c>
      <c r="Y12" s="60">
        <v>-26.69</v>
      </c>
      <c r="Z12" s="61">
        <v>10062567</v>
      </c>
    </row>
    <row r="13" spans="1:26" ht="13.5">
      <c r="A13" s="57" t="s">
        <v>98</v>
      </c>
      <c r="B13" s="18">
        <v>32138671</v>
      </c>
      <c r="C13" s="18">
        <v>0</v>
      </c>
      <c r="D13" s="58">
        <v>12618195</v>
      </c>
      <c r="E13" s="59">
        <v>12618195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12618195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36179964</v>
      </c>
      <c r="C15" s="18">
        <v>0</v>
      </c>
      <c r="D15" s="58">
        <v>42186097</v>
      </c>
      <c r="E15" s="59">
        <v>42186097</v>
      </c>
      <c r="F15" s="59">
        <v>5570905</v>
      </c>
      <c r="G15" s="59">
        <v>804020</v>
      </c>
      <c r="H15" s="59">
        <v>2462921</v>
      </c>
      <c r="I15" s="59">
        <v>8837846</v>
      </c>
      <c r="J15" s="59">
        <v>0</v>
      </c>
      <c r="K15" s="59">
        <v>3914206</v>
      </c>
      <c r="L15" s="59">
        <v>175656</v>
      </c>
      <c r="M15" s="59">
        <v>4089862</v>
      </c>
      <c r="N15" s="59">
        <v>916034</v>
      </c>
      <c r="O15" s="59">
        <v>0</v>
      </c>
      <c r="P15" s="59">
        <v>0</v>
      </c>
      <c r="Q15" s="59">
        <v>916034</v>
      </c>
      <c r="R15" s="59">
        <v>0</v>
      </c>
      <c r="S15" s="59">
        <v>0</v>
      </c>
      <c r="T15" s="59">
        <v>0</v>
      </c>
      <c r="U15" s="59">
        <v>0</v>
      </c>
      <c r="V15" s="59">
        <v>13843742</v>
      </c>
      <c r="W15" s="59">
        <v>31639581</v>
      </c>
      <c r="X15" s="59">
        <v>-17795839</v>
      </c>
      <c r="Y15" s="60">
        <v>-56.25</v>
      </c>
      <c r="Z15" s="61">
        <v>42186097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93183</v>
      </c>
      <c r="H16" s="59">
        <v>0</v>
      </c>
      <c r="I16" s="59">
        <v>93183</v>
      </c>
      <c r="J16" s="59">
        <v>0</v>
      </c>
      <c r="K16" s="59">
        <v>159651</v>
      </c>
      <c r="L16" s="59">
        <v>0</v>
      </c>
      <c r="M16" s="59">
        <v>159651</v>
      </c>
      <c r="N16" s="59">
        <v>165159</v>
      </c>
      <c r="O16" s="59">
        <v>0</v>
      </c>
      <c r="P16" s="59">
        <v>0</v>
      </c>
      <c r="Q16" s="59">
        <v>165159</v>
      </c>
      <c r="R16" s="59">
        <v>0</v>
      </c>
      <c r="S16" s="59">
        <v>0</v>
      </c>
      <c r="T16" s="59">
        <v>0</v>
      </c>
      <c r="U16" s="59">
        <v>0</v>
      </c>
      <c r="V16" s="59">
        <v>417993</v>
      </c>
      <c r="W16" s="59"/>
      <c r="X16" s="59">
        <v>417993</v>
      </c>
      <c r="Y16" s="60">
        <v>0</v>
      </c>
      <c r="Z16" s="61">
        <v>0</v>
      </c>
    </row>
    <row r="17" spans="1:26" ht="13.5">
      <c r="A17" s="57" t="s">
        <v>41</v>
      </c>
      <c r="B17" s="18">
        <v>112769002</v>
      </c>
      <c r="C17" s="18">
        <v>0</v>
      </c>
      <c r="D17" s="58">
        <v>38818276</v>
      </c>
      <c r="E17" s="59">
        <v>38818276</v>
      </c>
      <c r="F17" s="59">
        <v>1553652</v>
      </c>
      <c r="G17" s="59">
        <v>1163409</v>
      </c>
      <c r="H17" s="59">
        <v>396339</v>
      </c>
      <c r="I17" s="59">
        <v>3113400</v>
      </c>
      <c r="J17" s="59">
        <v>0</v>
      </c>
      <c r="K17" s="59">
        <v>1591168</v>
      </c>
      <c r="L17" s="59">
        <v>1504090</v>
      </c>
      <c r="M17" s="59">
        <v>3095258</v>
      </c>
      <c r="N17" s="59">
        <v>5598448</v>
      </c>
      <c r="O17" s="59">
        <v>0</v>
      </c>
      <c r="P17" s="59">
        <v>0</v>
      </c>
      <c r="Q17" s="59">
        <v>5598448</v>
      </c>
      <c r="R17" s="59">
        <v>0</v>
      </c>
      <c r="S17" s="59">
        <v>0</v>
      </c>
      <c r="T17" s="59">
        <v>0</v>
      </c>
      <c r="U17" s="59">
        <v>0</v>
      </c>
      <c r="V17" s="59">
        <v>11807106</v>
      </c>
      <c r="W17" s="59">
        <v>25047513</v>
      </c>
      <c r="X17" s="59">
        <v>-13240407</v>
      </c>
      <c r="Y17" s="60">
        <v>-52.86</v>
      </c>
      <c r="Z17" s="61">
        <v>38818276</v>
      </c>
    </row>
    <row r="18" spans="1:26" ht="13.5">
      <c r="A18" s="69" t="s">
        <v>42</v>
      </c>
      <c r="B18" s="70">
        <f>SUM(B11:B17)</f>
        <v>257091064</v>
      </c>
      <c r="C18" s="70">
        <f>SUM(C11:C17)</f>
        <v>0</v>
      </c>
      <c r="D18" s="71">
        <f aca="true" t="shared" si="1" ref="D18:Z18">SUM(D11:D17)</f>
        <v>180812277</v>
      </c>
      <c r="E18" s="72">
        <f t="shared" si="1"/>
        <v>180812277</v>
      </c>
      <c r="F18" s="72">
        <f t="shared" si="1"/>
        <v>7173084</v>
      </c>
      <c r="G18" s="72">
        <f t="shared" si="1"/>
        <v>49723831</v>
      </c>
      <c r="H18" s="72">
        <f t="shared" si="1"/>
        <v>3165860</v>
      </c>
      <c r="I18" s="72">
        <f t="shared" si="1"/>
        <v>60062775</v>
      </c>
      <c r="J18" s="72">
        <f t="shared" si="1"/>
        <v>0</v>
      </c>
      <c r="K18" s="72">
        <f t="shared" si="1"/>
        <v>5778535</v>
      </c>
      <c r="L18" s="72">
        <f t="shared" si="1"/>
        <v>1787609</v>
      </c>
      <c r="M18" s="72">
        <f t="shared" si="1"/>
        <v>7566144</v>
      </c>
      <c r="N18" s="72">
        <f t="shared" si="1"/>
        <v>34470357</v>
      </c>
      <c r="O18" s="72">
        <f t="shared" si="1"/>
        <v>0</v>
      </c>
      <c r="P18" s="72">
        <f t="shared" si="1"/>
        <v>0</v>
      </c>
      <c r="Q18" s="72">
        <f t="shared" si="1"/>
        <v>34470357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102099276</v>
      </c>
      <c r="W18" s="72">
        <f t="shared" si="1"/>
        <v>122079564</v>
      </c>
      <c r="X18" s="72">
        <f t="shared" si="1"/>
        <v>-19980288</v>
      </c>
      <c r="Y18" s="66">
        <f>+IF(W18&lt;&gt;0,(X18/W18)*100,0)</f>
        <v>-16.36661153213162</v>
      </c>
      <c r="Z18" s="73">
        <f t="shared" si="1"/>
        <v>180812277</v>
      </c>
    </row>
    <row r="19" spans="1:26" ht="13.5">
      <c r="A19" s="69" t="s">
        <v>43</v>
      </c>
      <c r="B19" s="74">
        <f>+B10-B18</f>
        <v>-70374337</v>
      </c>
      <c r="C19" s="74">
        <f>+C10-C18</f>
        <v>0</v>
      </c>
      <c r="D19" s="75">
        <f aca="true" t="shared" si="2" ref="D19:Z19">+D10-D18</f>
        <v>-1221566</v>
      </c>
      <c r="E19" s="76">
        <f t="shared" si="2"/>
        <v>-1221566</v>
      </c>
      <c r="F19" s="76">
        <f t="shared" si="2"/>
        <v>54499210</v>
      </c>
      <c r="G19" s="76">
        <f t="shared" si="2"/>
        <v>-44321324</v>
      </c>
      <c r="H19" s="76">
        <f t="shared" si="2"/>
        <v>1492525</v>
      </c>
      <c r="I19" s="76">
        <f t="shared" si="2"/>
        <v>11670411</v>
      </c>
      <c r="J19" s="76">
        <f t="shared" si="2"/>
        <v>0</v>
      </c>
      <c r="K19" s="76">
        <f t="shared" si="2"/>
        <v>75526</v>
      </c>
      <c r="L19" s="76">
        <f t="shared" si="2"/>
        <v>3238014</v>
      </c>
      <c r="M19" s="76">
        <f t="shared" si="2"/>
        <v>3313540</v>
      </c>
      <c r="N19" s="76">
        <f t="shared" si="2"/>
        <v>67079266</v>
      </c>
      <c r="O19" s="76">
        <f t="shared" si="2"/>
        <v>0</v>
      </c>
      <c r="P19" s="76">
        <f t="shared" si="2"/>
        <v>0</v>
      </c>
      <c r="Q19" s="76">
        <f t="shared" si="2"/>
        <v>67079266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82063217</v>
      </c>
      <c r="W19" s="76">
        <f>IF(E10=E18,0,W10-W18)</f>
        <v>37944638</v>
      </c>
      <c r="X19" s="76">
        <f t="shared" si="2"/>
        <v>44118579</v>
      </c>
      <c r="Y19" s="77">
        <f>+IF(W19&lt;&gt;0,(X19/W19)*100,0)</f>
        <v>116.27091817294448</v>
      </c>
      <c r="Z19" s="78">
        <f t="shared" si="2"/>
        <v>-1221566</v>
      </c>
    </row>
    <row r="20" spans="1:26" ht="13.5">
      <c r="A20" s="57" t="s">
        <v>44</v>
      </c>
      <c r="B20" s="18">
        <v>21155475</v>
      </c>
      <c r="C20" s="18">
        <v>0</v>
      </c>
      <c r="D20" s="58">
        <v>29730000</v>
      </c>
      <c r="E20" s="59">
        <v>29730000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29730000</v>
      </c>
      <c r="X20" s="59">
        <v>-29730000</v>
      </c>
      <c r="Y20" s="60">
        <v>-100</v>
      </c>
      <c r="Z20" s="61">
        <v>29730000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-49218862</v>
      </c>
      <c r="C22" s="85">
        <f>SUM(C19:C21)</f>
        <v>0</v>
      </c>
      <c r="D22" s="86">
        <f aca="true" t="shared" si="3" ref="D22:Z22">SUM(D19:D21)</f>
        <v>28508434</v>
      </c>
      <c r="E22" s="87">
        <f t="shared" si="3"/>
        <v>28508434</v>
      </c>
      <c r="F22" s="87">
        <f t="shared" si="3"/>
        <v>54499210</v>
      </c>
      <c r="G22" s="87">
        <f t="shared" si="3"/>
        <v>-44321324</v>
      </c>
      <c r="H22" s="87">
        <f t="shared" si="3"/>
        <v>1492525</v>
      </c>
      <c r="I22" s="87">
        <f t="shared" si="3"/>
        <v>11670411</v>
      </c>
      <c r="J22" s="87">
        <f t="shared" si="3"/>
        <v>0</v>
      </c>
      <c r="K22" s="87">
        <f t="shared" si="3"/>
        <v>75526</v>
      </c>
      <c r="L22" s="87">
        <f t="shared" si="3"/>
        <v>3238014</v>
      </c>
      <c r="M22" s="87">
        <f t="shared" si="3"/>
        <v>3313540</v>
      </c>
      <c r="N22" s="87">
        <f t="shared" si="3"/>
        <v>67079266</v>
      </c>
      <c r="O22" s="87">
        <f t="shared" si="3"/>
        <v>0</v>
      </c>
      <c r="P22" s="87">
        <f t="shared" si="3"/>
        <v>0</v>
      </c>
      <c r="Q22" s="87">
        <f t="shared" si="3"/>
        <v>67079266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82063217</v>
      </c>
      <c r="W22" s="87">
        <f t="shared" si="3"/>
        <v>67674638</v>
      </c>
      <c r="X22" s="87">
        <f t="shared" si="3"/>
        <v>14388579</v>
      </c>
      <c r="Y22" s="88">
        <f>+IF(W22&lt;&gt;0,(X22/W22)*100,0)</f>
        <v>21.261405195843086</v>
      </c>
      <c r="Z22" s="89">
        <f t="shared" si="3"/>
        <v>28508434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-49218862</v>
      </c>
      <c r="C24" s="74">
        <f>SUM(C22:C23)</f>
        <v>0</v>
      </c>
      <c r="D24" s="75">
        <f aca="true" t="shared" si="4" ref="D24:Z24">SUM(D22:D23)</f>
        <v>28508434</v>
      </c>
      <c r="E24" s="76">
        <f t="shared" si="4"/>
        <v>28508434</v>
      </c>
      <c r="F24" s="76">
        <f t="shared" si="4"/>
        <v>54499210</v>
      </c>
      <c r="G24" s="76">
        <f t="shared" si="4"/>
        <v>-44321324</v>
      </c>
      <c r="H24" s="76">
        <f t="shared" si="4"/>
        <v>1492525</v>
      </c>
      <c r="I24" s="76">
        <f t="shared" si="4"/>
        <v>11670411</v>
      </c>
      <c r="J24" s="76">
        <f t="shared" si="4"/>
        <v>0</v>
      </c>
      <c r="K24" s="76">
        <f t="shared" si="4"/>
        <v>75526</v>
      </c>
      <c r="L24" s="76">
        <f t="shared" si="4"/>
        <v>3238014</v>
      </c>
      <c r="M24" s="76">
        <f t="shared" si="4"/>
        <v>3313540</v>
      </c>
      <c r="N24" s="76">
        <f t="shared" si="4"/>
        <v>67079266</v>
      </c>
      <c r="O24" s="76">
        <f t="shared" si="4"/>
        <v>0</v>
      </c>
      <c r="P24" s="76">
        <f t="shared" si="4"/>
        <v>0</v>
      </c>
      <c r="Q24" s="76">
        <f t="shared" si="4"/>
        <v>67079266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82063217</v>
      </c>
      <c r="W24" s="76">
        <f t="shared" si="4"/>
        <v>67674638</v>
      </c>
      <c r="X24" s="76">
        <f t="shared" si="4"/>
        <v>14388579</v>
      </c>
      <c r="Y24" s="77">
        <f>+IF(W24&lt;&gt;0,(X24/W24)*100,0)</f>
        <v>21.261405195843086</v>
      </c>
      <c r="Z24" s="78">
        <f t="shared" si="4"/>
        <v>28508434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63452806</v>
      </c>
      <c r="C27" s="21">
        <v>0</v>
      </c>
      <c r="D27" s="98">
        <v>29730000</v>
      </c>
      <c r="E27" s="99">
        <v>29730000</v>
      </c>
      <c r="F27" s="99">
        <v>0</v>
      </c>
      <c r="G27" s="99">
        <v>6105758</v>
      </c>
      <c r="H27" s="99">
        <v>6105758</v>
      </c>
      <c r="I27" s="99">
        <v>12211516</v>
      </c>
      <c r="J27" s="99">
        <v>0</v>
      </c>
      <c r="K27" s="99">
        <v>0</v>
      </c>
      <c r="L27" s="99">
        <v>10372800</v>
      </c>
      <c r="M27" s="99">
        <v>10372800</v>
      </c>
      <c r="N27" s="99">
        <v>2055294</v>
      </c>
      <c r="O27" s="99">
        <v>0</v>
      </c>
      <c r="P27" s="99">
        <v>0</v>
      </c>
      <c r="Q27" s="99">
        <v>2055294</v>
      </c>
      <c r="R27" s="99">
        <v>0</v>
      </c>
      <c r="S27" s="99">
        <v>0</v>
      </c>
      <c r="T27" s="99">
        <v>0</v>
      </c>
      <c r="U27" s="99">
        <v>0</v>
      </c>
      <c r="V27" s="99">
        <v>24639610</v>
      </c>
      <c r="W27" s="99">
        <v>22297500</v>
      </c>
      <c r="X27" s="99">
        <v>2342110</v>
      </c>
      <c r="Y27" s="100">
        <v>10.5</v>
      </c>
      <c r="Z27" s="101">
        <v>29730000</v>
      </c>
    </row>
    <row r="28" spans="1:26" ht="13.5">
      <c r="A28" s="102" t="s">
        <v>44</v>
      </c>
      <c r="B28" s="18">
        <v>63452806</v>
      </c>
      <c r="C28" s="18">
        <v>0</v>
      </c>
      <c r="D28" s="58">
        <v>29730000</v>
      </c>
      <c r="E28" s="59">
        <v>29730000</v>
      </c>
      <c r="F28" s="59">
        <v>0</v>
      </c>
      <c r="G28" s="59">
        <v>6105758</v>
      </c>
      <c r="H28" s="59">
        <v>6105758</v>
      </c>
      <c r="I28" s="59">
        <v>12211516</v>
      </c>
      <c r="J28" s="59">
        <v>0</v>
      </c>
      <c r="K28" s="59">
        <v>0</v>
      </c>
      <c r="L28" s="59">
        <v>10372800</v>
      </c>
      <c r="M28" s="59">
        <v>10372800</v>
      </c>
      <c r="N28" s="59">
        <v>2055294</v>
      </c>
      <c r="O28" s="59">
        <v>0</v>
      </c>
      <c r="P28" s="59">
        <v>0</v>
      </c>
      <c r="Q28" s="59">
        <v>2055294</v>
      </c>
      <c r="R28" s="59">
        <v>0</v>
      </c>
      <c r="S28" s="59">
        <v>0</v>
      </c>
      <c r="T28" s="59">
        <v>0</v>
      </c>
      <c r="U28" s="59">
        <v>0</v>
      </c>
      <c r="V28" s="59">
        <v>24639610</v>
      </c>
      <c r="W28" s="59">
        <v>22297500</v>
      </c>
      <c r="X28" s="59">
        <v>2342110</v>
      </c>
      <c r="Y28" s="60">
        <v>10.5</v>
      </c>
      <c r="Z28" s="61">
        <v>29730000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63452806</v>
      </c>
      <c r="C32" s="21">
        <f>SUM(C28:C31)</f>
        <v>0</v>
      </c>
      <c r="D32" s="98">
        <f aca="true" t="shared" si="5" ref="D32:Z32">SUM(D28:D31)</f>
        <v>29730000</v>
      </c>
      <c r="E32" s="99">
        <f t="shared" si="5"/>
        <v>29730000</v>
      </c>
      <c r="F32" s="99">
        <f t="shared" si="5"/>
        <v>0</v>
      </c>
      <c r="G32" s="99">
        <f t="shared" si="5"/>
        <v>6105758</v>
      </c>
      <c r="H32" s="99">
        <f t="shared" si="5"/>
        <v>6105758</v>
      </c>
      <c r="I32" s="99">
        <f t="shared" si="5"/>
        <v>12211516</v>
      </c>
      <c r="J32" s="99">
        <f t="shared" si="5"/>
        <v>0</v>
      </c>
      <c r="K32" s="99">
        <f t="shared" si="5"/>
        <v>0</v>
      </c>
      <c r="L32" s="99">
        <f t="shared" si="5"/>
        <v>10372800</v>
      </c>
      <c r="M32" s="99">
        <f t="shared" si="5"/>
        <v>10372800</v>
      </c>
      <c r="N32" s="99">
        <f t="shared" si="5"/>
        <v>2055294</v>
      </c>
      <c r="O32" s="99">
        <f t="shared" si="5"/>
        <v>0</v>
      </c>
      <c r="P32" s="99">
        <f t="shared" si="5"/>
        <v>0</v>
      </c>
      <c r="Q32" s="99">
        <f t="shared" si="5"/>
        <v>2055294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24639610</v>
      </c>
      <c r="W32" s="99">
        <f t="shared" si="5"/>
        <v>22297500</v>
      </c>
      <c r="X32" s="99">
        <f t="shared" si="5"/>
        <v>2342110</v>
      </c>
      <c r="Y32" s="100">
        <f>+IF(W32&lt;&gt;0,(X32/W32)*100,0)</f>
        <v>10.503912994730351</v>
      </c>
      <c r="Z32" s="101">
        <f t="shared" si="5"/>
        <v>29730000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53095769</v>
      </c>
      <c r="C35" s="18">
        <v>0</v>
      </c>
      <c r="D35" s="58">
        <v>75262590</v>
      </c>
      <c r="E35" s="59">
        <v>75262590</v>
      </c>
      <c r="F35" s="59">
        <v>53095769</v>
      </c>
      <c r="G35" s="59">
        <v>53095769</v>
      </c>
      <c r="H35" s="59">
        <v>53095769</v>
      </c>
      <c r="I35" s="59">
        <v>53095769</v>
      </c>
      <c r="J35" s="59">
        <v>53095769</v>
      </c>
      <c r="K35" s="59">
        <v>53095769</v>
      </c>
      <c r="L35" s="59">
        <v>53095769</v>
      </c>
      <c r="M35" s="59">
        <v>53095769</v>
      </c>
      <c r="N35" s="59">
        <v>53095769</v>
      </c>
      <c r="O35" s="59">
        <v>0</v>
      </c>
      <c r="P35" s="59">
        <v>0</v>
      </c>
      <c r="Q35" s="59">
        <v>53095769</v>
      </c>
      <c r="R35" s="59">
        <v>0</v>
      </c>
      <c r="S35" s="59">
        <v>0</v>
      </c>
      <c r="T35" s="59">
        <v>0</v>
      </c>
      <c r="U35" s="59">
        <v>0</v>
      </c>
      <c r="V35" s="59">
        <v>53095769</v>
      </c>
      <c r="W35" s="59">
        <v>56446943</v>
      </c>
      <c r="X35" s="59">
        <v>-3351174</v>
      </c>
      <c r="Y35" s="60">
        <v>-5.94</v>
      </c>
      <c r="Z35" s="61">
        <v>75262590</v>
      </c>
    </row>
    <row r="36" spans="1:26" ht="13.5">
      <c r="A36" s="57" t="s">
        <v>53</v>
      </c>
      <c r="B36" s="18">
        <v>636350890</v>
      </c>
      <c r="C36" s="18">
        <v>0</v>
      </c>
      <c r="D36" s="58">
        <v>532456608</v>
      </c>
      <c r="E36" s="59">
        <v>532456608</v>
      </c>
      <c r="F36" s="59">
        <v>636350890</v>
      </c>
      <c r="G36" s="59">
        <v>636350890</v>
      </c>
      <c r="H36" s="59">
        <v>636350890</v>
      </c>
      <c r="I36" s="59">
        <v>636350890</v>
      </c>
      <c r="J36" s="59">
        <v>636350890</v>
      </c>
      <c r="K36" s="59">
        <v>636350890</v>
      </c>
      <c r="L36" s="59">
        <v>636350890</v>
      </c>
      <c r="M36" s="59">
        <v>636350890</v>
      </c>
      <c r="N36" s="59">
        <v>636350890</v>
      </c>
      <c r="O36" s="59">
        <v>0</v>
      </c>
      <c r="P36" s="59">
        <v>0</v>
      </c>
      <c r="Q36" s="59">
        <v>636350890</v>
      </c>
      <c r="R36" s="59">
        <v>0</v>
      </c>
      <c r="S36" s="59">
        <v>0</v>
      </c>
      <c r="T36" s="59">
        <v>0</v>
      </c>
      <c r="U36" s="59">
        <v>0</v>
      </c>
      <c r="V36" s="59">
        <v>636350890</v>
      </c>
      <c r="W36" s="59">
        <v>399342456</v>
      </c>
      <c r="X36" s="59">
        <v>237008434</v>
      </c>
      <c r="Y36" s="60">
        <v>59.35</v>
      </c>
      <c r="Z36" s="61">
        <v>532456608</v>
      </c>
    </row>
    <row r="37" spans="1:26" ht="13.5">
      <c r="A37" s="57" t="s">
        <v>54</v>
      </c>
      <c r="B37" s="18">
        <v>172786351</v>
      </c>
      <c r="C37" s="18">
        <v>0</v>
      </c>
      <c r="D37" s="58">
        <v>62178180</v>
      </c>
      <c r="E37" s="59">
        <v>62178180</v>
      </c>
      <c r="F37" s="59">
        <v>229986338</v>
      </c>
      <c r="G37" s="59">
        <v>229986338</v>
      </c>
      <c r="H37" s="59">
        <v>229986338</v>
      </c>
      <c r="I37" s="59">
        <v>229986338</v>
      </c>
      <c r="J37" s="59">
        <v>229986338</v>
      </c>
      <c r="K37" s="59">
        <v>229986338</v>
      </c>
      <c r="L37" s="59">
        <v>229986338</v>
      </c>
      <c r="M37" s="59">
        <v>229986338</v>
      </c>
      <c r="N37" s="59">
        <v>229986338</v>
      </c>
      <c r="O37" s="59">
        <v>0</v>
      </c>
      <c r="P37" s="59">
        <v>0</v>
      </c>
      <c r="Q37" s="59">
        <v>229986338</v>
      </c>
      <c r="R37" s="59">
        <v>0</v>
      </c>
      <c r="S37" s="59">
        <v>0</v>
      </c>
      <c r="T37" s="59">
        <v>0</v>
      </c>
      <c r="U37" s="59">
        <v>0</v>
      </c>
      <c r="V37" s="59">
        <v>229986338</v>
      </c>
      <c r="W37" s="59">
        <v>46633635</v>
      </c>
      <c r="X37" s="59">
        <v>183352703</v>
      </c>
      <c r="Y37" s="60">
        <v>393.18</v>
      </c>
      <c r="Z37" s="61">
        <v>62178180</v>
      </c>
    </row>
    <row r="38" spans="1:26" ht="13.5">
      <c r="A38" s="57" t="s">
        <v>55</v>
      </c>
      <c r="B38" s="18">
        <v>57199987</v>
      </c>
      <c r="C38" s="18">
        <v>0</v>
      </c>
      <c r="D38" s="58">
        <v>60182140</v>
      </c>
      <c r="E38" s="59">
        <v>60182140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45136605</v>
      </c>
      <c r="X38" s="59">
        <v>-45136605</v>
      </c>
      <c r="Y38" s="60">
        <v>-100</v>
      </c>
      <c r="Z38" s="61">
        <v>60182140</v>
      </c>
    </row>
    <row r="39" spans="1:26" ht="13.5">
      <c r="A39" s="57" t="s">
        <v>56</v>
      </c>
      <c r="B39" s="18">
        <v>459460321</v>
      </c>
      <c r="C39" s="18">
        <v>0</v>
      </c>
      <c r="D39" s="58">
        <v>485358878</v>
      </c>
      <c r="E39" s="59">
        <v>485358878</v>
      </c>
      <c r="F39" s="59">
        <v>459460321</v>
      </c>
      <c r="G39" s="59">
        <v>459460321</v>
      </c>
      <c r="H39" s="59">
        <v>459460321</v>
      </c>
      <c r="I39" s="59">
        <v>459460321</v>
      </c>
      <c r="J39" s="59">
        <v>459460321</v>
      </c>
      <c r="K39" s="59">
        <v>459460321</v>
      </c>
      <c r="L39" s="59">
        <v>459460321</v>
      </c>
      <c r="M39" s="59">
        <v>459460321</v>
      </c>
      <c r="N39" s="59">
        <v>459460321</v>
      </c>
      <c r="O39" s="59">
        <v>0</v>
      </c>
      <c r="P39" s="59">
        <v>0</v>
      </c>
      <c r="Q39" s="59">
        <v>459460321</v>
      </c>
      <c r="R39" s="59">
        <v>0</v>
      </c>
      <c r="S39" s="59">
        <v>0</v>
      </c>
      <c r="T39" s="59">
        <v>0</v>
      </c>
      <c r="U39" s="59">
        <v>0</v>
      </c>
      <c r="V39" s="59">
        <v>459460321</v>
      </c>
      <c r="W39" s="59">
        <v>364019159</v>
      </c>
      <c r="X39" s="59">
        <v>95441162</v>
      </c>
      <c r="Y39" s="60">
        <v>26.22</v>
      </c>
      <c r="Z39" s="61">
        <v>485358878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25779694</v>
      </c>
      <c r="C42" s="18">
        <v>0</v>
      </c>
      <c r="D42" s="58">
        <v>34352057</v>
      </c>
      <c r="E42" s="59">
        <v>34352057</v>
      </c>
      <c r="F42" s="59">
        <v>23795350</v>
      </c>
      <c r="G42" s="59">
        <v>-7674349</v>
      </c>
      <c r="H42" s="59">
        <v>-64033</v>
      </c>
      <c r="I42" s="59">
        <v>16056968</v>
      </c>
      <c r="J42" s="59">
        <v>-288789</v>
      </c>
      <c r="K42" s="59">
        <v>537402</v>
      </c>
      <c r="L42" s="59">
        <v>23003856</v>
      </c>
      <c r="M42" s="59">
        <v>23252469</v>
      </c>
      <c r="N42" s="59">
        <v>-9031650</v>
      </c>
      <c r="O42" s="59">
        <v>2134842</v>
      </c>
      <c r="P42" s="59">
        <v>0</v>
      </c>
      <c r="Q42" s="59">
        <v>-6896808</v>
      </c>
      <c r="R42" s="59">
        <v>0</v>
      </c>
      <c r="S42" s="59">
        <v>0</v>
      </c>
      <c r="T42" s="59">
        <v>0</v>
      </c>
      <c r="U42" s="59">
        <v>0</v>
      </c>
      <c r="V42" s="59">
        <v>32412629</v>
      </c>
      <c r="W42" s="59">
        <v>57611423</v>
      </c>
      <c r="X42" s="59">
        <v>-25198794</v>
      </c>
      <c r="Y42" s="60">
        <v>-43.74</v>
      </c>
      <c r="Z42" s="61">
        <v>34352057</v>
      </c>
    </row>
    <row r="43" spans="1:26" ht="13.5">
      <c r="A43" s="57" t="s">
        <v>59</v>
      </c>
      <c r="B43" s="18">
        <v>-26911080</v>
      </c>
      <c r="C43" s="18">
        <v>0</v>
      </c>
      <c r="D43" s="58">
        <v>-29730000</v>
      </c>
      <c r="E43" s="59">
        <v>-29730000</v>
      </c>
      <c r="F43" s="59">
        <v>-1001647</v>
      </c>
      <c r="G43" s="59">
        <v>-6105758</v>
      </c>
      <c r="H43" s="59">
        <v>-6106758</v>
      </c>
      <c r="I43" s="59">
        <v>-13214163</v>
      </c>
      <c r="J43" s="59">
        <v>-987501</v>
      </c>
      <c r="K43" s="59">
        <v>0</v>
      </c>
      <c r="L43" s="59">
        <v>-10372800</v>
      </c>
      <c r="M43" s="59">
        <v>-11360301</v>
      </c>
      <c r="N43" s="59">
        <v>-2055294</v>
      </c>
      <c r="O43" s="59">
        <v>0</v>
      </c>
      <c r="P43" s="59">
        <v>0</v>
      </c>
      <c r="Q43" s="59">
        <v>-2055294</v>
      </c>
      <c r="R43" s="59">
        <v>0</v>
      </c>
      <c r="S43" s="59">
        <v>0</v>
      </c>
      <c r="T43" s="59">
        <v>0</v>
      </c>
      <c r="U43" s="59">
        <v>0</v>
      </c>
      <c r="V43" s="59">
        <v>-26629758</v>
      </c>
      <c r="W43" s="59">
        <v>-24855000</v>
      </c>
      <c r="X43" s="59">
        <v>-1774758</v>
      </c>
      <c r="Y43" s="60">
        <v>7.14</v>
      </c>
      <c r="Z43" s="61">
        <v>-29730000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203419</v>
      </c>
      <c r="C45" s="21">
        <v>0</v>
      </c>
      <c r="D45" s="98">
        <v>4478071</v>
      </c>
      <c r="E45" s="99">
        <v>4478071</v>
      </c>
      <c r="F45" s="99">
        <v>26517200</v>
      </c>
      <c r="G45" s="99">
        <v>12737093</v>
      </c>
      <c r="H45" s="99">
        <v>6566302</v>
      </c>
      <c r="I45" s="99">
        <v>6566302</v>
      </c>
      <c r="J45" s="99">
        <v>5290012</v>
      </c>
      <c r="K45" s="99">
        <v>5827414</v>
      </c>
      <c r="L45" s="99">
        <v>18458470</v>
      </c>
      <c r="M45" s="99">
        <v>18458470</v>
      </c>
      <c r="N45" s="99">
        <v>7371526</v>
      </c>
      <c r="O45" s="99">
        <v>9506368</v>
      </c>
      <c r="P45" s="99">
        <v>0</v>
      </c>
      <c r="Q45" s="99">
        <v>9506368</v>
      </c>
      <c r="R45" s="99">
        <v>0</v>
      </c>
      <c r="S45" s="99">
        <v>0</v>
      </c>
      <c r="T45" s="99">
        <v>0</v>
      </c>
      <c r="U45" s="99">
        <v>0</v>
      </c>
      <c r="V45" s="99">
        <v>9506368</v>
      </c>
      <c r="W45" s="99">
        <v>32612437</v>
      </c>
      <c r="X45" s="99">
        <v>-23106069</v>
      </c>
      <c r="Y45" s="100">
        <v>-70.85</v>
      </c>
      <c r="Z45" s="101">
        <v>4478071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8" t="s">
        <v>93</v>
      </c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75.5495354710419</v>
      </c>
      <c r="E58" s="7">
        <f t="shared" si="6"/>
        <v>75.5495354710419</v>
      </c>
      <c r="F58" s="7">
        <f t="shared" si="6"/>
        <v>3.5733870805197423</v>
      </c>
      <c r="G58" s="7">
        <f t="shared" si="6"/>
        <v>73.03131812128471</v>
      </c>
      <c r="H58" s="7">
        <f t="shared" si="6"/>
        <v>70.6677976474883</v>
      </c>
      <c r="I58" s="7">
        <f t="shared" si="6"/>
        <v>13.138826551262728</v>
      </c>
      <c r="J58" s="7">
        <f t="shared" si="6"/>
        <v>0</v>
      </c>
      <c r="K58" s="7">
        <f t="shared" si="6"/>
        <v>105.15332905014232</v>
      </c>
      <c r="L58" s="7">
        <f t="shared" si="6"/>
        <v>42.774409923490865</v>
      </c>
      <c r="M58" s="7">
        <f t="shared" si="6"/>
        <v>98.95687851672437</v>
      </c>
      <c r="N58" s="7">
        <f t="shared" si="6"/>
        <v>33.81786199410433</v>
      </c>
      <c r="O58" s="7">
        <f t="shared" si="6"/>
        <v>0</v>
      </c>
      <c r="P58" s="7">
        <f t="shared" si="6"/>
        <v>0</v>
      </c>
      <c r="Q58" s="7">
        <f t="shared" si="6"/>
        <v>51.8302686770441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27.069478358649025</v>
      </c>
      <c r="W58" s="7">
        <f t="shared" si="6"/>
        <v>74.37304646964748</v>
      </c>
      <c r="X58" s="7">
        <f t="shared" si="6"/>
        <v>0</v>
      </c>
      <c r="Y58" s="7">
        <f t="shared" si="6"/>
        <v>0</v>
      </c>
      <c r="Z58" s="8">
        <f t="shared" si="6"/>
        <v>75.5495354710419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59.99999732431968</v>
      </c>
      <c r="E59" s="10">
        <f t="shared" si="7"/>
        <v>59.99999732431968</v>
      </c>
      <c r="F59" s="10">
        <f t="shared" si="7"/>
        <v>7.0489577878121645</v>
      </c>
      <c r="G59" s="10">
        <f t="shared" si="7"/>
        <v>37.30834701491635</v>
      </c>
      <c r="H59" s="10">
        <f t="shared" si="7"/>
        <v>26.198366516191324</v>
      </c>
      <c r="I59" s="10">
        <f t="shared" si="7"/>
        <v>23.536394434826175</v>
      </c>
      <c r="J59" s="10">
        <f t="shared" si="7"/>
        <v>0</v>
      </c>
      <c r="K59" s="10">
        <f t="shared" si="7"/>
        <v>65.9577192395847</v>
      </c>
      <c r="L59" s="10">
        <f t="shared" si="7"/>
        <v>5.860164125132215</v>
      </c>
      <c r="M59" s="10">
        <f t="shared" si="7"/>
        <v>41.80151090273677</v>
      </c>
      <c r="N59" s="10">
        <f t="shared" si="7"/>
        <v>37.11754857274974</v>
      </c>
      <c r="O59" s="10">
        <f t="shared" si="7"/>
        <v>0</v>
      </c>
      <c r="P59" s="10">
        <f t="shared" si="7"/>
        <v>0</v>
      </c>
      <c r="Q59" s="10">
        <f t="shared" si="7"/>
        <v>54.47017365854132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34.77311960081413</v>
      </c>
      <c r="W59" s="10">
        <f t="shared" si="7"/>
        <v>59.999967891834004</v>
      </c>
      <c r="X59" s="10">
        <f t="shared" si="7"/>
        <v>0</v>
      </c>
      <c r="Y59" s="10">
        <f t="shared" si="7"/>
        <v>0</v>
      </c>
      <c r="Z59" s="11">
        <f t="shared" si="7"/>
        <v>59.99999732431968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79.28136226883412</v>
      </c>
      <c r="E60" s="13">
        <f t="shared" si="7"/>
        <v>79.28136226883412</v>
      </c>
      <c r="F60" s="13">
        <f t="shared" si="7"/>
        <v>3.477967052523781</v>
      </c>
      <c r="G60" s="13">
        <f t="shared" si="7"/>
        <v>88.90823255818951</v>
      </c>
      <c r="H60" s="13">
        <f t="shared" si="7"/>
        <v>95.02295904462721</v>
      </c>
      <c r="I60" s="13">
        <f t="shared" si="7"/>
        <v>12.367801034336033</v>
      </c>
      <c r="J60" s="13">
        <f t="shared" si="7"/>
        <v>0</v>
      </c>
      <c r="K60" s="13">
        <f t="shared" si="7"/>
        <v>130.02807506710673</v>
      </c>
      <c r="L60" s="13">
        <f t="shared" si="7"/>
        <v>61.085980478480415</v>
      </c>
      <c r="M60" s="13">
        <f t="shared" si="7"/>
        <v>130.7839796167496</v>
      </c>
      <c r="N60" s="13">
        <f t="shared" si="7"/>
        <v>33.362511933274156</v>
      </c>
      <c r="O60" s="13">
        <f t="shared" si="7"/>
        <v>0</v>
      </c>
      <c r="P60" s="13">
        <f t="shared" si="7"/>
        <v>0</v>
      </c>
      <c r="Q60" s="13">
        <f t="shared" si="7"/>
        <v>51.46596713953138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26.16870282440517</v>
      </c>
      <c r="W60" s="13">
        <f t="shared" si="7"/>
        <v>77.75616727511547</v>
      </c>
      <c r="X60" s="13">
        <f t="shared" si="7"/>
        <v>0</v>
      </c>
      <c r="Y60" s="13">
        <f t="shared" si="7"/>
        <v>0</v>
      </c>
      <c r="Z60" s="14">
        <f t="shared" si="7"/>
        <v>79.28136226883412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91.21937274610376</v>
      </c>
      <c r="E61" s="13">
        <f t="shared" si="7"/>
        <v>91.21937274610376</v>
      </c>
      <c r="F61" s="13">
        <f t="shared" si="7"/>
        <v>148.75095558116448</v>
      </c>
      <c r="G61" s="13">
        <f t="shared" si="7"/>
        <v>148.23734215273603</v>
      </c>
      <c r="H61" s="13">
        <f t="shared" si="7"/>
        <v>240.91429519152575</v>
      </c>
      <c r="I61" s="13">
        <f t="shared" si="7"/>
        <v>172.755057524028</v>
      </c>
      <c r="J61" s="13">
        <f t="shared" si="7"/>
        <v>0</v>
      </c>
      <c r="K61" s="13">
        <f t="shared" si="7"/>
        <v>265.0954813606939</v>
      </c>
      <c r="L61" s="13">
        <f t="shared" si="7"/>
        <v>176.26968324138687</v>
      </c>
      <c r="M61" s="13">
        <f t="shared" si="7"/>
        <v>317.0433085692451</v>
      </c>
      <c r="N61" s="13">
        <f t="shared" si="7"/>
        <v>35.1445681012463</v>
      </c>
      <c r="O61" s="13">
        <f t="shared" si="7"/>
        <v>0</v>
      </c>
      <c r="P61" s="13">
        <f t="shared" si="7"/>
        <v>0</v>
      </c>
      <c r="Q61" s="13">
        <f t="shared" si="7"/>
        <v>55.642695389008686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122.39903177572393</v>
      </c>
      <c r="W61" s="13">
        <f t="shared" si="7"/>
        <v>89.99998837610057</v>
      </c>
      <c r="X61" s="13">
        <f t="shared" si="7"/>
        <v>0</v>
      </c>
      <c r="Y61" s="13">
        <f t="shared" si="7"/>
        <v>0</v>
      </c>
      <c r="Z61" s="14">
        <f t="shared" si="7"/>
        <v>91.21937274610376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61.82793098201267</v>
      </c>
      <c r="E62" s="13">
        <f t="shared" si="7"/>
        <v>61.82793098201267</v>
      </c>
      <c r="F62" s="13">
        <f t="shared" si="7"/>
        <v>4.651137314701616</v>
      </c>
      <c r="G62" s="13">
        <f t="shared" si="7"/>
        <v>64.2468027285374</v>
      </c>
      <c r="H62" s="13">
        <f t="shared" si="7"/>
        <v>32.748303807010934</v>
      </c>
      <c r="I62" s="13">
        <f t="shared" si="7"/>
        <v>24.68806904018141</v>
      </c>
      <c r="J62" s="13">
        <f t="shared" si="7"/>
        <v>0</v>
      </c>
      <c r="K62" s="13">
        <f t="shared" si="7"/>
        <v>-107.90209577653155</v>
      </c>
      <c r="L62" s="13">
        <f t="shared" si="7"/>
        <v>5.073396190894002</v>
      </c>
      <c r="M62" s="13">
        <f t="shared" si="7"/>
        <v>54.25194967175776</v>
      </c>
      <c r="N62" s="13">
        <f t="shared" si="7"/>
        <v>20.802612396966918</v>
      </c>
      <c r="O62" s="13">
        <f t="shared" si="7"/>
        <v>0</v>
      </c>
      <c r="P62" s="13">
        <f t="shared" si="7"/>
        <v>0</v>
      </c>
      <c r="Q62" s="13">
        <f t="shared" si="7"/>
        <v>27.581579467213157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30.032586493483542</v>
      </c>
      <c r="W62" s="13">
        <f t="shared" si="7"/>
        <v>55.00004946136573</v>
      </c>
      <c r="X62" s="13">
        <f t="shared" si="7"/>
        <v>0</v>
      </c>
      <c r="Y62" s="13">
        <f t="shared" si="7"/>
        <v>0</v>
      </c>
      <c r="Z62" s="14">
        <f t="shared" si="7"/>
        <v>61.82793098201267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54.999998545522665</v>
      </c>
      <c r="E63" s="13">
        <f t="shared" si="7"/>
        <v>54.999998545522665</v>
      </c>
      <c r="F63" s="13">
        <f t="shared" si="7"/>
        <v>0.054581211391451695</v>
      </c>
      <c r="G63" s="13">
        <f t="shared" si="7"/>
        <v>33.35831922130381</v>
      </c>
      <c r="H63" s="13">
        <f t="shared" si="7"/>
        <v>9.490893421983852</v>
      </c>
      <c r="I63" s="13">
        <f t="shared" si="7"/>
        <v>0.6619733265103783</v>
      </c>
      <c r="J63" s="13">
        <f t="shared" si="7"/>
        <v>0</v>
      </c>
      <c r="K63" s="13">
        <f t="shared" si="7"/>
        <v>23.32569640243851</v>
      </c>
      <c r="L63" s="13">
        <f t="shared" si="7"/>
        <v>4.178355323089546</v>
      </c>
      <c r="M63" s="13">
        <f t="shared" si="7"/>
        <v>18.23405495209518</v>
      </c>
      <c r="N63" s="13">
        <f t="shared" si="7"/>
        <v>28.79182932452627</v>
      </c>
      <c r="O63" s="13">
        <f t="shared" si="7"/>
        <v>0</v>
      </c>
      <c r="P63" s="13">
        <f t="shared" si="7"/>
        <v>0</v>
      </c>
      <c r="Q63" s="13">
        <f t="shared" si="7"/>
        <v>38.45255943198306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1.6509044673645459</v>
      </c>
      <c r="W63" s="13">
        <f t="shared" si="7"/>
        <v>54.999965092574485</v>
      </c>
      <c r="X63" s="13">
        <f t="shared" si="7"/>
        <v>0</v>
      </c>
      <c r="Y63" s="13">
        <f t="shared" si="7"/>
        <v>0</v>
      </c>
      <c r="Z63" s="14">
        <f t="shared" si="7"/>
        <v>54.999998545522665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54.99999676634446</v>
      </c>
      <c r="E64" s="13">
        <f t="shared" si="7"/>
        <v>54.99999676634446</v>
      </c>
      <c r="F64" s="13">
        <f t="shared" si="7"/>
        <v>7.010169361471524</v>
      </c>
      <c r="G64" s="13">
        <f t="shared" si="7"/>
        <v>37.37688475162019</v>
      </c>
      <c r="H64" s="13">
        <f t="shared" si="7"/>
        <v>15.416813573052021</v>
      </c>
      <c r="I64" s="13">
        <f t="shared" si="7"/>
        <v>19.886536572054606</v>
      </c>
      <c r="J64" s="13">
        <f t="shared" si="7"/>
        <v>0</v>
      </c>
      <c r="K64" s="13">
        <f t="shared" si="7"/>
        <v>21.73440795126142</v>
      </c>
      <c r="L64" s="13">
        <f t="shared" si="7"/>
        <v>4.318741845759917</v>
      </c>
      <c r="M64" s="13">
        <f t="shared" si="7"/>
        <v>18.341102461569818</v>
      </c>
      <c r="N64" s="13">
        <f t="shared" si="7"/>
        <v>31.455649532664644</v>
      </c>
      <c r="O64" s="13">
        <f t="shared" si="7"/>
        <v>0</v>
      </c>
      <c r="P64" s="13">
        <f t="shared" si="7"/>
        <v>0</v>
      </c>
      <c r="Q64" s="13">
        <f t="shared" si="7"/>
        <v>43.18054185508209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23.23959800913328</v>
      </c>
      <c r="W64" s="13">
        <f t="shared" si="7"/>
        <v>54.999941794212795</v>
      </c>
      <c r="X64" s="13">
        <f t="shared" si="7"/>
        <v>0</v>
      </c>
      <c r="Y64" s="13">
        <f t="shared" si="7"/>
        <v>0</v>
      </c>
      <c r="Z64" s="14">
        <f t="shared" si="7"/>
        <v>54.99999676634446</v>
      </c>
    </row>
    <row r="65" spans="1:26" ht="13.5">
      <c r="A65" s="38" t="s">
        <v>109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95199684</v>
      </c>
      <c r="C67" s="23"/>
      <c r="D67" s="24">
        <v>77239964</v>
      </c>
      <c r="E67" s="25">
        <v>77239964</v>
      </c>
      <c r="F67" s="25">
        <v>61670453</v>
      </c>
      <c r="G67" s="25">
        <v>5376440</v>
      </c>
      <c r="H67" s="25">
        <v>4656725</v>
      </c>
      <c r="I67" s="25">
        <v>71703618</v>
      </c>
      <c r="J67" s="25"/>
      <c r="K67" s="25">
        <v>4244499</v>
      </c>
      <c r="L67" s="25">
        <v>4969864</v>
      </c>
      <c r="M67" s="25">
        <v>9214363</v>
      </c>
      <c r="N67" s="25">
        <v>13589289</v>
      </c>
      <c r="O67" s="25"/>
      <c r="P67" s="25"/>
      <c r="Q67" s="25">
        <v>13589289</v>
      </c>
      <c r="R67" s="25"/>
      <c r="S67" s="25"/>
      <c r="T67" s="25"/>
      <c r="U67" s="25"/>
      <c r="V67" s="25">
        <v>94507270</v>
      </c>
      <c r="W67" s="25">
        <v>58846347</v>
      </c>
      <c r="X67" s="25"/>
      <c r="Y67" s="24"/>
      <c r="Z67" s="26">
        <v>77239964</v>
      </c>
    </row>
    <row r="68" spans="1:26" ht="13.5" hidden="1">
      <c r="A68" s="36" t="s">
        <v>31</v>
      </c>
      <c r="B68" s="18">
        <v>19206457</v>
      </c>
      <c r="C68" s="18"/>
      <c r="D68" s="19">
        <v>14949469</v>
      </c>
      <c r="E68" s="20">
        <v>14949469</v>
      </c>
      <c r="F68" s="20">
        <v>1647889</v>
      </c>
      <c r="G68" s="20">
        <v>1654292</v>
      </c>
      <c r="H68" s="20">
        <v>1647889</v>
      </c>
      <c r="I68" s="20">
        <v>4950070</v>
      </c>
      <c r="J68" s="20"/>
      <c r="K68" s="20">
        <v>1647889</v>
      </c>
      <c r="L68" s="20">
        <v>1647889</v>
      </c>
      <c r="M68" s="20">
        <v>3295778</v>
      </c>
      <c r="N68" s="20">
        <v>1647889</v>
      </c>
      <c r="O68" s="20"/>
      <c r="P68" s="20"/>
      <c r="Q68" s="20">
        <v>1647889</v>
      </c>
      <c r="R68" s="20"/>
      <c r="S68" s="20"/>
      <c r="T68" s="20"/>
      <c r="U68" s="20"/>
      <c r="V68" s="20">
        <v>9893737</v>
      </c>
      <c r="W68" s="20">
        <v>11212101</v>
      </c>
      <c r="X68" s="20"/>
      <c r="Y68" s="19"/>
      <c r="Z68" s="22">
        <v>14949469</v>
      </c>
    </row>
    <row r="69" spans="1:26" ht="13.5" hidden="1">
      <c r="A69" s="37" t="s">
        <v>32</v>
      </c>
      <c r="B69" s="18">
        <v>75993227</v>
      </c>
      <c r="C69" s="18"/>
      <c r="D69" s="19">
        <v>62290495</v>
      </c>
      <c r="E69" s="20">
        <v>62290495</v>
      </c>
      <c r="F69" s="20">
        <v>60022564</v>
      </c>
      <c r="G69" s="20">
        <v>3722148</v>
      </c>
      <c r="H69" s="20">
        <v>3008836</v>
      </c>
      <c r="I69" s="20">
        <v>66753548</v>
      </c>
      <c r="J69" s="20"/>
      <c r="K69" s="20">
        <v>2596610</v>
      </c>
      <c r="L69" s="20">
        <v>3321975</v>
      </c>
      <c r="M69" s="20">
        <v>5918585</v>
      </c>
      <c r="N69" s="20">
        <v>11941400</v>
      </c>
      <c r="O69" s="20"/>
      <c r="P69" s="20"/>
      <c r="Q69" s="20">
        <v>11941400</v>
      </c>
      <c r="R69" s="20"/>
      <c r="S69" s="20"/>
      <c r="T69" s="20"/>
      <c r="U69" s="20"/>
      <c r="V69" s="20">
        <v>84613533</v>
      </c>
      <c r="W69" s="20">
        <v>47634246</v>
      </c>
      <c r="X69" s="20"/>
      <c r="Y69" s="19"/>
      <c r="Z69" s="22">
        <v>62290495</v>
      </c>
    </row>
    <row r="70" spans="1:26" ht="13.5" hidden="1">
      <c r="A70" s="38" t="s">
        <v>105</v>
      </c>
      <c r="B70" s="18">
        <v>45839438</v>
      </c>
      <c r="C70" s="18"/>
      <c r="D70" s="19">
        <v>40742226</v>
      </c>
      <c r="E70" s="20">
        <v>40742226</v>
      </c>
      <c r="F70" s="20">
        <v>1314645</v>
      </c>
      <c r="G70" s="20">
        <v>1663000</v>
      </c>
      <c r="H70" s="20">
        <v>1061189</v>
      </c>
      <c r="I70" s="20">
        <v>4038834</v>
      </c>
      <c r="J70" s="20"/>
      <c r="K70" s="20">
        <v>1079949</v>
      </c>
      <c r="L70" s="20">
        <v>1094840</v>
      </c>
      <c r="M70" s="20">
        <v>2174789</v>
      </c>
      <c r="N70" s="20">
        <v>9387721</v>
      </c>
      <c r="O70" s="20"/>
      <c r="P70" s="20"/>
      <c r="Q70" s="20">
        <v>9387721</v>
      </c>
      <c r="R70" s="20"/>
      <c r="S70" s="20"/>
      <c r="T70" s="20"/>
      <c r="U70" s="20"/>
      <c r="V70" s="20">
        <v>15601344</v>
      </c>
      <c r="W70" s="20">
        <v>30970674</v>
      </c>
      <c r="X70" s="20"/>
      <c r="Y70" s="19"/>
      <c r="Z70" s="22">
        <v>40742226</v>
      </c>
    </row>
    <row r="71" spans="1:26" ht="13.5" hidden="1">
      <c r="A71" s="38" t="s">
        <v>106</v>
      </c>
      <c r="B71" s="18">
        <v>6213848</v>
      </c>
      <c r="C71" s="18"/>
      <c r="D71" s="19">
        <v>5395521</v>
      </c>
      <c r="E71" s="20">
        <v>5395521</v>
      </c>
      <c r="F71" s="20">
        <v>912852</v>
      </c>
      <c r="G71" s="20">
        <v>401827</v>
      </c>
      <c r="H71" s="20">
        <v>297136</v>
      </c>
      <c r="I71" s="20">
        <v>1611815</v>
      </c>
      <c r="J71" s="20"/>
      <c r="K71" s="20">
        <v>-131598</v>
      </c>
      <c r="L71" s="20">
        <v>578981</v>
      </c>
      <c r="M71" s="20">
        <v>447383</v>
      </c>
      <c r="N71" s="20">
        <v>906141</v>
      </c>
      <c r="O71" s="20"/>
      <c r="P71" s="20"/>
      <c r="Q71" s="20">
        <v>906141</v>
      </c>
      <c r="R71" s="20"/>
      <c r="S71" s="20"/>
      <c r="T71" s="20"/>
      <c r="U71" s="20"/>
      <c r="V71" s="20">
        <v>2965339</v>
      </c>
      <c r="W71" s="20">
        <v>4549005</v>
      </c>
      <c r="X71" s="20"/>
      <c r="Y71" s="19"/>
      <c r="Z71" s="22">
        <v>5395521</v>
      </c>
    </row>
    <row r="72" spans="1:26" ht="13.5" hidden="1">
      <c r="A72" s="38" t="s">
        <v>107</v>
      </c>
      <c r="B72" s="18">
        <v>11092376</v>
      </c>
      <c r="C72" s="18"/>
      <c r="D72" s="19">
        <v>6875322</v>
      </c>
      <c r="E72" s="20">
        <v>6875322</v>
      </c>
      <c r="F72" s="20">
        <v>56960993</v>
      </c>
      <c r="G72" s="20">
        <v>833804</v>
      </c>
      <c r="H72" s="20">
        <v>830828</v>
      </c>
      <c r="I72" s="20">
        <v>58625625</v>
      </c>
      <c r="J72" s="20"/>
      <c r="K72" s="20">
        <v>828867</v>
      </c>
      <c r="L72" s="20">
        <v>828795</v>
      </c>
      <c r="M72" s="20">
        <v>1657662</v>
      </c>
      <c r="N72" s="20">
        <v>828426</v>
      </c>
      <c r="O72" s="20"/>
      <c r="P72" s="20"/>
      <c r="Q72" s="20">
        <v>828426</v>
      </c>
      <c r="R72" s="20"/>
      <c r="S72" s="20"/>
      <c r="T72" s="20"/>
      <c r="U72" s="20"/>
      <c r="V72" s="20">
        <v>61111713</v>
      </c>
      <c r="W72" s="20">
        <v>5156496</v>
      </c>
      <c r="X72" s="20"/>
      <c r="Y72" s="19"/>
      <c r="Z72" s="22">
        <v>6875322</v>
      </c>
    </row>
    <row r="73" spans="1:26" ht="13.5" hidden="1">
      <c r="A73" s="38" t="s">
        <v>108</v>
      </c>
      <c r="B73" s="18">
        <v>12621176</v>
      </c>
      <c r="C73" s="18"/>
      <c r="D73" s="19">
        <v>9277426</v>
      </c>
      <c r="E73" s="20">
        <v>9277426</v>
      </c>
      <c r="F73" s="20">
        <v>834074</v>
      </c>
      <c r="G73" s="20">
        <v>823517</v>
      </c>
      <c r="H73" s="20">
        <v>819683</v>
      </c>
      <c r="I73" s="20">
        <v>2477274</v>
      </c>
      <c r="J73" s="20"/>
      <c r="K73" s="20">
        <v>819392</v>
      </c>
      <c r="L73" s="20">
        <v>819359</v>
      </c>
      <c r="M73" s="20">
        <v>1638751</v>
      </c>
      <c r="N73" s="20">
        <v>819112</v>
      </c>
      <c r="O73" s="20"/>
      <c r="P73" s="20"/>
      <c r="Q73" s="20">
        <v>819112</v>
      </c>
      <c r="R73" s="20"/>
      <c r="S73" s="20"/>
      <c r="T73" s="20"/>
      <c r="U73" s="20"/>
      <c r="V73" s="20">
        <v>4935137</v>
      </c>
      <c r="W73" s="20">
        <v>6958071</v>
      </c>
      <c r="X73" s="20"/>
      <c r="Y73" s="19"/>
      <c r="Z73" s="22">
        <v>9277426</v>
      </c>
    </row>
    <row r="74" spans="1:26" ht="13.5" hidden="1">
      <c r="A74" s="38" t="s">
        <v>109</v>
      </c>
      <c r="B74" s="18">
        <v>226389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>
        <v>95199684</v>
      </c>
      <c r="C76" s="31"/>
      <c r="D76" s="32">
        <v>58354434</v>
      </c>
      <c r="E76" s="33">
        <v>58354434</v>
      </c>
      <c r="F76" s="33">
        <v>2203724</v>
      </c>
      <c r="G76" s="33">
        <v>3926485</v>
      </c>
      <c r="H76" s="33">
        <v>3290805</v>
      </c>
      <c r="I76" s="33">
        <v>9421014</v>
      </c>
      <c r="J76" s="33">
        <v>2529184</v>
      </c>
      <c r="K76" s="33">
        <v>4463232</v>
      </c>
      <c r="L76" s="33">
        <v>2125830</v>
      </c>
      <c r="M76" s="33">
        <v>9118246</v>
      </c>
      <c r="N76" s="33">
        <v>4595607</v>
      </c>
      <c r="O76" s="33">
        <v>2447758</v>
      </c>
      <c r="P76" s="33"/>
      <c r="Q76" s="33">
        <v>7043365</v>
      </c>
      <c r="R76" s="33"/>
      <c r="S76" s="33"/>
      <c r="T76" s="33"/>
      <c r="U76" s="33"/>
      <c r="V76" s="33">
        <v>25582625</v>
      </c>
      <c r="W76" s="33">
        <v>43765821</v>
      </c>
      <c r="X76" s="33"/>
      <c r="Y76" s="32"/>
      <c r="Z76" s="34">
        <v>58354434</v>
      </c>
    </row>
    <row r="77" spans="1:26" ht="13.5" hidden="1">
      <c r="A77" s="36" t="s">
        <v>31</v>
      </c>
      <c r="B77" s="18">
        <v>19206457</v>
      </c>
      <c r="C77" s="18"/>
      <c r="D77" s="19">
        <v>8969681</v>
      </c>
      <c r="E77" s="20">
        <v>8969681</v>
      </c>
      <c r="F77" s="20">
        <v>116159</v>
      </c>
      <c r="G77" s="20">
        <v>617189</v>
      </c>
      <c r="H77" s="20">
        <v>431720</v>
      </c>
      <c r="I77" s="20">
        <v>1165068</v>
      </c>
      <c r="J77" s="20">
        <v>194206</v>
      </c>
      <c r="K77" s="20">
        <v>1086910</v>
      </c>
      <c r="L77" s="20">
        <v>96569</v>
      </c>
      <c r="M77" s="20">
        <v>1377685</v>
      </c>
      <c r="N77" s="20">
        <v>611656</v>
      </c>
      <c r="O77" s="20">
        <v>285952</v>
      </c>
      <c r="P77" s="20"/>
      <c r="Q77" s="20">
        <v>897608</v>
      </c>
      <c r="R77" s="20"/>
      <c r="S77" s="20"/>
      <c r="T77" s="20"/>
      <c r="U77" s="20"/>
      <c r="V77" s="20">
        <v>3440361</v>
      </c>
      <c r="W77" s="20">
        <v>6727257</v>
      </c>
      <c r="X77" s="20"/>
      <c r="Y77" s="19"/>
      <c r="Z77" s="22">
        <v>8969681</v>
      </c>
    </row>
    <row r="78" spans="1:26" ht="13.5" hidden="1">
      <c r="A78" s="37" t="s">
        <v>32</v>
      </c>
      <c r="B78" s="18">
        <v>75993227</v>
      </c>
      <c r="C78" s="18"/>
      <c r="D78" s="19">
        <v>49384753</v>
      </c>
      <c r="E78" s="20">
        <v>49384753</v>
      </c>
      <c r="F78" s="20">
        <v>2087565</v>
      </c>
      <c r="G78" s="20">
        <v>3309296</v>
      </c>
      <c r="H78" s="20">
        <v>2859085</v>
      </c>
      <c r="I78" s="20">
        <v>8255946</v>
      </c>
      <c r="J78" s="20">
        <v>2334978</v>
      </c>
      <c r="K78" s="20">
        <v>3376322</v>
      </c>
      <c r="L78" s="20">
        <v>2029261</v>
      </c>
      <c r="M78" s="20">
        <v>7740561</v>
      </c>
      <c r="N78" s="20">
        <v>3983951</v>
      </c>
      <c r="O78" s="20">
        <v>2161806</v>
      </c>
      <c r="P78" s="20"/>
      <c r="Q78" s="20">
        <v>6145757</v>
      </c>
      <c r="R78" s="20"/>
      <c r="S78" s="20"/>
      <c r="T78" s="20"/>
      <c r="U78" s="20"/>
      <c r="V78" s="20">
        <v>22142264</v>
      </c>
      <c r="W78" s="20">
        <v>37038564</v>
      </c>
      <c r="X78" s="20"/>
      <c r="Y78" s="19"/>
      <c r="Z78" s="22">
        <v>49384753</v>
      </c>
    </row>
    <row r="79" spans="1:26" ht="13.5" hidden="1">
      <c r="A79" s="38" t="s">
        <v>105</v>
      </c>
      <c r="B79" s="18">
        <v>45839438</v>
      </c>
      <c r="C79" s="18"/>
      <c r="D79" s="19">
        <v>37164803</v>
      </c>
      <c r="E79" s="20">
        <v>37164803</v>
      </c>
      <c r="F79" s="20">
        <v>1955547</v>
      </c>
      <c r="G79" s="20">
        <v>2465187</v>
      </c>
      <c r="H79" s="20">
        <v>2556556</v>
      </c>
      <c r="I79" s="20">
        <v>6977290</v>
      </c>
      <c r="J79" s="20">
        <v>2102256</v>
      </c>
      <c r="K79" s="20">
        <v>2862896</v>
      </c>
      <c r="L79" s="20">
        <v>1929871</v>
      </c>
      <c r="M79" s="20">
        <v>6895023</v>
      </c>
      <c r="N79" s="20">
        <v>3299274</v>
      </c>
      <c r="O79" s="20">
        <v>1924307</v>
      </c>
      <c r="P79" s="20"/>
      <c r="Q79" s="20">
        <v>5223581</v>
      </c>
      <c r="R79" s="20"/>
      <c r="S79" s="20"/>
      <c r="T79" s="20"/>
      <c r="U79" s="20"/>
      <c r="V79" s="20">
        <v>19095894</v>
      </c>
      <c r="W79" s="20">
        <v>27873603</v>
      </c>
      <c r="X79" s="20"/>
      <c r="Y79" s="19"/>
      <c r="Z79" s="22">
        <v>37164803</v>
      </c>
    </row>
    <row r="80" spans="1:26" ht="13.5" hidden="1">
      <c r="A80" s="38" t="s">
        <v>106</v>
      </c>
      <c r="B80" s="18">
        <v>6213848</v>
      </c>
      <c r="C80" s="18"/>
      <c r="D80" s="19">
        <v>3335939</v>
      </c>
      <c r="E80" s="20">
        <v>3335939</v>
      </c>
      <c r="F80" s="20">
        <v>42458</v>
      </c>
      <c r="G80" s="20">
        <v>258161</v>
      </c>
      <c r="H80" s="20">
        <v>97307</v>
      </c>
      <c r="I80" s="20">
        <v>397926</v>
      </c>
      <c r="J80" s="20">
        <v>71343</v>
      </c>
      <c r="K80" s="20">
        <v>141997</v>
      </c>
      <c r="L80" s="20">
        <v>29374</v>
      </c>
      <c r="M80" s="20">
        <v>242714</v>
      </c>
      <c r="N80" s="20">
        <v>188501</v>
      </c>
      <c r="O80" s="20">
        <v>61427</v>
      </c>
      <c r="P80" s="20"/>
      <c r="Q80" s="20">
        <v>249928</v>
      </c>
      <c r="R80" s="20"/>
      <c r="S80" s="20"/>
      <c r="T80" s="20"/>
      <c r="U80" s="20"/>
      <c r="V80" s="20">
        <v>890568</v>
      </c>
      <c r="W80" s="20">
        <v>2501955</v>
      </c>
      <c r="X80" s="20"/>
      <c r="Y80" s="19"/>
      <c r="Z80" s="22">
        <v>3335939</v>
      </c>
    </row>
    <row r="81" spans="1:26" ht="13.5" hidden="1">
      <c r="A81" s="38" t="s">
        <v>107</v>
      </c>
      <c r="B81" s="18">
        <v>11092376</v>
      </c>
      <c r="C81" s="18"/>
      <c r="D81" s="19">
        <v>3781427</v>
      </c>
      <c r="E81" s="20">
        <v>3781427</v>
      </c>
      <c r="F81" s="20">
        <v>31090</v>
      </c>
      <c r="G81" s="20">
        <v>278143</v>
      </c>
      <c r="H81" s="20">
        <v>78853</v>
      </c>
      <c r="I81" s="20">
        <v>388086</v>
      </c>
      <c r="J81" s="20">
        <v>74290</v>
      </c>
      <c r="K81" s="20">
        <v>193339</v>
      </c>
      <c r="L81" s="20">
        <v>34630</v>
      </c>
      <c r="M81" s="20">
        <v>302259</v>
      </c>
      <c r="N81" s="20">
        <v>238519</v>
      </c>
      <c r="O81" s="20">
        <v>80032</v>
      </c>
      <c r="P81" s="20"/>
      <c r="Q81" s="20">
        <v>318551</v>
      </c>
      <c r="R81" s="20"/>
      <c r="S81" s="20"/>
      <c r="T81" s="20"/>
      <c r="U81" s="20"/>
      <c r="V81" s="20">
        <v>1008896</v>
      </c>
      <c r="W81" s="20">
        <v>2836071</v>
      </c>
      <c r="X81" s="20"/>
      <c r="Y81" s="19"/>
      <c r="Z81" s="22">
        <v>3781427</v>
      </c>
    </row>
    <row r="82" spans="1:26" ht="13.5" hidden="1">
      <c r="A82" s="38" t="s">
        <v>108</v>
      </c>
      <c r="B82" s="18">
        <v>12621176</v>
      </c>
      <c r="C82" s="18"/>
      <c r="D82" s="19">
        <v>5102584</v>
      </c>
      <c r="E82" s="20">
        <v>5102584</v>
      </c>
      <c r="F82" s="20">
        <v>58470</v>
      </c>
      <c r="G82" s="20">
        <v>307805</v>
      </c>
      <c r="H82" s="20">
        <v>126369</v>
      </c>
      <c r="I82" s="20">
        <v>492644</v>
      </c>
      <c r="J82" s="20">
        <v>87089</v>
      </c>
      <c r="K82" s="20">
        <v>178090</v>
      </c>
      <c r="L82" s="20">
        <v>35386</v>
      </c>
      <c r="M82" s="20">
        <v>300565</v>
      </c>
      <c r="N82" s="20">
        <v>257657</v>
      </c>
      <c r="O82" s="20">
        <v>96040</v>
      </c>
      <c r="P82" s="20"/>
      <c r="Q82" s="20">
        <v>353697</v>
      </c>
      <c r="R82" s="20"/>
      <c r="S82" s="20"/>
      <c r="T82" s="20"/>
      <c r="U82" s="20"/>
      <c r="V82" s="20">
        <v>1146906</v>
      </c>
      <c r="W82" s="20">
        <v>3826935</v>
      </c>
      <c r="X82" s="20"/>
      <c r="Y82" s="19"/>
      <c r="Z82" s="22">
        <v>5102584</v>
      </c>
    </row>
    <row r="83" spans="1:26" ht="13.5" hidden="1">
      <c r="A83" s="38" t="s">
        <v>109</v>
      </c>
      <c r="B83" s="18">
        <v>226389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2018-05-09T08:22:54Z</dcterms:created>
  <dcterms:modified xsi:type="dcterms:W3CDTF">2018-05-17T13:28:52Z</dcterms:modified>
  <cp:category/>
  <cp:version/>
  <cp:contentType/>
  <cp:contentStatus/>
</cp:coreProperties>
</file>