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firstSheet="1" activeTab="1"/>
  </bookViews>
  <sheets>
    <sheet name="Operating" sheetId="1" state="hidden" r:id="rId1"/>
    <sheet name="Capital" sheetId="2" r:id="rId2"/>
  </sheets>
  <definedNames>
    <definedName name="_xlnm.Print_Area" localSheetId="1">'Capital'!$A$1:$W$358</definedName>
    <definedName name="_xlnm.Print_Area" localSheetId="0">'Operating'!$A$1:$W$358</definedName>
  </definedNames>
  <calcPr fullCalcOnLoad="1"/>
</workbook>
</file>

<file path=xl/sharedStrings.xml><?xml version="1.0" encoding="utf-8"?>
<sst xmlns="http://schemas.openxmlformats.org/spreadsheetml/2006/main" count="1744" uniqueCount="607">
  <si>
    <t>Figures Finalised as at 2018/08/02</t>
  </si>
  <si>
    <t>MONTHLY OPERATING REVENUE FOR THE 4th Quarter Ended 30 June 2018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</si>
  <si>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</si>
  <si>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</si>
  <si>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</si>
  <si>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</si>
  <si>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</si>
  <si>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</si>
  <si>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</si>
  <si>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</si>
  <si>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</si>
  <si>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</si>
  <si>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</si>
  <si>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</si>
  <si>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</si>
  <si>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</si>
  <si>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</si>
  <si>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</si>
  <si>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</si>
  <si>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</si>
  <si>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</si>
  <si>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</si>
  <si>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</si>
  <si>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</si>
  <si>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</si>
  <si>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</si>
  <si>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</si>
  <si>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</si>
  <si>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</si>
  <si>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</si>
  <si>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</si>
  <si>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</si>
  <si>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</si>
  <si>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</si>
  <si>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</si>
  <si>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</si>
  <si>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</si>
  <si>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</si>
  <si>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</si>
  <si>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</si>
  <si>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</si>
  <si>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</si>
  <si>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</si>
  <si>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</si>
  <si>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</si>
  <si>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</si>
  <si>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</si>
  <si>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</si>
  <si>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</si>
  <si>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</si>
  <si>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</si>
  <si>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</si>
  <si>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</si>
  <si>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</si>
  <si>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</si>
  <si>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</si>
  <si>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</si>
  <si>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</si>
  <si>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</si>
  <si>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</si>
  <si>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</si>
  <si>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</si>
  <si>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</si>
  <si>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</si>
  <si>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</si>
  <si>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</si>
  <si>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</si>
  <si>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</si>
  <si>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</si>
  <si>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</si>
  <si>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</si>
  <si>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</si>
  <si>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</si>
  <si>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</si>
  <si>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</si>
  <si>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</si>
  <si>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</si>
  <si>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</si>
  <si>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</si>
  <si>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</si>
  <si>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</si>
  <si>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</si>
  <si>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</si>
  <si>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</si>
  <si>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</si>
  <si>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</si>
  <si>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</si>
  <si>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</si>
  <si>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</si>
  <si>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</si>
  <si>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</si>
  <si>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</si>
  <si>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</si>
  <si>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</si>
  <si>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</si>
  <si>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</si>
  <si>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</si>
  <si>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</si>
  <si>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</si>
  <si>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</si>
  <si>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</si>
  <si>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</si>
  <si>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</si>
  <si>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</si>
  <si>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</si>
  <si>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</si>
  <si>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</si>
  <si>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</si>
  <si>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</si>
  <si>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</si>
  <si>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</si>
  <si>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</si>
  <si>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</si>
  <si>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</si>
  <si>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</si>
  <si>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</si>
  <si>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</si>
  <si>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</si>
  <si>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</si>
  <si>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</si>
  <si>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</si>
  <si>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</si>
  <si>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</si>
  <si>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</si>
  <si>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</si>
  <si>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</si>
  <si>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</si>
  <si>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</si>
  <si>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</si>
  <si>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</si>
  <si>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</si>
  <si>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</si>
  <si>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</si>
  <si>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</si>
  <si>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</si>
  <si>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</si>
  <si>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</si>
  <si>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</si>
  <si>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</si>
  <si>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</si>
  <si>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</si>
  <si>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</si>
  <si>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</si>
  <si>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</si>
  <si>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</si>
  <si>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</si>
  <si>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</si>
  <si>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</si>
  <si>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</si>
  <si>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</si>
  <si>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</si>
  <si>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</si>
  <si>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</si>
  <si>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</si>
  <si>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</si>
  <si>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</si>
  <si>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</si>
  <si>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</si>
  <si>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</si>
  <si>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</si>
  <si>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</si>
  <si>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</si>
  <si>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</si>
  <si>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</si>
  <si>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</si>
  <si>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</si>
  <si>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</si>
  <si>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</si>
  <si>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</si>
  <si>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</si>
  <si>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</si>
  <si>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</si>
  <si>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</si>
  <si>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</si>
  <si>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</si>
  <si>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</si>
  <si>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</si>
  <si>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</si>
  <si>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</si>
  <si>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</si>
  <si>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</si>
  <si>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</si>
  <si>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</si>
  <si>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</si>
  <si>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</si>
  <si>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</si>
  <si>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</si>
  <si>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</si>
  <si>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</si>
  <si>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</si>
  <si>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</si>
  <si>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</si>
  <si>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</si>
  <si>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</si>
  <si>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</si>
  <si>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</si>
  <si>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</si>
  <si>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</si>
  <si>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</si>
  <si>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</si>
  <si>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</si>
  <si>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</si>
  <si>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</si>
  <si>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</si>
  <si>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</si>
  <si>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</si>
  <si>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</si>
  <si>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</si>
  <si>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</si>
  <si>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</si>
  <si>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</si>
  <si>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</si>
  <si>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</si>
  <si>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</si>
  <si>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</si>
  <si>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</si>
  <si>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</si>
  <si>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</si>
  <si>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</si>
  <si>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</si>
  <si>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</si>
  <si>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</si>
  <si>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</si>
  <si>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</si>
  <si>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</si>
  <si>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</si>
  <si>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</si>
  <si>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</si>
  <si>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</si>
  <si>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</si>
  <si>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</si>
  <si>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</si>
  <si>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</si>
  <si>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</si>
  <si>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</si>
  <si>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</si>
  <si>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</si>
  <si>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</si>
  <si>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</si>
  <si>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</si>
  <si>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</si>
  <si>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</si>
  <si>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</si>
  <si>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</si>
  <si>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</si>
  <si>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</si>
  <si>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</si>
  <si>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</si>
  <si>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</si>
  <si>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</si>
  <si>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</si>
  <si>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</si>
  <si>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</si>
  <si>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</si>
  <si>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</si>
  <si>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</si>
  <si>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</si>
  <si>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</si>
  <si>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</si>
  <si>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</si>
  <si>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</si>
  <si>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</si>
  <si>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</si>
  <si>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</si>
  <si>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</si>
  <si>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</si>
  <si>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</si>
  <si>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</si>
  <si>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</si>
  <si>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</si>
  <si>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</si>
  <si>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</si>
  <si>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</si>
  <si>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</si>
  <si>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</si>
  <si>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</si>
  <si>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</si>
  <si>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</si>
  <si>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</si>
  <si>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</si>
  <si>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</si>
  <si>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</si>
  <si>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</si>
  <si>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</si>
  <si>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</si>
  <si>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</si>
  <si>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</si>
  <si>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</si>
  <si>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</si>
  <si>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</si>
  <si>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</si>
  <si>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</si>
  <si>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</si>
  <si>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</si>
  <si>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</si>
  <si>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</si>
  <si>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</si>
  <si>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</si>
  <si>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</si>
  <si>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</si>
  <si>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</si>
  <si>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</si>
  <si>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</si>
  <si>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</si>
  <si>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</si>
  <si>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</si>
  <si>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</si>
  <si>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</si>
  <si>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</si>
  <si>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</si>
  <si>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</si>
  <si>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</si>
  <si>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</si>
  <si>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</si>
  <si>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</si>
  <si>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</si>
  <si>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</si>
  <si>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</si>
  <si>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</si>
  <si>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</si>
  <si>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</si>
  <si>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</si>
  <si>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</si>
  <si>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</si>
  <si>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</si>
  <si>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</si>
  <si>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</si>
  <si>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</si>
  <si>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</si>
  <si>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</si>
  <si>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</si>
  <si>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</si>
  <si>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</si>
  <si>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</si>
  <si>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</si>
  <si>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</si>
  <si>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</si>
  <si>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</si>
  <si>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</si>
  <si>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</si>
  <si>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</si>
  <si>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</si>
  <si>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</si>
  <si>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</si>
  <si>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</si>
  <si>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</si>
  <si>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</si>
  <si>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</si>
  <si>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</si>
  <si>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</si>
  <si>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</si>
  <si>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</si>
  <si>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</si>
  <si>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</si>
  <si>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</si>
  <si>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</si>
  <si>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</si>
  <si>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</si>
  <si>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</si>
  <si>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</si>
  <si>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</si>
  <si>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</si>
  <si>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</si>
  <si>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</si>
  <si>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</si>
  <si>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</si>
  <si>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</si>
  <si>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</si>
  <si>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</si>
  <si>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</si>
  <si>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</si>
  <si>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</si>
  <si>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</si>
  <si>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</si>
  <si>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</si>
  <si>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</si>
  <si>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</si>
  <si>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</si>
  <si>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</si>
  <si>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</si>
  <si>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</si>
  <si>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</si>
  <si>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</si>
  <si>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</si>
  <si>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</si>
  <si>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</si>
  <si>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</si>
  <si>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</si>
  <si>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</si>
  <si>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</si>
  <si>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</si>
  <si>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</si>
  <si>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</si>
  <si>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</si>
  <si>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</si>
  <si>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</si>
  <si>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</si>
  <si>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</si>
  <si>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</si>
  <si>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</si>
  <si>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</si>
  <si>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</si>
  <si>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</si>
  <si>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</si>
  <si>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</si>
  <si>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</si>
  <si>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</si>
  <si>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</si>
  <si>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</si>
  <si>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</si>
  <si>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</si>
  <si>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</si>
  <si>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</si>
  <si>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</si>
  <si>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</si>
  <si>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</si>
  <si>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</si>
  <si>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</si>
  <si>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</si>
  <si>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</si>
  <si>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</si>
  <si>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</si>
  <si>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</si>
  <si>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</si>
  <si>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</si>
  <si>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</si>
  <si>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</si>
  <si>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</si>
  <si>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</si>
  <si>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</si>
  <si>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</si>
  <si>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</si>
  <si>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</si>
  <si>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</si>
  <si>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</si>
  <si>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</si>
  <si>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</si>
  <si>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</si>
  <si>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</si>
  <si>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</si>
  <si>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</si>
  <si>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</si>
  <si>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</si>
  <si>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</si>
  <si>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</si>
  <si>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</si>
  <si>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</si>
  <si>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</si>
  <si>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</si>
  <si>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</si>
  <si>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</si>
  <si>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</si>
  <si>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</si>
  <si>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</si>
  <si>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</si>
  <si>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</si>
  <si>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</si>
  <si>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</si>
  <si>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</si>
  <si>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</si>
  <si>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</si>
  <si>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</si>
  <si>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</si>
  <si>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</si>
  <si>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</si>
  <si>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</si>
  <si>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</si>
  <si>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</si>
  <si>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</si>
  <si>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</si>
  <si>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</si>
  <si>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</si>
  <si>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</si>
  <si>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</si>
  <si>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</si>
  <si>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</si>
  <si>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</si>
  <si>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</si>
  <si>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</si>
  <si>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</si>
  <si>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</si>
  <si>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</si>
  <si>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</si>
  <si>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</si>
  <si>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</si>
  <si>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</si>
  <si>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</si>
  <si>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</si>
  <si>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</si>
  <si>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</si>
  <si>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</si>
  <si>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</si>
  <si>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</si>
  <si>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</si>
  <si>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</si>
  <si>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</si>
  <si>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</si>
  <si>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</si>
  <si>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</si>
  <si>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</si>
  <si>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</si>
  <si>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</si>
  <si>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</si>
  <si>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</si>
  <si>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</si>
  <si>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</si>
  <si>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</si>
  <si>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</si>
  <si>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</si>
  <si>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</si>
  <si>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</si>
  <si>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</si>
  <si>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</si>
  <si>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</si>
  <si>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</si>
  <si>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</si>
  <si>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</si>
  <si>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</si>
  <si>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</si>
  <si>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</si>
  <si>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</si>
  <si>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</si>
  <si>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</si>
  <si>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</si>
  <si>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</si>
  <si>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</si>
  <si>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</si>
  <si>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</si>
  <si>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</si>
  <si>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</si>
  <si>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</si>
  <si>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</si>
  <si>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</si>
  <si>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</si>
  <si>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</si>
  <si>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</si>
  <si>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</si>
  <si>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</si>
  <si>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</si>
  <si>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</si>
  <si>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</si>
  <si>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</si>
  <si>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</si>
  <si>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</si>
  <si>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</si>
  <si>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</si>
  <si>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</si>
  <si>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</si>
  <si>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</si>
  <si>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</si>
  <si>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</si>
  <si>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</si>
  <si>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</si>
  <si>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</si>
  <si>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</si>
  <si>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</si>
  <si>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</si>
  <si>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</si>
  <si>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</si>
  <si>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</si>
  <si>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</si>
  <si>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</si>
  <si>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</si>
  <si>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</si>
  <si>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</si>
  <si>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</si>
  <si>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</si>
  <si>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</si>
  <si>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</si>
  <si>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</si>
  <si>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</si>
  <si>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</si>
  <si>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</si>
  <si>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</si>
  <si>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</si>
  <si>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</si>
  <si>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</si>
  <si>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</si>
  <si>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</si>
  <si>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</si>
  <si>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</si>
  <si>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</si>
  <si>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</si>
  <si>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</si>
  <si>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</si>
  <si>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</si>
  <si>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</si>
  <si>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</si>
  <si>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</si>
  <si>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</si>
  <si>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</si>
  <si>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</si>
  <si>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</si>
  <si>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</si>
  <si>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</si>
  <si>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</si>
  <si>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</si>
  <si>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</si>
  <si>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</si>
  <si>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</si>
  <si>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</si>
  <si>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</si>
  <si>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2018 (Preliminary results)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</si>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</sst>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0" fontId="47" fillId="0" borderId="0" xfId="0" applyFont="1" applyBorder="1" applyAlignment="1" applyProtection="1">
      <alignment wrapText="1"/>
      <protection/>
    </xf>
    <xf numFmtId="0" fontId="46" fillId="0" borderId="13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left"/>
      <protection/>
    </xf>
    <xf numFmtId="0" fontId="46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7" fillId="0" borderId="13" xfId="0" applyNumberFormat="1" applyFont="1" applyBorder="1" applyAlignment="1" applyProtection="1">
      <alignment horizontal="right"/>
      <protection/>
    </xf>
    <xf numFmtId="170" fontId="47" fillId="0" borderId="0" xfId="0" applyNumberFormat="1" applyFont="1" applyBorder="1" applyAlignment="1" applyProtection="1">
      <alignment horizontal="right"/>
      <protection/>
    </xf>
    <xf numFmtId="170" fontId="46" fillId="0" borderId="13" xfId="0" applyNumberFormat="1" applyFont="1" applyBorder="1" applyAlignment="1" applyProtection="1">
      <alignment horizontal="right"/>
      <protection/>
    </xf>
    <xf numFmtId="170" fontId="46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6" fillId="0" borderId="15" xfId="0" applyNumberFormat="1" applyFont="1" applyBorder="1" applyAlignment="1" applyProtection="1">
      <alignment horizontal="right"/>
      <protection/>
    </xf>
    <xf numFmtId="170" fontId="46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7" fillId="0" borderId="0" xfId="0" applyNumberFormat="1" applyFont="1" applyBorder="1" applyAlignment="1" applyProtection="1">
      <alignment horizontal="right" wrapText="1"/>
      <protection/>
    </xf>
    <xf numFmtId="171" fontId="46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6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7" fillId="0" borderId="14" xfId="0" applyNumberFormat="1" applyFont="1" applyBorder="1" applyAlignment="1" applyProtection="1">
      <alignment horizontal="right"/>
      <protection/>
    </xf>
    <xf numFmtId="170" fontId="46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6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16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left" wrapText="1" indent="1"/>
      <protection/>
    </xf>
    <xf numFmtId="0" fontId="49" fillId="0" borderId="0" xfId="0" applyFont="1" applyBorder="1" applyAlignment="1" applyProtection="1">
      <alignment wrapText="1"/>
      <protection/>
    </xf>
    <xf numFmtId="170" fontId="49" fillId="0" borderId="13" xfId="0" applyNumberFormat="1" applyFont="1" applyBorder="1" applyAlignment="1" applyProtection="1">
      <alignment horizontal="right"/>
      <protection/>
    </xf>
    <xf numFmtId="170" fontId="49" fillId="0" borderId="0" xfId="0" applyNumberFormat="1" applyFont="1" applyBorder="1" applyAlignment="1" applyProtection="1">
      <alignment horizontal="right"/>
      <protection/>
    </xf>
    <xf numFmtId="171" fontId="49" fillId="0" borderId="0" xfId="0" applyNumberFormat="1" applyFont="1" applyBorder="1" applyAlignment="1" applyProtection="1">
      <alignment horizontal="right" wrapText="1"/>
      <protection/>
    </xf>
    <xf numFmtId="170" fontId="49" fillId="0" borderId="14" xfId="0" applyNumberFormat="1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right"/>
      <protection/>
    </xf>
    <xf numFmtId="170" fontId="48" fillId="0" borderId="13" xfId="0" applyNumberFormat="1" applyFont="1" applyBorder="1" applyAlignment="1" applyProtection="1">
      <alignment horizontal="right"/>
      <protection/>
    </xf>
    <xf numFmtId="170" fontId="48" fillId="0" borderId="0" xfId="0" applyNumberFormat="1" applyFont="1" applyBorder="1" applyAlignment="1" applyProtection="1">
      <alignment horizontal="right"/>
      <protection/>
    </xf>
    <xf numFmtId="171" fontId="48" fillId="0" borderId="0" xfId="0" applyNumberFormat="1" applyFont="1" applyBorder="1" applyAlignment="1" applyProtection="1">
      <alignment horizontal="right"/>
      <protection/>
    </xf>
    <xf numFmtId="170" fontId="48" fillId="0" borderId="14" xfId="0" applyNumberFormat="1" applyFont="1" applyBorder="1" applyAlignment="1" applyProtection="1">
      <alignment horizontal="right"/>
      <protection/>
    </xf>
    <xf numFmtId="170" fontId="4" fillId="0" borderId="13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/>
      <protection/>
    </xf>
    <xf numFmtId="0" fontId="48" fillId="0" borderId="15" xfId="0" applyFont="1" applyBorder="1" applyAlignment="1" applyProtection="1">
      <alignment horizontal="right"/>
      <protection/>
    </xf>
    <xf numFmtId="0" fontId="48" fillId="0" borderId="16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right"/>
      <protection/>
    </xf>
    <xf numFmtId="170" fontId="48" fillId="0" borderId="15" xfId="0" applyNumberFormat="1" applyFont="1" applyBorder="1" applyAlignment="1" applyProtection="1">
      <alignment horizontal="right"/>
      <protection/>
    </xf>
    <xf numFmtId="170" fontId="48" fillId="0" borderId="16" xfId="0" applyNumberFormat="1" applyFont="1" applyBorder="1" applyAlignment="1" applyProtection="1">
      <alignment horizontal="right"/>
      <protection/>
    </xf>
    <xf numFmtId="171" fontId="48" fillId="0" borderId="16" xfId="0" applyNumberFormat="1" applyFont="1" applyBorder="1" applyAlignment="1" applyProtection="1">
      <alignment horizontal="right"/>
      <protection/>
    </xf>
    <xf numFmtId="170" fontId="48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23" width="10.7109375" style="0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6200028485</v>
      </c>
      <c r="E6" s="27">
        <v>5951038099</v>
      </c>
      <c r="F6" s="27">
        <v>5381630233</v>
      </c>
      <c r="G6" s="36">
        <f>IF($E6=0,0,$F6/$E6)</f>
        <v>0.9043178926890617</v>
      </c>
      <c r="H6" s="26">
        <v>866773497</v>
      </c>
      <c r="I6" s="27">
        <v>382484754</v>
      </c>
      <c r="J6" s="27">
        <v>395793540</v>
      </c>
      <c r="K6" s="26">
        <v>1645051791</v>
      </c>
      <c r="L6" s="26">
        <v>428234357</v>
      </c>
      <c r="M6" s="27">
        <v>348292393</v>
      </c>
      <c r="N6" s="27">
        <v>792357265</v>
      </c>
      <c r="O6" s="26">
        <v>1568884015</v>
      </c>
      <c r="P6" s="26">
        <v>340621368</v>
      </c>
      <c r="Q6" s="27">
        <v>411258623</v>
      </c>
      <c r="R6" s="27">
        <v>691883179</v>
      </c>
      <c r="S6" s="26">
        <v>1443763170</v>
      </c>
      <c r="T6" s="26">
        <v>153719861</v>
      </c>
      <c r="U6" s="27">
        <v>86081697</v>
      </c>
      <c r="V6" s="27">
        <v>484129699</v>
      </c>
      <c r="W6" s="42">
        <v>723931257</v>
      </c>
    </row>
    <row r="7" spans="1:23" ht="12.75">
      <c r="A7" s="15" t="s">
        <v>22</v>
      </c>
      <c r="B7" s="16" t="s">
        <v>25</v>
      </c>
      <c r="C7" s="17" t="s">
        <v>26</v>
      </c>
      <c r="D7" s="26">
        <v>9363535871</v>
      </c>
      <c r="E7" s="27">
        <v>9651844150</v>
      </c>
      <c r="F7" s="27">
        <v>9827182152</v>
      </c>
      <c r="G7" s="36">
        <f>IF($E7=0,0,$F7/$E7)</f>
        <v>1.018166269499907</v>
      </c>
      <c r="H7" s="26">
        <v>1098144135</v>
      </c>
      <c r="I7" s="27">
        <v>734840700</v>
      </c>
      <c r="J7" s="27">
        <v>792369049</v>
      </c>
      <c r="K7" s="26">
        <v>2625353884</v>
      </c>
      <c r="L7" s="26">
        <v>459146153</v>
      </c>
      <c r="M7" s="27">
        <v>791431733</v>
      </c>
      <c r="N7" s="27">
        <v>1197103777</v>
      </c>
      <c r="O7" s="26">
        <v>2447681663</v>
      </c>
      <c r="P7" s="26">
        <v>575463074</v>
      </c>
      <c r="Q7" s="27">
        <v>838547530</v>
      </c>
      <c r="R7" s="27">
        <v>1147842040</v>
      </c>
      <c r="S7" s="26">
        <v>2561852644</v>
      </c>
      <c r="T7" s="26">
        <v>560278091</v>
      </c>
      <c r="U7" s="27">
        <v>884168610</v>
      </c>
      <c r="V7" s="27">
        <v>747847260</v>
      </c>
      <c r="W7" s="42">
        <v>2192293961</v>
      </c>
    </row>
    <row r="8" spans="1:23" ht="16.5">
      <c r="A8" s="18"/>
      <c r="B8" s="19" t="s">
        <v>27</v>
      </c>
      <c r="C8" s="20"/>
      <c r="D8" s="28">
        <f>SUM(D6:D7)</f>
        <v>15563564356</v>
      </c>
      <c r="E8" s="29">
        <f>SUM(E6:E7)</f>
        <v>15602882249</v>
      </c>
      <c r="F8" s="29">
        <f>SUM(F6:F7)</f>
        <v>15208812385</v>
      </c>
      <c r="G8" s="37">
        <f>IF($E8=0,0,$F8/$E8)</f>
        <v>0.9747437776103671</v>
      </c>
      <c r="H8" s="28">
        <f aca="true" t="shared" si="0" ref="H8:W8">SUM(H6:H7)</f>
        <v>1964917632</v>
      </c>
      <c r="I8" s="29">
        <f t="shared" si="0"/>
        <v>1117325454</v>
      </c>
      <c r="J8" s="29">
        <f t="shared" si="0"/>
        <v>1188162589</v>
      </c>
      <c r="K8" s="28">
        <f t="shared" si="0"/>
        <v>4270405675</v>
      </c>
      <c r="L8" s="28">
        <f t="shared" si="0"/>
        <v>887380510</v>
      </c>
      <c r="M8" s="29">
        <f t="shared" si="0"/>
        <v>1139724126</v>
      </c>
      <c r="N8" s="29">
        <f t="shared" si="0"/>
        <v>1989461042</v>
      </c>
      <c r="O8" s="28">
        <f t="shared" si="0"/>
        <v>4016565678</v>
      </c>
      <c r="P8" s="28">
        <f t="shared" si="0"/>
        <v>916084442</v>
      </c>
      <c r="Q8" s="29">
        <f t="shared" si="0"/>
        <v>1249806153</v>
      </c>
      <c r="R8" s="29">
        <f t="shared" si="0"/>
        <v>1839725219</v>
      </c>
      <c r="S8" s="28">
        <f t="shared" si="0"/>
        <v>4005615814</v>
      </c>
      <c r="T8" s="28">
        <f t="shared" si="0"/>
        <v>713997952</v>
      </c>
      <c r="U8" s="29">
        <f t="shared" si="0"/>
        <v>970250307</v>
      </c>
      <c r="V8" s="29">
        <f t="shared" si="0"/>
        <v>1231976959</v>
      </c>
      <c r="W8" s="43">
        <f t="shared" si="0"/>
        <v>2916225218</v>
      </c>
    </row>
    <row r="9" spans="1:23" ht="12.75">
      <c r="A9" s="15" t="s">
        <v>28</v>
      </c>
      <c r="B9" s="16" t="s">
        <v>29</v>
      </c>
      <c r="C9" s="17" t="s">
        <v>30</v>
      </c>
      <c r="D9" s="26">
        <v>316921117</v>
      </c>
      <c r="E9" s="27">
        <v>326134078</v>
      </c>
      <c r="F9" s="27">
        <v>279619626</v>
      </c>
      <c r="G9" s="36">
        <f>IF($E9=0,0,$F9/$E9)</f>
        <v>0.8573762904960824</v>
      </c>
      <c r="H9" s="26">
        <v>101534849</v>
      </c>
      <c r="I9" s="27">
        <v>14206856</v>
      </c>
      <c r="J9" s="27">
        <v>14986464</v>
      </c>
      <c r="K9" s="26">
        <v>130728169</v>
      </c>
      <c r="L9" s="26">
        <v>15604794</v>
      </c>
      <c r="M9" s="27">
        <v>14953310</v>
      </c>
      <c r="N9" s="27">
        <v>41101240</v>
      </c>
      <c r="O9" s="26">
        <v>71659344</v>
      </c>
      <c r="P9" s="26">
        <v>-94537</v>
      </c>
      <c r="Q9" s="27">
        <v>13333967</v>
      </c>
      <c r="R9" s="27">
        <v>36837574</v>
      </c>
      <c r="S9" s="26">
        <v>50077004</v>
      </c>
      <c r="T9" s="26">
        <v>14630546</v>
      </c>
      <c r="U9" s="27">
        <v>12524563</v>
      </c>
      <c r="V9" s="27">
        <v>0</v>
      </c>
      <c r="W9" s="42">
        <v>27155109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198567710</v>
      </c>
      <c r="E10" s="27">
        <v>194278940</v>
      </c>
      <c r="F10" s="27">
        <v>208587735</v>
      </c>
      <c r="G10" s="36">
        <f aca="true" t="shared" si="1" ref="G10:G52">IF($E10=0,0,$F10/$E10)</f>
        <v>1.073650777588142</v>
      </c>
      <c r="H10" s="26">
        <v>11943039</v>
      </c>
      <c r="I10" s="27">
        <v>6323088</v>
      </c>
      <c r="J10" s="27">
        <v>6105446</v>
      </c>
      <c r="K10" s="26">
        <v>24371573</v>
      </c>
      <c r="L10" s="26">
        <v>12209566</v>
      </c>
      <c r="M10" s="27">
        <v>14295613</v>
      </c>
      <c r="N10" s="27">
        <v>60459080</v>
      </c>
      <c r="O10" s="26">
        <v>86964259</v>
      </c>
      <c r="P10" s="26">
        <v>11017459</v>
      </c>
      <c r="Q10" s="27">
        <v>18104764</v>
      </c>
      <c r="R10" s="27">
        <v>26356147</v>
      </c>
      <c r="S10" s="26">
        <v>55478370</v>
      </c>
      <c r="T10" s="26">
        <v>13313556</v>
      </c>
      <c r="U10" s="27">
        <v>14095029</v>
      </c>
      <c r="V10" s="27">
        <v>14364948</v>
      </c>
      <c r="W10" s="42">
        <v>41773533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400217000</v>
      </c>
      <c r="E11" s="27">
        <v>400217000</v>
      </c>
      <c r="F11" s="27">
        <v>319909576</v>
      </c>
      <c r="G11" s="36">
        <f t="shared" si="1"/>
        <v>0.7993402978883956</v>
      </c>
      <c r="H11" s="26">
        <v>62090893</v>
      </c>
      <c r="I11" s="27">
        <v>25074057</v>
      </c>
      <c r="J11" s="27">
        <v>24529743</v>
      </c>
      <c r="K11" s="26">
        <v>111694693</v>
      </c>
      <c r="L11" s="26">
        <v>17690487</v>
      </c>
      <c r="M11" s="27">
        <v>18441667</v>
      </c>
      <c r="N11" s="27">
        <v>19212543</v>
      </c>
      <c r="O11" s="26">
        <v>55344697</v>
      </c>
      <c r="P11" s="26">
        <v>19081909</v>
      </c>
      <c r="Q11" s="27">
        <v>62975129</v>
      </c>
      <c r="R11" s="27">
        <v>5636588</v>
      </c>
      <c r="S11" s="26">
        <v>87693626</v>
      </c>
      <c r="T11" s="26">
        <v>33093969</v>
      </c>
      <c r="U11" s="27">
        <v>4015366</v>
      </c>
      <c r="V11" s="27">
        <v>28067225</v>
      </c>
      <c r="W11" s="42">
        <v>65176560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314834191</v>
      </c>
      <c r="E12" s="27">
        <v>316255615</v>
      </c>
      <c r="F12" s="27">
        <v>332254902</v>
      </c>
      <c r="G12" s="36">
        <f t="shared" si="1"/>
        <v>1.0505897326123363</v>
      </c>
      <c r="H12" s="26">
        <v>58607386</v>
      </c>
      <c r="I12" s="27">
        <v>19010474</v>
      </c>
      <c r="J12" s="27">
        <v>20697396</v>
      </c>
      <c r="K12" s="26">
        <v>98315256</v>
      </c>
      <c r="L12" s="26">
        <v>21162375</v>
      </c>
      <c r="M12" s="27">
        <v>19822051</v>
      </c>
      <c r="N12" s="27">
        <v>48113603</v>
      </c>
      <c r="O12" s="26">
        <v>89098029</v>
      </c>
      <c r="P12" s="26">
        <v>21723969</v>
      </c>
      <c r="Q12" s="27">
        <v>17854109</v>
      </c>
      <c r="R12" s="27">
        <v>40391160</v>
      </c>
      <c r="S12" s="26">
        <v>79969238</v>
      </c>
      <c r="T12" s="26">
        <v>21093514</v>
      </c>
      <c r="U12" s="27">
        <v>22796295</v>
      </c>
      <c r="V12" s="27">
        <v>20982570</v>
      </c>
      <c r="W12" s="42">
        <v>64872379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163415869</v>
      </c>
      <c r="E13" s="27">
        <v>185358132</v>
      </c>
      <c r="F13" s="27">
        <v>126236138</v>
      </c>
      <c r="G13" s="36">
        <f t="shared" si="1"/>
        <v>0.6810391140540842</v>
      </c>
      <c r="H13" s="26">
        <v>48020991</v>
      </c>
      <c r="I13" s="27">
        <v>110448</v>
      </c>
      <c r="J13" s="27">
        <v>831773</v>
      </c>
      <c r="K13" s="26">
        <v>48963212</v>
      </c>
      <c r="L13" s="26">
        <v>6884346</v>
      </c>
      <c r="M13" s="27">
        <v>0</v>
      </c>
      <c r="N13" s="27">
        <v>26755902</v>
      </c>
      <c r="O13" s="26">
        <v>33640248</v>
      </c>
      <c r="P13" s="26">
        <v>6646877</v>
      </c>
      <c r="Q13" s="27">
        <v>6753607</v>
      </c>
      <c r="R13" s="27">
        <v>22561285</v>
      </c>
      <c r="S13" s="26">
        <v>35961769</v>
      </c>
      <c r="T13" s="26">
        <v>0</v>
      </c>
      <c r="U13" s="27">
        <v>0</v>
      </c>
      <c r="V13" s="27">
        <v>7670909</v>
      </c>
      <c r="W13" s="42">
        <v>7670909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684339120</v>
      </c>
      <c r="E14" s="27">
        <v>689026350</v>
      </c>
      <c r="F14" s="27">
        <v>677321433</v>
      </c>
      <c r="G14" s="36">
        <f t="shared" si="1"/>
        <v>0.9830123811665548</v>
      </c>
      <c r="H14" s="26">
        <v>148661113</v>
      </c>
      <c r="I14" s="27">
        <v>38602604</v>
      </c>
      <c r="J14" s="27">
        <v>57332483</v>
      </c>
      <c r="K14" s="26">
        <v>244596200</v>
      </c>
      <c r="L14" s="26">
        <v>39817437</v>
      </c>
      <c r="M14" s="27">
        <v>40530430</v>
      </c>
      <c r="N14" s="27">
        <v>54385088</v>
      </c>
      <c r="O14" s="26">
        <v>134732955</v>
      </c>
      <c r="P14" s="26">
        <v>46828206</v>
      </c>
      <c r="Q14" s="27">
        <v>56374753</v>
      </c>
      <c r="R14" s="27">
        <v>76622051</v>
      </c>
      <c r="S14" s="26">
        <v>179825010</v>
      </c>
      <c r="T14" s="26">
        <v>41752418</v>
      </c>
      <c r="U14" s="27">
        <v>40856607</v>
      </c>
      <c r="V14" s="27">
        <v>35558243</v>
      </c>
      <c r="W14" s="42">
        <v>118167268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102991273</v>
      </c>
      <c r="E15" s="27">
        <v>118277363</v>
      </c>
      <c r="F15" s="27">
        <v>116115254</v>
      </c>
      <c r="G15" s="36">
        <f t="shared" si="1"/>
        <v>0.9817200101087813</v>
      </c>
      <c r="H15" s="26">
        <v>35567776</v>
      </c>
      <c r="I15" s="27">
        <v>2228897</v>
      </c>
      <c r="J15" s="27">
        <v>2954086</v>
      </c>
      <c r="K15" s="26">
        <v>40750759</v>
      </c>
      <c r="L15" s="26">
        <v>3466063</v>
      </c>
      <c r="M15" s="27">
        <v>7705071</v>
      </c>
      <c r="N15" s="27">
        <v>14866789</v>
      </c>
      <c r="O15" s="26">
        <v>26037923</v>
      </c>
      <c r="P15" s="26">
        <v>5509128</v>
      </c>
      <c r="Q15" s="27">
        <v>4294609</v>
      </c>
      <c r="R15" s="27">
        <v>24244699</v>
      </c>
      <c r="S15" s="26">
        <v>34048436</v>
      </c>
      <c r="T15" s="26">
        <v>5217960</v>
      </c>
      <c r="U15" s="27">
        <v>3845123</v>
      </c>
      <c r="V15" s="27">
        <v>6215053</v>
      </c>
      <c r="W15" s="42">
        <v>15278136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140353500</v>
      </c>
      <c r="E16" s="27">
        <v>147215500</v>
      </c>
      <c r="F16" s="27">
        <v>166678787</v>
      </c>
      <c r="G16" s="36">
        <f t="shared" si="1"/>
        <v>1.1322094956033841</v>
      </c>
      <c r="H16" s="26">
        <v>38810877</v>
      </c>
      <c r="I16" s="27">
        <v>3986818</v>
      </c>
      <c r="J16" s="27">
        <v>2397381</v>
      </c>
      <c r="K16" s="26">
        <v>45195076</v>
      </c>
      <c r="L16" s="26">
        <v>2157298</v>
      </c>
      <c r="M16" s="27">
        <v>2306364</v>
      </c>
      <c r="N16" s="27">
        <v>25435160</v>
      </c>
      <c r="O16" s="26">
        <v>29898822</v>
      </c>
      <c r="P16" s="26">
        <v>2113173</v>
      </c>
      <c r="Q16" s="27">
        <v>1573211</v>
      </c>
      <c r="R16" s="27">
        <v>22758392</v>
      </c>
      <c r="S16" s="26">
        <v>26444776</v>
      </c>
      <c r="T16" s="26">
        <v>62882718</v>
      </c>
      <c r="U16" s="27">
        <v>926655</v>
      </c>
      <c r="V16" s="27">
        <v>1330740</v>
      </c>
      <c r="W16" s="42">
        <v>65140113</v>
      </c>
    </row>
    <row r="17" spans="1:23" ht="16.5">
      <c r="A17" s="18"/>
      <c r="B17" s="19" t="s">
        <v>46</v>
      </c>
      <c r="C17" s="20"/>
      <c r="D17" s="28">
        <f>SUM(D9:D16)</f>
        <v>2321639780</v>
      </c>
      <c r="E17" s="29">
        <f>SUM(E9:E16)</f>
        <v>2376762978</v>
      </c>
      <c r="F17" s="29">
        <f>SUM(F9:F16)</f>
        <v>2226723451</v>
      </c>
      <c r="G17" s="37">
        <f t="shared" si="1"/>
        <v>0.936872322402861</v>
      </c>
      <c r="H17" s="28">
        <f aca="true" t="shared" si="2" ref="H17:W17">SUM(H9:H16)</f>
        <v>505236924</v>
      </c>
      <c r="I17" s="29">
        <f t="shared" si="2"/>
        <v>109543242</v>
      </c>
      <c r="J17" s="29">
        <f t="shared" si="2"/>
        <v>129834772</v>
      </c>
      <c r="K17" s="28">
        <f t="shared" si="2"/>
        <v>744614938</v>
      </c>
      <c r="L17" s="28">
        <f t="shared" si="2"/>
        <v>118992366</v>
      </c>
      <c r="M17" s="29">
        <f t="shared" si="2"/>
        <v>118054506</v>
      </c>
      <c r="N17" s="29">
        <f t="shared" si="2"/>
        <v>290329405</v>
      </c>
      <c r="O17" s="28">
        <f t="shared" si="2"/>
        <v>527376277</v>
      </c>
      <c r="P17" s="28">
        <f t="shared" si="2"/>
        <v>112826184</v>
      </c>
      <c r="Q17" s="29">
        <f t="shared" si="2"/>
        <v>181264149</v>
      </c>
      <c r="R17" s="29">
        <f t="shared" si="2"/>
        <v>255407896</v>
      </c>
      <c r="S17" s="28">
        <f t="shared" si="2"/>
        <v>549498229</v>
      </c>
      <c r="T17" s="28">
        <f t="shared" si="2"/>
        <v>191984681</v>
      </c>
      <c r="U17" s="29">
        <f t="shared" si="2"/>
        <v>99059638</v>
      </c>
      <c r="V17" s="29">
        <f t="shared" si="2"/>
        <v>114189688</v>
      </c>
      <c r="W17" s="43">
        <f t="shared" si="2"/>
        <v>405234007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345104108</v>
      </c>
      <c r="E18" s="27">
        <v>345104108</v>
      </c>
      <c r="F18" s="27">
        <v>266300303</v>
      </c>
      <c r="G18" s="36">
        <f t="shared" si="1"/>
        <v>0.7716520807106706</v>
      </c>
      <c r="H18" s="26">
        <v>94309108</v>
      </c>
      <c r="I18" s="27">
        <v>2821794</v>
      </c>
      <c r="J18" s="27">
        <v>9869143</v>
      </c>
      <c r="K18" s="26">
        <v>107000045</v>
      </c>
      <c r="L18" s="26">
        <v>2172064</v>
      </c>
      <c r="M18" s="27">
        <v>6480578</v>
      </c>
      <c r="N18" s="27">
        <v>79700432</v>
      </c>
      <c r="O18" s="26">
        <v>88353074</v>
      </c>
      <c r="P18" s="26">
        <v>2033130</v>
      </c>
      <c r="Q18" s="27">
        <v>7450298</v>
      </c>
      <c r="R18" s="27">
        <v>57341326</v>
      </c>
      <c r="S18" s="26">
        <v>66824754</v>
      </c>
      <c r="T18" s="26">
        <v>1411519</v>
      </c>
      <c r="U18" s="27">
        <v>342321</v>
      </c>
      <c r="V18" s="27">
        <v>2368590</v>
      </c>
      <c r="W18" s="42">
        <v>4122430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285147512</v>
      </c>
      <c r="E19" s="27">
        <v>282509455</v>
      </c>
      <c r="F19" s="27">
        <v>273485261</v>
      </c>
      <c r="G19" s="36">
        <f t="shared" si="1"/>
        <v>0.9680570195429389</v>
      </c>
      <c r="H19" s="26">
        <v>1162996</v>
      </c>
      <c r="I19" s="27">
        <v>1517822</v>
      </c>
      <c r="J19" s="27">
        <v>414400</v>
      </c>
      <c r="K19" s="26">
        <v>3095218</v>
      </c>
      <c r="L19" s="26">
        <v>14056142</v>
      </c>
      <c r="M19" s="27">
        <v>3640804</v>
      </c>
      <c r="N19" s="27">
        <v>99180431</v>
      </c>
      <c r="O19" s="26">
        <v>116877377</v>
      </c>
      <c r="P19" s="26">
        <v>3536659</v>
      </c>
      <c r="Q19" s="27">
        <v>4193818</v>
      </c>
      <c r="R19" s="27">
        <v>140535908</v>
      </c>
      <c r="S19" s="26">
        <v>148266385</v>
      </c>
      <c r="T19" s="26">
        <v>899451</v>
      </c>
      <c r="U19" s="27">
        <v>2730639</v>
      </c>
      <c r="V19" s="27">
        <v>1616191</v>
      </c>
      <c r="W19" s="42">
        <v>5246281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109386508</v>
      </c>
      <c r="E20" s="27">
        <v>104305492</v>
      </c>
      <c r="F20" s="27">
        <v>87906713</v>
      </c>
      <c r="G20" s="36">
        <f t="shared" si="1"/>
        <v>0.8427812506747008</v>
      </c>
      <c r="H20" s="26">
        <v>19020021</v>
      </c>
      <c r="I20" s="27">
        <v>4705801</v>
      </c>
      <c r="J20" s="27">
        <v>4493726</v>
      </c>
      <c r="K20" s="26">
        <v>28219548</v>
      </c>
      <c r="L20" s="26">
        <v>4427801</v>
      </c>
      <c r="M20" s="27">
        <v>4574750</v>
      </c>
      <c r="N20" s="27">
        <v>16912490</v>
      </c>
      <c r="O20" s="26">
        <v>25915041</v>
      </c>
      <c r="P20" s="26">
        <v>4325280</v>
      </c>
      <c r="Q20" s="27">
        <v>4728738</v>
      </c>
      <c r="R20" s="27">
        <v>13134908</v>
      </c>
      <c r="S20" s="26">
        <v>22188926</v>
      </c>
      <c r="T20" s="26">
        <v>0</v>
      </c>
      <c r="U20" s="27">
        <v>0</v>
      </c>
      <c r="V20" s="27">
        <v>11583198</v>
      </c>
      <c r="W20" s="42">
        <v>11583198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225620519</v>
      </c>
      <c r="E21" s="27">
        <v>227688084</v>
      </c>
      <c r="F21" s="27">
        <v>218357056</v>
      </c>
      <c r="G21" s="36">
        <f t="shared" si="1"/>
        <v>0.9590183735746136</v>
      </c>
      <c r="H21" s="26">
        <v>45326285</v>
      </c>
      <c r="I21" s="27">
        <v>5403569</v>
      </c>
      <c r="J21" s="27">
        <v>8690189</v>
      </c>
      <c r="K21" s="26">
        <v>59420043</v>
      </c>
      <c r="L21" s="26">
        <v>8713765</v>
      </c>
      <c r="M21" s="27">
        <v>5359835</v>
      </c>
      <c r="N21" s="27">
        <v>56992462</v>
      </c>
      <c r="O21" s="26">
        <v>71066062</v>
      </c>
      <c r="P21" s="26">
        <v>13498117</v>
      </c>
      <c r="Q21" s="27">
        <v>10201168</v>
      </c>
      <c r="R21" s="27">
        <v>27847298</v>
      </c>
      <c r="S21" s="26">
        <v>51546583</v>
      </c>
      <c r="T21" s="26">
        <v>15119000</v>
      </c>
      <c r="U21" s="27">
        <v>10870626</v>
      </c>
      <c r="V21" s="27">
        <v>10334742</v>
      </c>
      <c r="W21" s="42">
        <v>36324368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114048618</v>
      </c>
      <c r="E22" s="27">
        <v>120436282</v>
      </c>
      <c r="F22" s="27">
        <v>107610773</v>
      </c>
      <c r="G22" s="36">
        <f t="shared" si="1"/>
        <v>0.893507929778171</v>
      </c>
      <c r="H22" s="26">
        <v>53336792</v>
      </c>
      <c r="I22" s="27">
        <v>855530</v>
      </c>
      <c r="J22" s="27">
        <v>896279</v>
      </c>
      <c r="K22" s="26">
        <v>55088601</v>
      </c>
      <c r="L22" s="26">
        <v>1038715</v>
      </c>
      <c r="M22" s="27">
        <v>1109787</v>
      </c>
      <c r="N22" s="27">
        <v>26494595</v>
      </c>
      <c r="O22" s="26">
        <v>28643097</v>
      </c>
      <c r="P22" s="26">
        <v>1323607</v>
      </c>
      <c r="Q22" s="27">
        <v>648078</v>
      </c>
      <c r="R22" s="27">
        <v>19148916</v>
      </c>
      <c r="S22" s="26">
        <v>21120601</v>
      </c>
      <c r="T22" s="26">
        <v>1074228</v>
      </c>
      <c r="U22" s="27">
        <v>1149176</v>
      </c>
      <c r="V22" s="27">
        <v>535070</v>
      </c>
      <c r="W22" s="42">
        <v>2758474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364647065</v>
      </c>
      <c r="E23" s="27">
        <v>372757366</v>
      </c>
      <c r="F23" s="27">
        <v>353650846</v>
      </c>
      <c r="G23" s="36">
        <f t="shared" si="1"/>
        <v>0.9487427432889415</v>
      </c>
      <c r="H23" s="26">
        <v>129647204</v>
      </c>
      <c r="I23" s="27">
        <v>78452880</v>
      </c>
      <c r="J23" s="27">
        <v>4239811</v>
      </c>
      <c r="K23" s="26">
        <v>212339895</v>
      </c>
      <c r="L23" s="26">
        <v>8891937</v>
      </c>
      <c r="M23" s="27">
        <v>8940967</v>
      </c>
      <c r="N23" s="27">
        <v>56742795</v>
      </c>
      <c r="O23" s="26">
        <v>74575699</v>
      </c>
      <c r="P23" s="26">
        <v>8314818</v>
      </c>
      <c r="Q23" s="27">
        <v>15973118</v>
      </c>
      <c r="R23" s="27">
        <v>9508255</v>
      </c>
      <c r="S23" s="26">
        <v>33796191</v>
      </c>
      <c r="T23" s="26">
        <v>8421442</v>
      </c>
      <c r="U23" s="27">
        <v>8388491</v>
      </c>
      <c r="V23" s="27">
        <v>16129128</v>
      </c>
      <c r="W23" s="42">
        <v>32939061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1429558064</v>
      </c>
      <c r="E24" s="27">
        <v>1429558064</v>
      </c>
      <c r="F24" s="27">
        <v>889600187</v>
      </c>
      <c r="G24" s="36">
        <f t="shared" si="1"/>
        <v>0.6222903493061616</v>
      </c>
      <c r="H24" s="26">
        <v>342345142</v>
      </c>
      <c r="I24" s="27">
        <v>26708955</v>
      </c>
      <c r="J24" s="27">
        <v>27470315</v>
      </c>
      <c r="K24" s="26">
        <v>396524412</v>
      </c>
      <c r="L24" s="26">
        <v>643633</v>
      </c>
      <c r="M24" s="27">
        <v>7615194</v>
      </c>
      <c r="N24" s="27">
        <v>4970253</v>
      </c>
      <c r="O24" s="26">
        <v>13229080</v>
      </c>
      <c r="P24" s="26">
        <v>189091717</v>
      </c>
      <c r="Q24" s="27">
        <v>327311</v>
      </c>
      <c r="R24" s="27">
        <v>10519039</v>
      </c>
      <c r="S24" s="26">
        <v>199938067</v>
      </c>
      <c r="T24" s="26">
        <v>252779007</v>
      </c>
      <c r="U24" s="27">
        <v>4182156</v>
      </c>
      <c r="V24" s="27">
        <v>22947465</v>
      </c>
      <c r="W24" s="42">
        <v>279908628</v>
      </c>
    </row>
    <row r="25" spans="1:23" ht="16.5">
      <c r="A25" s="18"/>
      <c r="B25" s="19" t="s">
        <v>61</v>
      </c>
      <c r="C25" s="20"/>
      <c r="D25" s="28">
        <f>SUM(D18:D24)</f>
        <v>2873512394</v>
      </c>
      <c r="E25" s="29">
        <f>SUM(E18:E24)</f>
        <v>2882358851</v>
      </c>
      <c r="F25" s="29">
        <f>SUM(F18:F24)</f>
        <v>2196911139</v>
      </c>
      <c r="G25" s="37">
        <f t="shared" si="1"/>
        <v>0.7621920977111535</v>
      </c>
      <c r="H25" s="28">
        <f aca="true" t="shared" si="3" ref="H25:W25">SUM(H18:H24)</f>
        <v>685147548</v>
      </c>
      <c r="I25" s="29">
        <f t="shared" si="3"/>
        <v>120466351</v>
      </c>
      <c r="J25" s="29">
        <f t="shared" si="3"/>
        <v>56073863</v>
      </c>
      <c r="K25" s="28">
        <f t="shared" si="3"/>
        <v>861687762</v>
      </c>
      <c r="L25" s="28">
        <f t="shared" si="3"/>
        <v>39944057</v>
      </c>
      <c r="M25" s="29">
        <f t="shared" si="3"/>
        <v>37721915</v>
      </c>
      <c r="N25" s="29">
        <f t="shared" si="3"/>
        <v>340993458</v>
      </c>
      <c r="O25" s="28">
        <f t="shared" si="3"/>
        <v>418659430</v>
      </c>
      <c r="P25" s="28">
        <f t="shared" si="3"/>
        <v>222123328</v>
      </c>
      <c r="Q25" s="29">
        <f t="shared" si="3"/>
        <v>43522529</v>
      </c>
      <c r="R25" s="29">
        <f t="shared" si="3"/>
        <v>278035650</v>
      </c>
      <c r="S25" s="28">
        <f t="shared" si="3"/>
        <v>543681507</v>
      </c>
      <c r="T25" s="28">
        <f t="shared" si="3"/>
        <v>279704647</v>
      </c>
      <c r="U25" s="29">
        <f t="shared" si="3"/>
        <v>27663409</v>
      </c>
      <c r="V25" s="29">
        <f t="shared" si="3"/>
        <v>65514384</v>
      </c>
      <c r="W25" s="43">
        <f t="shared" si="3"/>
        <v>372882440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305908860</v>
      </c>
      <c r="E26" s="27">
        <v>263142208</v>
      </c>
      <c r="F26" s="27">
        <v>116456969</v>
      </c>
      <c r="G26" s="36">
        <f t="shared" si="1"/>
        <v>0.4425628631952499</v>
      </c>
      <c r="H26" s="26">
        <v>10683350</v>
      </c>
      <c r="I26" s="27">
        <v>10683350</v>
      </c>
      <c r="J26" s="27">
        <v>10791420</v>
      </c>
      <c r="K26" s="26">
        <v>32158120</v>
      </c>
      <c r="L26" s="26">
        <v>10399111</v>
      </c>
      <c r="M26" s="27">
        <v>10367911</v>
      </c>
      <c r="N26" s="27">
        <v>10377868</v>
      </c>
      <c r="O26" s="26">
        <v>31144890</v>
      </c>
      <c r="P26" s="26">
        <v>10268828</v>
      </c>
      <c r="Q26" s="27">
        <v>10268828</v>
      </c>
      <c r="R26" s="27">
        <v>8021981</v>
      </c>
      <c r="S26" s="26">
        <v>28559637</v>
      </c>
      <c r="T26" s="26">
        <v>8021981</v>
      </c>
      <c r="U26" s="27">
        <v>8135041</v>
      </c>
      <c r="V26" s="27">
        <v>8437300</v>
      </c>
      <c r="W26" s="42">
        <v>24594322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165398000</v>
      </c>
      <c r="E27" s="27">
        <v>165398000</v>
      </c>
      <c r="F27" s="27">
        <v>94240465</v>
      </c>
      <c r="G27" s="36">
        <f t="shared" si="1"/>
        <v>0.5697799550175939</v>
      </c>
      <c r="H27" s="26">
        <v>79939901</v>
      </c>
      <c r="I27" s="27">
        <v>1276477</v>
      </c>
      <c r="J27" s="27">
        <v>865178</v>
      </c>
      <c r="K27" s="26">
        <v>82081556</v>
      </c>
      <c r="L27" s="26">
        <v>10401151</v>
      </c>
      <c r="M27" s="27">
        <v>1757758</v>
      </c>
      <c r="N27" s="27">
        <v>0</v>
      </c>
      <c r="O27" s="26">
        <v>12158909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154568094</v>
      </c>
      <c r="E28" s="27">
        <v>156592791</v>
      </c>
      <c r="F28" s="27">
        <v>147255836</v>
      </c>
      <c r="G28" s="36">
        <f t="shared" si="1"/>
        <v>0.9403742985844092</v>
      </c>
      <c r="H28" s="26">
        <v>49814463</v>
      </c>
      <c r="I28" s="27">
        <v>8821084</v>
      </c>
      <c r="J28" s="27">
        <v>1368991</v>
      </c>
      <c r="K28" s="26">
        <v>60004538</v>
      </c>
      <c r="L28" s="26">
        <v>3656352</v>
      </c>
      <c r="M28" s="27">
        <v>-1103363</v>
      </c>
      <c r="N28" s="27">
        <v>40988833</v>
      </c>
      <c r="O28" s="26">
        <v>43541822</v>
      </c>
      <c r="P28" s="26">
        <v>2165757</v>
      </c>
      <c r="Q28" s="27">
        <v>3450797</v>
      </c>
      <c r="R28" s="27">
        <v>29248502</v>
      </c>
      <c r="S28" s="26">
        <v>34865056</v>
      </c>
      <c r="T28" s="26">
        <v>3806511</v>
      </c>
      <c r="U28" s="27">
        <v>2810544</v>
      </c>
      <c r="V28" s="27">
        <v>2227365</v>
      </c>
      <c r="W28" s="42">
        <v>8844420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164447300</v>
      </c>
      <c r="E29" s="27">
        <v>164447300</v>
      </c>
      <c r="F29" s="27">
        <v>135749809</v>
      </c>
      <c r="G29" s="36">
        <f t="shared" si="1"/>
        <v>0.8254912607260806</v>
      </c>
      <c r="H29" s="26">
        <v>61461926</v>
      </c>
      <c r="I29" s="27">
        <v>3584358</v>
      </c>
      <c r="J29" s="27">
        <v>1712437</v>
      </c>
      <c r="K29" s="26">
        <v>66758721</v>
      </c>
      <c r="L29" s="26">
        <v>1091998</v>
      </c>
      <c r="M29" s="27">
        <v>2033794</v>
      </c>
      <c r="N29" s="27">
        <v>48228141</v>
      </c>
      <c r="O29" s="26">
        <v>51353933</v>
      </c>
      <c r="P29" s="26">
        <v>2170645</v>
      </c>
      <c r="Q29" s="27">
        <v>2948857</v>
      </c>
      <c r="R29" s="27">
        <v>2948857</v>
      </c>
      <c r="S29" s="26">
        <v>8068359</v>
      </c>
      <c r="T29" s="26">
        <v>5721607</v>
      </c>
      <c r="U29" s="27">
        <v>2118663</v>
      </c>
      <c r="V29" s="27">
        <v>1728526</v>
      </c>
      <c r="W29" s="42">
        <v>9568796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92299534</v>
      </c>
      <c r="E30" s="27">
        <v>92299534</v>
      </c>
      <c r="F30" s="27">
        <v>84594764</v>
      </c>
      <c r="G30" s="36">
        <f t="shared" si="1"/>
        <v>0.9165242806101275</v>
      </c>
      <c r="H30" s="26">
        <v>26861442</v>
      </c>
      <c r="I30" s="27">
        <v>10680861</v>
      </c>
      <c r="J30" s="27">
        <v>2138932</v>
      </c>
      <c r="K30" s="26">
        <v>39681235</v>
      </c>
      <c r="L30" s="26">
        <v>2724527</v>
      </c>
      <c r="M30" s="27">
        <v>20518450</v>
      </c>
      <c r="N30" s="27">
        <v>1753141</v>
      </c>
      <c r="O30" s="26">
        <v>24996118</v>
      </c>
      <c r="P30" s="26">
        <v>1817322</v>
      </c>
      <c r="Q30" s="27">
        <v>416821</v>
      </c>
      <c r="R30" s="27">
        <v>17683268</v>
      </c>
      <c r="S30" s="26">
        <v>19917411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667952771</v>
      </c>
      <c r="E31" s="27">
        <v>667952771</v>
      </c>
      <c r="F31" s="27">
        <v>2393901265</v>
      </c>
      <c r="G31" s="36">
        <f t="shared" si="1"/>
        <v>3.5839379203653308</v>
      </c>
      <c r="H31" s="26">
        <v>1778316496</v>
      </c>
      <c r="I31" s="27">
        <v>8308965</v>
      </c>
      <c r="J31" s="27">
        <v>139190496</v>
      </c>
      <c r="K31" s="26">
        <v>1925815957</v>
      </c>
      <c r="L31" s="26">
        <v>6374936</v>
      </c>
      <c r="M31" s="27">
        <v>5907113</v>
      </c>
      <c r="N31" s="27">
        <v>18662962</v>
      </c>
      <c r="O31" s="26">
        <v>30945011</v>
      </c>
      <c r="P31" s="26">
        <v>56869610</v>
      </c>
      <c r="Q31" s="27">
        <v>42864744</v>
      </c>
      <c r="R31" s="27">
        <v>141941931</v>
      </c>
      <c r="S31" s="26">
        <v>241676285</v>
      </c>
      <c r="T31" s="26">
        <v>46690858</v>
      </c>
      <c r="U31" s="27">
        <v>74257281</v>
      </c>
      <c r="V31" s="27">
        <v>74515873</v>
      </c>
      <c r="W31" s="42">
        <v>195464012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1039393424</v>
      </c>
      <c r="E32" s="27">
        <v>989207513</v>
      </c>
      <c r="F32" s="27">
        <v>968734763</v>
      </c>
      <c r="G32" s="36">
        <f t="shared" si="1"/>
        <v>0.9793038874746193</v>
      </c>
      <c r="H32" s="26">
        <v>228692833</v>
      </c>
      <c r="I32" s="27">
        <v>30789060</v>
      </c>
      <c r="J32" s="27">
        <v>36122893</v>
      </c>
      <c r="K32" s="26">
        <v>295604786</v>
      </c>
      <c r="L32" s="26">
        <v>42114849</v>
      </c>
      <c r="M32" s="27">
        <v>52675151</v>
      </c>
      <c r="N32" s="27">
        <v>222851315</v>
      </c>
      <c r="O32" s="26">
        <v>317641315</v>
      </c>
      <c r="P32" s="26">
        <v>27566850</v>
      </c>
      <c r="Q32" s="27">
        <v>34605428</v>
      </c>
      <c r="R32" s="27">
        <v>158529110</v>
      </c>
      <c r="S32" s="26">
        <v>220701388</v>
      </c>
      <c r="T32" s="26">
        <v>41755826</v>
      </c>
      <c r="U32" s="27">
        <v>42447827</v>
      </c>
      <c r="V32" s="27">
        <v>50583621</v>
      </c>
      <c r="W32" s="42">
        <v>134787274</v>
      </c>
    </row>
    <row r="33" spans="1:23" ht="16.5">
      <c r="A33" s="18"/>
      <c r="B33" s="19" t="s">
        <v>76</v>
      </c>
      <c r="C33" s="20"/>
      <c r="D33" s="28">
        <f>SUM(D26:D32)</f>
        <v>2589967983</v>
      </c>
      <c r="E33" s="29">
        <f>SUM(E26:E32)</f>
        <v>2499040117</v>
      </c>
      <c r="F33" s="29">
        <f>SUM(F26:F32)</f>
        <v>3940933871</v>
      </c>
      <c r="G33" s="37">
        <f t="shared" si="1"/>
        <v>1.576979034546647</v>
      </c>
      <c r="H33" s="28">
        <f aca="true" t="shared" si="4" ref="H33:W33">SUM(H26:H32)</f>
        <v>2235770411</v>
      </c>
      <c r="I33" s="29">
        <f t="shared" si="4"/>
        <v>74144155</v>
      </c>
      <c r="J33" s="29">
        <f t="shared" si="4"/>
        <v>192190347</v>
      </c>
      <c r="K33" s="28">
        <f t="shared" si="4"/>
        <v>2502104913</v>
      </c>
      <c r="L33" s="28">
        <f t="shared" si="4"/>
        <v>76762924</v>
      </c>
      <c r="M33" s="29">
        <f t="shared" si="4"/>
        <v>92156814</v>
      </c>
      <c r="N33" s="29">
        <f t="shared" si="4"/>
        <v>342862260</v>
      </c>
      <c r="O33" s="28">
        <f t="shared" si="4"/>
        <v>511781998</v>
      </c>
      <c r="P33" s="28">
        <f t="shared" si="4"/>
        <v>100859012</v>
      </c>
      <c r="Q33" s="29">
        <f t="shared" si="4"/>
        <v>94555475</v>
      </c>
      <c r="R33" s="29">
        <f t="shared" si="4"/>
        <v>358373649</v>
      </c>
      <c r="S33" s="28">
        <f t="shared" si="4"/>
        <v>553788136</v>
      </c>
      <c r="T33" s="28">
        <f t="shared" si="4"/>
        <v>105996783</v>
      </c>
      <c r="U33" s="29">
        <f t="shared" si="4"/>
        <v>129769356</v>
      </c>
      <c r="V33" s="29">
        <f t="shared" si="4"/>
        <v>137492685</v>
      </c>
      <c r="W33" s="43">
        <f t="shared" si="4"/>
        <v>373258824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346921058</v>
      </c>
      <c r="E34" s="27">
        <v>349904500</v>
      </c>
      <c r="F34" s="27">
        <v>141576748</v>
      </c>
      <c r="G34" s="36">
        <f t="shared" si="1"/>
        <v>0.40461539648675565</v>
      </c>
      <c r="H34" s="26">
        <v>67614928</v>
      </c>
      <c r="I34" s="27">
        <v>11888311</v>
      </c>
      <c r="J34" s="27">
        <v>12482728</v>
      </c>
      <c r="K34" s="26">
        <v>91985967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37703679</v>
      </c>
      <c r="S34" s="26">
        <v>37703679</v>
      </c>
      <c r="T34" s="26">
        <v>4678684</v>
      </c>
      <c r="U34" s="27">
        <v>3057078</v>
      </c>
      <c r="V34" s="27">
        <v>4151340</v>
      </c>
      <c r="W34" s="42">
        <v>11887102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205902024</v>
      </c>
      <c r="E35" s="27">
        <v>220585809</v>
      </c>
      <c r="F35" s="27">
        <v>214724067</v>
      </c>
      <c r="G35" s="36">
        <f t="shared" si="1"/>
        <v>0.9734264773125093</v>
      </c>
      <c r="H35" s="26">
        <v>64374236</v>
      </c>
      <c r="I35" s="27">
        <v>8019790</v>
      </c>
      <c r="J35" s="27">
        <v>5450266</v>
      </c>
      <c r="K35" s="26">
        <v>77844292</v>
      </c>
      <c r="L35" s="26">
        <v>5799717</v>
      </c>
      <c r="M35" s="27">
        <v>4803613</v>
      </c>
      <c r="N35" s="27">
        <v>47985269</v>
      </c>
      <c r="O35" s="26">
        <v>58588599</v>
      </c>
      <c r="P35" s="26">
        <v>5781910</v>
      </c>
      <c r="Q35" s="27">
        <v>18803467</v>
      </c>
      <c r="R35" s="27">
        <v>40056781</v>
      </c>
      <c r="S35" s="26">
        <v>64642158</v>
      </c>
      <c r="T35" s="26">
        <v>6425373</v>
      </c>
      <c r="U35" s="27">
        <v>6639262</v>
      </c>
      <c r="V35" s="27">
        <v>584383</v>
      </c>
      <c r="W35" s="42">
        <v>13649018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218955496</v>
      </c>
      <c r="E36" s="27">
        <v>226190246</v>
      </c>
      <c r="F36" s="27">
        <v>197574039</v>
      </c>
      <c r="G36" s="36">
        <f t="shared" si="1"/>
        <v>0.8734861139856579</v>
      </c>
      <c r="H36" s="26">
        <v>44421255</v>
      </c>
      <c r="I36" s="27">
        <v>11263030</v>
      </c>
      <c r="J36" s="27">
        <v>10626314</v>
      </c>
      <c r="K36" s="26">
        <v>66310599</v>
      </c>
      <c r="L36" s="26">
        <v>8944088</v>
      </c>
      <c r="M36" s="27">
        <v>2106177</v>
      </c>
      <c r="N36" s="27">
        <v>20321904</v>
      </c>
      <c r="O36" s="26">
        <v>31372169</v>
      </c>
      <c r="P36" s="26">
        <v>11183775</v>
      </c>
      <c r="Q36" s="27">
        <v>16301313</v>
      </c>
      <c r="R36" s="27">
        <v>33453729</v>
      </c>
      <c r="S36" s="26">
        <v>60938817</v>
      </c>
      <c r="T36" s="26">
        <v>5518113</v>
      </c>
      <c r="U36" s="27">
        <v>17759638</v>
      </c>
      <c r="V36" s="27">
        <v>15674703</v>
      </c>
      <c r="W36" s="42">
        <v>38952454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509347982</v>
      </c>
      <c r="E37" s="27">
        <v>601180741</v>
      </c>
      <c r="F37" s="27">
        <v>553286753</v>
      </c>
      <c r="G37" s="36">
        <f t="shared" si="1"/>
        <v>0.9203334625784362</v>
      </c>
      <c r="H37" s="26">
        <v>17479290</v>
      </c>
      <c r="I37" s="27">
        <v>13618202</v>
      </c>
      <c r="J37" s="27">
        <v>14412079</v>
      </c>
      <c r="K37" s="26">
        <v>45509571</v>
      </c>
      <c r="L37" s="26">
        <v>11310502</v>
      </c>
      <c r="M37" s="27">
        <v>13440259</v>
      </c>
      <c r="N37" s="27">
        <v>86065741</v>
      </c>
      <c r="O37" s="26">
        <v>110816502</v>
      </c>
      <c r="P37" s="26">
        <v>11680107</v>
      </c>
      <c r="Q37" s="27">
        <v>12684148</v>
      </c>
      <c r="R37" s="27">
        <v>247295165</v>
      </c>
      <c r="S37" s="26">
        <v>271659420</v>
      </c>
      <c r="T37" s="26">
        <v>14773257</v>
      </c>
      <c r="U37" s="27">
        <v>14423341</v>
      </c>
      <c r="V37" s="27">
        <v>96104662</v>
      </c>
      <c r="W37" s="42">
        <v>125301260</v>
      </c>
    </row>
    <row r="38" spans="1:23" ht="16.5">
      <c r="A38" s="18"/>
      <c r="B38" s="19" t="s">
        <v>85</v>
      </c>
      <c r="C38" s="20"/>
      <c r="D38" s="28">
        <f>SUM(D34:D37)</f>
        <v>1281126560</v>
      </c>
      <c r="E38" s="29">
        <f>SUM(E34:E37)</f>
        <v>1397861296</v>
      </c>
      <c r="F38" s="29">
        <f>SUM(F34:F37)</f>
        <v>1107161607</v>
      </c>
      <c r="G38" s="37">
        <f t="shared" si="1"/>
        <v>0.7920396753012324</v>
      </c>
      <c r="H38" s="28">
        <f aca="true" t="shared" si="5" ref="H38:W38">SUM(H34:H37)</f>
        <v>193889709</v>
      </c>
      <c r="I38" s="29">
        <f t="shared" si="5"/>
        <v>44789333</v>
      </c>
      <c r="J38" s="29">
        <f t="shared" si="5"/>
        <v>42971387</v>
      </c>
      <c r="K38" s="28">
        <f t="shared" si="5"/>
        <v>281650429</v>
      </c>
      <c r="L38" s="28">
        <f t="shared" si="5"/>
        <v>26054307</v>
      </c>
      <c r="M38" s="29">
        <f t="shared" si="5"/>
        <v>20350049</v>
      </c>
      <c r="N38" s="29">
        <f t="shared" si="5"/>
        <v>154372914</v>
      </c>
      <c r="O38" s="28">
        <f t="shared" si="5"/>
        <v>200777270</v>
      </c>
      <c r="P38" s="28">
        <f t="shared" si="5"/>
        <v>28645792</v>
      </c>
      <c r="Q38" s="29">
        <f t="shared" si="5"/>
        <v>47788928</v>
      </c>
      <c r="R38" s="29">
        <f t="shared" si="5"/>
        <v>358509354</v>
      </c>
      <c r="S38" s="28">
        <f t="shared" si="5"/>
        <v>434944074</v>
      </c>
      <c r="T38" s="28">
        <f t="shared" si="5"/>
        <v>31395427</v>
      </c>
      <c r="U38" s="29">
        <f t="shared" si="5"/>
        <v>41879319</v>
      </c>
      <c r="V38" s="29">
        <f t="shared" si="5"/>
        <v>116515088</v>
      </c>
      <c r="W38" s="43">
        <f t="shared" si="5"/>
        <v>189789834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309391699</v>
      </c>
      <c r="E39" s="27">
        <v>318804191</v>
      </c>
      <c r="F39" s="27">
        <v>240462740</v>
      </c>
      <c r="G39" s="36">
        <f t="shared" si="1"/>
        <v>0.7542646765267901</v>
      </c>
      <c r="H39" s="26">
        <v>92619124</v>
      </c>
      <c r="I39" s="27">
        <v>4512688</v>
      </c>
      <c r="J39" s="27">
        <v>1751043</v>
      </c>
      <c r="K39" s="26">
        <v>98882855</v>
      </c>
      <c r="L39" s="26">
        <v>1748933</v>
      </c>
      <c r="M39" s="27">
        <v>2990858</v>
      </c>
      <c r="N39" s="27">
        <v>73833939</v>
      </c>
      <c r="O39" s="26">
        <v>78573730</v>
      </c>
      <c r="P39" s="26">
        <v>1463075</v>
      </c>
      <c r="Q39" s="27">
        <v>1463075</v>
      </c>
      <c r="R39" s="27">
        <v>55714162</v>
      </c>
      <c r="S39" s="26">
        <v>58640312</v>
      </c>
      <c r="T39" s="26">
        <v>1126235</v>
      </c>
      <c r="U39" s="27">
        <v>1444935</v>
      </c>
      <c r="V39" s="27">
        <v>1794673</v>
      </c>
      <c r="W39" s="42">
        <v>4365843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174055265</v>
      </c>
      <c r="E40" s="27">
        <v>144253000</v>
      </c>
      <c r="F40" s="27">
        <v>80004490</v>
      </c>
      <c r="G40" s="36">
        <f t="shared" si="1"/>
        <v>0.5546123130888092</v>
      </c>
      <c r="H40" s="26">
        <v>70491319</v>
      </c>
      <c r="I40" s="27">
        <v>3300654</v>
      </c>
      <c r="J40" s="27">
        <v>3230843</v>
      </c>
      <c r="K40" s="26">
        <v>77022816</v>
      </c>
      <c r="L40" s="26">
        <v>27095</v>
      </c>
      <c r="M40" s="27">
        <v>0</v>
      </c>
      <c r="N40" s="27">
        <v>248185</v>
      </c>
      <c r="O40" s="26">
        <v>275280</v>
      </c>
      <c r="P40" s="26">
        <v>241065</v>
      </c>
      <c r="Q40" s="27">
        <v>241929</v>
      </c>
      <c r="R40" s="27">
        <v>679226</v>
      </c>
      <c r="S40" s="26">
        <v>1162220</v>
      </c>
      <c r="T40" s="26">
        <v>233253</v>
      </c>
      <c r="U40" s="27">
        <v>231728</v>
      </c>
      <c r="V40" s="27">
        <v>1079193</v>
      </c>
      <c r="W40" s="42">
        <v>1544174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333258959</v>
      </c>
      <c r="E41" s="27">
        <v>340572590</v>
      </c>
      <c r="F41" s="27">
        <v>296106595</v>
      </c>
      <c r="G41" s="36">
        <f t="shared" si="1"/>
        <v>0.8694375404667768</v>
      </c>
      <c r="H41" s="26">
        <v>108817154</v>
      </c>
      <c r="I41" s="27">
        <v>911642</v>
      </c>
      <c r="J41" s="27">
        <v>1822605</v>
      </c>
      <c r="K41" s="26">
        <v>111551401</v>
      </c>
      <c r="L41" s="26">
        <v>6801412</v>
      </c>
      <c r="M41" s="27">
        <v>2872350</v>
      </c>
      <c r="N41" s="27">
        <v>80444205</v>
      </c>
      <c r="O41" s="26">
        <v>90117967</v>
      </c>
      <c r="P41" s="26">
        <v>724148</v>
      </c>
      <c r="Q41" s="27">
        <v>4150247</v>
      </c>
      <c r="R41" s="27">
        <v>85338381</v>
      </c>
      <c r="S41" s="26">
        <v>90212776</v>
      </c>
      <c r="T41" s="26">
        <v>2684278</v>
      </c>
      <c r="U41" s="27">
        <v>1271998</v>
      </c>
      <c r="V41" s="27">
        <v>268175</v>
      </c>
      <c r="W41" s="42">
        <v>4224451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197209069</v>
      </c>
      <c r="E42" s="27">
        <v>201543240</v>
      </c>
      <c r="F42" s="27">
        <v>232416219</v>
      </c>
      <c r="G42" s="36">
        <f t="shared" si="1"/>
        <v>1.153182905067915</v>
      </c>
      <c r="H42" s="26">
        <v>90840156</v>
      </c>
      <c r="I42" s="27">
        <v>1441688</v>
      </c>
      <c r="J42" s="27">
        <v>1665625</v>
      </c>
      <c r="K42" s="26">
        <v>93947469</v>
      </c>
      <c r="L42" s="26">
        <v>1941299</v>
      </c>
      <c r="M42" s="27">
        <v>609939</v>
      </c>
      <c r="N42" s="27">
        <v>34593413</v>
      </c>
      <c r="O42" s="26">
        <v>37144651</v>
      </c>
      <c r="P42" s="26">
        <v>1594361</v>
      </c>
      <c r="Q42" s="27">
        <v>2427887</v>
      </c>
      <c r="R42" s="27">
        <v>40624131</v>
      </c>
      <c r="S42" s="26">
        <v>44646379</v>
      </c>
      <c r="T42" s="26">
        <v>1175624</v>
      </c>
      <c r="U42" s="27">
        <v>2808642</v>
      </c>
      <c r="V42" s="27">
        <v>52693454</v>
      </c>
      <c r="W42" s="42">
        <v>56677720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1063180958</v>
      </c>
      <c r="E43" s="27">
        <v>1061912608</v>
      </c>
      <c r="F43" s="27">
        <v>1006041969</v>
      </c>
      <c r="G43" s="36">
        <f t="shared" si="1"/>
        <v>0.9473867825100726</v>
      </c>
      <c r="H43" s="26">
        <v>423246427</v>
      </c>
      <c r="I43" s="27">
        <v>46626196</v>
      </c>
      <c r="J43" s="27">
        <v>35378380</v>
      </c>
      <c r="K43" s="26">
        <v>505251003</v>
      </c>
      <c r="L43" s="26">
        <v>41637288</v>
      </c>
      <c r="M43" s="27">
        <v>45250284</v>
      </c>
      <c r="N43" s="27">
        <v>121365109</v>
      </c>
      <c r="O43" s="26">
        <v>208252681</v>
      </c>
      <c r="P43" s="26">
        <v>29627419</v>
      </c>
      <c r="Q43" s="27">
        <v>36856714</v>
      </c>
      <c r="R43" s="27">
        <v>111660346</v>
      </c>
      <c r="S43" s="26">
        <v>178144479</v>
      </c>
      <c r="T43" s="26">
        <v>30009098</v>
      </c>
      <c r="U43" s="27">
        <v>48554180</v>
      </c>
      <c r="V43" s="27">
        <v>35830528</v>
      </c>
      <c r="W43" s="42">
        <v>114393806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1386725296</v>
      </c>
      <c r="E44" s="27">
        <v>1386725296</v>
      </c>
      <c r="F44" s="27">
        <v>1079678468</v>
      </c>
      <c r="G44" s="36">
        <f t="shared" si="1"/>
        <v>0.7785813607888494</v>
      </c>
      <c r="H44" s="26">
        <v>331699656</v>
      </c>
      <c r="I44" s="27">
        <v>28207725</v>
      </c>
      <c r="J44" s="27">
        <v>24900791</v>
      </c>
      <c r="K44" s="26">
        <v>384808172</v>
      </c>
      <c r="L44" s="26">
        <v>24320358</v>
      </c>
      <c r="M44" s="27">
        <v>23866943</v>
      </c>
      <c r="N44" s="27">
        <v>271138975</v>
      </c>
      <c r="O44" s="26">
        <v>319326276</v>
      </c>
      <c r="P44" s="26">
        <v>27178458</v>
      </c>
      <c r="Q44" s="27">
        <v>21373670</v>
      </c>
      <c r="R44" s="27">
        <v>211831131</v>
      </c>
      <c r="S44" s="26">
        <v>260383259</v>
      </c>
      <c r="T44" s="26">
        <v>33275839</v>
      </c>
      <c r="U44" s="27">
        <v>32095183</v>
      </c>
      <c r="V44" s="27">
        <v>49789739</v>
      </c>
      <c r="W44" s="42">
        <v>115160761</v>
      </c>
    </row>
    <row r="45" spans="1:23" ht="16.5">
      <c r="A45" s="18"/>
      <c r="B45" s="19" t="s">
        <v>98</v>
      </c>
      <c r="C45" s="20"/>
      <c r="D45" s="28">
        <f>SUM(D39:D44)</f>
        <v>3463821246</v>
      </c>
      <c r="E45" s="29">
        <f>SUM(E39:E44)</f>
        <v>3453810925</v>
      </c>
      <c r="F45" s="29">
        <f>SUM(F39:F44)</f>
        <v>2934710481</v>
      </c>
      <c r="G45" s="37">
        <f t="shared" si="1"/>
        <v>0.8497021246176063</v>
      </c>
      <c r="H45" s="28">
        <f aca="true" t="shared" si="6" ref="H45:W45">SUM(H39:H44)</f>
        <v>1117713836</v>
      </c>
      <c r="I45" s="29">
        <f t="shared" si="6"/>
        <v>85000593</v>
      </c>
      <c r="J45" s="29">
        <f t="shared" si="6"/>
        <v>68749287</v>
      </c>
      <c r="K45" s="28">
        <f t="shared" si="6"/>
        <v>1271463716</v>
      </c>
      <c r="L45" s="28">
        <f t="shared" si="6"/>
        <v>76476385</v>
      </c>
      <c r="M45" s="29">
        <f t="shared" si="6"/>
        <v>75590374</v>
      </c>
      <c r="N45" s="29">
        <f t="shared" si="6"/>
        <v>581623826</v>
      </c>
      <c r="O45" s="28">
        <f t="shared" si="6"/>
        <v>733690585</v>
      </c>
      <c r="P45" s="28">
        <f t="shared" si="6"/>
        <v>60828526</v>
      </c>
      <c r="Q45" s="29">
        <f t="shared" si="6"/>
        <v>66513522</v>
      </c>
      <c r="R45" s="29">
        <f t="shared" si="6"/>
        <v>505847377</v>
      </c>
      <c r="S45" s="28">
        <f t="shared" si="6"/>
        <v>633189425</v>
      </c>
      <c r="T45" s="28">
        <f t="shared" si="6"/>
        <v>68504327</v>
      </c>
      <c r="U45" s="29">
        <f t="shared" si="6"/>
        <v>86406666</v>
      </c>
      <c r="V45" s="29">
        <f t="shared" si="6"/>
        <v>141455762</v>
      </c>
      <c r="W45" s="43">
        <f t="shared" si="6"/>
        <v>296366755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321106488</v>
      </c>
      <c r="E46" s="27">
        <v>323363522</v>
      </c>
      <c r="F46" s="27">
        <v>295254421</v>
      </c>
      <c r="G46" s="36">
        <f t="shared" si="1"/>
        <v>0.9130727522197138</v>
      </c>
      <c r="H46" s="26">
        <v>102035494</v>
      </c>
      <c r="I46" s="27">
        <v>5328159</v>
      </c>
      <c r="J46" s="27">
        <v>7221602</v>
      </c>
      <c r="K46" s="26">
        <v>114585255</v>
      </c>
      <c r="L46" s="26">
        <v>4547122</v>
      </c>
      <c r="M46" s="27">
        <v>4903164</v>
      </c>
      <c r="N46" s="27">
        <v>66682553</v>
      </c>
      <c r="O46" s="26">
        <v>76132839</v>
      </c>
      <c r="P46" s="26">
        <v>5392158</v>
      </c>
      <c r="Q46" s="27">
        <v>7699001</v>
      </c>
      <c r="R46" s="27">
        <v>73045259</v>
      </c>
      <c r="S46" s="26">
        <v>86136418</v>
      </c>
      <c r="T46" s="26">
        <v>9555072</v>
      </c>
      <c r="U46" s="27">
        <v>6348264</v>
      </c>
      <c r="V46" s="27">
        <v>2496573</v>
      </c>
      <c r="W46" s="42">
        <v>18399909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308088494</v>
      </c>
      <c r="E47" s="27">
        <v>308088494</v>
      </c>
      <c r="F47" s="27">
        <v>210997964</v>
      </c>
      <c r="G47" s="36">
        <f t="shared" si="1"/>
        <v>0.6848615514995506</v>
      </c>
      <c r="H47" s="26">
        <v>78800170</v>
      </c>
      <c r="I47" s="27">
        <v>2314978</v>
      </c>
      <c r="J47" s="27">
        <v>2170793</v>
      </c>
      <c r="K47" s="26">
        <v>83285941</v>
      </c>
      <c r="L47" s="26">
        <v>2731549</v>
      </c>
      <c r="M47" s="27">
        <v>2506100</v>
      </c>
      <c r="N47" s="27">
        <v>61210011</v>
      </c>
      <c r="O47" s="26">
        <v>66447660</v>
      </c>
      <c r="P47" s="26">
        <v>2641027</v>
      </c>
      <c r="Q47" s="27">
        <v>2675960</v>
      </c>
      <c r="R47" s="27">
        <v>48882295</v>
      </c>
      <c r="S47" s="26">
        <v>54199282</v>
      </c>
      <c r="T47" s="26">
        <v>3398573</v>
      </c>
      <c r="U47" s="27">
        <v>1195498</v>
      </c>
      <c r="V47" s="27">
        <v>2471010</v>
      </c>
      <c r="W47" s="42">
        <v>7065081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272812393</v>
      </c>
      <c r="E48" s="27">
        <v>275064209</v>
      </c>
      <c r="F48" s="27">
        <v>271876383</v>
      </c>
      <c r="G48" s="36">
        <f t="shared" si="1"/>
        <v>0.9884106114292754</v>
      </c>
      <c r="H48" s="26">
        <v>98927374</v>
      </c>
      <c r="I48" s="27">
        <v>5434881</v>
      </c>
      <c r="J48" s="27">
        <v>6698972</v>
      </c>
      <c r="K48" s="26">
        <v>111061227</v>
      </c>
      <c r="L48" s="26">
        <v>4464418</v>
      </c>
      <c r="M48" s="27">
        <v>5189756</v>
      </c>
      <c r="N48" s="27">
        <v>70270891</v>
      </c>
      <c r="O48" s="26">
        <v>79925065</v>
      </c>
      <c r="P48" s="26">
        <v>5455681</v>
      </c>
      <c r="Q48" s="27">
        <v>4377877</v>
      </c>
      <c r="R48" s="27">
        <v>55881328</v>
      </c>
      <c r="S48" s="26">
        <v>65714886</v>
      </c>
      <c r="T48" s="26">
        <v>9190908</v>
      </c>
      <c r="U48" s="27">
        <v>3663367</v>
      </c>
      <c r="V48" s="27">
        <v>2320930</v>
      </c>
      <c r="W48" s="42">
        <v>15175205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132696937</v>
      </c>
      <c r="E49" s="27">
        <v>132696937</v>
      </c>
      <c r="F49" s="27">
        <v>72176929</v>
      </c>
      <c r="G49" s="36">
        <f t="shared" si="1"/>
        <v>0.5439230974864175</v>
      </c>
      <c r="H49" s="26">
        <v>783909</v>
      </c>
      <c r="I49" s="27">
        <v>833159</v>
      </c>
      <c r="J49" s="27">
        <v>997606</v>
      </c>
      <c r="K49" s="26">
        <v>2614674</v>
      </c>
      <c r="L49" s="26">
        <v>860396</v>
      </c>
      <c r="M49" s="27">
        <v>106829</v>
      </c>
      <c r="N49" s="27">
        <v>61210011</v>
      </c>
      <c r="O49" s="26">
        <v>62177236</v>
      </c>
      <c r="P49" s="26">
        <v>2641027</v>
      </c>
      <c r="Q49" s="27">
        <v>2675960</v>
      </c>
      <c r="R49" s="27">
        <v>100315</v>
      </c>
      <c r="S49" s="26">
        <v>5417302</v>
      </c>
      <c r="T49" s="26">
        <v>980689</v>
      </c>
      <c r="U49" s="27">
        <v>987028</v>
      </c>
      <c r="V49" s="27">
        <v>0</v>
      </c>
      <c r="W49" s="42">
        <v>1967717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558517251</v>
      </c>
      <c r="E50" s="27">
        <v>586760771</v>
      </c>
      <c r="F50" s="27">
        <v>953659914</v>
      </c>
      <c r="G50" s="36">
        <f t="shared" si="1"/>
        <v>1.6252959658068211</v>
      </c>
      <c r="H50" s="26">
        <v>162236890</v>
      </c>
      <c r="I50" s="27">
        <v>9283794</v>
      </c>
      <c r="J50" s="27">
        <v>70170</v>
      </c>
      <c r="K50" s="26">
        <v>171590854</v>
      </c>
      <c r="L50" s="26">
        <v>-14753662</v>
      </c>
      <c r="M50" s="27">
        <v>291765939</v>
      </c>
      <c r="N50" s="27">
        <v>263533962</v>
      </c>
      <c r="O50" s="26">
        <v>540546239</v>
      </c>
      <c r="P50" s="26">
        <v>14140667</v>
      </c>
      <c r="Q50" s="27">
        <v>-10097899</v>
      </c>
      <c r="R50" s="27">
        <v>116469959</v>
      </c>
      <c r="S50" s="26">
        <v>120512727</v>
      </c>
      <c r="T50" s="26">
        <v>12251041</v>
      </c>
      <c r="U50" s="27">
        <v>58850369</v>
      </c>
      <c r="V50" s="27">
        <v>49908684</v>
      </c>
      <c r="W50" s="42">
        <v>121010094</v>
      </c>
    </row>
    <row r="51" spans="1:23" ht="16.5">
      <c r="A51" s="18"/>
      <c r="B51" s="19" t="s">
        <v>109</v>
      </c>
      <c r="C51" s="20"/>
      <c r="D51" s="28">
        <f>SUM(D46:D50)</f>
        <v>1593221563</v>
      </c>
      <c r="E51" s="29">
        <f>SUM(E46:E50)</f>
        <v>1625973933</v>
      </c>
      <c r="F51" s="29">
        <f>SUM(F46:F50)</f>
        <v>1803965611</v>
      </c>
      <c r="G51" s="37">
        <f t="shared" si="1"/>
        <v>1.1094677315469608</v>
      </c>
      <c r="H51" s="28">
        <f aca="true" t="shared" si="7" ref="H51:W51">SUM(H46:H50)</f>
        <v>442783837</v>
      </c>
      <c r="I51" s="29">
        <f t="shared" si="7"/>
        <v>23194971</v>
      </c>
      <c r="J51" s="29">
        <f t="shared" si="7"/>
        <v>17159143</v>
      </c>
      <c r="K51" s="28">
        <f t="shared" si="7"/>
        <v>483137951</v>
      </c>
      <c r="L51" s="28">
        <f t="shared" si="7"/>
        <v>-2150177</v>
      </c>
      <c r="M51" s="29">
        <f t="shared" si="7"/>
        <v>304471788</v>
      </c>
      <c r="N51" s="29">
        <f t="shared" si="7"/>
        <v>522907428</v>
      </c>
      <c r="O51" s="28">
        <f t="shared" si="7"/>
        <v>825229039</v>
      </c>
      <c r="P51" s="28">
        <f t="shared" si="7"/>
        <v>30270560</v>
      </c>
      <c r="Q51" s="29">
        <f t="shared" si="7"/>
        <v>7330899</v>
      </c>
      <c r="R51" s="29">
        <f t="shared" si="7"/>
        <v>294379156</v>
      </c>
      <c r="S51" s="28">
        <f t="shared" si="7"/>
        <v>331980615</v>
      </c>
      <c r="T51" s="28">
        <f t="shared" si="7"/>
        <v>35376283</v>
      </c>
      <c r="U51" s="29">
        <f t="shared" si="7"/>
        <v>71044526</v>
      </c>
      <c r="V51" s="29">
        <f t="shared" si="7"/>
        <v>57197197</v>
      </c>
      <c r="W51" s="43">
        <f t="shared" si="7"/>
        <v>163618006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29686853882</v>
      </c>
      <c r="E52" s="29">
        <f>SUM(E6:E7,E9:E16,E18:E24,E26:E32,E34:E37,E39:E44,E46:E50)</f>
        <v>29838690349</v>
      </c>
      <c r="F52" s="29">
        <f>SUM(F6:F7,F9:F16,F18:F24,F26:F32,F34:F37,F39:F44,F46:F50)</f>
        <v>29419218545</v>
      </c>
      <c r="G52" s="37">
        <f t="shared" si="1"/>
        <v>0.9859420169218635</v>
      </c>
      <c r="H52" s="28">
        <f aca="true" t="shared" si="8" ref="H52:W52">SUM(H6:H7,H9:H16,H18:H24,H26:H32,H34:H37,H39:H44,H46:H50)</f>
        <v>7145459897</v>
      </c>
      <c r="I52" s="29">
        <f t="shared" si="8"/>
        <v>1574464099</v>
      </c>
      <c r="J52" s="29">
        <f t="shared" si="8"/>
        <v>1695141388</v>
      </c>
      <c r="K52" s="28">
        <f t="shared" si="8"/>
        <v>10415065384</v>
      </c>
      <c r="L52" s="28">
        <f t="shared" si="8"/>
        <v>1223460372</v>
      </c>
      <c r="M52" s="29">
        <f t="shared" si="8"/>
        <v>1788069572</v>
      </c>
      <c r="N52" s="29">
        <f t="shared" si="8"/>
        <v>4222550333</v>
      </c>
      <c r="O52" s="28">
        <f t="shared" si="8"/>
        <v>7234080277</v>
      </c>
      <c r="P52" s="28">
        <f t="shared" si="8"/>
        <v>1471637844</v>
      </c>
      <c r="Q52" s="29">
        <f t="shared" si="8"/>
        <v>1690781655</v>
      </c>
      <c r="R52" s="29">
        <f t="shared" si="8"/>
        <v>3890278301</v>
      </c>
      <c r="S52" s="28">
        <f t="shared" si="8"/>
        <v>7052697800</v>
      </c>
      <c r="T52" s="28">
        <f t="shared" si="8"/>
        <v>1426960100</v>
      </c>
      <c r="U52" s="29">
        <f t="shared" si="8"/>
        <v>1426073221</v>
      </c>
      <c r="V52" s="29">
        <f t="shared" si="8"/>
        <v>1864341763</v>
      </c>
      <c r="W52" s="43">
        <f t="shared" si="8"/>
        <v>4717375084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6275571452</v>
      </c>
      <c r="E55" s="27">
        <v>6208025058</v>
      </c>
      <c r="F55" s="27">
        <v>4844571368</v>
      </c>
      <c r="G55" s="36">
        <f aca="true" t="shared" si="9" ref="G55:G83">IF($E55=0,0,$F55/$E55)</f>
        <v>0.7803723926270273</v>
      </c>
      <c r="H55" s="26">
        <v>722815124</v>
      </c>
      <c r="I55" s="27">
        <v>8119282</v>
      </c>
      <c r="J55" s="27">
        <v>451520762</v>
      </c>
      <c r="K55" s="26">
        <v>1182455168</v>
      </c>
      <c r="L55" s="26">
        <v>370030717</v>
      </c>
      <c r="M55" s="27">
        <v>464944990</v>
      </c>
      <c r="N55" s="27">
        <v>652713427</v>
      </c>
      <c r="O55" s="26">
        <v>1487689134</v>
      </c>
      <c r="P55" s="26">
        <v>391431312</v>
      </c>
      <c r="Q55" s="27">
        <v>313263545</v>
      </c>
      <c r="R55" s="27">
        <v>649122179</v>
      </c>
      <c r="S55" s="26">
        <v>1353817036</v>
      </c>
      <c r="T55" s="26">
        <v>443333169</v>
      </c>
      <c r="U55" s="27">
        <v>377276861</v>
      </c>
      <c r="V55" s="27">
        <v>0</v>
      </c>
      <c r="W55" s="42">
        <v>820610030</v>
      </c>
    </row>
    <row r="56" spans="1:23" ht="16.5">
      <c r="A56" s="18"/>
      <c r="B56" s="19" t="s">
        <v>27</v>
      </c>
      <c r="C56" s="20"/>
      <c r="D56" s="28">
        <f>D55</f>
        <v>6275571452</v>
      </c>
      <c r="E56" s="29">
        <f>E55</f>
        <v>6208025058</v>
      </c>
      <c r="F56" s="29">
        <f>F55</f>
        <v>4844571368</v>
      </c>
      <c r="G56" s="37">
        <f t="shared" si="9"/>
        <v>0.7803723926270273</v>
      </c>
      <c r="H56" s="28">
        <f aca="true" t="shared" si="10" ref="H56:W56">H55</f>
        <v>722815124</v>
      </c>
      <c r="I56" s="29">
        <f t="shared" si="10"/>
        <v>8119282</v>
      </c>
      <c r="J56" s="29">
        <f t="shared" si="10"/>
        <v>451520762</v>
      </c>
      <c r="K56" s="28">
        <f t="shared" si="10"/>
        <v>1182455168</v>
      </c>
      <c r="L56" s="28">
        <f t="shared" si="10"/>
        <v>370030717</v>
      </c>
      <c r="M56" s="29">
        <f t="shared" si="10"/>
        <v>464944990</v>
      </c>
      <c r="N56" s="29">
        <f t="shared" si="10"/>
        <v>652713427</v>
      </c>
      <c r="O56" s="28">
        <f t="shared" si="10"/>
        <v>1487689134</v>
      </c>
      <c r="P56" s="28">
        <f t="shared" si="10"/>
        <v>391431312</v>
      </c>
      <c r="Q56" s="29">
        <f t="shared" si="10"/>
        <v>313263545</v>
      </c>
      <c r="R56" s="29">
        <f t="shared" si="10"/>
        <v>649122179</v>
      </c>
      <c r="S56" s="28">
        <f t="shared" si="10"/>
        <v>1353817036</v>
      </c>
      <c r="T56" s="28">
        <f t="shared" si="10"/>
        <v>443333169</v>
      </c>
      <c r="U56" s="29">
        <f t="shared" si="10"/>
        <v>377276861</v>
      </c>
      <c r="V56" s="29">
        <f t="shared" si="10"/>
        <v>0</v>
      </c>
      <c r="W56" s="43">
        <f t="shared" si="10"/>
        <v>820610030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133330486</v>
      </c>
      <c r="E57" s="27">
        <v>130004465</v>
      </c>
      <c r="F57" s="27">
        <v>68366570</v>
      </c>
      <c r="G57" s="36">
        <f t="shared" si="9"/>
        <v>0.5258786303993482</v>
      </c>
      <c r="H57" s="26">
        <v>5305157</v>
      </c>
      <c r="I57" s="27">
        <v>5296232</v>
      </c>
      <c r="J57" s="27">
        <v>5246852</v>
      </c>
      <c r="K57" s="26">
        <v>15848241</v>
      </c>
      <c r="L57" s="26">
        <v>5707202</v>
      </c>
      <c r="M57" s="27">
        <v>8289473</v>
      </c>
      <c r="N57" s="27">
        <v>-2473381</v>
      </c>
      <c r="O57" s="26">
        <v>11523294</v>
      </c>
      <c r="P57" s="26">
        <v>6150943</v>
      </c>
      <c r="Q57" s="27">
        <v>6154794</v>
      </c>
      <c r="R57" s="27">
        <v>9278064</v>
      </c>
      <c r="S57" s="26">
        <v>21583801</v>
      </c>
      <c r="T57" s="26">
        <v>8750559</v>
      </c>
      <c r="U57" s="27">
        <v>5249334</v>
      </c>
      <c r="V57" s="27">
        <v>5411341</v>
      </c>
      <c r="W57" s="42">
        <v>19411234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245916541</v>
      </c>
      <c r="E58" s="27">
        <v>210864734</v>
      </c>
      <c r="F58" s="27">
        <v>131936249</v>
      </c>
      <c r="G58" s="36">
        <f t="shared" si="9"/>
        <v>0.6256913922837377</v>
      </c>
      <c r="H58" s="26">
        <v>35497337</v>
      </c>
      <c r="I58" s="27">
        <v>23950322</v>
      </c>
      <c r="J58" s="27">
        <v>4224631</v>
      </c>
      <c r="K58" s="26">
        <v>63672290</v>
      </c>
      <c r="L58" s="26">
        <v>8636486</v>
      </c>
      <c r="M58" s="27">
        <v>-30712</v>
      </c>
      <c r="N58" s="27">
        <v>22977625</v>
      </c>
      <c r="O58" s="26">
        <v>31583399</v>
      </c>
      <c r="P58" s="26">
        <v>4517625</v>
      </c>
      <c r="Q58" s="27">
        <v>4517625</v>
      </c>
      <c r="R58" s="27">
        <v>21541</v>
      </c>
      <c r="S58" s="26">
        <v>9056791</v>
      </c>
      <c r="T58" s="26">
        <v>11520864</v>
      </c>
      <c r="U58" s="27">
        <v>11520864</v>
      </c>
      <c r="V58" s="27">
        <v>4582041</v>
      </c>
      <c r="W58" s="42">
        <v>27623769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169600294</v>
      </c>
      <c r="E59" s="27">
        <v>171221373</v>
      </c>
      <c r="F59" s="27">
        <v>109504156</v>
      </c>
      <c r="G59" s="36">
        <f t="shared" si="9"/>
        <v>0.6395472368978141</v>
      </c>
      <c r="H59" s="26">
        <v>31139281</v>
      </c>
      <c r="I59" s="27">
        <v>4234164</v>
      </c>
      <c r="J59" s="27">
        <v>5466194</v>
      </c>
      <c r="K59" s="26">
        <v>40839639</v>
      </c>
      <c r="L59" s="26">
        <v>4975379</v>
      </c>
      <c r="M59" s="27">
        <v>6945622</v>
      </c>
      <c r="N59" s="27">
        <v>19341348</v>
      </c>
      <c r="O59" s="26">
        <v>31262349</v>
      </c>
      <c r="P59" s="26">
        <v>4922590</v>
      </c>
      <c r="Q59" s="27">
        <v>5291117</v>
      </c>
      <c r="R59" s="27">
        <v>14972574</v>
      </c>
      <c r="S59" s="26">
        <v>25186281</v>
      </c>
      <c r="T59" s="26">
        <v>3856964</v>
      </c>
      <c r="U59" s="27">
        <v>4346179</v>
      </c>
      <c r="V59" s="27">
        <v>4012744</v>
      </c>
      <c r="W59" s="42">
        <v>12215887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57818126</v>
      </c>
      <c r="E60" s="27">
        <v>56187252</v>
      </c>
      <c r="F60" s="27">
        <v>57247366</v>
      </c>
      <c r="G60" s="36">
        <f t="shared" si="9"/>
        <v>1.018867518205019</v>
      </c>
      <c r="H60" s="26">
        <v>14117083</v>
      </c>
      <c r="I60" s="27">
        <v>1058929</v>
      </c>
      <c r="J60" s="27">
        <v>199496</v>
      </c>
      <c r="K60" s="26">
        <v>15375508</v>
      </c>
      <c r="L60" s="26">
        <v>164258</v>
      </c>
      <c r="M60" s="27">
        <v>160062</v>
      </c>
      <c r="N60" s="27">
        <v>11523283</v>
      </c>
      <c r="O60" s="26">
        <v>11847603</v>
      </c>
      <c r="P60" s="26">
        <v>187012</v>
      </c>
      <c r="Q60" s="27">
        <v>230011</v>
      </c>
      <c r="R60" s="27">
        <v>8639652</v>
      </c>
      <c r="S60" s="26">
        <v>9056675</v>
      </c>
      <c r="T60" s="26">
        <v>9736105</v>
      </c>
      <c r="U60" s="27">
        <v>4893636</v>
      </c>
      <c r="V60" s="27">
        <v>6337839</v>
      </c>
      <c r="W60" s="42">
        <v>20967580</v>
      </c>
    </row>
    <row r="61" spans="1:23" ht="16.5">
      <c r="A61" s="18"/>
      <c r="B61" s="19" t="s">
        <v>122</v>
      </c>
      <c r="C61" s="20"/>
      <c r="D61" s="28">
        <f>SUM(D57:D60)</f>
        <v>606665447</v>
      </c>
      <c r="E61" s="29">
        <f>SUM(E57:E60)</f>
        <v>568277824</v>
      </c>
      <c r="F61" s="29">
        <f>SUM(F57:F60)</f>
        <v>367054341</v>
      </c>
      <c r="G61" s="37">
        <f t="shared" si="9"/>
        <v>0.6459065011834775</v>
      </c>
      <c r="H61" s="28">
        <f aca="true" t="shared" si="11" ref="H61:W61">SUM(H57:H60)</f>
        <v>86058858</v>
      </c>
      <c r="I61" s="29">
        <f t="shared" si="11"/>
        <v>34539647</v>
      </c>
      <c r="J61" s="29">
        <f t="shared" si="11"/>
        <v>15137173</v>
      </c>
      <c r="K61" s="28">
        <f t="shared" si="11"/>
        <v>135735678</v>
      </c>
      <c r="L61" s="28">
        <f t="shared" si="11"/>
        <v>19483325</v>
      </c>
      <c r="M61" s="29">
        <f t="shared" si="11"/>
        <v>15364445</v>
      </c>
      <c r="N61" s="29">
        <f t="shared" si="11"/>
        <v>51368875</v>
      </c>
      <c r="O61" s="28">
        <f t="shared" si="11"/>
        <v>86216645</v>
      </c>
      <c r="P61" s="28">
        <f t="shared" si="11"/>
        <v>15778170</v>
      </c>
      <c r="Q61" s="29">
        <f t="shared" si="11"/>
        <v>16193547</v>
      </c>
      <c r="R61" s="29">
        <f t="shared" si="11"/>
        <v>32911831</v>
      </c>
      <c r="S61" s="28">
        <f t="shared" si="11"/>
        <v>64883548</v>
      </c>
      <c r="T61" s="28">
        <f t="shared" si="11"/>
        <v>33864492</v>
      </c>
      <c r="U61" s="29">
        <f t="shared" si="11"/>
        <v>26010013</v>
      </c>
      <c r="V61" s="29">
        <f t="shared" si="11"/>
        <v>20343965</v>
      </c>
      <c r="W61" s="43">
        <f t="shared" si="11"/>
        <v>80218470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257821798</v>
      </c>
      <c r="E62" s="27">
        <v>248702150</v>
      </c>
      <c r="F62" s="27">
        <v>234564110</v>
      </c>
      <c r="G62" s="36">
        <f t="shared" si="9"/>
        <v>0.9431527230464232</v>
      </c>
      <c r="H62" s="26">
        <v>54823661</v>
      </c>
      <c r="I62" s="27">
        <v>19599680</v>
      </c>
      <c r="J62" s="27">
        <v>17821169</v>
      </c>
      <c r="K62" s="26">
        <v>92244510</v>
      </c>
      <c r="L62" s="26">
        <v>17110907</v>
      </c>
      <c r="M62" s="27">
        <v>14827286</v>
      </c>
      <c r="N62" s="27">
        <v>37785113</v>
      </c>
      <c r="O62" s="26">
        <v>69723306</v>
      </c>
      <c r="P62" s="26">
        <v>18022344</v>
      </c>
      <c r="Q62" s="27">
        <v>9417926</v>
      </c>
      <c r="R62" s="27">
        <v>12912461</v>
      </c>
      <c r="S62" s="26">
        <v>40352731</v>
      </c>
      <c r="T62" s="26">
        <v>13783898</v>
      </c>
      <c r="U62" s="27">
        <v>12217011</v>
      </c>
      <c r="V62" s="27">
        <v>6242654</v>
      </c>
      <c r="W62" s="42">
        <v>32243563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89981840</v>
      </c>
      <c r="E63" s="27">
        <v>89981840</v>
      </c>
      <c r="F63" s="27">
        <v>100621063</v>
      </c>
      <c r="G63" s="36">
        <f t="shared" si="9"/>
        <v>1.1182374465781095</v>
      </c>
      <c r="H63" s="26">
        <v>28300939</v>
      </c>
      <c r="I63" s="27">
        <v>4943982</v>
      </c>
      <c r="J63" s="27">
        <v>7743272</v>
      </c>
      <c r="K63" s="26">
        <v>40988193</v>
      </c>
      <c r="L63" s="26">
        <v>219918</v>
      </c>
      <c r="M63" s="27">
        <v>4702795</v>
      </c>
      <c r="N63" s="27">
        <v>4697164</v>
      </c>
      <c r="O63" s="26">
        <v>9619877</v>
      </c>
      <c r="P63" s="26">
        <v>5047848</v>
      </c>
      <c r="Q63" s="27">
        <v>4891478</v>
      </c>
      <c r="R63" s="27">
        <v>4626144</v>
      </c>
      <c r="S63" s="26">
        <v>14565470</v>
      </c>
      <c r="T63" s="26">
        <v>31546390</v>
      </c>
      <c r="U63" s="27">
        <v>0</v>
      </c>
      <c r="V63" s="27">
        <v>3901133</v>
      </c>
      <c r="W63" s="42">
        <v>35447523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141397650</v>
      </c>
      <c r="E64" s="27">
        <v>141421250</v>
      </c>
      <c r="F64" s="27">
        <v>89766916</v>
      </c>
      <c r="G64" s="36">
        <f t="shared" si="9"/>
        <v>0.634748427128172</v>
      </c>
      <c r="H64" s="26">
        <v>42054992</v>
      </c>
      <c r="I64" s="27">
        <v>6927211</v>
      </c>
      <c r="J64" s="27">
        <v>5849850</v>
      </c>
      <c r="K64" s="26">
        <v>54832053</v>
      </c>
      <c r="L64" s="26">
        <v>3368272</v>
      </c>
      <c r="M64" s="27">
        <v>3368272</v>
      </c>
      <c r="N64" s="27">
        <v>3368272</v>
      </c>
      <c r="O64" s="26">
        <v>10104816</v>
      </c>
      <c r="P64" s="26">
        <v>4842853</v>
      </c>
      <c r="Q64" s="27">
        <v>3805918</v>
      </c>
      <c r="R64" s="27">
        <v>4405802</v>
      </c>
      <c r="S64" s="26">
        <v>13054573</v>
      </c>
      <c r="T64" s="26">
        <v>4181575</v>
      </c>
      <c r="U64" s="27">
        <v>4384053</v>
      </c>
      <c r="V64" s="27">
        <v>3209846</v>
      </c>
      <c r="W64" s="42">
        <v>11775474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2324173359</v>
      </c>
      <c r="E65" s="27">
        <v>2324173359</v>
      </c>
      <c r="F65" s="27">
        <v>2171333339</v>
      </c>
      <c r="G65" s="36">
        <f t="shared" si="9"/>
        <v>0.9342389760177954</v>
      </c>
      <c r="H65" s="26">
        <v>344560744</v>
      </c>
      <c r="I65" s="27">
        <v>156981664</v>
      </c>
      <c r="J65" s="27">
        <v>162795847</v>
      </c>
      <c r="K65" s="26">
        <v>664338255</v>
      </c>
      <c r="L65" s="26">
        <v>148259423</v>
      </c>
      <c r="M65" s="27">
        <v>140212838</v>
      </c>
      <c r="N65" s="27">
        <v>273218709</v>
      </c>
      <c r="O65" s="26">
        <v>561690970</v>
      </c>
      <c r="P65" s="26">
        <v>149106523</v>
      </c>
      <c r="Q65" s="27">
        <v>141828058</v>
      </c>
      <c r="R65" s="27">
        <v>256203160</v>
      </c>
      <c r="S65" s="26">
        <v>547137741</v>
      </c>
      <c r="T65" s="26">
        <v>144421157</v>
      </c>
      <c r="U65" s="27">
        <v>147750230</v>
      </c>
      <c r="V65" s="27">
        <v>105994986</v>
      </c>
      <c r="W65" s="42">
        <v>398166373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331296951</v>
      </c>
      <c r="E66" s="27">
        <v>331296951</v>
      </c>
      <c r="F66" s="27">
        <v>434034344</v>
      </c>
      <c r="G66" s="36">
        <f t="shared" si="9"/>
        <v>1.3101066662095542</v>
      </c>
      <c r="H66" s="26">
        <v>64503719</v>
      </c>
      <c r="I66" s="27">
        <v>27342833</v>
      </c>
      <c r="J66" s="27">
        <v>24911721</v>
      </c>
      <c r="K66" s="26">
        <v>116758273</v>
      </c>
      <c r="L66" s="26">
        <v>23244000</v>
      </c>
      <c r="M66" s="27">
        <v>25562810</v>
      </c>
      <c r="N66" s="27">
        <v>73620437</v>
      </c>
      <c r="O66" s="26">
        <v>122427247</v>
      </c>
      <c r="P66" s="26">
        <v>29076212</v>
      </c>
      <c r="Q66" s="27">
        <v>26182907</v>
      </c>
      <c r="R66" s="27">
        <v>47600901</v>
      </c>
      <c r="S66" s="26">
        <v>102860020</v>
      </c>
      <c r="T66" s="26">
        <v>26526873</v>
      </c>
      <c r="U66" s="27">
        <v>23395767</v>
      </c>
      <c r="V66" s="27">
        <v>42066164</v>
      </c>
      <c r="W66" s="42">
        <v>91988804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122598000</v>
      </c>
      <c r="E67" s="27">
        <v>123932000</v>
      </c>
      <c r="F67" s="27">
        <v>94364385</v>
      </c>
      <c r="G67" s="36">
        <f t="shared" si="9"/>
        <v>0.7614206581028305</v>
      </c>
      <c r="H67" s="26">
        <v>48118087</v>
      </c>
      <c r="I67" s="27">
        <v>4090004</v>
      </c>
      <c r="J67" s="27">
        <v>3690</v>
      </c>
      <c r="K67" s="26">
        <v>52211781</v>
      </c>
      <c r="L67" s="26">
        <v>1692992</v>
      </c>
      <c r="M67" s="27">
        <v>352857</v>
      </c>
      <c r="N67" s="27">
        <v>4364080</v>
      </c>
      <c r="O67" s="26">
        <v>6409929</v>
      </c>
      <c r="P67" s="26">
        <v>873813</v>
      </c>
      <c r="Q67" s="27">
        <v>91247</v>
      </c>
      <c r="R67" s="27">
        <v>30436044</v>
      </c>
      <c r="S67" s="26">
        <v>31401104</v>
      </c>
      <c r="T67" s="26">
        <v>383638</v>
      </c>
      <c r="U67" s="27">
        <v>261726</v>
      </c>
      <c r="V67" s="27">
        <v>3696207</v>
      </c>
      <c r="W67" s="42">
        <v>4341571</v>
      </c>
    </row>
    <row r="68" spans="1:23" ht="16.5">
      <c r="A68" s="18"/>
      <c r="B68" s="19" t="s">
        <v>135</v>
      </c>
      <c r="C68" s="20"/>
      <c r="D68" s="28">
        <f>SUM(D62:D67)</f>
        <v>3267269598</v>
      </c>
      <c r="E68" s="29">
        <f>SUM(E62:E67)</f>
        <v>3259507550</v>
      </c>
      <c r="F68" s="29">
        <f>SUM(F62:F67)</f>
        <v>3124684157</v>
      </c>
      <c r="G68" s="37">
        <f t="shared" si="9"/>
        <v>0.958636882740155</v>
      </c>
      <c r="H68" s="28">
        <f aca="true" t="shared" si="12" ref="H68:W68">SUM(H62:H67)</f>
        <v>582362142</v>
      </c>
      <c r="I68" s="29">
        <f t="shared" si="12"/>
        <v>219885374</v>
      </c>
      <c r="J68" s="29">
        <f t="shared" si="12"/>
        <v>219125549</v>
      </c>
      <c r="K68" s="28">
        <f t="shared" si="12"/>
        <v>1021373065</v>
      </c>
      <c r="L68" s="28">
        <f t="shared" si="12"/>
        <v>193895512</v>
      </c>
      <c r="M68" s="29">
        <f t="shared" si="12"/>
        <v>189026858</v>
      </c>
      <c r="N68" s="29">
        <f t="shared" si="12"/>
        <v>397053775</v>
      </c>
      <c r="O68" s="28">
        <f t="shared" si="12"/>
        <v>779976145</v>
      </c>
      <c r="P68" s="28">
        <f t="shared" si="12"/>
        <v>206969593</v>
      </c>
      <c r="Q68" s="29">
        <f t="shared" si="12"/>
        <v>186217534</v>
      </c>
      <c r="R68" s="29">
        <f t="shared" si="12"/>
        <v>356184512</v>
      </c>
      <c r="S68" s="28">
        <f t="shared" si="12"/>
        <v>749371639</v>
      </c>
      <c r="T68" s="28">
        <f t="shared" si="12"/>
        <v>220843531</v>
      </c>
      <c r="U68" s="29">
        <f t="shared" si="12"/>
        <v>188008787</v>
      </c>
      <c r="V68" s="29">
        <f t="shared" si="12"/>
        <v>165110990</v>
      </c>
      <c r="W68" s="43">
        <f t="shared" si="12"/>
        <v>573963308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408966802</v>
      </c>
      <c r="E69" s="27">
        <v>417063362</v>
      </c>
      <c r="F69" s="27">
        <v>445501795</v>
      </c>
      <c r="G69" s="36">
        <f t="shared" si="9"/>
        <v>1.068187320179901</v>
      </c>
      <c r="H69" s="26">
        <v>91433758</v>
      </c>
      <c r="I69" s="27">
        <v>21471471</v>
      </c>
      <c r="J69" s="27">
        <v>24884155</v>
      </c>
      <c r="K69" s="26">
        <v>137789384</v>
      </c>
      <c r="L69" s="26">
        <v>24270958</v>
      </c>
      <c r="M69" s="27">
        <v>24748993</v>
      </c>
      <c r="N69" s="27">
        <v>75185578</v>
      </c>
      <c r="O69" s="26">
        <v>124205529</v>
      </c>
      <c r="P69" s="26">
        <v>25069019</v>
      </c>
      <c r="Q69" s="27">
        <v>25175675</v>
      </c>
      <c r="R69" s="27">
        <v>64376668</v>
      </c>
      <c r="S69" s="26">
        <v>114621362</v>
      </c>
      <c r="T69" s="26">
        <v>23682225</v>
      </c>
      <c r="U69" s="27">
        <v>25020207</v>
      </c>
      <c r="V69" s="27">
        <v>20183088</v>
      </c>
      <c r="W69" s="42">
        <v>68885520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732157469</v>
      </c>
      <c r="E70" s="27">
        <v>719442469</v>
      </c>
      <c r="F70" s="27">
        <v>679216722</v>
      </c>
      <c r="G70" s="36">
        <f t="shared" si="9"/>
        <v>0.9440876112638827</v>
      </c>
      <c r="H70" s="26">
        <v>134561506</v>
      </c>
      <c r="I70" s="27">
        <v>45428424</v>
      </c>
      <c r="J70" s="27">
        <v>44416523</v>
      </c>
      <c r="K70" s="26">
        <v>224406453</v>
      </c>
      <c r="L70" s="26">
        <v>42845933</v>
      </c>
      <c r="M70" s="27">
        <v>43142605</v>
      </c>
      <c r="N70" s="27">
        <v>84048201</v>
      </c>
      <c r="O70" s="26">
        <v>170036739</v>
      </c>
      <c r="P70" s="26">
        <v>41439484</v>
      </c>
      <c r="Q70" s="27">
        <v>39872523</v>
      </c>
      <c r="R70" s="27">
        <v>75346089</v>
      </c>
      <c r="S70" s="26">
        <v>156658096</v>
      </c>
      <c r="T70" s="26">
        <v>38051223</v>
      </c>
      <c r="U70" s="27">
        <v>41863689</v>
      </c>
      <c r="V70" s="27">
        <v>48200522</v>
      </c>
      <c r="W70" s="42">
        <v>128115434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303711672</v>
      </c>
      <c r="E71" s="27">
        <v>308274138</v>
      </c>
      <c r="F71" s="27">
        <v>334778791</v>
      </c>
      <c r="G71" s="36">
        <f t="shared" si="9"/>
        <v>1.0859775431437586</v>
      </c>
      <c r="H71" s="26">
        <v>47587831</v>
      </c>
      <c r="I71" s="27">
        <v>25105212</v>
      </c>
      <c r="J71" s="27">
        <v>21647863</v>
      </c>
      <c r="K71" s="26">
        <v>94340906</v>
      </c>
      <c r="L71" s="26">
        <v>25736991</v>
      </c>
      <c r="M71" s="27">
        <v>24380201</v>
      </c>
      <c r="N71" s="27">
        <v>49918727</v>
      </c>
      <c r="O71" s="26">
        <v>100035919</v>
      </c>
      <c r="P71" s="26">
        <v>22097097</v>
      </c>
      <c r="Q71" s="27">
        <v>19758883</v>
      </c>
      <c r="R71" s="27">
        <v>41525630</v>
      </c>
      <c r="S71" s="26">
        <v>83381610</v>
      </c>
      <c r="T71" s="26">
        <v>22161692</v>
      </c>
      <c r="U71" s="27">
        <v>17429332</v>
      </c>
      <c r="V71" s="27">
        <v>17429332</v>
      </c>
      <c r="W71" s="42">
        <v>57020356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1710877936</v>
      </c>
      <c r="E72" s="27">
        <v>1710877936</v>
      </c>
      <c r="F72" s="27">
        <v>1231904734</v>
      </c>
      <c r="G72" s="36">
        <f t="shared" si="9"/>
        <v>0.7200424460906719</v>
      </c>
      <c r="H72" s="26">
        <v>230860838</v>
      </c>
      <c r="I72" s="27">
        <v>31637291</v>
      </c>
      <c r="J72" s="27">
        <v>0</v>
      </c>
      <c r="K72" s="26">
        <v>262498129</v>
      </c>
      <c r="L72" s="26">
        <v>33352381</v>
      </c>
      <c r="M72" s="27">
        <v>50308012</v>
      </c>
      <c r="N72" s="27">
        <v>190940210</v>
      </c>
      <c r="O72" s="26">
        <v>274600603</v>
      </c>
      <c r="P72" s="26">
        <v>38145992</v>
      </c>
      <c r="Q72" s="27">
        <v>29142865</v>
      </c>
      <c r="R72" s="27">
        <v>159491743</v>
      </c>
      <c r="S72" s="26">
        <v>226780600</v>
      </c>
      <c r="T72" s="26">
        <v>29476628</v>
      </c>
      <c r="U72" s="27">
        <v>281000559</v>
      </c>
      <c r="V72" s="27">
        <v>157548215</v>
      </c>
      <c r="W72" s="42">
        <v>468025402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129037978</v>
      </c>
      <c r="E73" s="27">
        <v>126800582</v>
      </c>
      <c r="F73" s="27">
        <v>79270696</v>
      </c>
      <c r="G73" s="36">
        <f t="shared" si="9"/>
        <v>0.6251603482387802</v>
      </c>
      <c r="H73" s="26">
        <v>41644140</v>
      </c>
      <c r="I73" s="27">
        <v>4659774</v>
      </c>
      <c r="J73" s="27">
        <v>4638211</v>
      </c>
      <c r="K73" s="26">
        <v>50942125</v>
      </c>
      <c r="L73" s="26">
        <v>4868678</v>
      </c>
      <c r="M73" s="27">
        <v>4481353</v>
      </c>
      <c r="N73" s="27">
        <v>6278172</v>
      </c>
      <c r="O73" s="26">
        <v>15628203</v>
      </c>
      <c r="P73" s="26">
        <v>4321665</v>
      </c>
      <c r="Q73" s="27">
        <v>4181126</v>
      </c>
      <c r="R73" s="27">
        <v>4197577</v>
      </c>
      <c r="S73" s="26">
        <v>12700368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232649849</v>
      </c>
      <c r="E74" s="27">
        <v>232649849</v>
      </c>
      <c r="F74" s="27">
        <v>201292115</v>
      </c>
      <c r="G74" s="36">
        <f t="shared" si="9"/>
        <v>0.8652148963999543</v>
      </c>
      <c r="H74" s="26">
        <v>28205601</v>
      </c>
      <c r="I74" s="27">
        <v>18271500</v>
      </c>
      <c r="J74" s="27">
        <v>11106380</v>
      </c>
      <c r="K74" s="26">
        <v>57583481</v>
      </c>
      <c r="L74" s="26">
        <v>19186195</v>
      </c>
      <c r="M74" s="27">
        <v>11877407</v>
      </c>
      <c r="N74" s="27">
        <v>18469263</v>
      </c>
      <c r="O74" s="26">
        <v>49532865</v>
      </c>
      <c r="P74" s="26">
        <v>20138104</v>
      </c>
      <c r="Q74" s="27">
        <v>13356826</v>
      </c>
      <c r="R74" s="27">
        <v>19998855</v>
      </c>
      <c r="S74" s="26">
        <v>53493785</v>
      </c>
      <c r="T74" s="26">
        <v>11187716</v>
      </c>
      <c r="U74" s="27">
        <v>11091038</v>
      </c>
      <c r="V74" s="27">
        <v>18403230</v>
      </c>
      <c r="W74" s="42">
        <v>40681984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219773586</v>
      </c>
      <c r="E75" s="27">
        <v>122148797</v>
      </c>
      <c r="F75" s="27">
        <v>119304670</v>
      </c>
      <c r="G75" s="36">
        <f t="shared" si="9"/>
        <v>0.976715882023791</v>
      </c>
      <c r="H75" s="26">
        <v>44040505</v>
      </c>
      <c r="I75" s="27">
        <v>4572693</v>
      </c>
      <c r="J75" s="27">
        <v>174269</v>
      </c>
      <c r="K75" s="26">
        <v>48787467</v>
      </c>
      <c r="L75" s="26">
        <v>110384</v>
      </c>
      <c r="M75" s="27">
        <v>3051219</v>
      </c>
      <c r="N75" s="27">
        <v>34066632</v>
      </c>
      <c r="O75" s="26">
        <v>37228235</v>
      </c>
      <c r="P75" s="26">
        <v>810938</v>
      </c>
      <c r="Q75" s="27">
        <v>2687804</v>
      </c>
      <c r="R75" s="27">
        <v>25516671</v>
      </c>
      <c r="S75" s="26">
        <v>29015413</v>
      </c>
      <c r="T75" s="26">
        <v>3402371</v>
      </c>
      <c r="U75" s="27">
        <v>343076</v>
      </c>
      <c r="V75" s="27">
        <v>528108</v>
      </c>
      <c r="W75" s="42">
        <v>4273555</v>
      </c>
    </row>
    <row r="76" spans="1:23" ht="16.5">
      <c r="A76" s="18"/>
      <c r="B76" s="19" t="s">
        <v>150</v>
      </c>
      <c r="C76" s="20"/>
      <c r="D76" s="28">
        <f>SUM(D69:D75)</f>
        <v>3737175292</v>
      </c>
      <c r="E76" s="29">
        <f>SUM(E69:E75)</f>
        <v>3637257133</v>
      </c>
      <c r="F76" s="29">
        <f>SUM(F69:F75)</f>
        <v>3091269523</v>
      </c>
      <c r="G76" s="37">
        <f t="shared" si="9"/>
        <v>0.8498902909430351</v>
      </c>
      <c r="H76" s="28">
        <f aca="true" t="shared" si="13" ref="H76:W76">SUM(H69:H75)</f>
        <v>618334179</v>
      </c>
      <c r="I76" s="29">
        <f t="shared" si="13"/>
        <v>151146365</v>
      </c>
      <c r="J76" s="29">
        <f t="shared" si="13"/>
        <v>106867401</v>
      </c>
      <c r="K76" s="28">
        <f t="shared" si="13"/>
        <v>876347945</v>
      </c>
      <c r="L76" s="28">
        <f t="shared" si="13"/>
        <v>150371520</v>
      </c>
      <c r="M76" s="29">
        <f t="shared" si="13"/>
        <v>161989790</v>
      </c>
      <c r="N76" s="29">
        <f t="shared" si="13"/>
        <v>458906783</v>
      </c>
      <c r="O76" s="28">
        <f t="shared" si="13"/>
        <v>771268093</v>
      </c>
      <c r="P76" s="28">
        <f t="shared" si="13"/>
        <v>152022299</v>
      </c>
      <c r="Q76" s="29">
        <f t="shared" si="13"/>
        <v>134175702</v>
      </c>
      <c r="R76" s="29">
        <f t="shared" si="13"/>
        <v>390453233</v>
      </c>
      <c r="S76" s="28">
        <f t="shared" si="13"/>
        <v>676651234</v>
      </c>
      <c r="T76" s="28">
        <f t="shared" si="13"/>
        <v>127961855</v>
      </c>
      <c r="U76" s="29">
        <f t="shared" si="13"/>
        <v>376747901</v>
      </c>
      <c r="V76" s="29">
        <f t="shared" si="13"/>
        <v>262292495</v>
      </c>
      <c r="W76" s="43">
        <f t="shared" si="13"/>
        <v>767002251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785431602</v>
      </c>
      <c r="E77" s="27">
        <v>742047826</v>
      </c>
      <c r="F77" s="27">
        <v>606405735</v>
      </c>
      <c r="G77" s="36">
        <f t="shared" si="9"/>
        <v>0.8172057295401335</v>
      </c>
      <c r="H77" s="26">
        <v>117608513</v>
      </c>
      <c r="I77" s="27">
        <v>48277883</v>
      </c>
      <c r="J77" s="27">
        <v>42468879</v>
      </c>
      <c r="K77" s="26">
        <v>208355275</v>
      </c>
      <c r="L77" s="26">
        <v>41866547</v>
      </c>
      <c r="M77" s="27">
        <v>39121119</v>
      </c>
      <c r="N77" s="27">
        <v>95066930</v>
      </c>
      <c r="O77" s="26">
        <v>176054596</v>
      </c>
      <c r="P77" s="26">
        <v>42174376</v>
      </c>
      <c r="Q77" s="27">
        <v>41103713</v>
      </c>
      <c r="R77" s="27">
        <v>80527641</v>
      </c>
      <c r="S77" s="26">
        <v>163805730</v>
      </c>
      <c r="T77" s="26">
        <v>39775759</v>
      </c>
      <c r="U77" s="27">
        <v>-29707466</v>
      </c>
      <c r="V77" s="27">
        <v>48121841</v>
      </c>
      <c r="W77" s="42">
        <v>58190134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684169833</v>
      </c>
      <c r="E78" s="27">
        <v>618789866</v>
      </c>
      <c r="F78" s="27">
        <v>548324091</v>
      </c>
      <c r="G78" s="36">
        <f t="shared" si="9"/>
        <v>0.8861232562590157</v>
      </c>
      <c r="H78" s="26">
        <v>109581987</v>
      </c>
      <c r="I78" s="27">
        <v>34186705</v>
      </c>
      <c r="J78" s="27">
        <v>43379248</v>
      </c>
      <c r="K78" s="26">
        <v>187147940</v>
      </c>
      <c r="L78" s="26">
        <v>20347503</v>
      </c>
      <c r="M78" s="27">
        <v>39424239</v>
      </c>
      <c r="N78" s="27">
        <v>82399936</v>
      </c>
      <c r="O78" s="26">
        <v>142171678</v>
      </c>
      <c r="P78" s="26">
        <v>28250817</v>
      </c>
      <c r="Q78" s="27">
        <v>40440483</v>
      </c>
      <c r="R78" s="27">
        <v>84694059</v>
      </c>
      <c r="S78" s="26">
        <v>153385359</v>
      </c>
      <c r="T78" s="26">
        <v>5744743</v>
      </c>
      <c r="U78" s="27">
        <v>34772029</v>
      </c>
      <c r="V78" s="27">
        <v>25102342</v>
      </c>
      <c r="W78" s="42">
        <v>65619114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1088937480</v>
      </c>
      <c r="E79" s="27">
        <v>1019362950</v>
      </c>
      <c r="F79" s="27">
        <v>943245245</v>
      </c>
      <c r="G79" s="36">
        <f t="shared" si="9"/>
        <v>0.925328162064356</v>
      </c>
      <c r="H79" s="26">
        <v>121486044</v>
      </c>
      <c r="I79" s="27">
        <v>78417518</v>
      </c>
      <c r="J79" s="27">
        <v>61301036</v>
      </c>
      <c r="K79" s="26">
        <v>261204598</v>
      </c>
      <c r="L79" s="26">
        <v>75328440</v>
      </c>
      <c r="M79" s="27">
        <v>65961551</v>
      </c>
      <c r="N79" s="27">
        <v>110367997</v>
      </c>
      <c r="O79" s="26">
        <v>251657988</v>
      </c>
      <c r="P79" s="26">
        <v>64584902</v>
      </c>
      <c r="Q79" s="27">
        <v>65054124</v>
      </c>
      <c r="R79" s="27">
        <v>111881501</v>
      </c>
      <c r="S79" s="26">
        <v>241520527</v>
      </c>
      <c r="T79" s="26">
        <v>76412868</v>
      </c>
      <c r="U79" s="27">
        <v>50428440</v>
      </c>
      <c r="V79" s="27">
        <v>62020824</v>
      </c>
      <c r="W79" s="42">
        <v>188862132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203129305</v>
      </c>
      <c r="E80" s="27">
        <v>200654344</v>
      </c>
      <c r="F80" s="27">
        <v>193562464</v>
      </c>
      <c r="G80" s="36">
        <f t="shared" si="9"/>
        <v>0.9646562349031427</v>
      </c>
      <c r="H80" s="26">
        <v>43822586</v>
      </c>
      <c r="I80" s="27">
        <v>10714480</v>
      </c>
      <c r="J80" s="27">
        <v>11300516</v>
      </c>
      <c r="K80" s="26">
        <v>65837582</v>
      </c>
      <c r="L80" s="26">
        <v>8073611</v>
      </c>
      <c r="M80" s="27">
        <v>34963678</v>
      </c>
      <c r="N80" s="27">
        <v>10017137</v>
      </c>
      <c r="O80" s="26">
        <v>53054426</v>
      </c>
      <c r="P80" s="26">
        <v>8720160</v>
      </c>
      <c r="Q80" s="27">
        <v>9322200</v>
      </c>
      <c r="R80" s="27">
        <v>31979880</v>
      </c>
      <c r="S80" s="26">
        <v>50022240</v>
      </c>
      <c r="T80" s="26">
        <v>9277468</v>
      </c>
      <c r="U80" s="27">
        <v>7685374</v>
      </c>
      <c r="V80" s="27">
        <v>7685374</v>
      </c>
      <c r="W80" s="42">
        <v>24648216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152286000</v>
      </c>
      <c r="E81" s="27">
        <v>152286000</v>
      </c>
      <c r="F81" s="27">
        <v>130179512</v>
      </c>
      <c r="G81" s="36">
        <f t="shared" si="9"/>
        <v>0.8548357170061595</v>
      </c>
      <c r="H81" s="26">
        <v>61564657</v>
      </c>
      <c r="I81" s="27">
        <v>61564657</v>
      </c>
      <c r="J81" s="27">
        <v>292480</v>
      </c>
      <c r="K81" s="26">
        <v>123421794</v>
      </c>
      <c r="L81" s="26">
        <v>156079</v>
      </c>
      <c r="M81" s="27">
        <v>123212</v>
      </c>
      <c r="N81" s="27">
        <v>292480</v>
      </c>
      <c r="O81" s="26">
        <v>571771</v>
      </c>
      <c r="P81" s="26">
        <v>1070781</v>
      </c>
      <c r="Q81" s="27">
        <v>257662</v>
      </c>
      <c r="R81" s="27">
        <v>0</v>
      </c>
      <c r="S81" s="26">
        <v>1328443</v>
      </c>
      <c r="T81" s="26">
        <v>635304</v>
      </c>
      <c r="U81" s="27">
        <v>294419</v>
      </c>
      <c r="V81" s="27">
        <v>3927781</v>
      </c>
      <c r="W81" s="42">
        <v>4857504</v>
      </c>
    </row>
    <row r="82" spans="1:23" ht="16.5">
      <c r="A82" s="18"/>
      <c r="B82" s="19" t="s">
        <v>161</v>
      </c>
      <c r="C82" s="20"/>
      <c r="D82" s="28">
        <f>SUM(D77:D81)</f>
        <v>2913954220</v>
      </c>
      <c r="E82" s="29">
        <f>SUM(E77:E81)</f>
        <v>2733140986</v>
      </c>
      <c r="F82" s="29">
        <f>SUM(F77:F81)</f>
        <v>2421717047</v>
      </c>
      <c r="G82" s="37">
        <f t="shared" si="9"/>
        <v>0.8860563942382736</v>
      </c>
      <c r="H82" s="28">
        <f aca="true" t="shared" si="14" ref="H82:W82">SUM(H77:H81)</f>
        <v>454063787</v>
      </c>
      <c r="I82" s="29">
        <f t="shared" si="14"/>
        <v>233161243</v>
      </c>
      <c r="J82" s="29">
        <f t="shared" si="14"/>
        <v>158742159</v>
      </c>
      <c r="K82" s="28">
        <f t="shared" si="14"/>
        <v>845967189</v>
      </c>
      <c r="L82" s="28">
        <f t="shared" si="14"/>
        <v>145772180</v>
      </c>
      <c r="M82" s="29">
        <f t="shared" si="14"/>
        <v>179593799</v>
      </c>
      <c r="N82" s="29">
        <f t="shared" si="14"/>
        <v>298144480</v>
      </c>
      <c r="O82" s="28">
        <f t="shared" si="14"/>
        <v>623510459</v>
      </c>
      <c r="P82" s="28">
        <f t="shared" si="14"/>
        <v>144801036</v>
      </c>
      <c r="Q82" s="29">
        <f t="shared" si="14"/>
        <v>156178182</v>
      </c>
      <c r="R82" s="29">
        <f t="shared" si="14"/>
        <v>309083081</v>
      </c>
      <c r="S82" s="28">
        <f t="shared" si="14"/>
        <v>610062299</v>
      </c>
      <c r="T82" s="28">
        <f t="shared" si="14"/>
        <v>131846142</v>
      </c>
      <c r="U82" s="29">
        <f t="shared" si="14"/>
        <v>63472796</v>
      </c>
      <c r="V82" s="29">
        <f t="shared" si="14"/>
        <v>146858162</v>
      </c>
      <c r="W82" s="43">
        <f t="shared" si="14"/>
        <v>342177100</v>
      </c>
    </row>
    <row r="83" spans="1:23" ht="16.5">
      <c r="A83" s="18"/>
      <c r="B83" s="19" t="s">
        <v>162</v>
      </c>
      <c r="C83" s="20"/>
      <c r="D83" s="28">
        <f>SUM(D55,D57:D60,D62:D67,D69:D75,D77:D81)</f>
        <v>16800636009</v>
      </c>
      <c r="E83" s="29">
        <f>SUM(E55,E57:E60,E62:E67,E69:E75,E77:E81)</f>
        <v>16406208551</v>
      </c>
      <c r="F83" s="29">
        <f>SUM(F55,F57:F60,F62:F67,F69:F75,F77:F81)</f>
        <v>13849296436</v>
      </c>
      <c r="G83" s="37">
        <f t="shared" si="9"/>
        <v>0.8441497249622522</v>
      </c>
      <c r="H83" s="28">
        <f aca="true" t="shared" si="15" ref="H83:W83">SUM(H55,H57:H60,H62:H67,H69:H75,H77:H81)</f>
        <v>2463634090</v>
      </c>
      <c r="I83" s="29">
        <f t="shared" si="15"/>
        <v>646851911</v>
      </c>
      <c r="J83" s="29">
        <f t="shared" si="15"/>
        <v>951393044</v>
      </c>
      <c r="K83" s="28">
        <f t="shared" si="15"/>
        <v>4061879045</v>
      </c>
      <c r="L83" s="28">
        <f t="shared" si="15"/>
        <v>879553254</v>
      </c>
      <c r="M83" s="29">
        <f t="shared" si="15"/>
        <v>1010919882</v>
      </c>
      <c r="N83" s="29">
        <f t="shared" si="15"/>
        <v>1858187340</v>
      </c>
      <c r="O83" s="28">
        <f t="shared" si="15"/>
        <v>3748660476</v>
      </c>
      <c r="P83" s="28">
        <f t="shared" si="15"/>
        <v>911002410</v>
      </c>
      <c r="Q83" s="29">
        <f t="shared" si="15"/>
        <v>806028510</v>
      </c>
      <c r="R83" s="29">
        <f t="shared" si="15"/>
        <v>1737754836</v>
      </c>
      <c r="S83" s="28">
        <f t="shared" si="15"/>
        <v>3454785756</v>
      </c>
      <c r="T83" s="28">
        <f t="shared" si="15"/>
        <v>957849189</v>
      </c>
      <c r="U83" s="29">
        <f t="shared" si="15"/>
        <v>1031516358</v>
      </c>
      <c r="V83" s="29">
        <f t="shared" si="15"/>
        <v>594605612</v>
      </c>
      <c r="W83" s="43">
        <f t="shared" si="15"/>
        <v>2583971159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32294898479</v>
      </c>
      <c r="E86" s="27">
        <v>32686734176</v>
      </c>
      <c r="F86" s="27">
        <v>32331028593</v>
      </c>
      <c r="G86" s="36">
        <f aca="true" t="shared" si="16" ref="G86:G99">IF($E86=0,0,$F86/$E86)</f>
        <v>0.9891177386800186</v>
      </c>
      <c r="H86" s="26">
        <v>3678994753</v>
      </c>
      <c r="I86" s="27">
        <v>3315423744</v>
      </c>
      <c r="J86" s="27">
        <v>2617927830</v>
      </c>
      <c r="K86" s="26">
        <v>9612346327</v>
      </c>
      <c r="L86" s="26">
        <v>2238545441</v>
      </c>
      <c r="M86" s="27">
        <v>2355550064</v>
      </c>
      <c r="N86" s="27">
        <v>3666437067</v>
      </c>
      <c r="O86" s="26">
        <v>8260532572</v>
      </c>
      <c r="P86" s="26">
        <v>2127466615</v>
      </c>
      <c r="Q86" s="27">
        <v>1942972046</v>
      </c>
      <c r="R86" s="27">
        <v>3229295276</v>
      </c>
      <c r="S86" s="26">
        <v>7299733937</v>
      </c>
      <c r="T86" s="26">
        <v>2481291762</v>
      </c>
      <c r="U86" s="27">
        <v>2190884635</v>
      </c>
      <c r="V86" s="27">
        <v>2486239360</v>
      </c>
      <c r="W86" s="42">
        <v>7158415757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48849779000</v>
      </c>
      <c r="E87" s="27">
        <v>47670955000</v>
      </c>
      <c r="F87" s="27">
        <v>45279731356</v>
      </c>
      <c r="G87" s="36">
        <f t="shared" si="16"/>
        <v>0.9498389817447542</v>
      </c>
      <c r="H87" s="26">
        <v>5401115803</v>
      </c>
      <c r="I87" s="27">
        <v>3435053402</v>
      </c>
      <c r="J87" s="27">
        <v>3466897021</v>
      </c>
      <c r="K87" s="26">
        <v>12303066226</v>
      </c>
      <c r="L87" s="26">
        <v>3315674013</v>
      </c>
      <c r="M87" s="27">
        <v>3443173939</v>
      </c>
      <c r="N87" s="27">
        <v>3788504706</v>
      </c>
      <c r="O87" s="26">
        <v>10547352658</v>
      </c>
      <c r="P87" s="26">
        <v>4140839058</v>
      </c>
      <c r="Q87" s="27">
        <v>3346434726</v>
      </c>
      <c r="R87" s="27">
        <v>4173730502</v>
      </c>
      <c r="S87" s="26">
        <v>11661004286</v>
      </c>
      <c r="T87" s="26">
        <v>3683419652</v>
      </c>
      <c r="U87" s="27">
        <v>3424822004</v>
      </c>
      <c r="V87" s="27">
        <v>3660066530</v>
      </c>
      <c r="W87" s="42">
        <v>10768308186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30226013483</v>
      </c>
      <c r="E88" s="27">
        <v>30709685118</v>
      </c>
      <c r="F88" s="27">
        <v>30130256671</v>
      </c>
      <c r="G88" s="36">
        <f t="shared" si="16"/>
        <v>0.9811320616029249</v>
      </c>
      <c r="H88" s="26">
        <v>3019573610</v>
      </c>
      <c r="I88" s="27">
        <v>2890745624</v>
      </c>
      <c r="J88" s="27">
        <v>2103644788</v>
      </c>
      <c r="K88" s="26">
        <v>8013964022</v>
      </c>
      <c r="L88" s="26">
        <v>2581547216</v>
      </c>
      <c r="M88" s="27">
        <v>1959720611</v>
      </c>
      <c r="N88" s="27">
        <v>2419921886</v>
      </c>
      <c r="O88" s="26">
        <v>6961189713</v>
      </c>
      <c r="P88" s="26">
        <v>2754592590</v>
      </c>
      <c r="Q88" s="27">
        <v>2062241771</v>
      </c>
      <c r="R88" s="27">
        <v>3443309569</v>
      </c>
      <c r="S88" s="26">
        <v>8260143930</v>
      </c>
      <c r="T88" s="26">
        <v>2040285127</v>
      </c>
      <c r="U88" s="27">
        <v>2193482638</v>
      </c>
      <c r="V88" s="27">
        <v>2661191241</v>
      </c>
      <c r="W88" s="42">
        <v>6894959006</v>
      </c>
    </row>
    <row r="89" spans="1:23" ht="16.5">
      <c r="A89" s="18"/>
      <c r="B89" s="19" t="s">
        <v>27</v>
      </c>
      <c r="C89" s="20"/>
      <c r="D89" s="28">
        <f>SUM(D86:D88)</f>
        <v>111370690962</v>
      </c>
      <c r="E89" s="29">
        <f>SUM(E86:E88)</f>
        <v>111067374294</v>
      </c>
      <c r="F89" s="29">
        <f>SUM(F86:F88)</f>
        <v>107741016620</v>
      </c>
      <c r="G89" s="37">
        <f t="shared" si="16"/>
        <v>0.9700509920654558</v>
      </c>
      <c r="H89" s="28">
        <f aca="true" t="shared" si="17" ref="H89:W89">SUM(H86:H88)</f>
        <v>12099684166</v>
      </c>
      <c r="I89" s="29">
        <f t="shared" si="17"/>
        <v>9641222770</v>
      </c>
      <c r="J89" s="29">
        <f t="shared" si="17"/>
        <v>8188469639</v>
      </c>
      <c r="K89" s="28">
        <f t="shared" si="17"/>
        <v>29929376575</v>
      </c>
      <c r="L89" s="28">
        <f t="shared" si="17"/>
        <v>8135766670</v>
      </c>
      <c r="M89" s="29">
        <f t="shared" si="17"/>
        <v>7758444614</v>
      </c>
      <c r="N89" s="29">
        <f t="shared" si="17"/>
        <v>9874863659</v>
      </c>
      <c r="O89" s="28">
        <f t="shared" si="17"/>
        <v>25769074943</v>
      </c>
      <c r="P89" s="28">
        <f t="shared" si="17"/>
        <v>9022898263</v>
      </c>
      <c r="Q89" s="29">
        <f t="shared" si="17"/>
        <v>7351648543</v>
      </c>
      <c r="R89" s="29">
        <f t="shared" si="17"/>
        <v>10846335347</v>
      </c>
      <c r="S89" s="28">
        <f t="shared" si="17"/>
        <v>27220882153</v>
      </c>
      <c r="T89" s="28">
        <f t="shared" si="17"/>
        <v>8204996541</v>
      </c>
      <c r="U89" s="29">
        <f t="shared" si="17"/>
        <v>7809189277</v>
      </c>
      <c r="V89" s="29">
        <f t="shared" si="17"/>
        <v>8807497131</v>
      </c>
      <c r="W89" s="43">
        <f t="shared" si="17"/>
        <v>24821682949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6028010405</v>
      </c>
      <c r="E90" s="27">
        <v>5521875469</v>
      </c>
      <c r="F90" s="27">
        <v>4898891924</v>
      </c>
      <c r="G90" s="36">
        <f t="shared" si="16"/>
        <v>0.8871789940759347</v>
      </c>
      <c r="H90" s="26">
        <v>697881788</v>
      </c>
      <c r="I90" s="27">
        <v>406861765</v>
      </c>
      <c r="J90" s="27">
        <v>408703767</v>
      </c>
      <c r="K90" s="26">
        <v>1513447320</v>
      </c>
      <c r="L90" s="26">
        <v>340913806</v>
      </c>
      <c r="M90" s="27">
        <v>320353924</v>
      </c>
      <c r="N90" s="27">
        <v>935354683</v>
      </c>
      <c r="O90" s="26">
        <v>1596622413</v>
      </c>
      <c r="P90" s="26">
        <v>38247392</v>
      </c>
      <c r="Q90" s="27">
        <v>337790202</v>
      </c>
      <c r="R90" s="27">
        <v>479804644</v>
      </c>
      <c r="S90" s="26">
        <v>855842238</v>
      </c>
      <c r="T90" s="26">
        <v>311534247</v>
      </c>
      <c r="U90" s="27">
        <v>316525390</v>
      </c>
      <c r="V90" s="27">
        <v>304920316</v>
      </c>
      <c r="W90" s="42">
        <v>932979953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959320325</v>
      </c>
      <c r="E91" s="27">
        <v>981285348</v>
      </c>
      <c r="F91" s="27">
        <v>742117522</v>
      </c>
      <c r="G91" s="36">
        <f t="shared" si="16"/>
        <v>0.7562708681145007</v>
      </c>
      <c r="H91" s="26">
        <v>94012388</v>
      </c>
      <c r="I91" s="27">
        <v>52632745</v>
      </c>
      <c r="J91" s="27">
        <v>52365886</v>
      </c>
      <c r="K91" s="26">
        <v>199011019</v>
      </c>
      <c r="L91" s="26">
        <v>21741194</v>
      </c>
      <c r="M91" s="27">
        <v>133206487</v>
      </c>
      <c r="N91" s="27">
        <v>93506495</v>
      </c>
      <c r="O91" s="26">
        <v>248454176</v>
      </c>
      <c r="P91" s="26">
        <v>-110783341</v>
      </c>
      <c r="Q91" s="27">
        <v>71059078</v>
      </c>
      <c r="R91" s="27">
        <v>96949325</v>
      </c>
      <c r="S91" s="26">
        <v>57225062</v>
      </c>
      <c r="T91" s="26">
        <v>69733602</v>
      </c>
      <c r="U91" s="27">
        <v>60833924</v>
      </c>
      <c r="V91" s="27">
        <v>106859739</v>
      </c>
      <c r="W91" s="42">
        <v>237427265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743673576</v>
      </c>
      <c r="E92" s="27">
        <v>750523928</v>
      </c>
      <c r="F92" s="27">
        <v>640875660</v>
      </c>
      <c r="G92" s="36">
        <f t="shared" si="16"/>
        <v>0.8539043674567561</v>
      </c>
      <c r="H92" s="26">
        <v>48715450</v>
      </c>
      <c r="I92" s="27">
        <v>50284217</v>
      </c>
      <c r="J92" s="27">
        <v>52681445</v>
      </c>
      <c r="K92" s="26">
        <v>151681112</v>
      </c>
      <c r="L92" s="26">
        <v>46332853</v>
      </c>
      <c r="M92" s="27">
        <v>44718589</v>
      </c>
      <c r="N92" s="27">
        <v>82135081</v>
      </c>
      <c r="O92" s="26">
        <v>173186523</v>
      </c>
      <c r="P92" s="26">
        <v>49176188</v>
      </c>
      <c r="Q92" s="27">
        <v>45965058</v>
      </c>
      <c r="R92" s="27">
        <v>72077082</v>
      </c>
      <c r="S92" s="26">
        <v>167218328</v>
      </c>
      <c r="T92" s="26">
        <v>50413433</v>
      </c>
      <c r="U92" s="27">
        <v>47224832</v>
      </c>
      <c r="V92" s="27">
        <v>51151432</v>
      </c>
      <c r="W92" s="42">
        <v>148789697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364636010</v>
      </c>
      <c r="E93" s="27">
        <v>360531230</v>
      </c>
      <c r="F93" s="27">
        <v>353087401</v>
      </c>
      <c r="G93" s="36">
        <f t="shared" si="16"/>
        <v>0.9793531644956249</v>
      </c>
      <c r="H93" s="26">
        <v>107337744</v>
      </c>
      <c r="I93" s="27">
        <v>9179194</v>
      </c>
      <c r="J93" s="27">
        <v>2330571</v>
      </c>
      <c r="K93" s="26">
        <v>118847509</v>
      </c>
      <c r="L93" s="26">
        <v>18338481</v>
      </c>
      <c r="M93" s="27">
        <v>92012519</v>
      </c>
      <c r="N93" s="27">
        <v>9704026</v>
      </c>
      <c r="O93" s="26">
        <v>120055026</v>
      </c>
      <c r="P93" s="26">
        <v>-75257</v>
      </c>
      <c r="Q93" s="27">
        <v>5888060</v>
      </c>
      <c r="R93" s="27">
        <v>71236298</v>
      </c>
      <c r="S93" s="26">
        <v>77049101</v>
      </c>
      <c r="T93" s="26">
        <v>641918</v>
      </c>
      <c r="U93" s="27">
        <v>20819994</v>
      </c>
      <c r="V93" s="27">
        <v>15673853</v>
      </c>
      <c r="W93" s="42">
        <v>37135765</v>
      </c>
    </row>
    <row r="94" spans="1:23" ht="16.5">
      <c r="A94" s="18"/>
      <c r="B94" s="19" t="s">
        <v>178</v>
      </c>
      <c r="C94" s="20"/>
      <c r="D94" s="28">
        <f>SUM(D90:D93)</f>
        <v>8095640316</v>
      </c>
      <c r="E94" s="29">
        <f>SUM(E90:E93)</f>
        <v>7614215975</v>
      </c>
      <c r="F94" s="29">
        <f>SUM(F90:F93)</f>
        <v>6634972507</v>
      </c>
      <c r="G94" s="37">
        <f t="shared" si="16"/>
        <v>0.8713927381078785</v>
      </c>
      <c r="H94" s="28">
        <f aca="true" t="shared" si="18" ref="H94:W94">SUM(H90:H93)</f>
        <v>947947370</v>
      </c>
      <c r="I94" s="29">
        <f t="shared" si="18"/>
        <v>518957921</v>
      </c>
      <c r="J94" s="29">
        <f t="shared" si="18"/>
        <v>516081669</v>
      </c>
      <c r="K94" s="28">
        <f t="shared" si="18"/>
        <v>1982986960</v>
      </c>
      <c r="L94" s="28">
        <f t="shared" si="18"/>
        <v>427326334</v>
      </c>
      <c r="M94" s="29">
        <f t="shared" si="18"/>
        <v>590291519</v>
      </c>
      <c r="N94" s="29">
        <f t="shared" si="18"/>
        <v>1120700285</v>
      </c>
      <c r="O94" s="28">
        <f t="shared" si="18"/>
        <v>2138318138</v>
      </c>
      <c r="P94" s="28">
        <f t="shared" si="18"/>
        <v>-23435018</v>
      </c>
      <c r="Q94" s="29">
        <f t="shared" si="18"/>
        <v>460702398</v>
      </c>
      <c r="R94" s="29">
        <f t="shared" si="18"/>
        <v>720067349</v>
      </c>
      <c r="S94" s="28">
        <f t="shared" si="18"/>
        <v>1157334729</v>
      </c>
      <c r="T94" s="28">
        <f t="shared" si="18"/>
        <v>432323200</v>
      </c>
      <c r="U94" s="29">
        <f t="shared" si="18"/>
        <v>445404140</v>
      </c>
      <c r="V94" s="29">
        <f t="shared" si="18"/>
        <v>478605340</v>
      </c>
      <c r="W94" s="43">
        <f t="shared" si="18"/>
        <v>1356332680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2580168255</v>
      </c>
      <c r="E95" s="27">
        <v>2746380752</v>
      </c>
      <c r="F95" s="27">
        <v>2529506121</v>
      </c>
      <c r="G95" s="36">
        <f t="shared" si="16"/>
        <v>0.921032569558294</v>
      </c>
      <c r="H95" s="26">
        <v>311224477</v>
      </c>
      <c r="I95" s="27">
        <v>184753209</v>
      </c>
      <c r="J95" s="27">
        <v>211162788</v>
      </c>
      <c r="K95" s="26">
        <v>707140474</v>
      </c>
      <c r="L95" s="26">
        <v>178808839</v>
      </c>
      <c r="M95" s="27">
        <v>168462923</v>
      </c>
      <c r="N95" s="27">
        <v>285362824</v>
      </c>
      <c r="O95" s="26">
        <v>632634586</v>
      </c>
      <c r="P95" s="26">
        <v>181833399</v>
      </c>
      <c r="Q95" s="27">
        <v>179005192</v>
      </c>
      <c r="R95" s="27">
        <v>270560418</v>
      </c>
      <c r="S95" s="26">
        <v>631399009</v>
      </c>
      <c r="T95" s="26">
        <v>168712997</v>
      </c>
      <c r="U95" s="27">
        <v>182320819</v>
      </c>
      <c r="V95" s="27">
        <v>207298236</v>
      </c>
      <c r="W95" s="42">
        <v>558332052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1287606630</v>
      </c>
      <c r="E96" s="27">
        <v>1287606630</v>
      </c>
      <c r="F96" s="27">
        <v>1132472974</v>
      </c>
      <c r="G96" s="36">
        <f t="shared" si="16"/>
        <v>0.8795178182641076</v>
      </c>
      <c r="H96" s="26">
        <v>148136532</v>
      </c>
      <c r="I96" s="27">
        <v>75373463</v>
      </c>
      <c r="J96" s="27">
        <v>135244287</v>
      </c>
      <c r="K96" s="26">
        <v>358754282</v>
      </c>
      <c r="L96" s="26">
        <v>77468021</v>
      </c>
      <c r="M96" s="27">
        <v>85157816</v>
      </c>
      <c r="N96" s="27">
        <v>93900998</v>
      </c>
      <c r="O96" s="26">
        <v>256526835</v>
      </c>
      <c r="P96" s="26">
        <v>79185197</v>
      </c>
      <c r="Q96" s="27">
        <v>70991292</v>
      </c>
      <c r="R96" s="27">
        <v>118057574</v>
      </c>
      <c r="S96" s="26">
        <v>268234063</v>
      </c>
      <c r="T96" s="26">
        <v>73589921</v>
      </c>
      <c r="U96" s="27">
        <v>85152870</v>
      </c>
      <c r="V96" s="27">
        <v>90215003</v>
      </c>
      <c r="W96" s="42">
        <v>248957794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1554645821</v>
      </c>
      <c r="E97" s="27">
        <v>1632871927</v>
      </c>
      <c r="F97" s="27">
        <v>1440872424</v>
      </c>
      <c r="G97" s="36">
        <f t="shared" si="16"/>
        <v>0.8824160671604222</v>
      </c>
      <c r="H97" s="26">
        <v>240402235</v>
      </c>
      <c r="I97" s="27">
        <v>98309000</v>
      </c>
      <c r="J97" s="27">
        <v>99398000</v>
      </c>
      <c r="K97" s="26">
        <v>438109235</v>
      </c>
      <c r="L97" s="26">
        <v>108303505</v>
      </c>
      <c r="M97" s="27">
        <v>112401891</v>
      </c>
      <c r="N97" s="27">
        <v>107455234</v>
      </c>
      <c r="O97" s="26">
        <v>328160630</v>
      </c>
      <c r="P97" s="26">
        <v>104172073</v>
      </c>
      <c r="Q97" s="27">
        <v>99150785</v>
      </c>
      <c r="R97" s="27">
        <v>153077783</v>
      </c>
      <c r="S97" s="26">
        <v>356400641</v>
      </c>
      <c r="T97" s="26">
        <v>108319719</v>
      </c>
      <c r="U97" s="27">
        <v>97601066</v>
      </c>
      <c r="V97" s="27">
        <v>112281133</v>
      </c>
      <c r="W97" s="42">
        <v>318201918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520071120</v>
      </c>
      <c r="E98" s="27">
        <v>297802684</v>
      </c>
      <c r="F98" s="27">
        <v>310016794</v>
      </c>
      <c r="G98" s="36">
        <f t="shared" si="16"/>
        <v>1.041014103150259</v>
      </c>
      <c r="H98" s="26">
        <v>83312213</v>
      </c>
      <c r="I98" s="27">
        <v>452620</v>
      </c>
      <c r="J98" s="27">
        <v>63256752</v>
      </c>
      <c r="K98" s="26">
        <v>147021585</v>
      </c>
      <c r="L98" s="26">
        <v>17378426</v>
      </c>
      <c r="M98" s="27">
        <v>1295155</v>
      </c>
      <c r="N98" s="27">
        <v>69765346</v>
      </c>
      <c r="O98" s="26">
        <v>88438927</v>
      </c>
      <c r="P98" s="26">
        <v>1588135</v>
      </c>
      <c r="Q98" s="27">
        <v>2620812</v>
      </c>
      <c r="R98" s="27">
        <v>51678328</v>
      </c>
      <c r="S98" s="26">
        <v>55887275</v>
      </c>
      <c r="T98" s="26">
        <v>603567</v>
      </c>
      <c r="U98" s="27">
        <v>17782065</v>
      </c>
      <c r="V98" s="27">
        <v>283375</v>
      </c>
      <c r="W98" s="42">
        <v>18669007</v>
      </c>
    </row>
    <row r="99" spans="1:23" ht="16.5">
      <c r="A99" s="18"/>
      <c r="B99" s="19" t="s">
        <v>187</v>
      </c>
      <c r="C99" s="20"/>
      <c r="D99" s="28">
        <f>SUM(D95:D98)</f>
        <v>5942491826</v>
      </c>
      <c r="E99" s="29">
        <f>SUM(E95:E98)</f>
        <v>5964661993</v>
      </c>
      <c r="F99" s="29">
        <f>SUM(F95:F98)</f>
        <v>5412868313</v>
      </c>
      <c r="G99" s="37">
        <f t="shared" si="16"/>
        <v>0.9074895307315698</v>
      </c>
      <c r="H99" s="28">
        <f aca="true" t="shared" si="19" ref="H99:W99">SUM(H95:H98)</f>
        <v>783075457</v>
      </c>
      <c r="I99" s="29">
        <f t="shared" si="19"/>
        <v>358888292</v>
      </c>
      <c r="J99" s="29">
        <f t="shared" si="19"/>
        <v>509061827</v>
      </c>
      <c r="K99" s="28">
        <f t="shared" si="19"/>
        <v>1651025576</v>
      </c>
      <c r="L99" s="28">
        <f t="shared" si="19"/>
        <v>381958791</v>
      </c>
      <c r="M99" s="29">
        <f t="shared" si="19"/>
        <v>367317785</v>
      </c>
      <c r="N99" s="29">
        <f t="shared" si="19"/>
        <v>556484402</v>
      </c>
      <c r="O99" s="28">
        <f t="shared" si="19"/>
        <v>1305760978</v>
      </c>
      <c r="P99" s="28">
        <f t="shared" si="19"/>
        <v>366778804</v>
      </c>
      <c r="Q99" s="29">
        <f t="shared" si="19"/>
        <v>351768081</v>
      </c>
      <c r="R99" s="29">
        <f t="shared" si="19"/>
        <v>593374103</v>
      </c>
      <c r="S99" s="28">
        <f t="shared" si="19"/>
        <v>1311920988</v>
      </c>
      <c r="T99" s="28">
        <f t="shared" si="19"/>
        <v>351226204</v>
      </c>
      <c r="U99" s="29">
        <f t="shared" si="19"/>
        <v>382856820</v>
      </c>
      <c r="V99" s="29">
        <f t="shared" si="19"/>
        <v>410077747</v>
      </c>
      <c r="W99" s="43">
        <f t="shared" si="19"/>
        <v>1144160771</v>
      </c>
    </row>
    <row r="100" spans="1:23" ht="16.5">
      <c r="A100" s="18"/>
      <c r="B100" s="19" t="s">
        <v>188</v>
      </c>
      <c r="C100" s="20"/>
      <c r="D100" s="28">
        <f>SUM(D86:D88,D90:D93,D95:D98)</f>
        <v>125408823104</v>
      </c>
      <c r="E100" s="29">
        <f>SUM(E86:E88,E90:E93,E95:E98)</f>
        <v>124646252262</v>
      </c>
      <c r="F100" s="29">
        <f>SUM(F86:F88,F90:F93,F95:F98)</f>
        <v>119788857440</v>
      </c>
      <c r="G100" s="37">
        <f>IF($E100=0,0,$F100/$E100)</f>
        <v>0.9610305586100575</v>
      </c>
      <c r="H100" s="28">
        <f aca="true" t="shared" si="20" ref="H100:W100">SUM(H86:H88,H90:H93,H95:H98)</f>
        <v>13830706993</v>
      </c>
      <c r="I100" s="29">
        <f t="shared" si="20"/>
        <v>10519068983</v>
      </c>
      <c r="J100" s="29">
        <f t="shared" si="20"/>
        <v>9213613135</v>
      </c>
      <c r="K100" s="28">
        <f t="shared" si="20"/>
        <v>33563389111</v>
      </c>
      <c r="L100" s="28">
        <f t="shared" si="20"/>
        <v>8945051795</v>
      </c>
      <c r="M100" s="29">
        <f t="shared" si="20"/>
        <v>8716053918</v>
      </c>
      <c r="N100" s="29">
        <f t="shared" si="20"/>
        <v>11552048346</v>
      </c>
      <c r="O100" s="28">
        <f t="shared" si="20"/>
        <v>29213154059</v>
      </c>
      <c r="P100" s="28">
        <f t="shared" si="20"/>
        <v>9366242049</v>
      </c>
      <c r="Q100" s="29">
        <f t="shared" si="20"/>
        <v>8164119022</v>
      </c>
      <c r="R100" s="29">
        <f t="shared" si="20"/>
        <v>12159776799</v>
      </c>
      <c r="S100" s="28">
        <f t="shared" si="20"/>
        <v>29690137870</v>
      </c>
      <c r="T100" s="28">
        <f t="shared" si="20"/>
        <v>8988545945</v>
      </c>
      <c r="U100" s="29">
        <f t="shared" si="20"/>
        <v>8637450237</v>
      </c>
      <c r="V100" s="29">
        <f t="shared" si="20"/>
        <v>9696180218</v>
      </c>
      <c r="W100" s="43">
        <f t="shared" si="20"/>
        <v>27322176400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33384655704</v>
      </c>
      <c r="E103" s="27">
        <v>32767707721</v>
      </c>
      <c r="F103" s="27">
        <v>32405049622</v>
      </c>
      <c r="G103" s="36">
        <f aca="true" t="shared" si="21" ref="G103:G134">IF($E103=0,0,$F103/$E103)</f>
        <v>0.9889324544125013</v>
      </c>
      <c r="H103" s="26">
        <v>2684772040</v>
      </c>
      <c r="I103" s="27">
        <v>4231602148</v>
      </c>
      <c r="J103" s="27">
        <v>2462173240</v>
      </c>
      <c r="K103" s="26">
        <v>9378547428</v>
      </c>
      <c r="L103" s="26">
        <v>2316474803</v>
      </c>
      <c r="M103" s="27">
        <v>2432825053</v>
      </c>
      <c r="N103" s="27">
        <v>2893108649</v>
      </c>
      <c r="O103" s="26">
        <v>7642408505</v>
      </c>
      <c r="P103" s="26">
        <v>2189469621</v>
      </c>
      <c r="Q103" s="27">
        <v>2288755174</v>
      </c>
      <c r="R103" s="27">
        <v>3818614047</v>
      </c>
      <c r="S103" s="26">
        <v>8296838842</v>
      </c>
      <c r="T103" s="26">
        <v>2942092667</v>
      </c>
      <c r="U103" s="27">
        <v>2186395641</v>
      </c>
      <c r="V103" s="27">
        <v>1958766539</v>
      </c>
      <c r="W103" s="42">
        <v>7087254847</v>
      </c>
    </row>
    <row r="104" spans="1:23" ht="16.5">
      <c r="A104" s="18"/>
      <c r="B104" s="19" t="s">
        <v>27</v>
      </c>
      <c r="C104" s="20"/>
      <c r="D104" s="28">
        <f>D103</f>
        <v>33384655704</v>
      </c>
      <c r="E104" s="29">
        <f>E103</f>
        <v>32767707721</v>
      </c>
      <c r="F104" s="29">
        <f>F103</f>
        <v>32405049622</v>
      </c>
      <c r="G104" s="37">
        <f t="shared" si="21"/>
        <v>0.9889324544125013</v>
      </c>
      <c r="H104" s="28">
        <f aca="true" t="shared" si="22" ref="H104:W104">H103</f>
        <v>2684772040</v>
      </c>
      <c r="I104" s="29">
        <f t="shared" si="22"/>
        <v>4231602148</v>
      </c>
      <c r="J104" s="29">
        <f t="shared" si="22"/>
        <v>2462173240</v>
      </c>
      <c r="K104" s="28">
        <f t="shared" si="22"/>
        <v>9378547428</v>
      </c>
      <c r="L104" s="28">
        <f t="shared" si="22"/>
        <v>2316474803</v>
      </c>
      <c r="M104" s="29">
        <f t="shared" si="22"/>
        <v>2432825053</v>
      </c>
      <c r="N104" s="29">
        <f t="shared" si="22"/>
        <v>2893108649</v>
      </c>
      <c r="O104" s="28">
        <f t="shared" si="22"/>
        <v>7642408505</v>
      </c>
      <c r="P104" s="28">
        <f t="shared" si="22"/>
        <v>2189469621</v>
      </c>
      <c r="Q104" s="29">
        <f t="shared" si="22"/>
        <v>2288755174</v>
      </c>
      <c r="R104" s="29">
        <f t="shared" si="22"/>
        <v>3818614047</v>
      </c>
      <c r="S104" s="28">
        <f t="shared" si="22"/>
        <v>8296838842</v>
      </c>
      <c r="T104" s="28">
        <f t="shared" si="22"/>
        <v>2942092667</v>
      </c>
      <c r="U104" s="29">
        <f t="shared" si="22"/>
        <v>2186395641</v>
      </c>
      <c r="V104" s="29">
        <f t="shared" si="22"/>
        <v>1958766539</v>
      </c>
      <c r="W104" s="43">
        <f t="shared" si="22"/>
        <v>7087254847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267548906</v>
      </c>
      <c r="E105" s="27">
        <v>347237841</v>
      </c>
      <c r="F105" s="27">
        <v>260694998</v>
      </c>
      <c r="G105" s="36">
        <f t="shared" si="21"/>
        <v>0.750767823141718</v>
      </c>
      <c r="H105" s="26">
        <v>69902285</v>
      </c>
      <c r="I105" s="27">
        <v>13874717</v>
      </c>
      <c r="J105" s="27">
        <v>11395006</v>
      </c>
      <c r="K105" s="26">
        <v>95172008</v>
      </c>
      <c r="L105" s="26">
        <v>8855971</v>
      </c>
      <c r="M105" s="27">
        <v>19883109</v>
      </c>
      <c r="N105" s="27">
        <v>14801627</v>
      </c>
      <c r="O105" s="26">
        <v>43540707</v>
      </c>
      <c r="P105" s="26">
        <v>14801627</v>
      </c>
      <c r="Q105" s="27">
        <v>9690118</v>
      </c>
      <c r="R105" s="27">
        <v>41285035</v>
      </c>
      <c r="S105" s="26">
        <v>65776780</v>
      </c>
      <c r="T105" s="26">
        <v>8216472</v>
      </c>
      <c r="U105" s="27">
        <v>12120734</v>
      </c>
      <c r="V105" s="27">
        <v>35868297</v>
      </c>
      <c r="W105" s="42">
        <v>56205503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148386993</v>
      </c>
      <c r="E106" s="27">
        <v>148386993</v>
      </c>
      <c r="F106" s="27">
        <v>143079605</v>
      </c>
      <c r="G106" s="36">
        <f t="shared" si="21"/>
        <v>0.9642327949862829</v>
      </c>
      <c r="H106" s="26">
        <v>56319327</v>
      </c>
      <c r="I106" s="27">
        <v>3145139</v>
      </c>
      <c r="J106" s="27">
        <v>954998</v>
      </c>
      <c r="K106" s="26">
        <v>60419464</v>
      </c>
      <c r="L106" s="26">
        <v>207283</v>
      </c>
      <c r="M106" s="27">
        <v>-2331634</v>
      </c>
      <c r="N106" s="27">
        <v>38423206</v>
      </c>
      <c r="O106" s="26">
        <v>36298855</v>
      </c>
      <c r="P106" s="26">
        <v>2470705</v>
      </c>
      <c r="Q106" s="27">
        <v>1859637</v>
      </c>
      <c r="R106" s="27">
        <v>32429731</v>
      </c>
      <c r="S106" s="26">
        <v>36760073</v>
      </c>
      <c r="T106" s="26">
        <v>3393991</v>
      </c>
      <c r="U106" s="27">
        <v>1741768</v>
      </c>
      <c r="V106" s="27">
        <v>4465454</v>
      </c>
      <c r="W106" s="42">
        <v>9601213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151105000</v>
      </c>
      <c r="E107" s="27">
        <v>162106006</v>
      </c>
      <c r="F107" s="27">
        <v>187695723</v>
      </c>
      <c r="G107" s="36">
        <f t="shared" si="21"/>
        <v>1.1578579204523736</v>
      </c>
      <c r="H107" s="26">
        <v>45948788</v>
      </c>
      <c r="I107" s="27">
        <v>50643054</v>
      </c>
      <c r="J107" s="27">
        <v>6499855</v>
      </c>
      <c r="K107" s="26">
        <v>103091697</v>
      </c>
      <c r="L107" s="26">
        <v>5902584</v>
      </c>
      <c r="M107" s="27">
        <v>5372000</v>
      </c>
      <c r="N107" s="27">
        <v>7680000</v>
      </c>
      <c r="O107" s="26">
        <v>18954584</v>
      </c>
      <c r="P107" s="26">
        <v>5372000</v>
      </c>
      <c r="Q107" s="27">
        <v>5262284</v>
      </c>
      <c r="R107" s="27">
        <v>5437465</v>
      </c>
      <c r="S107" s="26">
        <v>16071749</v>
      </c>
      <c r="T107" s="26">
        <v>6394156</v>
      </c>
      <c r="U107" s="27">
        <v>29737172</v>
      </c>
      <c r="V107" s="27">
        <v>13446365</v>
      </c>
      <c r="W107" s="42">
        <v>49577693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830017666</v>
      </c>
      <c r="E108" s="27">
        <v>830017666</v>
      </c>
      <c r="F108" s="27">
        <v>813030308</v>
      </c>
      <c r="G108" s="36">
        <f t="shared" si="21"/>
        <v>0.9795337392252564</v>
      </c>
      <c r="H108" s="26">
        <v>55786698</v>
      </c>
      <c r="I108" s="27">
        <v>132065597</v>
      </c>
      <c r="J108" s="27">
        <v>99163450</v>
      </c>
      <c r="K108" s="26">
        <v>287015745</v>
      </c>
      <c r="L108" s="26">
        <v>99163450</v>
      </c>
      <c r="M108" s="27">
        <v>90038858</v>
      </c>
      <c r="N108" s="27">
        <v>111875779</v>
      </c>
      <c r="O108" s="26">
        <v>301078087</v>
      </c>
      <c r="P108" s="26">
        <v>51219340</v>
      </c>
      <c r="Q108" s="27">
        <v>-17038415</v>
      </c>
      <c r="R108" s="27">
        <v>126025930</v>
      </c>
      <c r="S108" s="26">
        <v>160206855</v>
      </c>
      <c r="T108" s="26">
        <v>50899730</v>
      </c>
      <c r="U108" s="27">
        <v>13829891</v>
      </c>
      <c r="V108" s="27">
        <v>0</v>
      </c>
      <c r="W108" s="42">
        <v>64729621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912677766</v>
      </c>
      <c r="E109" s="27">
        <v>912677766</v>
      </c>
      <c r="F109" s="27">
        <v>575579054</v>
      </c>
      <c r="G109" s="36">
        <f t="shared" si="21"/>
        <v>0.6306487080567272</v>
      </c>
      <c r="H109" s="26">
        <v>28403811</v>
      </c>
      <c r="I109" s="27">
        <v>32988113</v>
      </c>
      <c r="J109" s="27">
        <v>36569157</v>
      </c>
      <c r="K109" s="26">
        <v>97961081</v>
      </c>
      <c r="L109" s="26">
        <v>42328647</v>
      </c>
      <c r="M109" s="27">
        <v>28901851</v>
      </c>
      <c r="N109" s="27">
        <v>104893940</v>
      </c>
      <c r="O109" s="26">
        <v>176124438</v>
      </c>
      <c r="P109" s="26">
        <v>87828874</v>
      </c>
      <c r="Q109" s="27">
        <v>36878821</v>
      </c>
      <c r="R109" s="27">
        <v>29667856</v>
      </c>
      <c r="S109" s="26">
        <v>154375551</v>
      </c>
      <c r="T109" s="26">
        <v>40308836</v>
      </c>
      <c r="U109" s="27">
        <v>75064500</v>
      </c>
      <c r="V109" s="27">
        <v>31744648</v>
      </c>
      <c r="W109" s="42">
        <v>147117984</v>
      </c>
    </row>
    <row r="110" spans="1:23" ht="16.5">
      <c r="A110" s="18"/>
      <c r="B110" s="19" t="s">
        <v>202</v>
      </c>
      <c r="C110" s="20"/>
      <c r="D110" s="28">
        <f>SUM(D105:D109)</f>
        <v>2309736331</v>
      </c>
      <c r="E110" s="29">
        <f>SUM(E105:E109)</f>
        <v>2400426272</v>
      </c>
      <c r="F110" s="29">
        <f>SUM(F105:F109)</f>
        <v>1980079688</v>
      </c>
      <c r="G110" s="37">
        <f t="shared" si="21"/>
        <v>0.8248866924582635</v>
      </c>
      <c r="H110" s="28">
        <f aca="true" t="shared" si="23" ref="H110:W110">SUM(H105:H109)</f>
        <v>256360909</v>
      </c>
      <c r="I110" s="29">
        <f t="shared" si="23"/>
        <v>232716620</v>
      </c>
      <c r="J110" s="29">
        <f t="shared" si="23"/>
        <v>154582466</v>
      </c>
      <c r="K110" s="28">
        <f t="shared" si="23"/>
        <v>643659995</v>
      </c>
      <c r="L110" s="28">
        <f t="shared" si="23"/>
        <v>156457935</v>
      </c>
      <c r="M110" s="29">
        <f t="shared" si="23"/>
        <v>141864184</v>
      </c>
      <c r="N110" s="29">
        <f t="shared" si="23"/>
        <v>277674552</v>
      </c>
      <c r="O110" s="28">
        <f t="shared" si="23"/>
        <v>575996671</v>
      </c>
      <c r="P110" s="28">
        <f t="shared" si="23"/>
        <v>161692546</v>
      </c>
      <c r="Q110" s="29">
        <f t="shared" si="23"/>
        <v>36652445</v>
      </c>
      <c r="R110" s="29">
        <f t="shared" si="23"/>
        <v>234846017</v>
      </c>
      <c r="S110" s="28">
        <f t="shared" si="23"/>
        <v>433191008</v>
      </c>
      <c r="T110" s="28">
        <f t="shared" si="23"/>
        <v>109213185</v>
      </c>
      <c r="U110" s="29">
        <f t="shared" si="23"/>
        <v>132494065</v>
      </c>
      <c r="V110" s="29">
        <f t="shared" si="23"/>
        <v>85524764</v>
      </c>
      <c r="W110" s="43">
        <f t="shared" si="23"/>
        <v>327232014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139911000</v>
      </c>
      <c r="E111" s="27">
        <v>139911000</v>
      </c>
      <c r="F111" s="27">
        <v>152751708</v>
      </c>
      <c r="G111" s="36">
        <f t="shared" si="21"/>
        <v>1.0917776872440337</v>
      </c>
      <c r="H111" s="26">
        <v>45873173</v>
      </c>
      <c r="I111" s="27">
        <v>5238999</v>
      </c>
      <c r="J111" s="27">
        <v>5640206</v>
      </c>
      <c r="K111" s="26">
        <v>56752378</v>
      </c>
      <c r="L111" s="26">
        <v>4515501</v>
      </c>
      <c r="M111" s="27">
        <v>5509345</v>
      </c>
      <c r="N111" s="27">
        <v>33728574</v>
      </c>
      <c r="O111" s="26">
        <v>43753420</v>
      </c>
      <c r="P111" s="26">
        <v>4746962</v>
      </c>
      <c r="Q111" s="27">
        <v>4806327</v>
      </c>
      <c r="R111" s="27">
        <v>28020410</v>
      </c>
      <c r="S111" s="26">
        <v>37573699</v>
      </c>
      <c r="T111" s="26">
        <v>4826797</v>
      </c>
      <c r="U111" s="27">
        <v>4968001</v>
      </c>
      <c r="V111" s="27">
        <v>4877413</v>
      </c>
      <c r="W111" s="42">
        <v>14672211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428406329</v>
      </c>
      <c r="E112" s="27">
        <v>362219061</v>
      </c>
      <c r="F112" s="27">
        <v>336388617</v>
      </c>
      <c r="G112" s="36">
        <f t="shared" si="21"/>
        <v>0.9286883359238789</v>
      </c>
      <c r="H112" s="26">
        <v>45834210</v>
      </c>
      <c r="I112" s="27">
        <v>22638443</v>
      </c>
      <c r="J112" s="27">
        <v>24780478</v>
      </c>
      <c r="K112" s="26">
        <v>93253131</v>
      </c>
      <c r="L112" s="26">
        <v>19964677</v>
      </c>
      <c r="M112" s="27">
        <v>25445739</v>
      </c>
      <c r="N112" s="27">
        <v>42705898</v>
      </c>
      <c r="O112" s="26">
        <v>88116314</v>
      </c>
      <c r="P112" s="26">
        <v>24365405</v>
      </c>
      <c r="Q112" s="27">
        <v>21297133</v>
      </c>
      <c r="R112" s="27">
        <v>32992091</v>
      </c>
      <c r="S112" s="26">
        <v>78654629</v>
      </c>
      <c r="T112" s="26">
        <v>20492574</v>
      </c>
      <c r="U112" s="27">
        <v>26854427</v>
      </c>
      <c r="V112" s="27">
        <v>29017542</v>
      </c>
      <c r="W112" s="42">
        <v>76364543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136719584</v>
      </c>
      <c r="E113" s="27">
        <v>133002000</v>
      </c>
      <c r="F113" s="27">
        <v>133607271</v>
      </c>
      <c r="G113" s="36">
        <f t="shared" si="21"/>
        <v>1.0045508413407318</v>
      </c>
      <c r="H113" s="26">
        <v>19483192</v>
      </c>
      <c r="I113" s="27">
        <v>10383156</v>
      </c>
      <c r="J113" s="27">
        <v>15818001</v>
      </c>
      <c r="K113" s="26">
        <v>45684349</v>
      </c>
      <c r="L113" s="26">
        <v>478043</v>
      </c>
      <c r="M113" s="27">
        <v>1415065</v>
      </c>
      <c r="N113" s="27">
        <v>23372243</v>
      </c>
      <c r="O113" s="26">
        <v>25265351</v>
      </c>
      <c r="P113" s="26">
        <v>6720093</v>
      </c>
      <c r="Q113" s="27">
        <v>18889612</v>
      </c>
      <c r="R113" s="27">
        <v>13548234</v>
      </c>
      <c r="S113" s="26">
        <v>39157939</v>
      </c>
      <c r="T113" s="26">
        <v>6242234</v>
      </c>
      <c r="U113" s="27">
        <v>6242234</v>
      </c>
      <c r="V113" s="27">
        <v>11015164</v>
      </c>
      <c r="W113" s="42">
        <v>23499632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42912969</v>
      </c>
      <c r="E114" s="27">
        <v>43628436</v>
      </c>
      <c r="F114" s="27">
        <v>70600274</v>
      </c>
      <c r="G114" s="36">
        <f t="shared" si="21"/>
        <v>1.6182169353950713</v>
      </c>
      <c r="H114" s="26">
        <v>2045680</v>
      </c>
      <c r="I114" s="27">
        <v>187604</v>
      </c>
      <c r="J114" s="27">
        <v>38899870</v>
      </c>
      <c r="K114" s="26">
        <v>41133154</v>
      </c>
      <c r="L114" s="26">
        <v>1219179</v>
      </c>
      <c r="M114" s="27">
        <v>3501569</v>
      </c>
      <c r="N114" s="27">
        <v>11155671</v>
      </c>
      <c r="O114" s="26">
        <v>15876419</v>
      </c>
      <c r="P114" s="26">
        <v>349273</v>
      </c>
      <c r="Q114" s="27">
        <v>1002817</v>
      </c>
      <c r="R114" s="27">
        <v>8204848</v>
      </c>
      <c r="S114" s="26">
        <v>9556938</v>
      </c>
      <c r="T114" s="26">
        <v>1095142</v>
      </c>
      <c r="U114" s="27">
        <v>2029358</v>
      </c>
      <c r="V114" s="27">
        <v>909263</v>
      </c>
      <c r="W114" s="42">
        <v>4033763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4937882347</v>
      </c>
      <c r="E115" s="27">
        <v>4797399283</v>
      </c>
      <c r="F115" s="27">
        <v>4447641583</v>
      </c>
      <c r="G115" s="36">
        <f t="shared" si="21"/>
        <v>0.9270943110281863</v>
      </c>
      <c r="H115" s="26">
        <v>307921443</v>
      </c>
      <c r="I115" s="27">
        <v>572021302</v>
      </c>
      <c r="J115" s="27">
        <v>326397459</v>
      </c>
      <c r="K115" s="26">
        <v>1206340204</v>
      </c>
      <c r="L115" s="26">
        <v>317283638</v>
      </c>
      <c r="M115" s="27">
        <v>359757904</v>
      </c>
      <c r="N115" s="27">
        <v>439491097</v>
      </c>
      <c r="O115" s="26">
        <v>1116532639</v>
      </c>
      <c r="P115" s="26">
        <v>320934948</v>
      </c>
      <c r="Q115" s="27">
        <v>376681279</v>
      </c>
      <c r="R115" s="27">
        <v>435133059</v>
      </c>
      <c r="S115" s="26">
        <v>1132749286</v>
      </c>
      <c r="T115" s="26">
        <v>180991098</v>
      </c>
      <c r="U115" s="27">
        <v>437883836</v>
      </c>
      <c r="V115" s="27">
        <v>373144520</v>
      </c>
      <c r="W115" s="42">
        <v>992019454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86903019</v>
      </c>
      <c r="E116" s="27">
        <v>86903020</v>
      </c>
      <c r="F116" s="27">
        <v>79909209</v>
      </c>
      <c r="G116" s="36">
        <f t="shared" si="21"/>
        <v>0.9195216575902656</v>
      </c>
      <c r="H116" s="26">
        <v>23335355</v>
      </c>
      <c r="I116" s="27">
        <v>2455409</v>
      </c>
      <c r="J116" s="27">
        <v>2450415</v>
      </c>
      <c r="K116" s="26">
        <v>28241179</v>
      </c>
      <c r="L116" s="26">
        <v>2061233</v>
      </c>
      <c r="M116" s="27">
        <v>2461686</v>
      </c>
      <c r="N116" s="27">
        <v>22327554</v>
      </c>
      <c r="O116" s="26">
        <v>26850473</v>
      </c>
      <c r="P116" s="26">
        <v>2493190</v>
      </c>
      <c r="Q116" s="27">
        <v>2493190</v>
      </c>
      <c r="R116" s="27">
        <v>2493190</v>
      </c>
      <c r="S116" s="26">
        <v>7479570</v>
      </c>
      <c r="T116" s="26">
        <v>2177457</v>
      </c>
      <c r="U116" s="27">
        <v>7580265</v>
      </c>
      <c r="V116" s="27">
        <v>7580265</v>
      </c>
      <c r="W116" s="42">
        <v>17337987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94563230</v>
      </c>
      <c r="E117" s="27">
        <v>100670262</v>
      </c>
      <c r="F117" s="27">
        <v>107685297</v>
      </c>
      <c r="G117" s="36">
        <f t="shared" si="21"/>
        <v>1.069683289390863</v>
      </c>
      <c r="H117" s="26">
        <v>32170887</v>
      </c>
      <c r="I117" s="27">
        <v>8354506</v>
      </c>
      <c r="J117" s="27">
        <v>1650703</v>
      </c>
      <c r="K117" s="26">
        <v>42176096</v>
      </c>
      <c r="L117" s="26">
        <v>1661283</v>
      </c>
      <c r="M117" s="27">
        <v>1380687</v>
      </c>
      <c r="N117" s="27">
        <v>25836687</v>
      </c>
      <c r="O117" s="26">
        <v>28878657</v>
      </c>
      <c r="P117" s="26">
        <v>25836687</v>
      </c>
      <c r="Q117" s="27">
        <v>1441266</v>
      </c>
      <c r="R117" s="27">
        <v>6404663</v>
      </c>
      <c r="S117" s="26">
        <v>33682616</v>
      </c>
      <c r="T117" s="26">
        <v>1707180</v>
      </c>
      <c r="U117" s="27">
        <v>1240748</v>
      </c>
      <c r="V117" s="27">
        <v>0</v>
      </c>
      <c r="W117" s="42">
        <v>2947928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724030319</v>
      </c>
      <c r="E118" s="27">
        <v>691061381</v>
      </c>
      <c r="F118" s="27">
        <v>643799811</v>
      </c>
      <c r="G118" s="36">
        <f t="shared" si="21"/>
        <v>0.9316101705298447</v>
      </c>
      <c r="H118" s="26">
        <v>203776650</v>
      </c>
      <c r="I118" s="27">
        <v>14288963</v>
      </c>
      <c r="J118" s="27">
        <v>17710520</v>
      </c>
      <c r="K118" s="26">
        <v>235776133</v>
      </c>
      <c r="L118" s="26">
        <v>19533928</v>
      </c>
      <c r="M118" s="27">
        <v>18068218</v>
      </c>
      <c r="N118" s="27">
        <v>133605565</v>
      </c>
      <c r="O118" s="26">
        <v>171207711</v>
      </c>
      <c r="P118" s="26">
        <v>18118636</v>
      </c>
      <c r="Q118" s="27">
        <v>23025904</v>
      </c>
      <c r="R118" s="27">
        <v>133428344</v>
      </c>
      <c r="S118" s="26">
        <v>174572884</v>
      </c>
      <c r="T118" s="26">
        <v>20155518</v>
      </c>
      <c r="U118" s="27">
        <v>18918056</v>
      </c>
      <c r="V118" s="27">
        <v>23169509</v>
      </c>
      <c r="W118" s="42">
        <v>62243083</v>
      </c>
    </row>
    <row r="119" spans="1:23" ht="16.5">
      <c r="A119" s="18"/>
      <c r="B119" s="19" t="s">
        <v>219</v>
      </c>
      <c r="C119" s="20"/>
      <c r="D119" s="28">
        <f>SUM(D111:D118)</f>
        <v>6591328797</v>
      </c>
      <c r="E119" s="29">
        <f>SUM(E111:E118)</f>
        <v>6354794443</v>
      </c>
      <c r="F119" s="29">
        <f>SUM(F111:F118)</f>
        <v>5972383770</v>
      </c>
      <c r="G119" s="37">
        <f t="shared" si="21"/>
        <v>0.9398232820227196</v>
      </c>
      <c r="H119" s="28">
        <f aca="true" t="shared" si="24" ref="H119:W119">SUM(H111:H118)</f>
        <v>680440590</v>
      </c>
      <c r="I119" s="29">
        <f t="shared" si="24"/>
        <v>635568382</v>
      </c>
      <c r="J119" s="29">
        <f t="shared" si="24"/>
        <v>433347652</v>
      </c>
      <c r="K119" s="28">
        <f t="shared" si="24"/>
        <v>1749356624</v>
      </c>
      <c r="L119" s="28">
        <f t="shared" si="24"/>
        <v>366717482</v>
      </c>
      <c r="M119" s="29">
        <f t="shared" si="24"/>
        <v>417540213</v>
      </c>
      <c r="N119" s="29">
        <f t="shared" si="24"/>
        <v>732223289</v>
      </c>
      <c r="O119" s="28">
        <f t="shared" si="24"/>
        <v>1516480984</v>
      </c>
      <c r="P119" s="28">
        <f t="shared" si="24"/>
        <v>403565194</v>
      </c>
      <c r="Q119" s="29">
        <f t="shared" si="24"/>
        <v>449637528</v>
      </c>
      <c r="R119" s="29">
        <f t="shared" si="24"/>
        <v>660224839</v>
      </c>
      <c r="S119" s="28">
        <f t="shared" si="24"/>
        <v>1513427561</v>
      </c>
      <c r="T119" s="28">
        <f t="shared" si="24"/>
        <v>237688000</v>
      </c>
      <c r="U119" s="29">
        <f t="shared" si="24"/>
        <v>505716925</v>
      </c>
      <c r="V119" s="29">
        <f t="shared" si="24"/>
        <v>449713676</v>
      </c>
      <c r="W119" s="43">
        <f t="shared" si="24"/>
        <v>1193118601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171040563</v>
      </c>
      <c r="E120" s="27">
        <v>172788054</v>
      </c>
      <c r="F120" s="27">
        <v>234270265</v>
      </c>
      <c r="G120" s="36">
        <f t="shared" si="21"/>
        <v>1.3558244310107226</v>
      </c>
      <c r="H120" s="26">
        <v>46722809</v>
      </c>
      <c r="I120" s="27">
        <v>4170120</v>
      </c>
      <c r="J120" s="27">
        <v>4033088</v>
      </c>
      <c r="K120" s="26">
        <v>54926017</v>
      </c>
      <c r="L120" s="26">
        <v>3672065</v>
      </c>
      <c r="M120" s="27">
        <v>3642563</v>
      </c>
      <c r="N120" s="27">
        <v>49287236</v>
      </c>
      <c r="O120" s="26">
        <v>56601864</v>
      </c>
      <c r="P120" s="26">
        <v>4792292</v>
      </c>
      <c r="Q120" s="27">
        <v>4792292</v>
      </c>
      <c r="R120" s="27">
        <v>32393823</v>
      </c>
      <c r="S120" s="26">
        <v>41978407</v>
      </c>
      <c r="T120" s="26">
        <v>3734632</v>
      </c>
      <c r="U120" s="27">
        <v>3963584</v>
      </c>
      <c r="V120" s="27">
        <v>73065761</v>
      </c>
      <c r="W120" s="42">
        <v>80763977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528358647</v>
      </c>
      <c r="E121" s="27">
        <v>532253000</v>
      </c>
      <c r="F121" s="27">
        <v>501425252</v>
      </c>
      <c r="G121" s="36">
        <f t="shared" si="21"/>
        <v>0.9420806496158781</v>
      </c>
      <c r="H121" s="26">
        <v>107744566</v>
      </c>
      <c r="I121" s="27">
        <v>31194431</v>
      </c>
      <c r="J121" s="27">
        <v>30753302</v>
      </c>
      <c r="K121" s="26">
        <v>169692299</v>
      </c>
      <c r="L121" s="26">
        <v>33473235</v>
      </c>
      <c r="M121" s="27">
        <v>31217735</v>
      </c>
      <c r="N121" s="27">
        <v>69198964</v>
      </c>
      <c r="O121" s="26">
        <v>133889934</v>
      </c>
      <c r="P121" s="26">
        <v>18749392</v>
      </c>
      <c r="Q121" s="27">
        <v>34325606</v>
      </c>
      <c r="R121" s="27">
        <v>64309087</v>
      </c>
      <c r="S121" s="26">
        <v>117384085</v>
      </c>
      <c r="T121" s="26">
        <v>23113961</v>
      </c>
      <c r="U121" s="27">
        <v>28706959</v>
      </c>
      <c r="V121" s="27">
        <v>28638014</v>
      </c>
      <c r="W121" s="42">
        <v>80458934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751762447</v>
      </c>
      <c r="E122" s="27">
        <v>787827037</v>
      </c>
      <c r="F122" s="27">
        <v>772055771</v>
      </c>
      <c r="G122" s="36">
        <f t="shared" si="21"/>
        <v>0.9799813090192283</v>
      </c>
      <c r="H122" s="26">
        <v>126315835</v>
      </c>
      <c r="I122" s="27">
        <v>67651389</v>
      </c>
      <c r="J122" s="27">
        <v>51167057</v>
      </c>
      <c r="K122" s="26">
        <v>245134281</v>
      </c>
      <c r="L122" s="26">
        <v>46290806</v>
      </c>
      <c r="M122" s="27">
        <v>46178573</v>
      </c>
      <c r="N122" s="27">
        <v>107307061</v>
      </c>
      <c r="O122" s="26">
        <v>199776440</v>
      </c>
      <c r="P122" s="26">
        <v>45559717</v>
      </c>
      <c r="Q122" s="27">
        <v>51401034</v>
      </c>
      <c r="R122" s="27">
        <v>94494554</v>
      </c>
      <c r="S122" s="26">
        <v>191455305</v>
      </c>
      <c r="T122" s="26">
        <v>48680038</v>
      </c>
      <c r="U122" s="27">
        <v>48887886</v>
      </c>
      <c r="V122" s="27">
        <v>38121821</v>
      </c>
      <c r="W122" s="42">
        <v>135689745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688650167</v>
      </c>
      <c r="E123" s="27">
        <v>618805558</v>
      </c>
      <c r="F123" s="27">
        <v>638181066</v>
      </c>
      <c r="G123" s="36">
        <f t="shared" si="21"/>
        <v>1.031311140873754</v>
      </c>
      <c r="H123" s="26">
        <v>166905436</v>
      </c>
      <c r="I123" s="27">
        <v>14693700</v>
      </c>
      <c r="J123" s="27">
        <v>27910169</v>
      </c>
      <c r="K123" s="26">
        <v>209509305</v>
      </c>
      <c r="L123" s="26">
        <v>72561138</v>
      </c>
      <c r="M123" s="27">
        <v>21763921</v>
      </c>
      <c r="N123" s="27">
        <v>85081608</v>
      </c>
      <c r="O123" s="26">
        <v>179406667</v>
      </c>
      <c r="P123" s="26">
        <v>49227939</v>
      </c>
      <c r="Q123" s="27">
        <v>23132732</v>
      </c>
      <c r="R123" s="27">
        <v>95260000</v>
      </c>
      <c r="S123" s="26">
        <v>167620671</v>
      </c>
      <c r="T123" s="26">
        <v>27087000</v>
      </c>
      <c r="U123" s="27">
        <v>20384368</v>
      </c>
      <c r="V123" s="27">
        <v>34173055</v>
      </c>
      <c r="W123" s="42">
        <v>81644423</v>
      </c>
    </row>
    <row r="124" spans="1:23" ht="16.5">
      <c r="A124" s="18"/>
      <c r="B124" s="19" t="s">
        <v>228</v>
      </c>
      <c r="C124" s="20"/>
      <c r="D124" s="28">
        <f>SUM(D120:D123)</f>
        <v>2139811824</v>
      </c>
      <c r="E124" s="29">
        <f>SUM(E120:E123)</f>
        <v>2111673649</v>
      </c>
      <c r="F124" s="29">
        <f>SUM(F120:F123)</f>
        <v>2145932354</v>
      </c>
      <c r="G124" s="37">
        <f t="shared" si="21"/>
        <v>1.0162234846356224</v>
      </c>
      <c r="H124" s="28">
        <f aca="true" t="shared" si="25" ref="H124:W124">SUM(H120:H123)</f>
        <v>447688646</v>
      </c>
      <c r="I124" s="29">
        <f t="shared" si="25"/>
        <v>117709640</v>
      </c>
      <c r="J124" s="29">
        <f t="shared" si="25"/>
        <v>113863616</v>
      </c>
      <c r="K124" s="28">
        <f t="shared" si="25"/>
        <v>679261902</v>
      </c>
      <c r="L124" s="28">
        <f t="shared" si="25"/>
        <v>155997244</v>
      </c>
      <c r="M124" s="29">
        <f t="shared" si="25"/>
        <v>102802792</v>
      </c>
      <c r="N124" s="29">
        <f t="shared" si="25"/>
        <v>310874869</v>
      </c>
      <c r="O124" s="28">
        <f t="shared" si="25"/>
        <v>569674905</v>
      </c>
      <c r="P124" s="28">
        <f t="shared" si="25"/>
        <v>118329340</v>
      </c>
      <c r="Q124" s="29">
        <f t="shared" si="25"/>
        <v>113651664</v>
      </c>
      <c r="R124" s="29">
        <f t="shared" si="25"/>
        <v>286457464</v>
      </c>
      <c r="S124" s="28">
        <f t="shared" si="25"/>
        <v>518438468</v>
      </c>
      <c r="T124" s="28">
        <f t="shared" si="25"/>
        <v>102615631</v>
      </c>
      <c r="U124" s="29">
        <f t="shared" si="25"/>
        <v>101942797</v>
      </c>
      <c r="V124" s="29">
        <f t="shared" si="25"/>
        <v>173998651</v>
      </c>
      <c r="W124" s="43">
        <f t="shared" si="25"/>
        <v>378557079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288573458</v>
      </c>
      <c r="E125" s="27">
        <v>296188328</v>
      </c>
      <c r="F125" s="27">
        <v>294670255</v>
      </c>
      <c r="G125" s="36">
        <f t="shared" si="21"/>
        <v>0.994874635978228</v>
      </c>
      <c r="H125" s="26">
        <v>49222960</v>
      </c>
      <c r="I125" s="27">
        <v>17503515</v>
      </c>
      <c r="J125" s="27">
        <v>28573382</v>
      </c>
      <c r="K125" s="26">
        <v>95299857</v>
      </c>
      <c r="L125" s="26">
        <v>17630556</v>
      </c>
      <c r="M125" s="27">
        <v>17622924</v>
      </c>
      <c r="N125" s="27">
        <v>31981078</v>
      </c>
      <c r="O125" s="26">
        <v>67234558</v>
      </c>
      <c r="P125" s="26">
        <v>22387935</v>
      </c>
      <c r="Q125" s="27">
        <v>18656870</v>
      </c>
      <c r="R125" s="27">
        <v>25213128</v>
      </c>
      <c r="S125" s="26">
        <v>66257933</v>
      </c>
      <c r="T125" s="26">
        <v>25121164</v>
      </c>
      <c r="U125" s="27">
        <v>21915645</v>
      </c>
      <c r="V125" s="27">
        <v>18841098</v>
      </c>
      <c r="W125" s="42">
        <v>65877907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170977944</v>
      </c>
      <c r="E126" s="27">
        <v>170977944</v>
      </c>
      <c r="F126" s="27">
        <v>180927444</v>
      </c>
      <c r="G126" s="36">
        <f t="shared" si="21"/>
        <v>1.058191716236803</v>
      </c>
      <c r="H126" s="26">
        <v>71339886</v>
      </c>
      <c r="I126" s="27">
        <v>2782102</v>
      </c>
      <c r="J126" s="27">
        <v>12218302</v>
      </c>
      <c r="K126" s="26">
        <v>86340290</v>
      </c>
      <c r="L126" s="26">
        <v>3167589</v>
      </c>
      <c r="M126" s="27">
        <v>3835511</v>
      </c>
      <c r="N126" s="27">
        <v>41918234</v>
      </c>
      <c r="O126" s="26">
        <v>48921334</v>
      </c>
      <c r="P126" s="26">
        <v>3871898</v>
      </c>
      <c r="Q126" s="27">
        <v>2982092</v>
      </c>
      <c r="R126" s="27">
        <v>30574690</v>
      </c>
      <c r="S126" s="26">
        <v>37428680</v>
      </c>
      <c r="T126" s="26">
        <v>4398830</v>
      </c>
      <c r="U126" s="27">
        <v>1919155</v>
      </c>
      <c r="V126" s="27">
        <v>1919155</v>
      </c>
      <c r="W126" s="42">
        <v>8237140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156002069</v>
      </c>
      <c r="E127" s="27">
        <v>180538927</v>
      </c>
      <c r="F127" s="27">
        <v>106046487</v>
      </c>
      <c r="G127" s="36">
        <f t="shared" si="21"/>
        <v>0.5873884860299408</v>
      </c>
      <c r="H127" s="26">
        <v>78733721</v>
      </c>
      <c r="I127" s="27">
        <v>2458946</v>
      </c>
      <c r="J127" s="27">
        <v>2485382</v>
      </c>
      <c r="K127" s="26">
        <v>83678049</v>
      </c>
      <c r="L127" s="26">
        <v>2485382</v>
      </c>
      <c r="M127" s="27">
        <v>2485382</v>
      </c>
      <c r="N127" s="27">
        <v>2485382</v>
      </c>
      <c r="O127" s="26">
        <v>7456146</v>
      </c>
      <c r="P127" s="26">
        <v>2485382</v>
      </c>
      <c r="Q127" s="27">
        <v>2485382</v>
      </c>
      <c r="R127" s="27">
        <v>2485382</v>
      </c>
      <c r="S127" s="26">
        <v>7456146</v>
      </c>
      <c r="T127" s="26">
        <v>2485382</v>
      </c>
      <c r="U127" s="27">
        <v>2485382</v>
      </c>
      <c r="V127" s="27">
        <v>2485382</v>
      </c>
      <c r="W127" s="42">
        <v>7456146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160442536</v>
      </c>
      <c r="E128" s="27">
        <v>310379357</v>
      </c>
      <c r="F128" s="27">
        <v>269525824</v>
      </c>
      <c r="G128" s="36">
        <f t="shared" si="21"/>
        <v>0.8683754828450141</v>
      </c>
      <c r="H128" s="26">
        <v>57877308</v>
      </c>
      <c r="I128" s="27">
        <v>15925592</v>
      </c>
      <c r="J128" s="27">
        <v>11237969</v>
      </c>
      <c r="K128" s="26">
        <v>85040869</v>
      </c>
      <c r="L128" s="26">
        <v>11940322</v>
      </c>
      <c r="M128" s="27">
        <v>8763852</v>
      </c>
      <c r="N128" s="27">
        <v>50625487</v>
      </c>
      <c r="O128" s="26">
        <v>71329661</v>
      </c>
      <c r="P128" s="26">
        <v>11767945</v>
      </c>
      <c r="Q128" s="27">
        <v>14488140</v>
      </c>
      <c r="R128" s="27">
        <v>40995905</v>
      </c>
      <c r="S128" s="26">
        <v>67251990</v>
      </c>
      <c r="T128" s="26">
        <v>14303657</v>
      </c>
      <c r="U128" s="27">
        <v>15668273</v>
      </c>
      <c r="V128" s="27">
        <v>15931374</v>
      </c>
      <c r="W128" s="42">
        <v>45903304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402264962</v>
      </c>
      <c r="E129" s="27">
        <v>371252993</v>
      </c>
      <c r="F129" s="27">
        <v>378417350</v>
      </c>
      <c r="G129" s="36">
        <f t="shared" si="21"/>
        <v>1.019297775735373</v>
      </c>
      <c r="H129" s="26">
        <v>111825027</v>
      </c>
      <c r="I129" s="27">
        <v>7524216</v>
      </c>
      <c r="J129" s="27">
        <v>-1552725</v>
      </c>
      <c r="K129" s="26">
        <v>117796518</v>
      </c>
      <c r="L129" s="26">
        <v>13130958</v>
      </c>
      <c r="M129" s="27">
        <v>46126686</v>
      </c>
      <c r="N129" s="27">
        <v>77392776</v>
      </c>
      <c r="O129" s="26">
        <v>136650420</v>
      </c>
      <c r="P129" s="26">
        <v>6527607</v>
      </c>
      <c r="Q129" s="27">
        <v>9367488</v>
      </c>
      <c r="R129" s="27">
        <v>83165051</v>
      </c>
      <c r="S129" s="26">
        <v>99060146</v>
      </c>
      <c r="T129" s="26">
        <v>10191246</v>
      </c>
      <c r="U129" s="27">
        <v>2707475</v>
      </c>
      <c r="V129" s="27">
        <v>12011545</v>
      </c>
      <c r="W129" s="42">
        <v>24910266</v>
      </c>
    </row>
    <row r="130" spans="1:23" ht="16.5">
      <c r="A130" s="18"/>
      <c r="B130" s="19" t="s">
        <v>239</v>
      </c>
      <c r="C130" s="20"/>
      <c r="D130" s="28">
        <f>SUM(D125:D129)</f>
        <v>1178260969</v>
      </c>
      <c r="E130" s="29">
        <f>SUM(E125:E129)</f>
        <v>1329337549</v>
      </c>
      <c r="F130" s="29">
        <f>SUM(F125:F129)</f>
        <v>1229587360</v>
      </c>
      <c r="G130" s="37">
        <f t="shared" si="21"/>
        <v>0.9249624829487156</v>
      </c>
      <c r="H130" s="28">
        <f aca="true" t="shared" si="26" ref="H130:W130">SUM(H125:H129)</f>
        <v>368998902</v>
      </c>
      <c r="I130" s="29">
        <f t="shared" si="26"/>
        <v>46194371</v>
      </c>
      <c r="J130" s="29">
        <f t="shared" si="26"/>
        <v>52962310</v>
      </c>
      <c r="K130" s="28">
        <f t="shared" si="26"/>
        <v>468155583</v>
      </c>
      <c r="L130" s="28">
        <f t="shared" si="26"/>
        <v>48354807</v>
      </c>
      <c r="M130" s="29">
        <f t="shared" si="26"/>
        <v>78834355</v>
      </c>
      <c r="N130" s="29">
        <f t="shared" si="26"/>
        <v>204402957</v>
      </c>
      <c r="O130" s="28">
        <f t="shared" si="26"/>
        <v>331592119</v>
      </c>
      <c r="P130" s="28">
        <f t="shared" si="26"/>
        <v>47040767</v>
      </c>
      <c r="Q130" s="29">
        <f t="shared" si="26"/>
        <v>47979972</v>
      </c>
      <c r="R130" s="29">
        <f t="shared" si="26"/>
        <v>182434156</v>
      </c>
      <c r="S130" s="28">
        <f t="shared" si="26"/>
        <v>277454895</v>
      </c>
      <c r="T130" s="28">
        <f t="shared" si="26"/>
        <v>56500279</v>
      </c>
      <c r="U130" s="29">
        <f t="shared" si="26"/>
        <v>44695930</v>
      </c>
      <c r="V130" s="29">
        <f t="shared" si="26"/>
        <v>51188554</v>
      </c>
      <c r="W130" s="43">
        <f t="shared" si="26"/>
        <v>152384763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1742061778</v>
      </c>
      <c r="E131" s="27">
        <v>1697829389</v>
      </c>
      <c r="F131" s="27">
        <v>1626259103</v>
      </c>
      <c r="G131" s="36">
        <f t="shared" si="21"/>
        <v>0.9578460082834624</v>
      </c>
      <c r="H131" s="26">
        <v>261520911</v>
      </c>
      <c r="I131" s="27">
        <v>120515675</v>
      </c>
      <c r="J131" s="27">
        <v>117980677</v>
      </c>
      <c r="K131" s="26">
        <v>500017263</v>
      </c>
      <c r="L131" s="26">
        <v>122359684</v>
      </c>
      <c r="M131" s="27">
        <v>125477665</v>
      </c>
      <c r="N131" s="27">
        <v>229380178</v>
      </c>
      <c r="O131" s="26">
        <v>477217527</v>
      </c>
      <c r="P131" s="26">
        <v>119391021</v>
      </c>
      <c r="Q131" s="27">
        <v>112048328</v>
      </c>
      <c r="R131" s="27">
        <v>172824051</v>
      </c>
      <c r="S131" s="26">
        <v>404263400</v>
      </c>
      <c r="T131" s="26">
        <v>127338229</v>
      </c>
      <c r="U131" s="27">
        <v>127743620</v>
      </c>
      <c r="V131" s="27">
        <v>-10320936</v>
      </c>
      <c r="W131" s="42">
        <v>244760913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77065807</v>
      </c>
      <c r="E132" s="27">
        <v>71609831</v>
      </c>
      <c r="F132" s="27">
        <v>82496987</v>
      </c>
      <c r="G132" s="36">
        <f t="shared" si="21"/>
        <v>1.1520343763972853</v>
      </c>
      <c r="H132" s="26">
        <v>18423339</v>
      </c>
      <c r="I132" s="27">
        <v>3337618</v>
      </c>
      <c r="J132" s="27">
        <v>3594464</v>
      </c>
      <c r="K132" s="26">
        <v>25355421</v>
      </c>
      <c r="L132" s="26">
        <v>8181029</v>
      </c>
      <c r="M132" s="27">
        <v>3347616</v>
      </c>
      <c r="N132" s="27">
        <v>10512827</v>
      </c>
      <c r="O132" s="26">
        <v>22041472</v>
      </c>
      <c r="P132" s="26">
        <v>3030042</v>
      </c>
      <c r="Q132" s="27">
        <v>5075073</v>
      </c>
      <c r="R132" s="27">
        <v>6624297</v>
      </c>
      <c r="S132" s="26">
        <v>14729412</v>
      </c>
      <c r="T132" s="26">
        <v>7068907</v>
      </c>
      <c r="U132" s="27">
        <v>7080471</v>
      </c>
      <c r="V132" s="27">
        <v>6221304</v>
      </c>
      <c r="W132" s="42">
        <v>20370682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121600370</v>
      </c>
      <c r="E133" s="27">
        <v>121600370</v>
      </c>
      <c r="F133" s="27">
        <v>104138371</v>
      </c>
      <c r="G133" s="36">
        <f t="shared" si="21"/>
        <v>0.8563984714849141</v>
      </c>
      <c r="H133" s="26">
        <v>38700245</v>
      </c>
      <c r="I133" s="27">
        <v>2047804</v>
      </c>
      <c r="J133" s="27">
        <v>1977143</v>
      </c>
      <c r="K133" s="26">
        <v>42725192</v>
      </c>
      <c r="L133" s="26">
        <v>3625096</v>
      </c>
      <c r="M133" s="27">
        <v>2083275</v>
      </c>
      <c r="N133" s="27">
        <v>2596685</v>
      </c>
      <c r="O133" s="26">
        <v>8305056</v>
      </c>
      <c r="P133" s="26">
        <v>2028120</v>
      </c>
      <c r="Q133" s="27">
        <v>9346669</v>
      </c>
      <c r="R133" s="27">
        <v>22096549</v>
      </c>
      <c r="S133" s="26">
        <v>33471338</v>
      </c>
      <c r="T133" s="26">
        <v>3088829</v>
      </c>
      <c r="U133" s="27">
        <v>3860678</v>
      </c>
      <c r="V133" s="27">
        <v>12687278</v>
      </c>
      <c r="W133" s="42">
        <v>19636785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181004585</v>
      </c>
      <c r="E134" s="27">
        <v>179971294</v>
      </c>
      <c r="F134" s="27">
        <v>247620897</v>
      </c>
      <c r="G134" s="36">
        <f t="shared" si="21"/>
        <v>1.375891074050954</v>
      </c>
      <c r="H134" s="26">
        <v>61073593</v>
      </c>
      <c r="I134" s="27">
        <v>17389979</v>
      </c>
      <c r="J134" s="27">
        <v>5902965</v>
      </c>
      <c r="K134" s="26">
        <v>84366537</v>
      </c>
      <c r="L134" s="26">
        <v>9556123</v>
      </c>
      <c r="M134" s="27">
        <v>16869376</v>
      </c>
      <c r="N134" s="27">
        <v>64477351</v>
      </c>
      <c r="O134" s="26">
        <v>90902850</v>
      </c>
      <c r="P134" s="26">
        <v>8231021</v>
      </c>
      <c r="Q134" s="27">
        <v>5412518</v>
      </c>
      <c r="R134" s="27">
        <v>52612831</v>
      </c>
      <c r="S134" s="26">
        <v>66256370</v>
      </c>
      <c r="T134" s="26">
        <v>3231238</v>
      </c>
      <c r="U134" s="27">
        <v>2863902</v>
      </c>
      <c r="V134" s="27">
        <v>0</v>
      </c>
      <c r="W134" s="42">
        <v>6095140</v>
      </c>
    </row>
    <row r="135" spans="1:23" ht="16.5">
      <c r="A135" s="18"/>
      <c r="B135" s="19" t="s">
        <v>248</v>
      </c>
      <c r="C135" s="20"/>
      <c r="D135" s="28">
        <f>SUM(D131:D134)</f>
        <v>2121732540</v>
      </c>
      <c r="E135" s="29">
        <f>SUM(E131:E134)</f>
        <v>2071010884</v>
      </c>
      <c r="F135" s="29">
        <f>SUM(F131:F134)</f>
        <v>2060515358</v>
      </c>
      <c r="G135" s="37">
        <f aca="true" t="shared" si="27" ref="G135:G168">IF($E135=0,0,$F135/$E135)</f>
        <v>0.9949321724568976</v>
      </c>
      <c r="H135" s="28">
        <f aca="true" t="shared" si="28" ref="H135:W135">SUM(H131:H134)</f>
        <v>379718088</v>
      </c>
      <c r="I135" s="29">
        <f t="shared" si="28"/>
        <v>143291076</v>
      </c>
      <c r="J135" s="29">
        <f t="shared" si="28"/>
        <v>129455249</v>
      </c>
      <c r="K135" s="28">
        <f t="shared" si="28"/>
        <v>652464413</v>
      </c>
      <c r="L135" s="28">
        <f t="shared" si="28"/>
        <v>143721932</v>
      </c>
      <c r="M135" s="29">
        <f t="shared" si="28"/>
        <v>147777932</v>
      </c>
      <c r="N135" s="29">
        <f t="shared" si="28"/>
        <v>306967041</v>
      </c>
      <c r="O135" s="28">
        <f t="shared" si="28"/>
        <v>598466905</v>
      </c>
      <c r="P135" s="28">
        <f t="shared" si="28"/>
        <v>132680204</v>
      </c>
      <c r="Q135" s="29">
        <f t="shared" si="28"/>
        <v>131882588</v>
      </c>
      <c r="R135" s="29">
        <f t="shared" si="28"/>
        <v>254157728</v>
      </c>
      <c r="S135" s="28">
        <f t="shared" si="28"/>
        <v>518720520</v>
      </c>
      <c r="T135" s="28">
        <f t="shared" si="28"/>
        <v>140727203</v>
      </c>
      <c r="U135" s="29">
        <f t="shared" si="28"/>
        <v>141548671</v>
      </c>
      <c r="V135" s="29">
        <f t="shared" si="28"/>
        <v>8587646</v>
      </c>
      <c r="W135" s="43">
        <f t="shared" si="28"/>
        <v>290863520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112643643</v>
      </c>
      <c r="E136" s="27">
        <v>112643643</v>
      </c>
      <c r="F136" s="27">
        <v>76925898</v>
      </c>
      <c r="G136" s="36">
        <f t="shared" si="27"/>
        <v>0.6829137974523782</v>
      </c>
      <c r="H136" s="26">
        <v>11563906</v>
      </c>
      <c r="I136" s="27">
        <v>466448</v>
      </c>
      <c r="J136" s="27">
        <v>3991837</v>
      </c>
      <c r="K136" s="26">
        <v>16022191</v>
      </c>
      <c r="L136" s="26">
        <v>3711795</v>
      </c>
      <c r="M136" s="27">
        <v>688832</v>
      </c>
      <c r="N136" s="27">
        <v>22448926</v>
      </c>
      <c r="O136" s="26">
        <v>26849553</v>
      </c>
      <c r="P136" s="26">
        <v>2514281</v>
      </c>
      <c r="Q136" s="27">
        <v>6686627</v>
      </c>
      <c r="R136" s="27">
        <v>17269497</v>
      </c>
      <c r="S136" s="26">
        <v>26470405</v>
      </c>
      <c r="T136" s="26">
        <v>3736221</v>
      </c>
      <c r="U136" s="27">
        <v>3419949</v>
      </c>
      <c r="V136" s="27">
        <v>427579</v>
      </c>
      <c r="W136" s="42">
        <v>7583749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208735292</v>
      </c>
      <c r="E137" s="27">
        <v>210300396</v>
      </c>
      <c r="F137" s="27">
        <v>249880906</v>
      </c>
      <c r="G137" s="36">
        <f t="shared" si="27"/>
        <v>1.188209393576225</v>
      </c>
      <c r="H137" s="26">
        <v>49123728</v>
      </c>
      <c r="I137" s="27">
        <v>5194650</v>
      </c>
      <c r="J137" s="27">
        <v>8848723</v>
      </c>
      <c r="K137" s="26">
        <v>63167101</v>
      </c>
      <c r="L137" s="26">
        <v>7801679</v>
      </c>
      <c r="M137" s="27">
        <v>9531045</v>
      </c>
      <c r="N137" s="27">
        <v>46144387</v>
      </c>
      <c r="O137" s="26">
        <v>63477111</v>
      </c>
      <c r="P137" s="26">
        <v>46144387</v>
      </c>
      <c r="Q137" s="27">
        <v>9770071</v>
      </c>
      <c r="R137" s="27">
        <v>37712222</v>
      </c>
      <c r="S137" s="26">
        <v>93626680</v>
      </c>
      <c r="T137" s="26">
        <v>10471701</v>
      </c>
      <c r="U137" s="27">
        <v>9079047</v>
      </c>
      <c r="V137" s="27">
        <v>10059266</v>
      </c>
      <c r="W137" s="42">
        <v>29610014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484681095</v>
      </c>
      <c r="E138" s="27">
        <v>484681095</v>
      </c>
      <c r="F138" s="27">
        <v>9031939199</v>
      </c>
      <c r="G138" s="36">
        <f t="shared" si="27"/>
        <v>18.634808108205664</v>
      </c>
      <c r="H138" s="26">
        <v>24680626</v>
      </c>
      <c r="I138" s="27">
        <v>27639932</v>
      </c>
      <c r="J138" s="27">
        <v>29245110</v>
      </c>
      <c r="K138" s="26">
        <v>81565668</v>
      </c>
      <c r="L138" s="26">
        <v>3613697</v>
      </c>
      <c r="M138" s="27">
        <v>0</v>
      </c>
      <c r="N138" s="27">
        <v>24680626</v>
      </c>
      <c r="O138" s="26">
        <v>28294323</v>
      </c>
      <c r="P138" s="26">
        <v>0</v>
      </c>
      <c r="Q138" s="27">
        <v>-101023083</v>
      </c>
      <c r="R138" s="27">
        <v>1898002796</v>
      </c>
      <c r="S138" s="26">
        <v>1796979713</v>
      </c>
      <c r="T138" s="26">
        <v>1909722750</v>
      </c>
      <c r="U138" s="27">
        <v>2395101286</v>
      </c>
      <c r="V138" s="27">
        <v>2820275459</v>
      </c>
      <c r="W138" s="42">
        <v>7125099495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177963115</v>
      </c>
      <c r="E139" s="27">
        <v>161764852</v>
      </c>
      <c r="F139" s="27">
        <v>180270357</v>
      </c>
      <c r="G139" s="36">
        <f t="shared" si="27"/>
        <v>1.1143975639405277</v>
      </c>
      <c r="H139" s="26">
        <v>65801325</v>
      </c>
      <c r="I139" s="27">
        <v>2082229</v>
      </c>
      <c r="J139" s="27">
        <v>5387574</v>
      </c>
      <c r="K139" s="26">
        <v>73271128</v>
      </c>
      <c r="L139" s="26">
        <v>4755343</v>
      </c>
      <c r="M139" s="27">
        <v>2281433</v>
      </c>
      <c r="N139" s="27">
        <v>50097354</v>
      </c>
      <c r="O139" s="26">
        <v>57134130</v>
      </c>
      <c r="P139" s="26">
        <v>1658856</v>
      </c>
      <c r="Q139" s="27">
        <v>1751885</v>
      </c>
      <c r="R139" s="27">
        <v>33422980</v>
      </c>
      <c r="S139" s="26">
        <v>36833721</v>
      </c>
      <c r="T139" s="26">
        <v>1621363</v>
      </c>
      <c r="U139" s="27">
        <v>1719871</v>
      </c>
      <c r="V139" s="27">
        <v>9690144</v>
      </c>
      <c r="W139" s="42">
        <v>13031378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320866111</v>
      </c>
      <c r="E140" s="27">
        <v>321708000</v>
      </c>
      <c r="F140" s="27">
        <v>279722961</v>
      </c>
      <c r="G140" s="36">
        <f t="shared" si="27"/>
        <v>0.8694933324629789</v>
      </c>
      <c r="H140" s="26">
        <v>95431081</v>
      </c>
      <c r="I140" s="27">
        <v>6813046</v>
      </c>
      <c r="J140" s="27">
        <v>11933556</v>
      </c>
      <c r="K140" s="26">
        <v>114177683</v>
      </c>
      <c r="L140" s="26">
        <v>13209886</v>
      </c>
      <c r="M140" s="27">
        <v>10279476</v>
      </c>
      <c r="N140" s="27">
        <v>49575054</v>
      </c>
      <c r="O140" s="26">
        <v>73064416</v>
      </c>
      <c r="P140" s="26">
        <v>12646088</v>
      </c>
      <c r="Q140" s="27">
        <v>8325206</v>
      </c>
      <c r="R140" s="27">
        <v>43262216</v>
      </c>
      <c r="S140" s="26">
        <v>64233510</v>
      </c>
      <c r="T140" s="26">
        <v>8325206</v>
      </c>
      <c r="U140" s="27">
        <v>9961073</v>
      </c>
      <c r="V140" s="27">
        <v>9961073</v>
      </c>
      <c r="W140" s="42">
        <v>28247352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553927133</v>
      </c>
      <c r="E141" s="27">
        <v>428180504</v>
      </c>
      <c r="F141" s="27">
        <v>428626133</v>
      </c>
      <c r="G141" s="36">
        <f t="shared" si="27"/>
        <v>1.0010407503280438</v>
      </c>
      <c r="H141" s="26">
        <v>161634793</v>
      </c>
      <c r="I141" s="27">
        <v>7423081</v>
      </c>
      <c r="J141" s="27">
        <v>3628265</v>
      </c>
      <c r="K141" s="26">
        <v>172686139</v>
      </c>
      <c r="L141" s="26">
        <v>3387154</v>
      </c>
      <c r="M141" s="27">
        <v>3178612</v>
      </c>
      <c r="N141" s="27">
        <v>132779611</v>
      </c>
      <c r="O141" s="26">
        <v>139345377</v>
      </c>
      <c r="P141" s="26">
        <v>3686336</v>
      </c>
      <c r="Q141" s="27">
        <v>3274009</v>
      </c>
      <c r="R141" s="27">
        <v>100092243</v>
      </c>
      <c r="S141" s="26">
        <v>107052588</v>
      </c>
      <c r="T141" s="26">
        <v>688246</v>
      </c>
      <c r="U141" s="27">
        <v>6055878</v>
      </c>
      <c r="V141" s="27">
        <v>2797905</v>
      </c>
      <c r="W141" s="42">
        <v>9542029</v>
      </c>
    </row>
    <row r="142" spans="1:23" ht="16.5">
      <c r="A142" s="18"/>
      <c r="B142" s="19" t="s">
        <v>261</v>
      </c>
      <c r="C142" s="20"/>
      <c r="D142" s="28">
        <f>SUM(D136:D141)</f>
        <v>1858816389</v>
      </c>
      <c r="E142" s="29">
        <f>SUM(E136:E141)</f>
        <v>1719278490</v>
      </c>
      <c r="F142" s="29">
        <f>SUM(F136:F141)</f>
        <v>10247365454</v>
      </c>
      <c r="G142" s="37">
        <f t="shared" si="27"/>
        <v>5.9602708424508934</v>
      </c>
      <c r="H142" s="28">
        <f aca="true" t="shared" si="29" ref="H142:W142">SUM(H136:H141)</f>
        <v>408235459</v>
      </c>
      <c r="I142" s="29">
        <f t="shared" si="29"/>
        <v>49619386</v>
      </c>
      <c r="J142" s="29">
        <f t="shared" si="29"/>
        <v>63035065</v>
      </c>
      <c r="K142" s="28">
        <f t="shared" si="29"/>
        <v>520889910</v>
      </c>
      <c r="L142" s="28">
        <f t="shared" si="29"/>
        <v>36479554</v>
      </c>
      <c r="M142" s="29">
        <f t="shared" si="29"/>
        <v>25959398</v>
      </c>
      <c r="N142" s="29">
        <f t="shared" si="29"/>
        <v>325725958</v>
      </c>
      <c r="O142" s="28">
        <f t="shared" si="29"/>
        <v>388164910</v>
      </c>
      <c r="P142" s="28">
        <f t="shared" si="29"/>
        <v>66649948</v>
      </c>
      <c r="Q142" s="29">
        <f t="shared" si="29"/>
        <v>-71215285</v>
      </c>
      <c r="R142" s="29">
        <f t="shared" si="29"/>
        <v>2129761954</v>
      </c>
      <c r="S142" s="28">
        <f t="shared" si="29"/>
        <v>2125196617</v>
      </c>
      <c r="T142" s="28">
        <f t="shared" si="29"/>
        <v>1934565487</v>
      </c>
      <c r="U142" s="29">
        <f t="shared" si="29"/>
        <v>2425337104</v>
      </c>
      <c r="V142" s="29">
        <f t="shared" si="29"/>
        <v>2853211426</v>
      </c>
      <c r="W142" s="43">
        <f t="shared" si="29"/>
        <v>7213114017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175199037</v>
      </c>
      <c r="E143" s="27">
        <v>175199037</v>
      </c>
      <c r="F143" s="27">
        <v>172632121</v>
      </c>
      <c r="G143" s="36">
        <f t="shared" si="27"/>
        <v>0.985348572435361</v>
      </c>
      <c r="H143" s="26">
        <v>59031165</v>
      </c>
      <c r="I143" s="27">
        <v>2789772</v>
      </c>
      <c r="J143" s="27">
        <v>2714463</v>
      </c>
      <c r="K143" s="26">
        <v>64535400</v>
      </c>
      <c r="L143" s="26">
        <v>2743180</v>
      </c>
      <c r="M143" s="27">
        <v>3817755</v>
      </c>
      <c r="N143" s="27">
        <v>48649594</v>
      </c>
      <c r="O143" s="26">
        <v>55210529</v>
      </c>
      <c r="P143" s="26">
        <v>3388011</v>
      </c>
      <c r="Q143" s="27">
        <v>3322564</v>
      </c>
      <c r="R143" s="27">
        <v>36803121</v>
      </c>
      <c r="S143" s="26">
        <v>43513696</v>
      </c>
      <c r="T143" s="26">
        <v>3682746</v>
      </c>
      <c r="U143" s="27">
        <v>2912496</v>
      </c>
      <c r="V143" s="27">
        <v>2777254</v>
      </c>
      <c r="W143" s="42">
        <v>9372496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197321302</v>
      </c>
      <c r="E144" s="27">
        <v>196444325</v>
      </c>
      <c r="F144" s="27">
        <v>175654380</v>
      </c>
      <c r="G144" s="36">
        <f t="shared" si="27"/>
        <v>0.8941687676648333</v>
      </c>
      <c r="H144" s="26">
        <v>78083927</v>
      </c>
      <c r="I144" s="27">
        <v>14214221</v>
      </c>
      <c r="J144" s="27">
        <v>4092583</v>
      </c>
      <c r="K144" s="26">
        <v>96390731</v>
      </c>
      <c r="L144" s="26">
        <v>4092583</v>
      </c>
      <c r="M144" s="27">
        <v>5267064</v>
      </c>
      <c r="N144" s="27">
        <v>7490261</v>
      </c>
      <c r="O144" s="26">
        <v>16849908</v>
      </c>
      <c r="P144" s="26">
        <v>7490261</v>
      </c>
      <c r="Q144" s="27">
        <v>4199349</v>
      </c>
      <c r="R144" s="27">
        <v>39302230</v>
      </c>
      <c r="S144" s="26">
        <v>50991840</v>
      </c>
      <c r="T144" s="26">
        <v>4938849</v>
      </c>
      <c r="U144" s="27">
        <v>3685142</v>
      </c>
      <c r="V144" s="27">
        <v>2797910</v>
      </c>
      <c r="W144" s="42">
        <v>11421901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202799362</v>
      </c>
      <c r="E145" s="27">
        <v>201284383</v>
      </c>
      <c r="F145" s="27">
        <v>209362225</v>
      </c>
      <c r="G145" s="36">
        <f t="shared" si="27"/>
        <v>1.04013148898889</v>
      </c>
      <c r="H145" s="26">
        <v>7530252</v>
      </c>
      <c r="I145" s="27">
        <v>9424258</v>
      </c>
      <c r="J145" s="27">
        <v>9306761</v>
      </c>
      <c r="K145" s="26">
        <v>26261271</v>
      </c>
      <c r="L145" s="26">
        <v>3569861</v>
      </c>
      <c r="M145" s="27">
        <v>3367142</v>
      </c>
      <c r="N145" s="27">
        <v>48394196</v>
      </c>
      <c r="O145" s="26">
        <v>55331199</v>
      </c>
      <c r="P145" s="26">
        <v>3515859</v>
      </c>
      <c r="Q145" s="27">
        <v>5804808</v>
      </c>
      <c r="R145" s="27">
        <v>100004433</v>
      </c>
      <c r="S145" s="26">
        <v>109325100</v>
      </c>
      <c r="T145" s="26">
        <v>5723360</v>
      </c>
      <c r="U145" s="27">
        <v>5723360</v>
      </c>
      <c r="V145" s="27">
        <v>6997935</v>
      </c>
      <c r="W145" s="42">
        <v>18444655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133184000</v>
      </c>
      <c r="E146" s="27">
        <v>139111242</v>
      </c>
      <c r="F146" s="27">
        <v>102576300</v>
      </c>
      <c r="G146" s="36">
        <f t="shared" si="27"/>
        <v>0.7373688749037264</v>
      </c>
      <c r="H146" s="26">
        <v>46664222</v>
      </c>
      <c r="I146" s="27">
        <v>2652240</v>
      </c>
      <c r="J146" s="27">
        <v>2863074</v>
      </c>
      <c r="K146" s="26">
        <v>52179536</v>
      </c>
      <c r="L146" s="26">
        <v>1050592</v>
      </c>
      <c r="M146" s="27">
        <v>2857611</v>
      </c>
      <c r="N146" s="27">
        <v>974938</v>
      </c>
      <c r="O146" s="26">
        <v>4883141</v>
      </c>
      <c r="P146" s="26">
        <v>1837207</v>
      </c>
      <c r="Q146" s="27">
        <v>3394124</v>
      </c>
      <c r="R146" s="27">
        <v>24796792</v>
      </c>
      <c r="S146" s="26">
        <v>30028123</v>
      </c>
      <c r="T146" s="26">
        <v>8367886</v>
      </c>
      <c r="U146" s="27">
        <v>3077917</v>
      </c>
      <c r="V146" s="27">
        <v>4039697</v>
      </c>
      <c r="W146" s="42">
        <v>15485500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398456470</v>
      </c>
      <c r="E147" s="27">
        <v>368572529</v>
      </c>
      <c r="F147" s="27">
        <v>370229270</v>
      </c>
      <c r="G147" s="36">
        <f t="shared" si="27"/>
        <v>1.0044950203003329</v>
      </c>
      <c r="H147" s="26">
        <v>139636303</v>
      </c>
      <c r="I147" s="27">
        <v>1131028</v>
      </c>
      <c r="J147" s="27">
        <v>2557962</v>
      </c>
      <c r="K147" s="26">
        <v>143325293</v>
      </c>
      <c r="L147" s="26">
        <v>3077777</v>
      </c>
      <c r="M147" s="27">
        <v>2355037</v>
      </c>
      <c r="N147" s="27">
        <v>2355037</v>
      </c>
      <c r="O147" s="26">
        <v>7787851</v>
      </c>
      <c r="P147" s="26">
        <v>3239454</v>
      </c>
      <c r="Q147" s="27">
        <v>3247943</v>
      </c>
      <c r="R147" s="27">
        <v>138192305</v>
      </c>
      <c r="S147" s="26">
        <v>144679702</v>
      </c>
      <c r="T147" s="26">
        <v>3084548</v>
      </c>
      <c r="U147" s="27">
        <v>3750478</v>
      </c>
      <c r="V147" s="27">
        <v>67601398</v>
      </c>
      <c r="W147" s="42">
        <v>74436424</v>
      </c>
    </row>
    <row r="148" spans="1:23" ht="16.5">
      <c r="A148" s="18"/>
      <c r="B148" s="19" t="s">
        <v>272</v>
      </c>
      <c r="C148" s="20"/>
      <c r="D148" s="28">
        <f>SUM(D143:D147)</f>
        <v>1106960171</v>
      </c>
      <c r="E148" s="29">
        <f>SUM(E143:E147)</f>
        <v>1080611516</v>
      </c>
      <c r="F148" s="29">
        <f>SUM(F143:F147)</f>
        <v>1030454296</v>
      </c>
      <c r="G148" s="37">
        <f t="shared" si="27"/>
        <v>0.9535844109956718</v>
      </c>
      <c r="H148" s="28">
        <f aca="true" t="shared" si="30" ref="H148:W148">SUM(H143:H147)</f>
        <v>330945869</v>
      </c>
      <c r="I148" s="29">
        <f t="shared" si="30"/>
        <v>30211519</v>
      </c>
      <c r="J148" s="29">
        <f t="shared" si="30"/>
        <v>21534843</v>
      </c>
      <c r="K148" s="28">
        <f t="shared" si="30"/>
        <v>382692231</v>
      </c>
      <c r="L148" s="28">
        <f t="shared" si="30"/>
        <v>14533993</v>
      </c>
      <c r="M148" s="29">
        <f t="shared" si="30"/>
        <v>17664609</v>
      </c>
      <c r="N148" s="29">
        <f t="shared" si="30"/>
        <v>107864026</v>
      </c>
      <c r="O148" s="28">
        <f t="shared" si="30"/>
        <v>140062628</v>
      </c>
      <c r="P148" s="28">
        <f t="shared" si="30"/>
        <v>19470792</v>
      </c>
      <c r="Q148" s="29">
        <f t="shared" si="30"/>
        <v>19968788</v>
      </c>
      <c r="R148" s="29">
        <f t="shared" si="30"/>
        <v>339098881</v>
      </c>
      <c r="S148" s="28">
        <f t="shared" si="30"/>
        <v>378538461</v>
      </c>
      <c r="T148" s="28">
        <f t="shared" si="30"/>
        <v>25797389</v>
      </c>
      <c r="U148" s="29">
        <f t="shared" si="30"/>
        <v>19149393</v>
      </c>
      <c r="V148" s="29">
        <f t="shared" si="30"/>
        <v>84214194</v>
      </c>
      <c r="W148" s="43">
        <f t="shared" si="30"/>
        <v>129160976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136377000</v>
      </c>
      <c r="E149" s="27">
        <v>138008000</v>
      </c>
      <c r="F149" s="27">
        <v>136628886</v>
      </c>
      <c r="G149" s="36">
        <f t="shared" si="27"/>
        <v>0.9900069995942264</v>
      </c>
      <c r="H149" s="26">
        <v>45840947</v>
      </c>
      <c r="I149" s="27">
        <v>1281718</v>
      </c>
      <c r="J149" s="27">
        <v>1377571</v>
      </c>
      <c r="K149" s="26">
        <v>48500236</v>
      </c>
      <c r="L149" s="26">
        <v>1965513</v>
      </c>
      <c r="M149" s="27">
        <v>1260450</v>
      </c>
      <c r="N149" s="27">
        <v>50042431</v>
      </c>
      <c r="O149" s="26">
        <v>53268394</v>
      </c>
      <c r="P149" s="26">
        <v>1328138</v>
      </c>
      <c r="Q149" s="27">
        <v>1798830</v>
      </c>
      <c r="R149" s="27">
        <v>28004140</v>
      </c>
      <c r="S149" s="26">
        <v>31131108</v>
      </c>
      <c r="T149" s="26">
        <v>1283375</v>
      </c>
      <c r="U149" s="27">
        <v>1134423</v>
      </c>
      <c r="V149" s="27">
        <v>1311350</v>
      </c>
      <c r="W149" s="42">
        <v>3729148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2895440600</v>
      </c>
      <c r="E150" s="27">
        <v>2815155400</v>
      </c>
      <c r="F150" s="27">
        <v>2772147266</v>
      </c>
      <c r="G150" s="36">
        <f t="shared" si="27"/>
        <v>0.984722643019991</v>
      </c>
      <c r="H150" s="26">
        <v>265520897</v>
      </c>
      <c r="I150" s="27">
        <v>386325840</v>
      </c>
      <c r="J150" s="27">
        <v>247989963</v>
      </c>
      <c r="K150" s="26">
        <v>899836700</v>
      </c>
      <c r="L150" s="26">
        <v>43964398</v>
      </c>
      <c r="M150" s="27">
        <v>291444151</v>
      </c>
      <c r="N150" s="27">
        <v>289193391</v>
      </c>
      <c r="O150" s="26">
        <v>624601940</v>
      </c>
      <c r="P150" s="26">
        <v>172158339</v>
      </c>
      <c r="Q150" s="27">
        <v>138675629</v>
      </c>
      <c r="R150" s="27">
        <v>287452890</v>
      </c>
      <c r="S150" s="26">
        <v>598286858</v>
      </c>
      <c r="T150" s="26">
        <v>258110088</v>
      </c>
      <c r="U150" s="27">
        <v>157102962</v>
      </c>
      <c r="V150" s="27">
        <v>234208718</v>
      </c>
      <c r="W150" s="42">
        <v>649421768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341541407</v>
      </c>
      <c r="E151" s="27">
        <v>343496340</v>
      </c>
      <c r="F151" s="27">
        <v>358731816</v>
      </c>
      <c r="G151" s="36">
        <f t="shared" si="27"/>
        <v>1.044354114515456</v>
      </c>
      <c r="H151" s="26">
        <v>-17709127</v>
      </c>
      <c r="I151" s="27">
        <v>124738415</v>
      </c>
      <c r="J151" s="27">
        <v>8658636</v>
      </c>
      <c r="K151" s="26">
        <v>115687924</v>
      </c>
      <c r="L151" s="26">
        <v>9543323</v>
      </c>
      <c r="M151" s="27">
        <v>23508621</v>
      </c>
      <c r="N151" s="27">
        <v>-6991785</v>
      </c>
      <c r="O151" s="26">
        <v>26060159</v>
      </c>
      <c r="P151" s="26">
        <v>83377750</v>
      </c>
      <c r="Q151" s="27">
        <v>16921230</v>
      </c>
      <c r="R151" s="27">
        <v>49208881</v>
      </c>
      <c r="S151" s="26">
        <v>149507861</v>
      </c>
      <c r="T151" s="26">
        <v>30984670</v>
      </c>
      <c r="U151" s="27">
        <v>13684377</v>
      </c>
      <c r="V151" s="27">
        <v>22806825</v>
      </c>
      <c r="W151" s="42">
        <v>67475872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144512622</v>
      </c>
      <c r="E152" s="27">
        <v>147299068</v>
      </c>
      <c r="F152" s="27">
        <v>91834683</v>
      </c>
      <c r="G152" s="36">
        <f t="shared" si="27"/>
        <v>0.6234573256091478</v>
      </c>
      <c r="H152" s="26">
        <v>36220760</v>
      </c>
      <c r="I152" s="27">
        <v>174809</v>
      </c>
      <c r="J152" s="27">
        <v>3643637</v>
      </c>
      <c r="K152" s="26">
        <v>40039206</v>
      </c>
      <c r="L152" s="26">
        <v>377807</v>
      </c>
      <c r="M152" s="27">
        <v>2861949</v>
      </c>
      <c r="N152" s="27">
        <v>33253924</v>
      </c>
      <c r="O152" s="26">
        <v>36493680</v>
      </c>
      <c r="P152" s="26">
        <v>2587730</v>
      </c>
      <c r="Q152" s="27">
        <v>2881458</v>
      </c>
      <c r="R152" s="27">
        <v>2559509</v>
      </c>
      <c r="S152" s="26">
        <v>8028697</v>
      </c>
      <c r="T152" s="26">
        <v>2523877</v>
      </c>
      <c r="U152" s="27">
        <v>2523877</v>
      </c>
      <c r="V152" s="27">
        <v>2225346</v>
      </c>
      <c r="W152" s="42">
        <v>7273100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130883332</v>
      </c>
      <c r="E153" s="27">
        <v>127884000</v>
      </c>
      <c r="F153" s="27">
        <v>51075658</v>
      </c>
      <c r="G153" s="36">
        <f t="shared" si="27"/>
        <v>0.39939052578899625</v>
      </c>
      <c r="H153" s="26">
        <v>1693643</v>
      </c>
      <c r="I153" s="27">
        <v>2341589</v>
      </c>
      <c r="J153" s="27">
        <v>5058652</v>
      </c>
      <c r="K153" s="26">
        <v>9093884</v>
      </c>
      <c r="L153" s="26">
        <v>3849630</v>
      </c>
      <c r="M153" s="27">
        <v>1751106</v>
      </c>
      <c r="N153" s="27">
        <v>4149112</v>
      </c>
      <c r="O153" s="26">
        <v>9749848</v>
      </c>
      <c r="P153" s="26">
        <v>2451816</v>
      </c>
      <c r="Q153" s="27">
        <v>1962912</v>
      </c>
      <c r="R153" s="27">
        <v>21928228</v>
      </c>
      <c r="S153" s="26">
        <v>26342956</v>
      </c>
      <c r="T153" s="26">
        <v>1766362</v>
      </c>
      <c r="U153" s="27">
        <v>1824464</v>
      </c>
      <c r="V153" s="27">
        <v>2298144</v>
      </c>
      <c r="W153" s="42">
        <v>5888970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682073926</v>
      </c>
      <c r="E154" s="27">
        <v>758959458</v>
      </c>
      <c r="F154" s="27">
        <v>696674259</v>
      </c>
      <c r="G154" s="36">
        <f t="shared" si="27"/>
        <v>0.9179334306418249</v>
      </c>
      <c r="H154" s="26">
        <v>246284300</v>
      </c>
      <c r="I154" s="27">
        <v>-28985733</v>
      </c>
      <c r="J154" s="27">
        <v>24929434</v>
      </c>
      <c r="K154" s="26">
        <v>242228001</v>
      </c>
      <c r="L154" s="26">
        <v>26915790</v>
      </c>
      <c r="M154" s="27">
        <v>21635038</v>
      </c>
      <c r="N154" s="27">
        <v>177878794</v>
      </c>
      <c r="O154" s="26">
        <v>226429622</v>
      </c>
      <c r="P154" s="26">
        <v>14102919</v>
      </c>
      <c r="Q154" s="27">
        <v>16022953</v>
      </c>
      <c r="R154" s="27">
        <v>131947291</v>
      </c>
      <c r="S154" s="26">
        <v>162073163</v>
      </c>
      <c r="T154" s="26">
        <v>26458795</v>
      </c>
      <c r="U154" s="27">
        <v>13972247</v>
      </c>
      <c r="V154" s="27">
        <v>25512431</v>
      </c>
      <c r="W154" s="42">
        <v>65943473</v>
      </c>
    </row>
    <row r="155" spans="1:23" ht="16.5">
      <c r="A155" s="18"/>
      <c r="B155" s="19" t="s">
        <v>285</v>
      </c>
      <c r="C155" s="20"/>
      <c r="D155" s="28">
        <f>SUM(D149:D154)</f>
        <v>4330828887</v>
      </c>
      <c r="E155" s="29">
        <f>SUM(E149:E154)</f>
        <v>4330802266</v>
      </c>
      <c r="F155" s="29">
        <f>SUM(F149:F154)</f>
        <v>4107092568</v>
      </c>
      <c r="G155" s="37">
        <f t="shared" si="27"/>
        <v>0.9483445134966594</v>
      </c>
      <c r="H155" s="28">
        <f aca="true" t="shared" si="31" ref="H155:W155">SUM(H149:H154)</f>
        <v>577851420</v>
      </c>
      <c r="I155" s="29">
        <f t="shared" si="31"/>
        <v>485876638</v>
      </c>
      <c r="J155" s="29">
        <f t="shared" si="31"/>
        <v>291657893</v>
      </c>
      <c r="K155" s="28">
        <f t="shared" si="31"/>
        <v>1355385951</v>
      </c>
      <c r="L155" s="28">
        <f t="shared" si="31"/>
        <v>86616461</v>
      </c>
      <c r="M155" s="29">
        <f t="shared" si="31"/>
        <v>342461315</v>
      </c>
      <c r="N155" s="29">
        <f t="shared" si="31"/>
        <v>547525867</v>
      </c>
      <c r="O155" s="28">
        <f t="shared" si="31"/>
        <v>976603643</v>
      </c>
      <c r="P155" s="28">
        <f t="shared" si="31"/>
        <v>276006692</v>
      </c>
      <c r="Q155" s="29">
        <f t="shared" si="31"/>
        <v>178263012</v>
      </c>
      <c r="R155" s="29">
        <f t="shared" si="31"/>
        <v>521100939</v>
      </c>
      <c r="S155" s="28">
        <f t="shared" si="31"/>
        <v>975370643</v>
      </c>
      <c r="T155" s="28">
        <f t="shared" si="31"/>
        <v>321127167</v>
      </c>
      <c r="U155" s="29">
        <f t="shared" si="31"/>
        <v>190242350</v>
      </c>
      <c r="V155" s="29">
        <f t="shared" si="31"/>
        <v>288362814</v>
      </c>
      <c r="W155" s="43">
        <f t="shared" si="31"/>
        <v>799732331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218704285</v>
      </c>
      <c r="E156" s="27">
        <v>224507340</v>
      </c>
      <c r="F156" s="27">
        <v>111532182</v>
      </c>
      <c r="G156" s="36">
        <f t="shared" si="27"/>
        <v>0.4967863500587553</v>
      </c>
      <c r="H156" s="26">
        <v>1601133</v>
      </c>
      <c r="I156" s="27">
        <v>4448013</v>
      </c>
      <c r="J156" s="27">
        <v>143697</v>
      </c>
      <c r="K156" s="26">
        <v>6192843</v>
      </c>
      <c r="L156" s="26">
        <v>309660</v>
      </c>
      <c r="M156" s="27">
        <v>7525982</v>
      </c>
      <c r="N156" s="27">
        <v>49542069</v>
      </c>
      <c r="O156" s="26">
        <v>57377711</v>
      </c>
      <c r="P156" s="26">
        <v>2340299</v>
      </c>
      <c r="Q156" s="27">
        <v>6597389</v>
      </c>
      <c r="R156" s="27">
        <v>11436388</v>
      </c>
      <c r="S156" s="26">
        <v>20374076</v>
      </c>
      <c r="T156" s="26">
        <v>6733724</v>
      </c>
      <c r="U156" s="27">
        <v>16678218</v>
      </c>
      <c r="V156" s="27">
        <v>4175610</v>
      </c>
      <c r="W156" s="42">
        <v>27587552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1455674918</v>
      </c>
      <c r="E157" s="27">
        <v>1428903180</v>
      </c>
      <c r="F157" s="27">
        <v>1397924977</v>
      </c>
      <c r="G157" s="36">
        <f t="shared" si="27"/>
        <v>0.9783202924917558</v>
      </c>
      <c r="H157" s="26">
        <v>119663100</v>
      </c>
      <c r="I157" s="27">
        <v>128804401</v>
      </c>
      <c r="J157" s="27">
        <v>96312696</v>
      </c>
      <c r="K157" s="26">
        <v>344780197</v>
      </c>
      <c r="L157" s="26">
        <v>130153953</v>
      </c>
      <c r="M157" s="27">
        <v>108704277</v>
      </c>
      <c r="N157" s="27">
        <v>165123753</v>
      </c>
      <c r="O157" s="26">
        <v>403981983</v>
      </c>
      <c r="P157" s="26">
        <v>94098726</v>
      </c>
      <c r="Q157" s="27">
        <v>107685187</v>
      </c>
      <c r="R157" s="27">
        <v>162897998</v>
      </c>
      <c r="S157" s="26">
        <v>364681911</v>
      </c>
      <c r="T157" s="26">
        <v>115480234</v>
      </c>
      <c r="U157" s="27">
        <v>114023786</v>
      </c>
      <c r="V157" s="27">
        <v>54976866</v>
      </c>
      <c r="W157" s="42">
        <v>284480886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143057260</v>
      </c>
      <c r="E158" s="27">
        <v>143057260</v>
      </c>
      <c r="F158" s="27">
        <v>102466426</v>
      </c>
      <c r="G158" s="36">
        <f t="shared" si="27"/>
        <v>0.7162616283857247</v>
      </c>
      <c r="H158" s="26">
        <v>52795218</v>
      </c>
      <c r="I158" s="27">
        <v>2293970</v>
      </c>
      <c r="J158" s="27">
        <v>985158</v>
      </c>
      <c r="K158" s="26">
        <v>56074346</v>
      </c>
      <c r="L158" s="26">
        <v>835277</v>
      </c>
      <c r="M158" s="27">
        <v>1530932</v>
      </c>
      <c r="N158" s="27">
        <v>40497263</v>
      </c>
      <c r="O158" s="26">
        <v>42863472</v>
      </c>
      <c r="P158" s="26">
        <v>296269</v>
      </c>
      <c r="Q158" s="27">
        <v>1734926</v>
      </c>
      <c r="R158" s="27">
        <v>613071</v>
      </c>
      <c r="S158" s="26">
        <v>2644266</v>
      </c>
      <c r="T158" s="26">
        <v>613071</v>
      </c>
      <c r="U158" s="27">
        <v>271271</v>
      </c>
      <c r="V158" s="27">
        <v>0</v>
      </c>
      <c r="W158" s="42">
        <v>884342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113161716</v>
      </c>
      <c r="E159" s="27">
        <v>113161716</v>
      </c>
      <c r="F159" s="27">
        <v>112775776</v>
      </c>
      <c r="G159" s="36">
        <f t="shared" si="27"/>
        <v>0.9965894826126532</v>
      </c>
      <c r="H159" s="26">
        <v>12403558</v>
      </c>
      <c r="I159" s="27">
        <v>467784</v>
      </c>
      <c r="J159" s="27">
        <v>257973</v>
      </c>
      <c r="K159" s="26">
        <v>13129315</v>
      </c>
      <c r="L159" s="26">
        <v>31667285</v>
      </c>
      <c r="M159" s="27">
        <v>1702970</v>
      </c>
      <c r="N159" s="27">
        <v>27002687</v>
      </c>
      <c r="O159" s="26">
        <v>60372942</v>
      </c>
      <c r="P159" s="26">
        <v>557343</v>
      </c>
      <c r="Q159" s="27">
        <v>1056928</v>
      </c>
      <c r="R159" s="27">
        <v>22879785</v>
      </c>
      <c r="S159" s="26">
        <v>24494056</v>
      </c>
      <c r="T159" s="26">
        <v>-614719</v>
      </c>
      <c r="U159" s="27">
        <v>256044</v>
      </c>
      <c r="V159" s="27">
        <v>15138138</v>
      </c>
      <c r="W159" s="42">
        <v>14779463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645833475</v>
      </c>
      <c r="E160" s="27">
        <v>654459317</v>
      </c>
      <c r="F160" s="27">
        <v>12071919877</v>
      </c>
      <c r="G160" s="36">
        <f t="shared" si="27"/>
        <v>18.44563835126821</v>
      </c>
      <c r="H160" s="26">
        <v>189160891</v>
      </c>
      <c r="I160" s="27">
        <v>12716700</v>
      </c>
      <c r="J160" s="27">
        <v>14939091</v>
      </c>
      <c r="K160" s="26">
        <v>216816682</v>
      </c>
      <c r="L160" s="26">
        <v>12085108</v>
      </c>
      <c r="M160" s="27">
        <v>15280146</v>
      </c>
      <c r="N160" s="27">
        <v>167973954</v>
      </c>
      <c r="O160" s="26">
        <v>195339208</v>
      </c>
      <c r="P160" s="26">
        <v>201028339</v>
      </c>
      <c r="Q160" s="27">
        <v>11722665</v>
      </c>
      <c r="R160" s="27">
        <v>561600235</v>
      </c>
      <c r="S160" s="26">
        <v>774351239</v>
      </c>
      <c r="T160" s="26">
        <v>4832051417</v>
      </c>
      <c r="U160" s="27">
        <v>1225602744</v>
      </c>
      <c r="V160" s="27">
        <v>4827758587</v>
      </c>
      <c r="W160" s="42">
        <v>10885412748</v>
      </c>
    </row>
    <row r="161" spans="1:23" ht="16.5">
      <c r="A161" s="18"/>
      <c r="B161" s="19" t="s">
        <v>296</v>
      </c>
      <c r="C161" s="20"/>
      <c r="D161" s="28">
        <f>SUM(D156:D160)</f>
        <v>2576431654</v>
      </c>
      <c r="E161" s="29">
        <f>SUM(E156:E160)</f>
        <v>2564088813</v>
      </c>
      <c r="F161" s="29">
        <f>SUM(F156:F160)</f>
        <v>13796619238</v>
      </c>
      <c r="G161" s="37">
        <f t="shared" si="27"/>
        <v>5.3807103591930066</v>
      </c>
      <c r="H161" s="28">
        <f aca="true" t="shared" si="32" ref="H161:W161">SUM(H156:H160)</f>
        <v>375623900</v>
      </c>
      <c r="I161" s="29">
        <f t="shared" si="32"/>
        <v>148730868</v>
      </c>
      <c r="J161" s="29">
        <f t="shared" si="32"/>
        <v>112638615</v>
      </c>
      <c r="K161" s="28">
        <f t="shared" si="32"/>
        <v>636993383</v>
      </c>
      <c r="L161" s="28">
        <f t="shared" si="32"/>
        <v>175051283</v>
      </c>
      <c r="M161" s="29">
        <f t="shared" si="32"/>
        <v>134744307</v>
      </c>
      <c r="N161" s="29">
        <f t="shared" si="32"/>
        <v>450139726</v>
      </c>
      <c r="O161" s="28">
        <f t="shared" si="32"/>
        <v>759935316</v>
      </c>
      <c r="P161" s="28">
        <f t="shared" si="32"/>
        <v>298320976</v>
      </c>
      <c r="Q161" s="29">
        <f t="shared" si="32"/>
        <v>128797095</v>
      </c>
      <c r="R161" s="29">
        <f t="shared" si="32"/>
        <v>759427477</v>
      </c>
      <c r="S161" s="28">
        <f t="shared" si="32"/>
        <v>1186545548</v>
      </c>
      <c r="T161" s="28">
        <f t="shared" si="32"/>
        <v>4954263727</v>
      </c>
      <c r="U161" s="29">
        <f t="shared" si="32"/>
        <v>1356832063</v>
      </c>
      <c r="V161" s="29">
        <f t="shared" si="32"/>
        <v>4902049201</v>
      </c>
      <c r="W161" s="43">
        <f t="shared" si="32"/>
        <v>11213144991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317813913</v>
      </c>
      <c r="E162" s="27">
        <v>316595418</v>
      </c>
      <c r="F162" s="27">
        <v>314297538</v>
      </c>
      <c r="G162" s="36">
        <f t="shared" si="27"/>
        <v>0.9927419038010209</v>
      </c>
      <c r="H162" s="26">
        <v>96005197</v>
      </c>
      <c r="I162" s="27">
        <v>14910149</v>
      </c>
      <c r="J162" s="27">
        <v>17426047</v>
      </c>
      <c r="K162" s="26">
        <v>128341393</v>
      </c>
      <c r="L162" s="26">
        <v>17478665</v>
      </c>
      <c r="M162" s="27">
        <v>16290018</v>
      </c>
      <c r="N162" s="27">
        <v>35696949</v>
      </c>
      <c r="O162" s="26">
        <v>69465632</v>
      </c>
      <c r="P162" s="26">
        <v>16236303</v>
      </c>
      <c r="Q162" s="27">
        <v>18077260</v>
      </c>
      <c r="R162" s="27">
        <v>26559311</v>
      </c>
      <c r="S162" s="26">
        <v>60872874</v>
      </c>
      <c r="T162" s="26">
        <v>15050697</v>
      </c>
      <c r="U162" s="27">
        <v>18595601</v>
      </c>
      <c r="V162" s="27">
        <v>21971341</v>
      </c>
      <c r="W162" s="42">
        <v>55617639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134347033</v>
      </c>
      <c r="E163" s="27">
        <v>153550946</v>
      </c>
      <c r="F163" s="27">
        <v>153410890</v>
      </c>
      <c r="G163" s="36">
        <f t="shared" si="27"/>
        <v>0.9990878857887336</v>
      </c>
      <c r="H163" s="26">
        <v>37619002</v>
      </c>
      <c r="I163" s="27">
        <v>2190858</v>
      </c>
      <c r="J163" s="27">
        <v>8401869</v>
      </c>
      <c r="K163" s="26">
        <v>48211729</v>
      </c>
      <c r="L163" s="26">
        <v>7953556</v>
      </c>
      <c r="M163" s="27">
        <v>2135838</v>
      </c>
      <c r="N163" s="27">
        <v>30368958</v>
      </c>
      <c r="O163" s="26">
        <v>40458352</v>
      </c>
      <c r="P163" s="26">
        <v>3205958</v>
      </c>
      <c r="Q163" s="27">
        <v>2775942</v>
      </c>
      <c r="R163" s="27">
        <v>26983847</v>
      </c>
      <c r="S163" s="26">
        <v>32965747</v>
      </c>
      <c r="T163" s="26">
        <v>26529848</v>
      </c>
      <c r="U163" s="27">
        <v>2536724</v>
      </c>
      <c r="V163" s="27">
        <v>2708490</v>
      </c>
      <c r="W163" s="42">
        <v>31775062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188796291</v>
      </c>
      <c r="E164" s="27">
        <v>195980520</v>
      </c>
      <c r="F164" s="27">
        <v>202284174</v>
      </c>
      <c r="G164" s="36">
        <f t="shared" si="27"/>
        <v>1.0321646967770062</v>
      </c>
      <c r="H164" s="26">
        <v>77822999</v>
      </c>
      <c r="I164" s="27">
        <v>3060637</v>
      </c>
      <c r="J164" s="27">
        <v>2389778</v>
      </c>
      <c r="K164" s="26">
        <v>83273414</v>
      </c>
      <c r="L164" s="26">
        <v>2538892</v>
      </c>
      <c r="M164" s="27">
        <v>2496928</v>
      </c>
      <c r="N164" s="27">
        <v>59717761</v>
      </c>
      <c r="O164" s="26">
        <v>64753581</v>
      </c>
      <c r="P164" s="26">
        <v>2731491</v>
      </c>
      <c r="Q164" s="27">
        <v>2780680</v>
      </c>
      <c r="R164" s="27">
        <v>42390129</v>
      </c>
      <c r="S164" s="26">
        <v>47902300</v>
      </c>
      <c r="T164" s="26">
        <v>1879790</v>
      </c>
      <c r="U164" s="27">
        <v>2860866</v>
      </c>
      <c r="V164" s="27">
        <v>1614223</v>
      </c>
      <c r="W164" s="42">
        <v>6354879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189312885</v>
      </c>
      <c r="E165" s="27">
        <v>164829938</v>
      </c>
      <c r="F165" s="27">
        <v>161746603</v>
      </c>
      <c r="G165" s="36">
        <f t="shared" si="27"/>
        <v>0.9812938411710135</v>
      </c>
      <c r="H165" s="26">
        <v>5779660</v>
      </c>
      <c r="I165" s="27">
        <v>4897588</v>
      </c>
      <c r="J165" s="27">
        <v>43577305</v>
      </c>
      <c r="K165" s="26">
        <v>54254553</v>
      </c>
      <c r="L165" s="26">
        <v>4640494</v>
      </c>
      <c r="M165" s="27">
        <v>5228898</v>
      </c>
      <c r="N165" s="27">
        <v>49489422</v>
      </c>
      <c r="O165" s="26">
        <v>59358814</v>
      </c>
      <c r="P165" s="26">
        <v>1345520</v>
      </c>
      <c r="Q165" s="27">
        <v>10016605</v>
      </c>
      <c r="R165" s="27">
        <v>12539567</v>
      </c>
      <c r="S165" s="26">
        <v>23901692</v>
      </c>
      <c r="T165" s="26">
        <v>4285876</v>
      </c>
      <c r="U165" s="27">
        <v>5275687</v>
      </c>
      <c r="V165" s="27">
        <v>14669981</v>
      </c>
      <c r="W165" s="42">
        <v>24231544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376993301</v>
      </c>
      <c r="E166" s="27">
        <v>376993301</v>
      </c>
      <c r="F166" s="27">
        <v>370062634</v>
      </c>
      <c r="G166" s="36">
        <f t="shared" si="27"/>
        <v>0.9816159412339266</v>
      </c>
      <c r="H166" s="26">
        <v>5804709</v>
      </c>
      <c r="I166" s="27">
        <v>125141808</v>
      </c>
      <c r="J166" s="27">
        <v>7727290</v>
      </c>
      <c r="K166" s="26">
        <v>138673807</v>
      </c>
      <c r="L166" s="26">
        <v>6146289</v>
      </c>
      <c r="M166" s="27">
        <v>36423274</v>
      </c>
      <c r="N166" s="27">
        <v>55227048</v>
      </c>
      <c r="O166" s="26">
        <v>97796611</v>
      </c>
      <c r="P166" s="26">
        <v>7904623</v>
      </c>
      <c r="Q166" s="27">
        <v>26054261</v>
      </c>
      <c r="R166" s="27">
        <v>76012000</v>
      </c>
      <c r="S166" s="26">
        <v>109970884</v>
      </c>
      <c r="T166" s="26">
        <v>6103246</v>
      </c>
      <c r="U166" s="27">
        <v>7065729</v>
      </c>
      <c r="V166" s="27">
        <v>10452357</v>
      </c>
      <c r="W166" s="42">
        <v>23621332</v>
      </c>
    </row>
    <row r="167" spans="1:23" ht="16.5">
      <c r="A167" s="18"/>
      <c r="B167" s="19" t="s">
        <v>307</v>
      </c>
      <c r="C167" s="20"/>
      <c r="D167" s="28">
        <f>SUM(D162:D166)</f>
        <v>1207263423</v>
      </c>
      <c r="E167" s="29">
        <f>SUM(E162:E166)</f>
        <v>1207950123</v>
      </c>
      <c r="F167" s="29">
        <f>SUM(F162:F166)</f>
        <v>1201801839</v>
      </c>
      <c r="G167" s="37">
        <f t="shared" si="27"/>
        <v>0.9949101507728395</v>
      </c>
      <c r="H167" s="28">
        <f aca="true" t="shared" si="33" ref="H167:W167">SUM(H162:H166)</f>
        <v>223031567</v>
      </c>
      <c r="I167" s="29">
        <f t="shared" si="33"/>
        <v>150201040</v>
      </c>
      <c r="J167" s="29">
        <f t="shared" si="33"/>
        <v>79522289</v>
      </c>
      <c r="K167" s="28">
        <f t="shared" si="33"/>
        <v>452754896</v>
      </c>
      <c r="L167" s="28">
        <f t="shared" si="33"/>
        <v>38757896</v>
      </c>
      <c r="M167" s="29">
        <f t="shared" si="33"/>
        <v>62574956</v>
      </c>
      <c r="N167" s="29">
        <f t="shared" si="33"/>
        <v>230500138</v>
      </c>
      <c r="O167" s="28">
        <f t="shared" si="33"/>
        <v>331832990</v>
      </c>
      <c r="P167" s="28">
        <f t="shared" si="33"/>
        <v>31423895</v>
      </c>
      <c r="Q167" s="29">
        <f t="shared" si="33"/>
        <v>59704748</v>
      </c>
      <c r="R167" s="29">
        <f t="shared" si="33"/>
        <v>184484854</v>
      </c>
      <c r="S167" s="28">
        <f t="shared" si="33"/>
        <v>275613497</v>
      </c>
      <c r="T167" s="28">
        <f t="shared" si="33"/>
        <v>53849457</v>
      </c>
      <c r="U167" s="29">
        <f t="shared" si="33"/>
        <v>36334607</v>
      </c>
      <c r="V167" s="29">
        <f t="shared" si="33"/>
        <v>51416392</v>
      </c>
      <c r="W167" s="43">
        <f t="shared" si="33"/>
        <v>141600456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58805826689</v>
      </c>
      <c r="E168" s="29">
        <f>SUM(E103,E105:E109,E111:E118,E120:E123,E125:E129,E131:E134,E136:E141,E143:E147,E149:E154,E156:E160,E162:E166)</f>
        <v>57937681726</v>
      </c>
      <c r="F168" s="29">
        <f>SUM(F103,F105:F109,F111:F118,F120:F123,F125:F129,F131:F134,F136:F141,F143:F147,F149:F154,F156:F160,F162:F166)</f>
        <v>76176881547</v>
      </c>
      <c r="G168" s="37">
        <f t="shared" si="27"/>
        <v>1.3148072079800703</v>
      </c>
      <c r="H168" s="28">
        <f aca="true" t="shared" si="34" ref="H168:W168">SUM(H103,H105:H109,H111:H118,H120:H123,H125:H129,H131:H134,H136:H141,H143:H147,H149:H154,H156:H160,H162:H166)</f>
        <v>6733667390</v>
      </c>
      <c r="I168" s="29">
        <f t="shared" si="34"/>
        <v>6271721688</v>
      </c>
      <c r="J168" s="29">
        <f t="shared" si="34"/>
        <v>3914773238</v>
      </c>
      <c r="K168" s="28">
        <f t="shared" si="34"/>
        <v>16920162316</v>
      </c>
      <c r="L168" s="28">
        <f t="shared" si="34"/>
        <v>3539163390</v>
      </c>
      <c r="M168" s="29">
        <f t="shared" si="34"/>
        <v>3905049114</v>
      </c>
      <c r="N168" s="29">
        <f t="shared" si="34"/>
        <v>6387007072</v>
      </c>
      <c r="O168" s="28">
        <f t="shared" si="34"/>
        <v>13831219576</v>
      </c>
      <c r="P168" s="28">
        <f t="shared" si="34"/>
        <v>3744649975</v>
      </c>
      <c r="Q168" s="29">
        <f t="shared" si="34"/>
        <v>3384077729</v>
      </c>
      <c r="R168" s="29">
        <f t="shared" si="34"/>
        <v>9370608356</v>
      </c>
      <c r="S168" s="28">
        <f t="shared" si="34"/>
        <v>16499336060</v>
      </c>
      <c r="T168" s="28">
        <f t="shared" si="34"/>
        <v>10878440192</v>
      </c>
      <c r="U168" s="29">
        <f t="shared" si="34"/>
        <v>7140689546</v>
      </c>
      <c r="V168" s="29">
        <f t="shared" si="34"/>
        <v>10907033857</v>
      </c>
      <c r="W168" s="43">
        <f t="shared" si="34"/>
        <v>28926163595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302600970</v>
      </c>
      <c r="E171" s="27">
        <v>336637363</v>
      </c>
      <c r="F171" s="27">
        <v>313240044</v>
      </c>
      <c r="G171" s="36">
        <f aca="true" t="shared" si="35" ref="G171:G203">IF($E171=0,0,$F171/$E171)</f>
        <v>0.9304969632856825</v>
      </c>
      <c r="H171" s="26">
        <v>104553469</v>
      </c>
      <c r="I171" s="27">
        <v>6078082</v>
      </c>
      <c r="J171" s="27">
        <v>4694314</v>
      </c>
      <c r="K171" s="26">
        <v>115325865</v>
      </c>
      <c r="L171" s="26">
        <v>5457388</v>
      </c>
      <c r="M171" s="27">
        <v>8112695</v>
      </c>
      <c r="N171" s="27">
        <v>83319778</v>
      </c>
      <c r="O171" s="26">
        <v>96889861</v>
      </c>
      <c r="P171" s="26">
        <v>5352028</v>
      </c>
      <c r="Q171" s="27">
        <v>7342544</v>
      </c>
      <c r="R171" s="27">
        <v>63442184</v>
      </c>
      <c r="S171" s="26">
        <v>76136756</v>
      </c>
      <c r="T171" s="26">
        <v>6720195</v>
      </c>
      <c r="U171" s="27">
        <v>9226906</v>
      </c>
      <c r="V171" s="27">
        <v>8940461</v>
      </c>
      <c r="W171" s="42">
        <v>24887562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298671898</v>
      </c>
      <c r="E172" s="27">
        <v>319256338</v>
      </c>
      <c r="F172" s="27">
        <v>274864629</v>
      </c>
      <c r="G172" s="36">
        <f t="shared" si="35"/>
        <v>0.8609527714372267</v>
      </c>
      <c r="H172" s="26">
        <v>93418369</v>
      </c>
      <c r="I172" s="27">
        <v>643593</v>
      </c>
      <c r="J172" s="27">
        <v>13373711</v>
      </c>
      <c r="K172" s="26">
        <v>107435673</v>
      </c>
      <c r="L172" s="26">
        <v>4953319</v>
      </c>
      <c r="M172" s="27">
        <v>4885252</v>
      </c>
      <c r="N172" s="27">
        <v>75990096</v>
      </c>
      <c r="O172" s="26">
        <v>85828667</v>
      </c>
      <c r="P172" s="26">
        <v>5340500</v>
      </c>
      <c r="Q172" s="27">
        <v>4717100</v>
      </c>
      <c r="R172" s="27">
        <v>60180042</v>
      </c>
      <c r="S172" s="26">
        <v>70237642</v>
      </c>
      <c r="T172" s="26">
        <v>4317041</v>
      </c>
      <c r="U172" s="27">
        <v>5229210</v>
      </c>
      <c r="V172" s="27">
        <v>1816396</v>
      </c>
      <c r="W172" s="42">
        <v>11362647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1058796826</v>
      </c>
      <c r="E173" s="27">
        <v>1058796826</v>
      </c>
      <c r="F173" s="27">
        <v>1008952725</v>
      </c>
      <c r="G173" s="36">
        <f t="shared" si="35"/>
        <v>0.9529238284664069</v>
      </c>
      <c r="H173" s="26">
        <v>197890512</v>
      </c>
      <c r="I173" s="27">
        <v>51959223</v>
      </c>
      <c r="J173" s="27">
        <v>62392563</v>
      </c>
      <c r="K173" s="26">
        <v>312242298</v>
      </c>
      <c r="L173" s="26">
        <v>45157323</v>
      </c>
      <c r="M173" s="27">
        <v>68541220</v>
      </c>
      <c r="N173" s="27">
        <v>160044882</v>
      </c>
      <c r="O173" s="26">
        <v>273743425</v>
      </c>
      <c r="P173" s="26">
        <v>53555178</v>
      </c>
      <c r="Q173" s="27">
        <v>56779640</v>
      </c>
      <c r="R173" s="27">
        <v>147498542</v>
      </c>
      <c r="S173" s="26">
        <v>257833360</v>
      </c>
      <c r="T173" s="26">
        <v>50472721</v>
      </c>
      <c r="U173" s="27">
        <v>59493171</v>
      </c>
      <c r="V173" s="27">
        <v>55167750</v>
      </c>
      <c r="W173" s="42">
        <v>165133642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475671701</v>
      </c>
      <c r="E174" s="27">
        <v>475471701</v>
      </c>
      <c r="F174" s="27">
        <v>404282711</v>
      </c>
      <c r="G174" s="36">
        <f t="shared" si="35"/>
        <v>0.8502771251153809</v>
      </c>
      <c r="H174" s="26">
        <v>71665648</v>
      </c>
      <c r="I174" s="27">
        <v>24162302</v>
      </c>
      <c r="J174" s="27">
        <v>23894771</v>
      </c>
      <c r="K174" s="26">
        <v>119722721</v>
      </c>
      <c r="L174" s="26">
        <v>20893111</v>
      </c>
      <c r="M174" s="27">
        <v>21164059</v>
      </c>
      <c r="N174" s="27">
        <v>62649940</v>
      </c>
      <c r="O174" s="26">
        <v>104707110</v>
      </c>
      <c r="P174" s="26">
        <v>28905055</v>
      </c>
      <c r="Q174" s="27">
        <v>22487960</v>
      </c>
      <c r="R174" s="27">
        <v>56174584</v>
      </c>
      <c r="S174" s="26">
        <v>107567599</v>
      </c>
      <c r="T174" s="26">
        <v>27644472</v>
      </c>
      <c r="U174" s="27">
        <v>23666537</v>
      </c>
      <c r="V174" s="27">
        <v>20974272</v>
      </c>
      <c r="W174" s="42">
        <v>72285281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176289942</v>
      </c>
      <c r="E175" s="27">
        <v>191507293</v>
      </c>
      <c r="F175" s="27">
        <v>198616048</v>
      </c>
      <c r="G175" s="36">
        <f t="shared" si="35"/>
        <v>1.0371200223690697</v>
      </c>
      <c r="H175" s="26">
        <v>48764100</v>
      </c>
      <c r="I175" s="27">
        <v>7340271</v>
      </c>
      <c r="J175" s="27">
        <v>9900105</v>
      </c>
      <c r="K175" s="26">
        <v>66004476</v>
      </c>
      <c r="L175" s="26">
        <v>11141606</v>
      </c>
      <c r="M175" s="27">
        <v>8446833</v>
      </c>
      <c r="N175" s="27">
        <v>39125994</v>
      </c>
      <c r="O175" s="26">
        <v>58714433</v>
      </c>
      <c r="P175" s="26">
        <v>7972907</v>
      </c>
      <c r="Q175" s="27">
        <v>8855656</v>
      </c>
      <c r="R175" s="27">
        <v>34052537</v>
      </c>
      <c r="S175" s="26">
        <v>50881100</v>
      </c>
      <c r="T175" s="26">
        <v>7705990</v>
      </c>
      <c r="U175" s="27">
        <v>6073313</v>
      </c>
      <c r="V175" s="27">
        <v>9236736</v>
      </c>
      <c r="W175" s="42">
        <v>23016039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1026359250</v>
      </c>
      <c r="E176" s="27">
        <v>235218738</v>
      </c>
      <c r="F176" s="27">
        <v>995656235</v>
      </c>
      <c r="G176" s="36">
        <f t="shared" si="35"/>
        <v>4.2328950638277805</v>
      </c>
      <c r="H176" s="26">
        <v>290168320</v>
      </c>
      <c r="I176" s="27">
        <v>15552027</v>
      </c>
      <c r="J176" s="27">
        <v>15552027</v>
      </c>
      <c r="K176" s="26">
        <v>321272374</v>
      </c>
      <c r="L176" s="26">
        <v>18805615</v>
      </c>
      <c r="M176" s="27">
        <v>2688399</v>
      </c>
      <c r="N176" s="27">
        <v>307996243</v>
      </c>
      <c r="O176" s="26">
        <v>329490257</v>
      </c>
      <c r="P176" s="26">
        <v>95277942</v>
      </c>
      <c r="Q176" s="27">
        <v>37372178</v>
      </c>
      <c r="R176" s="27">
        <v>202436440</v>
      </c>
      <c r="S176" s="26">
        <v>335086560</v>
      </c>
      <c r="T176" s="26">
        <v>8431041</v>
      </c>
      <c r="U176" s="27">
        <v>102894</v>
      </c>
      <c r="V176" s="27">
        <v>1273109</v>
      </c>
      <c r="W176" s="42">
        <v>9807044</v>
      </c>
    </row>
    <row r="177" spans="1:23" ht="16.5">
      <c r="A177" s="18"/>
      <c r="B177" s="19" t="s">
        <v>322</v>
      </c>
      <c r="C177" s="20"/>
      <c r="D177" s="28">
        <f>SUM(D171:D176)</f>
        <v>3338390587</v>
      </c>
      <c r="E177" s="29">
        <f>SUM(E171:E176)</f>
        <v>2616888259</v>
      </c>
      <c r="F177" s="29">
        <f>SUM(F171:F176)</f>
        <v>3195612392</v>
      </c>
      <c r="G177" s="37">
        <f t="shared" si="35"/>
        <v>1.2211497304134604</v>
      </c>
      <c r="H177" s="28">
        <f aca="true" t="shared" si="36" ref="H177:W177">SUM(H171:H176)</f>
        <v>806460418</v>
      </c>
      <c r="I177" s="29">
        <f t="shared" si="36"/>
        <v>105735498</v>
      </c>
      <c r="J177" s="29">
        <f t="shared" si="36"/>
        <v>129807491</v>
      </c>
      <c r="K177" s="28">
        <f t="shared" si="36"/>
        <v>1042003407</v>
      </c>
      <c r="L177" s="28">
        <f t="shared" si="36"/>
        <v>106408362</v>
      </c>
      <c r="M177" s="29">
        <f t="shared" si="36"/>
        <v>113838458</v>
      </c>
      <c r="N177" s="29">
        <f t="shared" si="36"/>
        <v>729126933</v>
      </c>
      <c r="O177" s="28">
        <f t="shared" si="36"/>
        <v>949373753</v>
      </c>
      <c r="P177" s="28">
        <f t="shared" si="36"/>
        <v>196403610</v>
      </c>
      <c r="Q177" s="29">
        <f t="shared" si="36"/>
        <v>137555078</v>
      </c>
      <c r="R177" s="29">
        <f t="shared" si="36"/>
        <v>563784329</v>
      </c>
      <c r="S177" s="28">
        <f t="shared" si="36"/>
        <v>897743017</v>
      </c>
      <c r="T177" s="28">
        <f t="shared" si="36"/>
        <v>105291460</v>
      </c>
      <c r="U177" s="29">
        <f t="shared" si="36"/>
        <v>103792031</v>
      </c>
      <c r="V177" s="29">
        <f t="shared" si="36"/>
        <v>97408724</v>
      </c>
      <c r="W177" s="43">
        <f t="shared" si="36"/>
        <v>306492215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296065000</v>
      </c>
      <c r="E178" s="27">
        <v>296065000</v>
      </c>
      <c r="F178" s="27">
        <v>236620721</v>
      </c>
      <c r="G178" s="36">
        <f t="shared" si="35"/>
        <v>0.7992188235691486</v>
      </c>
      <c r="H178" s="26">
        <v>58686424</v>
      </c>
      <c r="I178" s="27">
        <v>8393655</v>
      </c>
      <c r="J178" s="27">
        <v>10921311</v>
      </c>
      <c r="K178" s="26">
        <v>78001390</v>
      </c>
      <c r="L178" s="26">
        <v>10044893</v>
      </c>
      <c r="M178" s="27">
        <v>10565243</v>
      </c>
      <c r="N178" s="27">
        <v>44840243</v>
      </c>
      <c r="O178" s="26">
        <v>65450379</v>
      </c>
      <c r="P178" s="26">
        <v>11093514</v>
      </c>
      <c r="Q178" s="27">
        <v>11648363</v>
      </c>
      <c r="R178" s="27">
        <v>37615782</v>
      </c>
      <c r="S178" s="26">
        <v>60357659</v>
      </c>
      <c r="T178" s="26">
        <v>10363467</v>
      </c>
      <c r="U178" s="27">
        <v>11022115</v>
      </c>
      <c r="V178" s="27">
        <v>11425711</v>
      </c>
      <c r="W178" s="42">
        <v>32811293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782779721</v>
      </c>
      <c r="E179" s="27">
        <v>712857719</v>
      </c>
      <c r="F179" s="27">
        <v>393540816</v>
      </c>
      <c r="G179" s="36">
        <f t="shared" si="35"/>
        <v>0.552060818745234</v>
      </c>
      <c r="H179" s="26">
        <v>164925960</v>
      </c>
      <c r="I179" s="27">
        <v>16228053</v>
      </c>
      <c r="J179" s="27">
        <v>15318319</v>
      </c>
      <c r="K179" s="26">
        <v>196472332</v>
      </c>
      <c r="L179" s="26">
        <v>14587500</v>
      </c>
      <c r="M179" s="27">
        <v>15918623</v>
      </c>
      <c r="N179" s="27">
        <v>15428240</v>
      </c>
      <c r="O179" s="26">
        <v>45934363</v>
      </c>
      <c r="P179" s="26">
        <v>20916550</v>
      </c>
      <c r="Q179" s="27">
        <v>18229402</v>
      </c>
      <c r="R179" s="27">
        <v>21572786</v>
      </c>
      <c r="S179" s="26">
        <v>60718738</v>
      </c>
      <c r="T179" s="26">
        <v>25468867</v>
      </c>
      <c r="U179" s="27">
        <v>26065855</v>
      </c>
      <c r="V179" s="27">
        <v>38880661</v>
      </c>
      <c r="W179" s="42">
        <v>90415383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803254128</v>
      </c>
      <c r="E180" s="27">
        <v>842127000</v>
      </c>
      <c r="F180" s="27">
        <v>645613820</v>
      </c>
      <c r="G180" s="36">
        <f t="shared" si="35"/>
        <v>0.7666466221840649</v>
      </c>
      <c r="H180" s="26">
        <v>167361605</v>
      </c>
      <c r="I180" s="27">
        <v>48435233</v>
      </c>
      <c r="J180" s="27">
        <v>36637504</v>
      </c>
      <c r="K180" s="26">
        <v>252434342</v>
      </c>
      <c r="L180" s="26">
        <v>30794371</v>
      </c>
      <c r="M180" s="27">
        <v>45495468</v>
      </c>
      <c r="N180" s="27">
        <v>150604330</v>
      </c>
      <c r="O180" s="26">
        <v>226894169</v>
      </c>
      <c r="P180" s="26">
        <v>32453040</v>
      </c>
      <c r="Q180" s="27">
        <v>36337263</v>
      </c>
      <c r="R180" s="27">
        <v>42620349</v>
      </c>
      <c r="S180" s="26">
        <v>111410652</v>
      </c>
      <c r="T180" s="26">
        <v>54874657</v>
      </c>
      <c r="U180" s="27">
        <v>0</v>
      </c>
      <c r="V180" s="27">
        <v>0</v>
      </c>
      <c r="W180" s="42">
        <v>54874657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344636000</v>
      </c>
      <c r="E181" s="27">
        <v>344636000</v>
      </c>
      <c r="F181" s="27">
        <v>247004488</v>
      </c>
      <c r="G181" s="36">
        <f t="shared" si="35"/>
        <v>0.7167112199538064</v>
      </c>
      <c r="H181" s="26">
        <v>129715511</v>
      </c>
      <c r="I181" s="27">
        <v>3389320</v>
      </c>
      <c r="J181" s="27">
        <v>2043807</v>
      </c>
      <c r="K181" s="26">
        <v>135148638</v>
      </c>
      <c r="L181" s="26">
        <v>1636427</v>
      </c>
      <c r="M181" s="27">
        <v>1800483</v>
      </c>
      <c r="N181" s="27">
        <v>103908268</v>
      </c>
      <c r="O181" s="26">
        <v>107345178</v>
      </c>
      <c r="P181" s="26">
        <v>1584273</v>
      </c>
      <c r="Q181" s="27">
        <v>0</v>
      </c>
      <c r="R181" s="27">
        <v>0</v>
      </c>
      <c r="S181" s="26">
        <v>1584273</v>
      </c>
      <c r="T181" s="26">
        <v>2926399</v>
      </c>
      <c r="U181" s="27">
        <v>0</v>
      </c>
      <c r="V181" s="27">
        <v>0</v>
      </c>
      <c r="W181" s="42">
        <v>2926399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901224124</v>
      </c>
      <c r="E182" s="27">
        <v>939930388</v>
      </c>
      <c r="F182" s="27">
        <v>1062371762</v>
      </c>
      <c r="G182" s="36">
        <f t="shared" si="35"/>
        <v>1.130266427772947</v>
      </c>
      <c r="H182" s="26">
        <v>35333048</v>
      </c>
      <c r="I182" s="27">
        <v>33752062</v>
      </c>
      <c r="J182" s="27">
        <v>4439687</v>
      </c>
      <c r="K182" s="26">
        <v>73524797</v>
      </c>
      <c r="L182" s="26">
        <v>3766200</v>
      </c>
      <c r="M182" s="27">
        <v>56404889</v>
      </c>
      <c r="N182" s="27">
        <v>534627089</v>
      </c>
      <c r="O182" s="26">
        <v>594798178</v>
      </c>
      <c r="P182" s="26">
        <v>44109690</v>
      </c>
      <c r="Q182" s="27">
        <v>43751881</v>
      </c>
      <c r="R182" s="27">
        <v>205872087</v>
      </c>
      <c r="S182" s="26">
        <v>293733658</v>
      </c>
      <c r="T182" s="26">
        <v>19350985</v>
      </c>
      <c r="U182" s="27">
        <v>40482072</v>
      </c>
      <c r="V182" s="27">
        <v>40482072</v>
      </c>
      <c r="W182" s="42">
        <v>100315129</v>
      </c>
    </row>
    <row r="183" spans="1:23" ht="16.5">
      <c r="A183" s="18"/>
      <c r="B183" s="19" t="s">
        <v>333</v>
      </c>
      <c r="C183" s="20"/>
      <c r="D183" s="28">
        <f>SUM(D178:D182)</f>
        <v>3127958973</v>
      </c>
      <c r="E183" s="29">
        <f>SUM(E178:E182)</f>
        <v>3135616107</v>
      </c>
      <c r="F183" s="29">
        <f>SUM(F178:F182)</f>
        <v>2585151607</v>
      </c>
      <c r="G183" s="37">
        <f t="shared" si="35"/>
        <v>0.8244477381108184</v>
      </c>
      <c r="H183" s="28">
        <f aca="true" t="shared" si="37" ref="H183:W183">SUM(H178:H182)</f>
        <v>556022548</v>
      </c>
      <c r="I183" s="29">
        <f t="shared" si="37"/>
        <v>110198323</v>
      </c>
      <c r="J183" s="29">
        <f t="shared" si="37"/>
        <v>69360628</v>
      </c>
      <c r="K183" s="28">
        <f t="shared" si="37"/>
        <v>735581499</v>
      </c>
      <c r="L183" s="28">
        <f t="shared" si="37"/>
        <v>60829391</v>
      </c>
      <c r="M183" s="29">
        <f t="shared" si="37"/>
        <v>130184706</v>
      </c>
      <c r="N183" s="29">
        <f t="shared" si="37"/>
        <v>849408170</v>
      </c>
      <c r="O183" s="28">
        <f t="shared" si="37"/>
        <v>1040422267</v>
      </c>
      <c r="P183" s="28">
        <f t="shared" si="37"/>
        <v>110157067</v>
      </c>
      <c r="Q183" s="29">
        <f t="shared" si="37"/>
        <v>109966909</v>
      </c>
      <c r="R183" s="29">
        <f t="shared" si="37"/>
        <v>307681004</v>
      </c>
      <c r="S183" s="28">
        <f t="shared" si="37"/>
        <v>527804980</v>
      </c>
      <c r="T183" s="28">
        <f t="shared" si="37"/>
        <v>112984375</v>
      </c>
      <c r="U183" s="29">
        <f t="shared" si="37"/>
        <v>77570042</v>
      </c>
      <c r="V183" s="29">
        <f t="shared" si="37"/>
        <v>90788444</v>
      </c>
      <c r="W183" s="43">
        <f t="shared" si="37"/>
        <v>281342861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269152996</v>
      </c>
      <c r="E184" s="27">
        <v>269152996</v>
      </c>
      <c r="F184" s="27">
        <v>251172809</v>
      </c>
      <c r="G184" s="36">
        <f t="shared" si="35"/>
        <v>0.933197150813064</v>
      </c>
      <c r="H184" s="26">
        <v>92394884</v>
      </c>
      <c r="I184" s="27">
        <v>659374</v>
      </c>
      <c r="J184" s="27">
        <v>5016593</v>
      </c>
      <c r="K184" s="26">
        <v>98070851</v>
      </c>
      <c r="L184" s="26">
        <v>3868704</v>
      </c>
      <c r="M184" s="27">
        <v>2958066</v>
      </c>
      <c r="N184" s="27">
        <v>50121065</v>
      </c>
      <c r="O184" s="26">
        <v>56947835</v>
      </c>
      <c r="P184" s="26">
        <v>3147849</v>
      </c>
      <c r="Q184" s="27">
        <v>1632626</v>
      </c>
      <c r="R184" s="27">
        <v>45686824</v>
      </c>
      <c r="S184" s="26">
        <v>50467299</v>
      </c>
      <c r="T184" s="26">
        <v>45686824</v>
      </c>
      <c r="U184" s="27">
        <v>0</v>
      </c>
      <c r="V184" s="27">
        <v>0</v>
      </c>
      <c r="W184" s="42">
        <v>45686824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171964781</v>
      </c>
      <c r="E185" s="27">
        <v>193846705</v>
      </c>
      <c r="F185" s="27">
        <v>218265607</v>
      </c>
      <c r="G185" s="36">
        <f t="shared" si="35"/>
        <v>1.125970168025296</v>
      </c>
      <c r="H185" s="26">
        <v>55537531</v>
      </c>
      <c r="I185" s="27">
        <v>2354574</v>
      </c>
      <c r="J185" s="27">
        <v>2232344</v>
      </c>
      <c r="K185" s="26">
        <v>60124449</v>
      </c>
      <c r="L185" s="26">
        <v>2563714</v>
      </c>
      <c r="M185" s="27">
        <v>2675878</v>
      </c>
      <c r="N185" s="27">
        <v>24411700</v>
      </c>
      <c r="O185" s="26">
        <v>29651292</v>
      </c>
      <c r="P185" s="26">
        <v>3012797</v>
      </c>
      <c r="Q185" s="27">
        <v>3195689</v>
      </c>
      <c r="R185" s="27">
        <v>52129568</v>
      </c>
      <c r="S185" s="26">
        <v>58338054</v>
      </c>
      <c r="T185" s="26">
        <v>54519393</v>
      </c>
      <c r="U185" s="27">
        <v>3517532</v>
      </c>
      <c r="V185" s="27">
        <v>12114887</v>
      </c>
      <c r="W185" s="42">
        <v>70151812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3292262001</v>
      </c>
      <c r="E186" s="27">
        <v>3351706672</v>
      </c>
      <c r="F186" s="27">
        <v>2874100765</v>
      </c>
      <c r="G186" s="36">
        <f t="shared" si="35"/>
        <v>0.8575036679104716</v>
      </c>
      <c r="H186" s="26">
        <v>250573304</v>
      </c>
      <c r="I186" s="27">
        <v>221711485</v>
      </c>
      <c r="J186" s="27">
        <v>257482381</v>
      </c>
      <c r="K186" s="26">
        <v>729767170</v>
      </c>
      <c r="L186" s="26">
        <v>226886266</v>
      </c>
      <c r="M186" s="27">
        <v>241198858</v>
      </c>
      <c r="N186" s="27">
        <v>242314596</v>
      </c>
      <c r="O186" s="26">
        <v>710399720</v>
      </c>
      <c r="P186" s="26">
        <v>209675493</v>
      </c>
      <c r="Q186" s="27">
        <v>231882236</v>
      </c>
      <c r="R186" s="27">
        <v>237532785</v>
      </c>
      <c r="S186" s="26">
        <v>679090514</v>
      </c>
      <c r="T186" s="26">
        <v>257279802</v>
      </c>
      <c r="U186" s="27">
        <v>248725943</v>
      </c>
      <c r="V186" s="27">
        <v>248837616</v>
      </c>
      <c r="W186" s="42">
        <v>754843361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480490994</v>
      </c>
      <c r="E187" s="27">
        <v>511045614</v>
      </c>
      <c r="F187" s="27">
        <v>296125753</v>
      </c>
      <c r="G187" s="36">
        <f t="shared" si="35"/>
        <v>0.5794507278561636</v>
      </c>
      <c r="H187" s="26">
        <v>91476213</v>
      </c>
      <c r="I187" s="27">
        <v>18892129</v>
      </c>
      <c r="J187" s="27">
        <v>11022354</v>
      </c>
      <c r="K187" s="26">
        <v>121390696</v>
      </c>
      <c r="L187" s="26">
        <v>11788757</v>
      </c>
      <c r="M187" s="27">
        <v>14076569</v>
      </c>
      <c r="N187" s="27">
        <v>56182605</v>
      </c>
      <c r="O187" s="26">
        <v>82047931</v>
      </c>
      <c r="P187" s="26">
        <v>13679433</v>
      </c>
      <c r="Q187" s="27">
        <v>-1166169</v>
      </c>
      <c r="R187" s="27">
        <v>43380683</v>
      </c>
      <c r="S187" s="26">
        <v>55893947</v>
      </c>
      <c r="T187" s="26">
        <v>12137118</v>
      </c>
      <c r="U187" s="27">
        <v>11683156</v>
      </c>
      <c r="V187" s="27">
        <v>12972905</v>
      </c>
      <c r="W187" s="42">
        <v>36793179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704040000</v>
      </c>
      <c r="E188" s="27">
        <v>739441000</v>
      </c>
      <c r="F188" s="27">
        <v>705406502</v>
      </c>
      <c r="G188" s="36">
        <f t="shared" si="35"/>
        <v>0.9539726658381128</v>
      </c>
      <c r="H188" s="26">
        <v>191192074</v>
      </c>
      <c r="I188" s="27">
        <v>111129</v>
      </c>
      <c r="J188" s="27">
        <v>46920046</v>
      </c>
      <c r="K188" s="26">
        <v>238223249</v>
      </c>
      <c r="L188" s="26">
        <v>1831965</v>
      </c>
      <c r="M188" s="27">
        <v>18594849</v>
      </c>
      <c r="N188" s="27">
        <v>184229932</v>
      </c>
      <c r="O188" s="26">
        <v>204656746</v>
      </c>
      <c r="P188" s="26">
        <v>37810884</v>
      </c>
      <c r="Q188" s="27">
        <v>13683284</v>
      </c>
      <c r="R188" s="27">
        <v>135547204</v>
      </c>
      <c r="S188" s="26">
        <v>187041372</v>
      </c>
      <c r="T188" s="26">
        <v>40661937</v>
      </c>
      <c r="U188" s="27">
        <v>29655451</v>
      </c>
      <c r="V188" s="27">
        <v>5167747</v>
      </c>
      <c r="W188" s="42">
        <v>75485135</v>
      </c>
    </row>
    <row r="189" spans="1:23" ht="16.5">
      <c r="A189" s="18"/>
      <c r="B189" s="19" t="s">
        <v>344</v>
      </c>
      <c r="C189" s="20"/>
      <c r="D189" s="28">
        <f>SUM(D184:D188)</f>
        <v>4917910772</v>
      </c>
      <c r="E189" s="29">
        <f>SUM(E184:E188)</f>
        <v>5065192987</v>
      </c>
      <c r="F189" s="29">
        <f>SUM(F184:F188)</f>
        <v>4345071436</v>
      </c>
      <c r="G189" s="37">
        <f t="shared" si="35"/>
        <v>0.8578293950796706</v>
      </c>
      <c r="H189" s="28">
        <f aca="true" t="shared" si="38" ref="H189:W189">SUM(H184:H188)</f>
        <v>681174006</v>
      </c>
      <c r="I189" s="29">
        <f t="shared" si="38"/>
        <v>243728691</v>
      </c>
      <c r="J189" s="29">
        <f t="shared" si="38"/>
        <v>322673718</v>
      </c>
      <c r="K189" s="28">
        <f t="shared" si="38"/>
        <v>1247576415</v>
      </c>
      <c r="L189" s="28">
        <f t="shared" si="38"/>
        <v>246939406</v>
      </c>
      <c r="M189" s="29">
        <f t="shared" si="38"/>
        <v>279504220</v>
      </c>
      <c r="N189" s="29">
        <f t="shared" si="38"/>
        <v>557259898</v>
      </c>
      <c r="O189" s="28">
        <f t="shared" si="38"/>
        <v>1083703524</v>
      </c>
      <c r="P189" s="28">
        <f t="shared" si="38"/>
        <v>267326456</v>
      </c>
      <c r="Q189" s="29">
        <f t="shared" si="38"/>
        <v>249227666</v>
      </c>
      <c r="R189" s="29">
        <f t="shared" si="38"/>
        <v>514277064</v>
      </c>
      <c r="S189" s="28">
        <f t="shared" si="38"/>
        <v>1030831186</v>
      </c>
      <c r="T189" s="28">
        <f t="shared" si="38"/>
        <v>410285074</v>
      </c>
      <c r="U189" s="29">
        <f t="shared" si="38"/>
        <v>293582082</v>
      </c>
      <c r="V189" s="29">
        <f t="shared" si="38"/>
        <v>279093155</v>
      </c>
      <c r="W189" s="43">
        <f t="shared" si="38"/>
        <v>982960311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284086571</v>
      </c>
      <c r="E190" s="27">
        <v>290611291</v>
      </c>
      <c r="F190" s="27">
        <v>211959808</v>
      </c>
      <c r="G190" s="36">
        <f t="shared" si="35"/>
        <v>0.7293584749258761</v>
      </c>
      <c r="H190" s="26">
        <v>43937008</v>
      </c>
      <c r="I190" s="27">
        <v>14656855</v>
      </c>
      <c r="J190" s="27">
        <v>15952320</v>
      </c>
      <c r="K190" s="26">
        <v>74546183</v>
      </c>
      <c r="L190" s="26">
        <v>13783627</v>
      </c>
      <c r="M190" s="27">
        <v>7371341</v>
      </c>
      <c r="N190" s="27">
        <v>36976212</v>
      </c>
      <c r="O190" s="26">
        <v>58131180</v>
      </c>
      <c r="P190" s="26">
        <v>21363620</v>
      </c>
      <c r="Q190" s="27">
        <v>0</v>
      </c>
      <c r="R190" s="27">
        <v>31662577</v>
      </c>
      <c r="S190" s="26">
        <v>53026197</v>
      </c>
      <c r="T190" s="26">
        <v>13872488</v>
      </c>
      <c r="U190" s="27">
        <v>12383760</v>
      </c>
      <c r="V190" s="27">
        <v>0</v>
      </c>
      <c r="W190" s="42">
        <v>26256248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461533002</v>
      </c>
      <c r="E191" s="27">
        <v>453538000</v>
      </c>
      <c r="F191" s="27">
        <v>391595710</v>
      </c>
      <c r="G191" s="36">
        <f t="shared" si="35"/>
        <v>0.8634242555199344</v>
      </c>
      <c r="H191" s="26">
        <v>57706375</v>
      </c>
      <c r="I191" s="27">
        <v>31399995</v>
      </c>
      <c r="J191" s="27">
        <v>26985958</v>
      </c>
      <c r="K191" s="26">
        <v>116092328</v>
      </c>
      <c r="L191" s="26">
        <v>33589000</v>
      </c>
      <c r="M191" s="27">
        <v>50287152</v>
      </c>
      <c r="N191" s="27">
        <v>31099032</v>
      </c>
      <c r="O191" s="26">
        <v>114975184</v>
      </c>
      <c r="P191" s="26">
        <v>29942574</v>
      </c>
      <c r="Q191" s="27">
        <v>36348007</v>
      </c>
      <c r="R191" s="27">
        <v>32963716</v>
      </c>
      <c r="S191" s="26">
        <v>99254297</v>
      </c>
      <c r="T191" s="26">
        <v>31798190</v>
      </c>
      <c r="U191" s="27">
        <v>29475711</v>
      </c>
      <c r="V191" s="27">
        <v>0</v>
      </c>
      <c r="W191" s="42">
        <v>61273901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395349577</v>
      </c>
      <c r="E192" s="27">
        <v>394276636</v>
      </c>
      <c r="F192" s="27">
        <v>187544614</v>
      </c>
      <c r="G192" s="36">
        <f t="shared" si="35"/>
        <v>0.4756675817838722</v>
      </c>
      <c r="H192" s="26">
        <v>49511339</v>
      </c>
      <c r="I192" s="27">
        <v>19254205</v>
      </c>
      <c r="J192" s="27">
        <v>18948122</v>
      </c>
      <c r="K192" s="26">
        <v>87713666</v>
      </c>
      <c r="L192" s="26">
        <v>18155298</v>
      </c>
      <c r="M192" s="27">
        <v>12085351</v>
      </c>
      <c r="N192" s="27">
        <v>25426643</v>
      </c>
      <c r="O192" s="26">
        <v>55667292</v>
      </c>
      <c r="P192" s="26">
        <v>18895094</v>
      </c>
      <c r="Q192" s="27">
        <v>13554313</v>
      </c>
      <c r="R192" s="27">
        <v>0</v>
      </c>
      <c r="S192" s="26">
        <v>32449407</v>
      </c>
      <c r="T192" s="26">
        <v>0</v>
      </c>
      <c r="U192" s="27">
        <v>11714249</v>
      </c>
      <c r="V192" s="27">
        <v>0</v>
      </c>
      <c r="W192" s="42">
        <v>11714249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885064353</v>
      </c>
      <c r="E193" s="27">
        <v>862008009</v>
      </c>
      <c r="F193" s="27">
        <v>618010639</v>
      </c>
      <c r="G193" s="36">
        <f t="shared" si="35"/>
        <v>0.7169430359666182</v>
      </c>
      <c r="H193" s="26">
        <v>0</v>
      </c>
      <c r="I193" s="27">
        <v>34328074</v>
      </c>
      <c r="J193" s="27">
        <v>0</v>
      </c>
      <c r="K193" s="26">
        <v>34328074</v>
      </c>
      <c r="L193" s="26">
        <v>2293210</v>
      </c>
      <c r="M193" s="27">
        <v>34675754</v>
      </c>
      <c r="N193" s="27">
        <v>150774103</v>
      </c>
      <c r="O193" s="26">
        <v>187743067</v>
      </c>
      <c r="P193" s="26">
        <v>105562904</v>
      </c>
      <c r="Q193" s="27">
        <v>35293579</v>
      </c>
      <c r="R193" s="27">
        <v>156101799</v>
      </c>
      <c r="S193" s="26">
        <v>296958282</v>
      </c>
      <c r="T193" s="26">
        <v>36513342</v>
      </c>
      <c r="U193" s="27">
        <v>32624243</v>
      </c>
      <c r="V193" s="27">
        <v>29843631</v>
      </c>
      <c r="W193" s="42">
        <v>98981216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462036513</v>
      </c>
      <c r="E194" s="27">
        <v>462036513</v>
      </c>
      <c r="F194" s="27">
        <v>416633434</v>
      </c>
      <c r="G194" s="36">
        <f t="shared" si="35"/>
        <v>0.9017327035363545</v>
      </c>
      <c r="H194" s="26">
        <v>70229332</v>
      </c>
      <c r="I194" s="27">
        <v>27279870</v>
      </c>
      <c r="J194" s="27">
        <v>27212591</v>
      </c>
      <c r="K194" s="26">
        <v>124721793</v>
      </c>
      <c r="L194" s="26">
        <v>28436970</v>
      </c>
      <c r="M194" s="27">
        <v>26865765</v>
      </c>
      <c r="N194" s="27">
        <v>45675162</v>
      </c>
      <c r="O194" s="26">
        <v>100977897</v>
      </c>
      <c r="P194" s="26">
        <v>26994503</v>
      </c>
      <c r="Q194" s="27">
        <v>23076969</v>
      </c>
      <c r="R194" s="27">
        <v>52541251</v>
      </c>
      <c r="S194" s="26">
        <v>102612723</v>
      </c>
      <c r="T194" s="26">
        <v>26725379</v>
      </c>
      <c r="U194" s="27">
        <v>30054596</v>
      </c>
      <c r="V194" s="27">
        <v>31541046</v>
      </c>
      <c r="W194" s="42">
        <v>88321021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133180868</v>
      </c>
      <c r="E195" s="27">
        <v>135180805</v>
      </c>
      <c r="F195" s="27">
        <v>127501018</v>
      </c>
      <c r="G195" s="36">
        <f t="shared" si="35"/>
        <v>0.9431887759508459</v>
      </c>
      <c r="H195" s="26">
        <v>49769320</v>
      </c>
      <c r="I195" s="27">
        <v>1163281</v>
      </c>
      <c r="J195" s="27">
        <v>1166501</v>
      </c>
      <c r="K195" s="26">
        <v>52099102</v>
      </c>
      <c r="L195" s="26">
        <v>595704</v>
      </c>
      <c r="M195" s="27">
        <v>1108521</v>
      </c>
      <c r="N195" s="27">
        <v>36536192</v>
      </c>
      <c r="O195" s="26">
        <v>38240417</v>
      </c>
      <c r="P195" s="26">
        <v>1094940</v>
      </c>
      <c r="Q195" s="27">
        <v>861906</v>
      </c>
      <c r="R195" s="27">
        <v>30137796</v>
      </c>
      <c r="S195" s="26">
        <v>32094642</v>
      </c>
      <c r="T195" s="26">
        <v>804760</v>
      </c>
      <c r="U195" s="27">
        <v>97102</v>
      </c>
      <c r="V195" s="27">
        <v>4164995</v>
      </c>
      <c r="W195" s="42">
        <v>5066857</v>
      </c>
    </row>
    <row r="196" spans="1:23" ht="16.5">
      <c r="A196" s="18"/>
      <c r="B196" s="19" t="s">
        <v>357</v>
      </c>
      <c r="C196" s="20"/>
      <c r="D196" s="28">
        <f>SUM(D190:D195)</f>
        <v>2621250884</v>
      </c>
      <c r="E196" s="29">
        <f>SUM(E190:E195)</f>
        <v>2597651254</v>
      </c>
      <c r="F196" s="29">
        <f>SUM(F190:F195)</f>
        <v>1953245223</v>
      </c>
      <c r="G196" s="37">
        <f t="shared" si="35"/>
        <v>0.7519274267445603</v>
      </c>
      <c r="H196" s="28">
        <f aca="true" t="shared" si="39" ref="H196:W196">SUM(H190:H195)</f>
        <v>271153374</v>
      </c>
      <c r="I196" s="29">
        <f t="shared" si="39"/>
        <v>128082280</v>
      </c>
      <c r="J196" s="29">
        <f t="shared" si="39"/>
        <v>90265492</v>
      </c>
      <c r="K196" s="28">
        <f t="shared" si="39"/>
        <v>489501146</v>
      </c>
      <c r="L196" s="28">
        <f t="shared" si="39"/>
        <v>96853809</v>
      </c>
      <c r="M196" s="29">
        <f t="shared" si="39"/>
        <v>132393884</v>
      </c>
      <c r="N196" s="29">
        <f t="shared" si="39"/>
        <v>326487344</v>
      </c>
      <c r="O196" s="28">
        <f t="shared" si="39"/>
        <v>555735037</v>
      </c>
      <c r="P196" s="28">
        <f t="shared" si="39"/>
        <v>203853635</v>
      </c>
      <c r="Q196" s="29">
        <f t="shared" si="39"/>
        <v>109134774</v>
      </c>
      <c r="R196" s="29">
        <f t="shared" si="39"/>
        <v>303407139</v>
      </c>
      <c r="S196" s="28">
        <f t="shared" si="39"/>
        <v>616395548</v>
      </c>
      <c r="T196" s="28">
        <f t="shared" si="39"/>
        <v>109714159</v>
      </c>
      <c r="U196" s="29">
        <f t="shared" si="39"/>
        <v>116349661</v>
      </c>
      <c r="V196" s="29">
        <f t="shared" si="39"/>
        <v>65549672</v>
      </c>
      <c r="W196" s="43">
        <f t="shared" si="39"/>
        <v>291613492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241628544</v>
      </c>
      <c r="E197" s="27">
        <v>241628544</v>
      </c>
      <c r="F197" s="27">
        <v>187686721</v>
      </c>
      <c r="G197" s="36">
        <f t="shared" si="35"/>
        <v>0.7767572402373124</v>
      </c>
      <c r="H197" s="26">
        <v>59814897</v>
      </c>
      <c r="I197" s="27">
        <v>9836156</v>
      </c>
      <c r="J197" s="27">
        <v>11169281</v>
      </c>
      <c r="K197" s="26">
        <v>80820334</v>
      </c>
      <c r="L197" s="26">
        <v>8911057</v>
      </c>
      <c r="M197" s="27">
        <v>9049251</v>
      </c>
      <c r="N197" s="27">
        <v>9533050</v>
      </c>
      <c r="O197" s="26">
        <v>27493358</v>
      </c>
      <c r="P197" s="26">
        <v>8392564</v>
      </c>
      <c r="Q197" s="27">
        <v>10671344</v>
      </c>
      <c r="R197" s="27">
        <v>42838793</v>
      </c>
      <c r="S197" s="26">
        <v>61902701</v>
      </c>
      <c r="T197" s="26">
        <v>8542636</v>
      </c>
      <c r="U197" s="27">
        <v>8927692</v>
      </c>
      <c r="V197" s="27">
        <v>0</v>
      </c>
      <c r="W197" s="42">
        <v>17470328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392022752</v>
      </c>
      <c r="E198" s="27">
        <v>444743924</v>
      </c>
      <c r="F198" s="27">
        <v>364446405</v>
      </c>
      <c r="G198" s="36">
        <f t="shared" si="35"/>
        <v>0.8194522405661915</v>
      </c>
      <c r="H198" s="26">
        <v>105490312</v>
      </c>
      <c r="I198" s="27">
        <v>21321071</v>
      </c>
      <c r="J198" s="27">
        <v>10982312</v>
      </c>
      <c r="K198" s="26">
        <v>137793695</v>
      </c>
      <c r="L198" s="26">
        <v>10566541</v>
      </c>
      <c r="M198" s="27">
        <v>11936640</v>
      </c>
      <c r="N198" s="27">
        <v>77755075</v>
      </c>
      <c r="O198" s="26">
        <v>100258256</v>
      </c>
      <c r="P198" s="26">
        <v>11050936</v>
      </c>
      <c r="Q198" s="27">
        <v>11775921</v>
      </c>
      <c r="R198" s="27">
        <v>69503342</v>
      </c>
      <c r="S198" s="26">
        <v>92330199</v>
      </c>
      <c r="T198" s="26">
        <v>11609955</v>
      </c>
      <c r="U198" s="27">
        <v>11757111</v>
      </c>
      <c r="V198" s="27">
        <v>10697189</v>
      </c>
      <c r="W198" s="42">
        <v>34064255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315337804</v>
      </c>
      <c r="E199" s="27">
        <v>322853412</v>
      </c>
      <c r="F199" s="27">
        <v>395371883</v>
      </c>
      <c r="G199" s="36">
        <f t="shared" si="35"/>
        <v>1.224617328808035</v>
      </c>
      <c r="H199" s="26">
        <v>104922605</v>
      </c>
      <c r="I199" s="27">
        <v>12946033</v>
      </c>
      <c r="J199" s="27">
        <v>7904949</v>
      </c>
      <c r="K199" s="26">
        <v>125773587</v>
      </c>
      <c r="L199" s="26">
        <v>7407435</v>
      </c>
      <c r="M199" s="27">
        <v>7424822</v>
      </c>
      <c r="N199" s="27">
        <v>85608234</v>
      </c>
      <c r="O199" s="26">
        <v>100440491</v>
      </c>
      <c r="P199" s="26">
        <v>85608234</v>
      </c>
      <c r="Q199" s="27">
        <v>6907466</v>
      </c>
      <c r="R199" s="27">
        <v>65187621</v>
      </c>
      <c r="S199" s="26">
        <v>157703321</v>
      </c>
      <c r="T199" s="26">
        <v>3328861</v>
      </c>
      <c r="U199" s="27">
        <v>8125623</v>
      </c>
      <c r="V199" s="27">
        <v>0</v>
      </c>
      <c r="W199" s="42">
        <v>11454484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547938915</v>
      </c>
      <c r="E200" s="27">
        <v>547938915</v>
      </c>
      <c r="F200" s="27">
        <v>588134004</v>
      </c>
      <c r="G200" s="36">
        <f t="shared" si="35"/>
        <v>1.073356879571147</v>
      </c>
      <c r="H200" s="26">
        <v>41501348</v>
      </c>
      <c r="I200" s="27">
        <v>151088532</v>
      </c>
      <c r="J200" s="27">
        <v>12789528</v>
      </c>
      <c r="K200" s="26">
        <v>205379408</v>
      </c>
      <c r="L200" s="26">
        <v>17471553</v>
      </c>
      <c r="M200" s="27">
        <v>38445679</v>
      </c>
      <c r="N200" s="27">
        <v>234164545</v>
      </c>
      <c r="O200" s="26">
        <v>290081777</v>
      </c>
      <c r="P200" s="26">
        <v>16253184</v>
      </c>
      <c r="Q200" s="27">
        <v>14792155</v>
      </c>
      <c r="R200" s="27">
        <v>8854555</v>
      </c>
      <c r="S200" s="26">
        <v>39899894</v>
      </c>
      <c r="T200" s="26">
        <v>14792048</v>
      </c>
      <c r="U200" s="27">
        <v>23292269</v>
      </c>
      <c r="V200" s="27">
        <v>14688608</v>
      </c>
      <c r="W200" s="42">
        <v>52772925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884424000</v>
      </c>
      <c r="E201" s="27">
        <v>884424000</v>
      </c>
      <c r="F201" s="27">
        <v>520203179</v>
      </c>
      <c r="G201" s="36">
        <f t="shared" si="35"/>
        <v>0.588183019682867</v>
      </c>
      <c r="H201" s="26">
        <v>10946731</v>
      </c>
      <c r="I201" s="27">
        <v>6144002</v>
      </c>
      <c r="J201" s="27">
        <v>270472808</v>
      </c>
      <c r="K201" s="26">
        <v>287563541</v>
      </c>
      <c r="L201" s="26">
        <v>34458016</v>
      </c>
      <c r="M201" s="27">
        <v>35705557</v>
      </c>
      <c r="N201" s="27">
        <v>36565508</v>
      </c>
      <c r="O201" s="26">
        <v>106729081</v>
      </c>
      <c r="P201" s="26">
        <v>30989466</v>
      </c>
      <c r="Q201" s="27">
        <v>34466371</v>
      </c>
      <c r="R201" s="27">
        <v>36874185</v>
      </c>
      <c r="S201" s="26">
        <v>102330022</v>
      </c>
      <c r="T201" s="26">
        <v>14910804</v>
      </c>
      <c r="U201" s="27">
        <v>8669731</v>
      </c>
      <c r="V201" s="27">
        <v>0</v>
      </c>
      <c r="W201" s="42">
        <v>23580535</v>
      </c>
    </row>
    <row r="202" spans="1:23" ht="16.5">
      <c r="A202" s="18"/>
      <c r="B202" s="19" t="s">
        <v>368</v>
      </c>
      <c r="C202" s="20"/>
      <c r="D202" s="28">
        <f>SUM(D197:D201)</f>
        <v>2381352015</v>
      </c>
      <c r="E202" s="29">
        <f>SUM(E197:E201)</f>
        <v>2441588795</v>
      </c>
      <c r="F202" s="29">
        <f>SUM(F197:F201)</f>
        <v>2055842192</v>
      </c>
      <c r="G202" s="37">
        <f t="shared" si="35"/>
        <v>0.8420100043914234</v>
      </c>
      <c r="H202" s="28">
        <f aca="true" t="shared" si="40" ref="H202:W202">SUM(H197:H201)</f>
        <v>322675893</v>
      </c>
      <c r="I202" s="29">
        <f t="shared" si="40"/>
        <v>201335794</v>
      </c>
      <c r="J202" s="29">
        <f t="shared" si="40"/>
        <v>313318878</v>
      </c>
      <c r="K202" s="28">
        <f t="shared" si="40"/>
        <v>837330565</v>
      </c>
      <c r="L202" s="28">
        <f t="shared" si="40"/>
        <v>78814602</v>
      </c>
      <c r="M202" s="29">
        <f t="shared" si="40"/>
        <v>102561949</v>
      </c>
      <c r="N202" s="29">
        <f t="shared" si="40"/>
        <v>443626412</v>
      </c>
      <c r="O202" s="28">
        <f t="shared" si="40"/>
        <v>625002963</v>
      </c>
      <c r="P202" s="28">
        <f t="shared" si="40"/>
        <v>152294384</v>
      </c>
      <c r="Q202" s="29">
        <f t="shared" si="40"/>
        <v>78613257</v>
      </c>
      <c r="R202" s="29">
        <f t="shared" si="40"/>
        <v>223258496</v>
      </c>
      <c r="S202" s="28">
        <f t="shared" si="40"/>
        <v>454166137</v>
      </c>
      <c r="T202" s="28">
        <f t="shared" si="40"/>
        <v>53184304</v>
      </c>
      <c r="U202" s="29">
        <f t="shared" si="40"/>
        <v>60772426</v>
      </c>
      <c r="V202" s="29">
        <f t="shared" si="40"/>
        <v>25385797</v>
      </c>
      <c r="W202" s="43">
        <f t="shared" si="40"/>
        <v>139342527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16386863231</v>
      </c>
      <c r="E203" s="29">
        <f>SUM(E171:E176,E178:E182,E184:E188,E190:E195,E197:E201)</f>
        <v>15856937402</v>
      </c>
      <c r="F203" s="29">
        <f>SUM(F171:F176,F178:F182,F184:F188,F190:F195,F197:F201)</f>
        <v>14134922850</v>
      </c>
      <c r="G203" s="37">
        <f t="shared" si="35"/>
        <v>0.8914030806615402</v>
      </c>
      <c r="H203" s="28">
        <f aca="true" t="shared" si="41" ref="H203:W203">SUM(H171:H176,H178:H182,H184:H188,H190:H195,H197:H201)</f>
        <v>2637486239</v>
      </c>
      <c r="I203" s="29">
        <f t="shared" si="41"/>
        <v>789080586</v>
      </c>
      <c r="J203" s="29">
        <f t="shared" si="41"/>
        <v>925426207</v>
      </c>
      <c r="K203" s="28">
        <f t="shared" si="41"/>
        <v>4351993032</v>
      </c>
      <c r="L203" s="28">
        <f t="shared" si="41"/>
        <v>589845570</v>
      </c>
      <c r="M203" s="29">
        <f t="shared" si="41"/>
        <v>758483217</v>
      </c>
      <c r="N203" s="29">
        <f t="shared" si="41"/>
        <v>2905908757</v>
      </c>
      <c r="O203" s="28">
        <f t="shared" si="41"/>
        <v>4254237544</v>
      </c>
      <c r="P203" s="28">
        <f t="shared" si="41"/>
        <v>930035152</v>
      </c>
      <c r="Q203" s="29">
        <f t="shared" si="41"/>
        <v>684497684</v>
      </c>
      <c r="R203" s="29">
        <f t="shared" si="41"/>
        <v>1912408032</v>
      </c>
      <c r="S203" s="28">
        <f t="shared" si="41"/>
        <v>3526940868</v>
      </c>
      <c r="T203" s="28">
        <f t="shared" si="41"/>
        <v>791459372</v>
      </c>
      <c r="U203" s="29">
        <f t="shared" si="41"/>
        <v>652066242</v>
      </c>
      <c r="V203" s="29">
        <f t="shared" si="41"/>
        <v>558225792</v>
      </c>
      <c r="W203" s="43">
        <f t="shared" si="41"/>
        <v>2001751406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425035005</v>
      </c>
      <c r="E206" s="27">
        <v>425035005</v>
      </c>
      <c r="F206" s="27">
        <v>308391128</v>
      </c>
      <c r="G206" s="36">
        <f aca="true" t="shared" si="42" ref="G206:G229">IF($E206=0,0,$F206/$E206)</f>
        <v>0.7255664224644274</v>
      </c>
      <c r="H206" s="26">
        <v>2088493</v>
      </c>
      <c r="I206" s="27">
        <v>2804819</v>
      </c>
      <c r="J206" s="27">
        <v>22910931</v>
      </c>
      <c r="K206" s="26">
        <v>27804243</v>
      </c>
      <c r="L206" s="26">
        <v>41794722</v>
      </c>
      <c r="M206" s="27">
        <v>15001295</v>
      </c>
      <c r="N206" s="27">
        <v>93142670</v>
      </c>
      <c r="O206" s="26">
        <v>149938687</v>
      </c>
      <c r="P206" s="26">
        <v>734819</v>
      </c>
      <c r="Q206" s="27">
        <v>10400355</v>
      </c>
      <c r="R206" s="27">
        <v>76999970</v>
      </c>
      <c r="S206" s="26">
        <v>88135144</v>
      </c>
      <c r="T206" s="26">
        <v>16683111</v>
      </c>
      <c r="U206" s="27">
        <v>9146832</v>
      </c>
      <c r="V206" s="27">
        <v>16683111</v>
      </c>
      <c r="W206" s="42">
        <v>42513054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651737556</v>
      </c>
      <c r="E207" s="27">
        <v>616022234</v>
      </c>
      <c r="F207" s="27">
        <v>604653094</v>
      </c>
      <c r="G207" s="36">
        <f t="shared" si="42"/>
        <v>0.9815442700400973</v>
      </c>
      <c r="H207" s="26">
        <v>95831888</v>
      </c>
      <c r="I207" s="27">
        <v>38541903</v>
      </c>
      <c r="J207" s="27">
        <v>38856443</v>
      </c>
      <c r="K207" s="26">
        <v>173230234</v>
      </c>
      <c r="L207" s="26">
        <v>40538608</v>
      </c>
      <c r="M207" s="27">
        <v>40233519</v>
      </c>
      <c r="N207" s="27">
        <v>80651288</v>
      </c>
      <c r="O207" s="26">
        <v>161423415</v>
      </c>
      <c r="P207" s="26">
        <v>38590161</v>
      </c>
      <c r="Q207" s="27">
        <v>36214905</v>
      </c>
      <c r="R207" s="27">
        <v>71902517</v>
      </c>
      <c r="S207" s="26">
        <v>146707583</v>
      </c>
      <c r="T207" s="26">
        <v>42498312</v>
      </c>
      <c r="U207" s="27">
        <v>39786511</v>
      </c>
      <c r="V207" s="27">
        <v>41007039</v>
      </c>
      <c r="W207" s="42">
        <v>123291862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431499104</v>
      </c>
      <c r="E208" s="27">
        <v>444479739</v>
      </c>
      <c r="F208" s="27">
        <v>447816344</v>
      </c>
      <c r="G208" s="36">
        <f t="shared" si="42"/>
        <v>1.0075067651171385</v>
      </c>
      <c r="H208" s="26">
        <v>101059402</v>
      </c>
      <c r="I208" s="27">
        <v>21649368</v>
      </c>
      <c r="J208" s="27">
        <v>20662026</v>
      </c>
      <c r="K208" s="26">
        <v>143370796</v>
      </c>
      <c r="L208" s="26">
        <v>16974609</v>
      </c>
      <c r="M208" s="27">
        <v>26758432</v>
      </c>
      <c r="N208" s="27">
        <v>80896604</v>
      </c>
      <c r="O208" s="26">
        <v>124629645</v>
      </c>
      <c r="P208" s="26">
        <v>21276436</v>
      </c>
      <c r="Q208" s="27">
        <v>18720135</v>
      </c>
      <c r="R208" s="27">
        <v>64621357</v>
      </c>
      <c r="S208" s="26">
        <v>104617928</v>
      </c>
      <c r="T208" s="26">
        <v>32039218</v>
      </c>
      <c r="U208" s="27">
        <v>30813853</v>
      </c>
      <c r="V208" s="27">
        <v>12344904</v>
      </c>
      <c r="W208" s="42">
        <v>75197975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296750181</v>
      </c>
      <c r="E209" s="27">
        <v>296750181</v>
      </c>
      <c r="F209" s="27">
        <v>277034140</v>
      </c>
      <c r="G209" s="36">
        <f t="shared" si="42"/>
        <v>0.9335601382497556</v>
      </c>
      <c r="H209" s="26">
        <v>66712749</v>
      </c>
      <c r="I209" s="27">
        <v>15915331</v>
      </c>
      <c r="J209" s="27">
        <v>15833931</v>
      </c>
      <c r="K209" s="26">
        <v>98462011</v>
      </c>
      <c r="L209" s="26">
        <v>12587064</v>
      </c>
      <c r="M209" s="27">
        <v>13147029</v>
      </c>
      <c r="N209" s="27">
        <v>44112714</v>
      </c>
      <c r="O209" s="26">
        <v>69846807</v>
      </c>
      <c r="P209" s="26">
        <v>14862908</v>
      </c>
      <c r="Q209" s="27">
        <v>13765282</v>
      </c>
      <c r="R209" s="27">
        <v>36259422</v>
      </c>
      <c r="S209" s="26">
        <v>64887612</v>
      </c>
      <c r="T209" s="26">
        <v>11431263</v>
      </c>
      <c r="U209" s="27">
        <v>15187174</v>
      </c>
      <c r="V209" s="27">
        <v>17219273</v>
      </c>
      <c r="W209" s="42">
        <v>43837710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679949445</v>
      </c>
      <c r="E210" s="27">
        <v>679949445</v>
      </c>
      <c r="F210" s="27">
        <v>552017621</v>
      </c>
      <c r="G210" s="36">
        <f t="shared" si="42"/>
        <v>0.811850976656066</v>
      </c>
      <c r="H210" s="26">
        <v>85540655</v>
      </c>
      <c r="I210" s="27">
        <v>40583554</v>
      </c>
      <c r="J210" s="27">
        <v>40263186</v>
      </c>
      <c r="K210" s="26">
        <v>166387395</v>
      </c>
      <c r="L210" s="26">
        <v>34182659</v>
      </c>
      <c r="M210" s="27">
        <v>41480999</v>
      </c>
      <c r="N210" s="27">
        <v>38660576</v>
      </c>
      <c r="O210" s="26">
        <v>114324234</v>
      </c>
      <c r="P210" s="26">
        <v>41855534</v>
      </c>
      <c r="Q210" s="27">
        <v>24774686</v>
      </c>
      <c r="R210" s="27">
        <v>33204050</v>
      </c>
      <c r="S210" s="26">
        <v>99834270</v>
      </c>
      <c r="T210" s="26">
        <v>41377564</v>
      </c>
      <c r="U210" s="27">
        <v>30530992</v>
      </c>
      <c r="V210" s="27">
        <v>99563166</v>
      </c>
      <c r="W210" s="42">
        <v>171471722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199925834</v>
      </c>
      <c r="E211" s="27">
        <v>199925834</v>
      </c>
      <c r="F211" s="27">
        <v>180715495</v>
      </c>
      <c r="G211" s="36">
        <f t="shared" si="42"/>
        <v>0.903912672936505</v>
      </c>
      <c r="H211" s="26">
        <v>35590495</v>
      </c>
      <c r="I211" s="27">
        <v>10800715</v>
      </c>
      <c r="J211" s="27">
        <v>11058238</v>
      </c>
      <c r="K211" s="26">
        <v>57449448</v>
      </c>
      <c r="L211" s="26">
        <v>10826272</v>
      </c>
      <c r="M211" s="27">
        <v>11483378</v>
      </c>
      <c r="N211" s="27">
        <v>20823462</v>
      </c>
      <c r="O211" s="26">
        <v>43133112</v>
      </c>
      <c r="P211" s="26">
        <v>10088622</v>
      </c>
      <c r="Q211" s="27">
        <v>13984395</v>
      </c>
      <c r="R211" s="27">
        <v>25283994</v>
      </c>
      <c r="S211" s="26">
        <v>49357011</v>
      </c>
      <c r="T211" s="26">
        <v>12335460</v>
      </c>
      <c r="U211" s="27">
        <v>8533518</v>
      </c>
      <c r="V211" s="27">
        <v>9906946</v>
      </c>
      <c r="W211" s="42">
        <v>30775924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1687471796</v>
      </c>
      <c r="E212" s="27">
        <v>1687471796</v>
      </c>
      <c r="F212" s="27">
        <v>2012085884</v>
      </c>
      <c r="G212" s="36">
        <f t="shared" si="42"/>
        <v>1.192367119124283</v>
      </c>
      <c r="H212" s="26">
        <v>71991776</v>
      </c>
      <c r="I212" s="27">
        <v>180387102</v>
      </c>
      <c r="J212" s="27">
        <v>93949862</v>
      </c>
      <c r="K212" s="26">
        <v>346328740</v>
      </c>
      <c r="L212" s="26">
        <v>1</v>
      </c>
      <c r="M212" s="27">
        <v>0</v>
      </c>
      <c r="N212" s="27">
        <v>0</v>
      </c>
      <c r="O212" s="26">
        <v>1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1526583237</v>
      </c>
      <c r="V212" s="27">
        <v>139173906</v>
      </c>
      <c r="W212" s="42">
        <v>1665757143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420884640</v>
      </c>
      <c r="E213" s="27">
        <v>453035990</v>
      </c>
      <c r="F213" s="27">
        <v>436003922</v>
      </c>
      <c r="G213" s="36">
        <f t="shared" si="42"/>
        <v>0.9624046027778058</v>
      </c>
      <c r="H213" s="26">
        <v>116465557</v>
      </c>
      <c r="I213" s="27">
        <v>1884152</v>
      </c>
      <c r="J213" s="27">
        <v>1333231</v>
      </c>
      <c r="K213" s="26">
        <v>119682940</v>
      </c>
      <c r="L213" s="26">
        <v>43369381</v>
      </c>
      <c r="M213" s="27">
        <v>182764</v>
      </c>
      <c r="N213" s="27">
        <v>94082464</v>
      </c>
      <c r="O213" s="26">
        <v>137634609</v>
      </c>
      <c r="P213" s="26">
        <v>33312549</v>
      </c>
      <c r="Q213" s="27">
        <v>11675813</v>
      </c>
      <c r="R213" s="27">
        <v>88915001</v>
      </c>
      <c r="S213" s="26">
        <v>133903363</v>
      </c>
      <c r="T213" s="26">
        <v>7824088</v>
      </c>
      <c r="U213" s="27">
        <v>6307646</v>
      </c>
      <c r="V213" s="27">
        <v>30651276</v>
      </c>
      <c r="W213" s="42">
        <v>44783010</v>
      </c>
    </row>
    <row r="214" spans="1:23" ht="16.5">
      <c r="A214" s="18"/>
      <c r="B214" s="19" t="s">
        <v>387</v>
      </c>
      <c r="C214" s="20"/>
      <c r="D214" s="28">
        <f>SUM(D206:D213)</f>
        <v>4793253561</v>
      </c>
      <c r="E214" s="29">
        <f>SUM(E206:E213)</f>
        <v>4802670224</v>
      </c>
      <c r="F214" s="29">
        <f>SUM(F206:F213)</f>
        <v>4818717628</v>
      </c>
      <c r="G214" s="37">
        <f t="shared" si="42"/>
        <v>1.0033413503845856</v>
      </c>
      <c r="H214" s="28">
        <f aca="true" t="shared" si="43" ref="H214:W214">SUM(H206:H213)</f>
        <v>575281015</v>
      </c>
      <c r="I214" s="29">
        <f t="shared" si="43"/>
        <v>312566944</v>
      </c>
      <c r="J214" s="29">
        <f t="shared" si="43"/>
        <v>244867848</v>
      </c>
      <c r="K214" s="28">
        <f t="shared" si="43"/>
        <v>1132715807</v>
      </c>
      <c r="L214" s="28">
        <f t="shared" si="43"/>
        <v>200273316</v>
      </c>
      <c r="M214" s="29">
        <f t="shared" si="43"/>
        <v>148287416</v>
      </c>
      <c r="N214" s="29">
        <f t="shared" si="43"/>
        <v>452369778</v>
      </c>
      <c r="O214" s="28">
        <f t="shared" si="43"/>
        <v>800930510</v>
      </c>
      <c r="P214" s="28">
        <f t="shared" si="43"/>
        <v>160721029</v>
      </c>
      <c r="Q214" s="29">
        <f t="shared" si="43"/>
        <v>129535571</v>
      </c>
      <c r="R214" s="29">
        <f t="shared" si="43"/>
        <v>397186311</v>
      </c>
      <c r="S214" s="28">
        <f t="shared" si="43"/>
        <v>687442911</v>
      </c>
      <c r="T214" s="28">
        <f t="shared" si="43"/>
        <v>164189016</v>
      </c>
      <c r="U214" s="29">
        <f t="shared" si="43"/>
        <v>1666889763</v>
      </c>
      <c r="V214" s="29">
        <f t="shared" si="43"/>
        <v>366549621</v>
      </c>
      <c r="W214" s="43">
        <f t="shared" si="43"/>
        <v>2197628400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469710052</v>
      </c>
      <c r="E215" s="27">
        <v>469710052</v>
      </c>
      <c r="F215" s="27">
        <v>543243630</v>
      </c>
      <c r="G215" s="36">
        <f t="shared" si="42"/>
        <v>1.1565509992534713</v>
      </c>
      <c r="H215" s="26">
        <v>87401538</v>
      </c>
      <c r="I215" s="27">
        <v>124999</v>
      </c>
      <c r="J215" s="27">
        <v>0</v>
      </c>
      <c r="K215" s="26">
        <v>87526537</v>
      </c>
      <c r="L215" s="26">
        <v>18204654</v>
      </c>
      <c r="M215" s="27">
        <v>375477</v>
      </c>
      <c r="N215" s="27">
        <v>68456208</v>
      </c>
      <c r="O215" s="26">
        <v>87036339</v>
      </c>
      <c r="P215" s="26">
        <v>5663</v>
      </c>
      <c r="Q215" s="27">
        <v>104651655</v>
      </c>
      <c r="R215" s="27">
        <v>238660082</v>
      </c>
      <c r="S215" s="26">
        <v>343317400</v>
      </c>
      <c r="T215" s="26">
        <v>25363354</v>
      </c>
      <c r="U215" s="27">
        <v>0</v>
      </c>
      <c r="V215" s="27">
        <v>0</v>
      </c>
      <c r="W215" s="42">
        <v>25363354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2917168579</v>
      </c>
      <c r="E216" s="27">
        <v>2909279614</v>
      </c>
      <c r="F216" s="27">
        <v>11272690583</v>
      </c>
      <c r="G216" s="36">
        <f t="shared" si="42"/>
        <v>3.8747360441924164</v>
      </c>
      <c r="H216" s="26">
        <v>369368058</v>
      </c>
      <c r="I216" s="27">
        <v>3542433496</v>
      </c>
      <c r="J216" s="27">
        <v>2352841459</v>
      </c>
      <c r="K216" s="26">
        <v>6264643013</v>
      </c>
      <c r="L216" s="26">
        <v>245750973</v>
      </c>
      <c r="M216" s="27">
        <v>959726208</v>
      </c>
      <c r="N216" s="27">
        <v>196419146</v>
      </c>
      <c r="O216" s="26">
        <v>1401896327</v>
      </c>
      <c r="P216" s="26">
        <v>2538763800</v>
      </c>
      <c r="Q216" s="27">
        <v>245242576</v>
      </c>
      <c r="R216" s="27">
        <v>264149541</v>
      </c>
      <c r="S216" s="26">
        <v>3048155917</v>
      </c>
      <c r="T216" s="26">
        <v>176662095</v>
      </c>
      <c r="U216" s="27">
        <v>173448580</v>
      </c>
      <c r="V216" s="27">
        <v>207884651</v>
      </c>
      <c r="W216" s="42">
        <v>557995326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1357202345</v>
      </c>
      <c r="E217" s="27">
        <v>1407050176</v>
      </c>
      <c r="F217" s="27">
        <v>1467436582</v>
      </c>
      <c r="G217" s="36">
        <f t="shared" si="42"/>
        <v>1.0429170238773346</v>
      </c>
      <c r="H217" s="26">
        <v>173879185</v>
      </c>
      <c r="I217" s="27">
        <v>173956926</v>
      </c>
      <c r="J217" s="27">
        <v>103211503</v>
      </c>
      <c r="K217" s="26">
        <v>451047614</v>
      </c>
      <c r="L217" s="26">
        <v>106076265</v>
      </c>
      <c r="M217" s="27">
        <v>94242950</v>
      </c>
      <c r="N217" s="27">
        <v>148011958</v>
      </c>
      <c r="O217" s="26">
        <v>348331173</v>
      </c>
      <c r="P217" s="26">
        <v>97173173</v>
      </c>
      <c r="Q217" s="27">
        <v>95765308</v>
      </c>
      <c r="R217" s="27">
        <v>136203945</v>
      </c>
      <c r="S217" s="26">
        <v>329142426</v>
      </c>
      <c r="T217" s="26">
        <v>110903966</v>
      </c>
      <c r="U217" s="27">
        <v>118074730</v>
      </c>
      <c r="V217" s="27">
        <v>109936673</v>
      </c>
      <c r="W217" s="42">
        <v>338915369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233419552</v>
      </c>
      <c r="E218" s="27">
        <v>240807434</v>
      </c>
      <c r="F218" s="27">
        <v>220410168</v>
      </c>
      <c r="G218" s="36">
        <f t="shared" si="42"/>
        <v>0.9152963608258041</v>
      </c>
      <c r="H218" s="26">
        <v>44583295</v>
      </c>
      <c r="I218" s="27">
        <v>24362810</v>
      </c>
      <c r="J218" s="27">
        <v>13881401</v>
      </c>
      <c r="K218" s="26">
        <v>82827506</v>
      </c>
      <c r="L218" s="26">
        <v>15573301</v>
      </c>
      <c r="M218" s="27">
        <v>11716124</v>
      </c>
      <c r="N218" s="27">
        <v>29383138</v>
      </c>
      <c r="O218" s="26">
        <v>56672563</v>
      </c>
      <c r="P218" s="26">
        <v>6058669</v>
      </c>
      <c r="Q218" s="27">
        <v>17569893</v>
      </c>
      <c r="R218" s="27">
        <v>8964920</v>
      </c>
      <c r="S218" s="26">
        <v>32593482</v>
      </c>
      <c r="T218" s="26">
        <v>9829515</v>
      </c>
      <c r="U218" s="27">
        <v>19243551</v>
      </c>
      <c r="V218" s="27">
        <v>19243551</v>
      </c>
      <c r="W218" s="42">
        <v>48316617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610092508</v>
      </c>
      <c r="E219" s="27">
        <v>606717507</v>
      </c>
      <c r="F219" s="27">
        <v>636828073</v>
      </c>
      <c r="G219" s="36">
        <f t="shared" si="42"/>
        <v>1.0496286420823522</v>
      </c>
      <c r="H219" s="26">
        <v>37726452</v>
      </c>
      <c r="I219" s="27">
        <v>188457378</v>
      </c>
      <c r="J219" s="27">
        <v>25333106</v>
      </c>
      <c r="K219" s="26">
        <v>251516936</v>
      </c>
      <c r="L219" s="26">
        <v>25276922</v>
      </c>
      <c r="M219" s="27">
        <v>-235240</v>
      </c>
      <c r="N219" s="27">
        <v>140218481</v>
      </c>
      <c r="O219" s="26">
        <v>165260163</v>
      </c>
      <c r="P219" s="26">
        <v>24818232</v>
      </c>
      <c r="Q219" s="27">
        <v>26010801</v>
      </c>
      <c r="R219" s="27">
        <v>114715181</v>
      </c>
      <c r="S219" s="26">
        <v>165544214</v>
      </c>
      <c r="T219" s="26">
        <v>29584549</v>
      </c>
      <c r="U219" s="27">
        <v>24922211</v>
      </c>
      <c r="V219" s="27">
        <v>0</v>
      </c>
      <c r="W219" s="42">
        <v>54506760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550345000</v>
      </c>
      <c r="E220" s="27">
        <v>433733754</v>
      </c>
      <c r="F220" s="27">
        <v>432112159</v>
      </c>
      <c r="G220" s="36">
        <f t="shared" si="42"/>
        <v>0.9962613124179401</v>
      </c>
      <c r="H220" s="26">
        <v>152443000</v>
      </c>
      <c r="I220" s="27">
        <v>14848000</v>
      </c>
      <c r="J220" s="27">
        <v>12476842</v>
      </c>
      <c r="K220" s="26">
        <v>179767842</v>
      </c>
      <c r="L220" s="26">
        <v>15074348</v>
      </c>
      <c r="M220" s="27">
        <v>15818651</v>
      </c>
      <c r="N220" s="27">
        <v>129530672</v>
      </c>
      <c r="O220" s="26">
        <v>160423671</v>
      </c>
      <c r="P220" s="26">
        <v>12975185</v>
      </c>
      <c r="Q220" s="27">
        <v>17069826</v>
      </c>
      <c r="R220" s="27">
        <v>16095826</v>
      </c>
      <c r="S220" s="26">
        <v>46140837</v>
      </c>
      <c r="T220" s="26">
        <v>13587982</v>
      </c>
      <c r="U220" s="27">
        <v>16095827</v>
      </c>
      <c r="V220" s="27">
        <v>16096000</v>
      </c>
      <c r="W220" s="42">
        <v>45779809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371108000</v>
      </c>
      <c r="E221" s="27">
        <v>372349600</v>
      </c>
      <c r="F221" s="27">
        <v>368641611</v>
      </c>
      <c r="G221" s="36">
        <f t="shared" si="42"/>
        <v>0.9900416463452626</v>
      </c>
      <c r="H221" s="26">
        <v>144375188</v>
      </c>
      <c r="I221" s="27">
        <v>1724001</v>
      </c>
      <c r="J221" s="27">
        <v>1945480</v>
      </c>
      <c r="K221" s="26">
        <v>148044669</v>
      </c>
      <c r="L221" s="26">
        <v>8173294</v>
      </c>
      <c r="M221" s="27">
        <v>1717534</v>
      </c>
      <c r="N221" s="27">
        <v>110200934</v>
      </c>
      <c r="O221" s="26">
        <v>120091762</v>
      </c>
      <c r="P221" s="26">
        <v>1528850</v>
      </c>
      <c r="Q221" s="27">
        <v>628444</v>
      </c>
      <c r="R221" s="27">
        <v>87369096</v>
      </c>
      <c r="S221" s="26">
        <v>89526390</v>
      </c>
      <c r="T221" s="26">
        <v>4167447</v>
      </c>
      <c r="U221" s="27">
        <v>2156824</v>
      </c>
      <c r="V221" s="27">
        <v>4654519</v>
      </c>
      <c r="W221" s="42">
        <v>10978790</v>
      </c>
    </row>
    <row r="222" spans="1:23" ht="16.5">
      <c r="A222" s="18"/>
      <c r="B222" s="19" t="s">
        <v>402</v>
      </c>
      <c r="C222" s="20"/>
      <c r="D222" s="28">
        <f>SUM(D215:D221)</f>
        <v>6509046036</v>
      </c>
      <c r="E222" s="29">
        <f>SUM(E215:E221)</f>
        <v>6439648137</v>
      </c>
      <c r="F222" s="29">
        <f>SUM(F215:F221)</f>
        <v>14941362806</v>
      </c>
      <c r="G222" s="37">
        <f t="shared" si="42"/>
        <v>2.320214162036599</v>
      </c>
      <c r="H222" s="28">
        <f aca="true" t="shared" si="44" ref="H222:W222">SUM(H215:H221)</f>
        <v>1009776716</v>
      </c>
      <c r="I222" s="29">
        <f t="shared" si="44"/>
        <v>3945907610</v>
      </c>
      <c r="J222" s="29">
        <f t="shared" si="44"/>
        <v>2509689791</v>
      </c>
      <c r="K222" s="28">
        <f t="shared" si="44"/>
        <v>7465374117</v>
      </c>
      <c r="L222" s="28">
        <f t="shared" si="44"/>
        <v>434129757</v>
      </c>
      <c r="M222" s="29">
        <f t="shared" si="44"/>
        <v>1083361704</v>
      </c>
      <c r="N222" s="29">
        <f t="shared" si="44"/>
        <v>822220537</v>
      </c>
      <c r="O222" s="28">
        <f t="shared" si="44"/>
        <v>2339711998</v>
      </c>
      <c r="P222" s="28">
        <f t="shared" si="44"/>
        <v>2681323572</v>
      </c>
      <c r="Q222" s="29">
        <f t="shared" si="44"/>
        <v>506938503</v>
      </c>
      <c r="R222" s="29">
        <f t="shared" si="44"/>
        <v>866158591</v>
      </c>
      <c r="S222" s="28">
        <f t="shared" si="44"/>
        <v>4054420666</v>
      </c>
      <c r="T222" s="28">
        <f t="shared" si="44"/>
        <v>370098908</v>
      </c>
      <c r="U222" s="29">
        <f t="shared" si="44"/>
        <v>353941723</v>
      </c>
      <c r="V222" s="29">
        <f t="shared" si="44"/>
        <v>357815394</v>
      </c>
      <c r="W222" s="43">
        <f t="shared" si="44"/>
        <v>1081856025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543632851</v>
      </c>
      <c r="E223" s="27">
        <v>552774038</v>
      </c>
      <c r="F223" s="27">
        <v>500608649</v>
      </c>
      <c r="G223" s="36">
        <f t="shared" si="42"/>
        <v>0.9056298136056816</v>
      </c>
      <c r="H223" s="26">
        <v>162991087</v>
      </c>
      <c r="I223" s="27">
        <v>22270633</v>
      </c>
      <c r="J223" s="27">
        <v>22724017</v>
      </c>
      <c r="K223" s="26">
        <v>207985737</v>
      </c>
      <c r="L223" s="26">
        <v>40583569</v>
      </c>
      <c r="M223" s="27">
        <v>39797138</v>
      </c>
      <c r="N223" s="27">
        <v>62924878</v>
      </c>
      <c r="O223" s="26">
        <v>143305585</v>
      </c>
      <c r="P223" s="26">
        <v>22523633</v>
      </c>
      <c r="Q223" s="27">
        <v>23875359</v>
      </c>
      <c r="R223" s="27">
        <v>50728307</v>
      </c>
      <c r="S223" s="26">
        <v>97127299</v>
      </c>
      <c r="T223" s="26">
        <v>31241000</v>
      </c>
      <c r="U223" s="27">
        <v>21862936</v>
      </c>
      <c r="V223" s="27">
        <v>-913908</v>
      </c>
      <c r="W223" s="42">
        <v>52190028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831197831</v>
      </c>
      <c r="E224" s="27">
        <v>784889870</v>
      </c>
      <c r="F224" s="27">
        <v>749635043</v>
      </c>
      <c r="G224" s="36">
        <f t="shared" si="42"/>
        <v>0.9550830908290356</v>
      </c>
      <c r="H224" s="26">
        <v>220745270</v>
      </c>
      <c r="I224" s="27">
        <v>19083915</v>
      </c>
      <c r="J224" s="27">
        <v>22083758</v>
      </c>
      <c r="K224" s="26">
        <v>261912943</v>
      </c>
      <c r="L224" s="26">
        <v>24561344</v>
      </c>
      <c r="M224" s="27">
        <v>-37781019</v>
      </c>
      <c r="N224" s="27">
        <v>150426521</v>
      </c>
      <c r="O224" s="26">
        <v>137206846</v>
      </c>
      <c r="P224" s="26">
        <v>107387842</v>
      </c>
      <c r="Q224" s="27">
        <v>22641624</v>
      </c>
      <c r="R224" s="27">
        <v>22407602</v>
      </c>
      <c r="S224" s="26">
        <v>152437068</v>
      </c>
      <c r="T224" s="26">
        <v>23785848</v>
      </c>
      <c r="U224" s="27">
        <v>31262126</v>
      </c>
      <c r="V224" s="27">
        <v>143030212</v>
      </c>
      <c r="W224" s="42">
        <v>198078186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1059346196</v>
      </c>
      <c r="E225" s="27">
        <v>1129099689</v>
      </c>
      <c r="F225" s="27">
        <v>984353754</v>
      </c>
      <c r="G225" s="36">
        <f t="shared" si="42"/>
        <v>0.8718041140121153</v>
      </c>
      <c r="H225" s="26">
        <v>273602664</v>
      </c>
      <c r="I225" s="27">
        <v>145519215</v>
      </c>
      <c r="J225" s="27">
        <v>19037973</v>
      </c>
      <c r="K225" s="26">
        <v>438159852</v>
      </c>
      <c r="L225" s="26">
        <v>18843306</v>
      </c>
      <c r="M225" s="27">
        <v>22774104</v>
      </c>
      <c r="N225" s="27">
        <v>233023220</v>
      </c>
      <c r="O225" s="26">
        <v>274640630</v>
      </c>
      <c r="P225" s="26">
        <v>20285981</v>
      </c>
      <c r="Q225" s="27">
        <v>21677702</v>
      </c>
      <c r="R225" s="27">
        <v>173594675</v>
      </c>
      <c r="S225" s="26">
        <v>215558358</v>
      </c>
      <c r="T225" s="26">
        <v>16475305</v>
      </c>
      <c r="U225" s="27">
        <v>18560036</v>
      </c>
      <c r="V225" s="27">
        <v>20959573</v>
      </c>
      <c r="W225" s="42">
        <v>55994914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2734077115</v>
      </c>
      <c r="E226" s="27">
        <v>2705736479</v>
      </c>
      <c r="F226" s="27">
        <v>2566915072</v>
      </c>
      <c r="G226" s="36">
        <f t="shared" si="42"/>
        <v>0.9486936706226076</v>
      </c>
      <c r="H226" s="26">
        <v>404603451</v>
      </c>
      <c r="I226" s="27">
        <v>155428175</v>
      </c>
      <c r="J226" s="27">
        <v>154120807</v>
      </c>
      <c r="K226" s="26">
        <v>714152433</v>
      </c>
      <c r="L226" s="26">
        <v>202381824</v>
      </c>
      <c r="M226" s="27">
        <v>163660606</v>
      </c>
      <c r="N226" s="27">
        <v>321930076</v>
      </c>
      <c r="O226" s="26">
        <v>687972506</v>
      </c>
      <c r="P226" s="26">
        <v>241658106</v>
      </c>
      <c r="Q226" s="27">
        <v>38346212</v>
      </c>
      <c r="R226" s="27">
        <v>326118471</v>
      </c>
      <c r="S226" s="26">
        <v>606122789</v>
      </c>
      <c r="T226" s="26">
        <v>210105419</v>
      </c>
      <c r="U226" s="27">
        <v>205500117</v>
      </c>
      <c r="V226" s="27">
        <v>143061808</v>
      </c>
      <c r="W226" s="42">
        <v>558667344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247017000</v>
      </c>
      <c r="E227" s="27">
        <v>240810000</v>
      </c>
      <c r="F227" s="27">
        <v>245025153</v>
      </c>
      <c r="G227" s="36">
        <f t="shared" si="42"/>
        <v>1.0175040612931356</v>
      </c>
      <c r="H227" s="26">
        <v>97516456</v>
      </c>
      <c r="I227" s="27">
        <v>547395</v>
      </c>
      <c r="J227" s="27">
        <v>701168</v>
      </c>
      <c r="K227" s="26">
        <v>98765019</v>
      </c>
      <c r="L227" s="26">
        <v>1605241</v>
      </c>
      <c r="M227" s="27">
        <v>2373199</v>
      </c>
      <c r="N227" s="27">
        <v>78581766</v>
      </c>
      <c r="O227" s="26">
        <v>82560206</v>
      </c>
      <c r="P227" s="26">
        <v>596794</v>
      </c>
      <c r="Q227" s="27">
        <v>1605993</v>
      </c>
      <c r="R227" s="27">
        <v>57235494</v>
      </c>
      <c r="S227" s="26">
        <v>59438281</v>
      </c>
      <c r="T227" s="26">
        <v>1673561</v>
      </c>
      <c r="U227" s="27">
        <v>716777</v>
      </c>
      <c r="V227" s="27">
        <v>1871309</v>
      </c>
      <c r="W227" s="42">
        <v>4261647</v>
      </c>
    </row>
    <row r="228" spans="1:23" ht="16.5">
      <c r="A228" s="18"/>
      <c r="B228" s="19" t="s">
        <v>413</v>
      </c>
      <c r="C228" s="20"/>
      <c r="D228" s="28">
        <f>SUM(D223:D227)</f>
        <v>5415270993</v>
      </c>
      <c r="E228" s="29">
        <f>SUM(E223:E227)</f>
        <v>5413310076</v>
      </c>
      <c r="F228" s="29">
        <f>SUM(F223:F227)</f>
        <v>5046537671</v>
      </c>
      <c r="G228" s="37">
        <f t="shared" si="42"/>
        <v>0.932246185817788</v>
      </c>
      <c r="H228" s="28">
        <f aca="true" t="shared" si="45" ref="H228:W228">SUM(H223:H227)</f>
        <v>1159458928</v>
      </c>
      <c r="I228" s="29">
        <f t="shared" si="45"/>
        <v>342849333</v>
      </c>
      <c r="J228" s="29">
        <f t="shared" si="45"/>
        <v>218667723</v>
      </c>
      <c r="K228" s="28">
        <f t="shared" si="45"/>
        <v>1720975984</v>
      </c>
      <c r="L228" s="28">
        <f t="shared" si="45"/>
        <v>287975284</v>
      </c>
      <c r="M228" s="29">
        <f t="shared" si="45"/>
        <v>190824028</v>
      </c>
      <c r="N228" s="29">
        <f t="shared" si="45"/>
        <v>846886461</v>
      </c>
      <c r="O228" s="28">
        <f t="shared" si="45"/>
        <v>1325685773</v>
      </c>
      <c r="P228" s="28">
        <f t="shared" si="45"/>
        <v>392452356</v>
      </c>
      <c r="Q228" s="29">
        <f t="shared" si="45"/>
        <v>108146890</v>
      </c>
      <c r="R228" s="29">
        <f t="shared" si="45"/>
        <v>630084549</v>
      </c>
      <c r="S228" s="28">
        <f t="shared" si="45"/>
        <v>1130683795</v>
      </c>
      <c r="T228" s="28">
        <f t="shared" si="45"/>
        <v>283281133</v>
      </c>
      <c r="U228" s="29">
        <f t="shared" si="45"/>
        <v>277901992</v>
      </c>
      <c r="V228" s="29">
        <f t="shared" si="45"/>
        <v>308008994</v>
      </c>
      <c r="W228" s="43">
        <f t="shared" si="45"/>
        <v>869192119</v>
      </c>
    </row>
    <row r="229" spans="1:23" ht="16.5">
      <c r="A229" s="18"/>
      <c r="B229" s="19" t="s">
        <v>414</v>
      </c>
      <c r="C229" s="20"/>
      <c r="D229" s="28">
        <f>SUM(D206:D213,D215:D221,D223:D227)</f>
        <v>16717570590</v>
      </c>
      <c r="E229" s="29">
        <f>SUM(E206:E213,E215:E221,E223:E227)</f>
        <v>16655628437</v>
      </c>
      <c r="F229" s="29">
        <f>SUM(F206:F213,F215:F221,F223:F227)</f>
        <v>24806618105</v>
      </c>
      <c r="G229" s="37">
        <f t="shared" si="42"/>
        <v>1.4893834957252534</v>
      </c>
      <c r="H229" s="28">
        <f aca="true" t="shared" si="46" ref="H229:W229">SUM(H206:H213,H215:H221,H223:H227)</f>
        <v>2744516659</v>
      </c>
      <c r="I229" s="29">
        <f t="shared" si="46"/>
        <v>4601323887</v>
      </c>
      <c r="J229" s="29">
        <f t="shared" si="46"/>
        <v>2973225362</v>
      </c>
      <c r="K229" s="28">
        <f t="shared" si="46"/>
        <v>10319065908</v>
      </c>
      <c r="L229" s="28">
        <f t="shared" si="46"/>
        <v>922378357</v>
      </c>
      <c r="M229" s="29">
        <f t="shared" si="46"/>
        <v>1422473148</v>
      </c>
      <c r="N229" s="29">
        <f t="shared" si="46"/>
        <v>2121476776</v>
      </c>
      <c r="O229" s="28">
        <f t="shared" si="46"/>
        <v>4466328281</v>
      </c>
      <c r="P229" s="28">
        <f t="shared" si="46"/>
        <v>3234496957</v>
      </c>
      <c r="Q229" s="29">
        <f t="shared" si="46"/>
        <v>744620964</v>
      </c>
      <c r="R229" s="29">
        <f t="shared" si="46"/>
        <v>1893429451</v>
      </c>
      <c r="S229" s="28">
        <f t="shared" si="46"/>
        <v>5872547372</v>
      </c>
      <c r="T229" s="28">
        <f t="shared" si="46"/>
        <v>817569057</v>
      </c>
      <c r="U229" s="29">
        <f t="shared" si="46"/>
        <v>2298733478</v>
      </c>
      <c r="V229" s="29">
        <f t="shared" si="46"/>
        <v>1032374009</v>
      </c>
      <c r="W229" s="43">
        <f t="shared" si="46"/>
        <v>4148676544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391858616</v>
      </c>
      <c r="E232" s="27">
        <v>391858616</v>
      </c>
      <c r="F232" s="27">
        <v>381885836</v>
      </c>
      <c r="G232" s="36">
        <f aca="true" t="shared" si="47" ref="G232:G258">IF($E232=0,0,$F232/$E232)</f>
        <v>0.9745500555741258</v>
      </c>
      <c r="H232" s="26">
        <v>128825662</v>
      </c>
      <c r="I232" s="27">
        <v>9393278</v>
      </c>
      <c r="J232" s="27">
        <v>8494248</v>
      </c>
      <c r="K232" s="26">
        <v>146713188</v>
      </c>
      <c r="L232" s="26">
        <v>1088820</v>
      </c>
      <c r="M232" s="27">
        <v>16927387</v>
      </c>
      <c r="N232" s="27">
        <v>67451121</v>
      </c>
      <c r="O232" s="26">
        <v>85467328</v>
      </c>
      <c r="P232" s="26">
        <v>14626429</v>
      </c>
      <c r="Q232" s="27">
        <v>0</v>
      </c>
      <c r="R232" s="27">
        <v>79764032</v>
      </c>
      <c r="S232" s="26">
        <v>94390461</v>
      </c>
      <c r="T232" s="26">
        <v>10913358</v>
      </c>
      <c r="U232" s="27">
        <v>33653178</v>
      </c>
      <c r="V232" s="27">
        <v>10748323</v>
      </c>
      <c r="W232" s="42">
        <v>55314859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1688184792</v>
      </c>
      <c r="E233" s="27">
        <v>1692114582</v>
      </c>
      <c r="F233" s="27">
        <v>1716749417</v>
      </c>
      <c r="G233" s="36">
        <f t="shared" si="47"/>
        <v>1.0145586092467112</v>
      </c>
      <c r="H233" s="26">
        <v>323977969</v>
      </c>
      <c r="I233" s="27">
        <v>87575355</v>
      </c>
      <c r="J233" s="27">
        <v>96316325</v>
      </c>
      <c r="K233" s="26">
        <v>507869649</v>
      </c>
      <c r="L233" s="26">
        <v>93589798</v>
      </c>
      <c r="M233" s="27">
        <v>88934367</v>
      </c>
      <c r="N233" s="27">
        <v>274720203</v>
      </c>
      <c r="O233" s="26">
        <v>457244368</v>
      </c>
      <c r="P233" s="26">
        <v>89348392</v>
      </c>
      <c r="Q233" s="27">
        <v>198451070</v>
      </c>
      <c r="R233" s="27">
        <v>227286810</v>
      </c>
      <c r="S233" s="26">
        <v>515086272</v>
      </c>
      <c r="T233" s="26">
        <v>79856821</v>
      </c>
      <c r="U233" s="27">
        <v>96046770</v>
      </c>
      <c r="V233" s="27">
        <v>60645537</v>
      </c>
      <c r="W233" s="42">
        <v>236549128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4717777738</v>
      </c>
      <c r="E234" s="27">
        <v>4787918522</v>
      </c>
      <c r="F234" s="27">
        <v>1865515999</v>
      </c>
      <c r="G234" s="36">
        <f t="shared" si="47"/>
        <v>0.38962985490002455</v>
      </c>
      <c r="H234" s="26">
        <v>524905411</v>
      </c>
      <c r="I234" s="27">
        <v>298321037</v>
      </c>
      <c r="J234" s="27">
        <v>208999365</v>
      </c>
      <c r="K234" s="26">
        <v>1032225813</v>
      </c>
      <c r="L234" s="26">
        <v>267239314</v>
      </c>
      <c r="M234" s="27">
        <v>395206200</v>
      </c>
      <c r="N234" s="27">
        <v>170844672</v>
      </c>
      <c r="O234" s="26">
        <v>833290186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197732352</v>
      </c>
      <c r="E235" s="27">
        <v>211061709</v>
      </c>
      <c r="F235" s="27">
        <v>133922537</v>
      </c>
      <c r="G235" s="36">
        <f t="shared" si="47"/>
        <v>0.6345183957550538</v>
      </c>
      <c r="H235" s="26">
        <v>47885136</v>
      </c>
      <c r="I235" s="27">
        <v>4519752</v>
      </c>
      <c r="J235" s="27">
        <v>8070500</v>
      </c>
      <c r="K235" s="26">
        <v>60475388</v>
      </c>
      <c r="L235" s="26">
        <v>10571824</v>
      </c>
      <c r="M235" s="27">
        <v>11843097</v>
      </c>
      <c r="N235" s="27">
        <v>32117946</v>
      </c>
      <c r="O235" s="26">
        <v>54532867</v>
      </c>
      <c r="P235" s="26">
        <v>8512310</v>
      </c>
      <c r="Q235" s="27">
        <v>5200986</v>
      </c>
      <c r="R235" s="27">
        <v>5200986</v>
      </c>
      <c r="S235" s="26">
        <v>18914282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744959217</v>
      </c>
      <c r="E236" s="27">
        <v>744959217</v>
      </c>
      <c r="F236" s="27">
        <v>822365948</v>
      </c>
      <c r="G236" s="36">
        <f t="shared" si="47"/>
        <v>1.1039073404739148</v>
      </c>
      <c r="H236" s="26">
        <v>156363536</v>
      </c>
      <c r="I236" s="27">
        <v>39812547</v>
      </c>
      <c r="J236" s="27">
        <v>25566962</v>
      </c>
      <c r="K236" s="26">
        <v>221743045</v>
      </c>
      <c r="L236" s="26">
        <v>47480841</v>
      </c>
      <c r="M236" s="27">
        <v>25801915</v>
      </c>
      <c r="N236" s="27">
        <v>189511628</v>
      </c>
      <c r="O236" s="26">
        <v>262794384</v>
      </c>
      <c r="P236" s="26">
        <v>26530297</v>
      </c>
      <c r="Q236" s="27">
        <v>28833512</v>
      </c>
      <c r="R236" s="27">
        <v>200600096</v>
      </c>
      <c r="S236" s="26">
        <v>255963905</v>
      </c>
      <c r="T236" s="26">
        <v>29317991</v>
      </c>
      <c r="U236" s="27">
        <v>16887355</v>
      </c>
      <c r="V236" s="27">
        <v>35659268</v>
      </c>
      <c r="W236" s="42">
        <v>81864614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320143000</v>
      </c>
      <c r="E237" s="27">
        <v>321014350</v>
      </c>
      <c r="F237" s="27">
        <v>324490925</v>
      </c>
      <c r="G237" s="36">
        <f t="shared" si="47"/>
        <v>1.0108299675699857</v>
      </c>
      <c r="H237" s="26">
        <v>131908858</v>
      </c>
      <c r="I237" s="27">
        <v>4955498</v>
      </c>
      <c r="J237" s="27">
        <v>235144</v>
      </c>
      <c r="K237" s="26">
        <v>137099500</v>
      </c>
      <c r="L237" s="26">
        <v>349379</v>
      </c>
      <c r="M237" s="27">
        <v>331498</v>
      </c>
      <c r="N237" s="27">
        <v>104069742</v>
      </c>
      <c r="O237" s="26">
        <v>104750619</v>
      </c>
      <c r="P237" s="26">
        <v>755112</v>
      </c>
      <c r="Q237" s="27">
        <v>2143492</v>
      </c>
      <c r="R237" s="27">
        <v>79062966</v>
      </c>
      <c r="S237" s="26">
        <v>81961570</v>
      </c>
      <c r="T237" s="26">
        <v>401184</v>
      </c>
      <c r="U237" s="27">
        <v>254144</v>
      </c>
      <c r="V237" s="27">
        <v>23908</v>
      </c>
      <c r="W237" s="42">
        <v>679236</v>
      </c>
    </row>
    <row r="238" spans="1:23" ht="16.5">
      <c r="A238" s="18"/>
      <c r="B238" s="19" t="s">
        <v>428</v>
      </c>
      <c r="C238" s="20"/>
      <c r="D238" s="28">
        <f>SUM(D232:D237)</f>
        <v>8060655715</v>
      </c>
      <c r="E238" s="29">
        <f>SUM(E232:E237)</f>
        <v>8148926996</v>
      </c>
      <c r="F238" s="29">
        <f>SUM(F232:F237)</f>
        <v>5244930662</v>
      </c>
      <c r="G238" s="37">
        <f t="shared" si="47"/>
        <v>0.6436345134242261</v>
      </c>
      <c r="H238" s="28">
        <f aca="true" t="shared" si="48" ref="H238:W238">SUM(H232:H237)</f>
        <v>1313866572</v>
      </c>
      <c r="I238" s="29">
        <f t="shared" si="48"/>
        <v>444577467</v>
      </c>
      <c r="J238" s="29">
        <f t="shared" si="48"/>
        <v>347682544</v>
      </c>
      <c r="K238" s="28">
        <f t="shared" si="48"/>
        <v>2106126583</v>
      </c>
      <c r="L238" s="28">
        <f t="shared" si="48"/>
        <v>420319976</v>
      </c>
      <c r="M238" s="29">
        <f t="shared" si="48"/>
        <v>539044464</v>
      </c>
      <c r="N238" s="29">
        <f t="shared" si="48"/>
        <v>838715312</v>
      </c>
      <c r="O238" s="28">
        <f t="shared" si="48"/>
        <v>1798079752</v>
      </c>
      <c r="P238" s="28">
        <f t="shared" si="48"/>
        <v>139772540</v>
      </c>
      <c r="Q238" s="29">
        <f t="shared" si="48"/>
        <v>234629060</v>
      </c>
      <c r="R238" s="29">
        <f t="shared" si="48"/>
        <v>591914890</v>
      </c>
      <c r="S238" s="28">
        <f t="shared" si="48"/>
        <v>966316490</v>
      </c>
      <c r="T238" s="28">
        <f t="shared" si="48"/>
        <v>120489354</v>
      </c>
      <c r="U238" s="29">
        <f t="shared" si="48"/>
        <v>146841447</v>
      </c>
      <c r="V238" s="29">
        <f t="shared" si="48"/>
        <v>107077036</v>
      </c>
      <c r="W238" s="43">
        <f t="shared" si="48"/>
        <v>374407837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132434391</v>
      </c>
      <c r="E239" s="27">
        <v>133204564</v>
      </c>
      <c r="F239" s="27">
        <v>133624061</v>
      </c>
      <c r="G239" s="36">
        <f t="shared" si="47"/>
        <v>1.0031492689694927</v>
      </c>
      <c r="H239" s="26">
        <v>60725284</v>
      </c>
      <c r="I239" s="27">
        <v>1150559</v>
      </c>
      <c r="J239" s="27">
        <v>1561469</v>
      </c>
      <c r="K239" s="26">
        <v>63437312</v>
      </c>
      <c r="L239" s="26">
        <v>566849</v>
      </c>
      <c r="M239" s="27">
        <v>1846035</v>
      </c>
      <c r="N239" s="27">
        <v>34926732</v>
      </c>
      <c r="O239" s="26">
        <v>37339616</v>
      </c>
      <c r="P239" s="26">
        <v>741142</v>
      </c>
      <c r="Q239" s="27">
        <v>1581656</v>
      </c>
      <c r="R239" s="27">
        <v>27693989</v>
      </c>
      <c r="S239" s="26">
        <v>30016787</v>
      </c>
      <c r="T239" s="26">
        <v>533965</v>
      </c>
      <c r="U239" s="27">
        <v>1179491</v>
      </c>
      <c r="V239" s="27">
        <v>1116890</v>
      </c>
      <c r="W239" s="42">
        <v>2830346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179590711</v>
      </c>
      <c r="E240" s="27">
        <v>193387658</v>
      </c>
      <c r="F240" s="27">
        <v>184162493</v>
      </c>
      <c r="G240" s="36">
        <f t="shared" si="47"/>
        <v>0.9522970333504944</v>
      </c>
      <c r="H240" s="26">
        <v>61672294</v>
      </c>
      <c r="I240" s="27">
        <v>5402507</v>
      </c>
      <c r="J240" s="27">
        <v>4658385</v>
      </c>
      <c r="K240" s="26">
        <v>71733186</v>
      </c>
      <c r="L240" s="26">
        <v>0</v>
      </c>
      <c r="M240" s="27">
        <v>5854061</v>
      </c>
      <c r="N240" s="27">
        <v>5025623</v>
      </c>
      <c r="O240" s="26">
        <v>10879684</v>
      </c>
      <c r="P240" s="26">
        <v>101549623</v>
      </c>
      <c r="Q240" s="27">
        <v>0</v>
      </c>
      <c r="R240" s="27">
        <v>0</v>
      </c>
      <c r="S240" s="26">
        <v>101549623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754129810</v>
      </c>
      <c r="E241" s="27">
        <v>867026977</v>
      </c>
      <c r="F241" s="27">
        <v>723111690</v>
      </c>
      <c r="G241" s="36">
        <f t="shared" si="47"/>
        <v>0.8340129075360939</v>
      </c>
      <c r="H241" s="26">
        <v>0</v>
      </c>
      <c r="I241" s="27">
        <v>22745822</v>
      </c>
      <c r="J241" s="27">
        <v>22145259</v>
      </c>
      <c r="K241" s="26">
        <v>44891081</v>
      </c>
      <c r="L241" s="26">
        <v>63398761</v>
      </c>
      <c r="M241" s="27">
        <v>51204829</v>
      </c>
      <c r="N241" s="27">
        <v>178923718</v>
      </c>
      <c r="O241" s="26">
        <v>293527308</v>
      </c>
      <c r="P241" s="26">
        <v>55069143</v>
      </c>
      <c r="Q241" s="27">
        <v>69054834</v>
      </c>
      <c r="R241" s="27">
        <v>46786415</v>
      </c>
      <c r="S241" s="26">
        <v>170910392</v>
      </c>
      <c r="T241" s="26">
        <v>53453078</v>
      </c>
      <c r="U241" s="27">
        <v>59094373</v>
      </c>
      <c r="V241" s="27">
        <v>101235458</v>
      </c>
      <c r="W241" s="42">
        <v>213782909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405542000</v>
      </c>
      <c r="E242" s="27">
        <v>405542000</v>
      </c>
      <c r="F242" s="27">
        <v>532562367</v>
      </c>
      <c r="G242" s="36">
        <f t="shared" si="47"/>
        <v>1.3132113739144158</v>
      </c>
      <c r="H242" s="26">
        <v>55559236</v>
      </c>
      <c r="I242" s="27">
        <v>27866440</v>
      </c>
      <c r="J242" s="27">
        <v>15178379</v>
      </c>
      <c r="K242" s="26">
        <v>98604055</v>
      </c>
      <c r="L242" s="26">
        <v>33493871</v>
      </c>
      <c r="M242" s="27">
        <v>44873678</v>
      </c>
      <c r="N242" s="27">
        <v>34397252</v>
      </c>
      <c r="O242" s="26">
        <v>112764801</v>
      </c>
      <c r="P242" s="26">
        <v>31936913</v>
      </c>
      <c r="Q242" s="27">
        <v>122449774</v>
      </c>
      <c r="R242" s="27">
        <v>58136883</v>
      </c>
      <c r="S242" s="26">
        <v>212523570</v>
      </c>
      <c r="T242" s="26">
        <v>33528493</v>
      </c>
      <c r="U242" s="27">
        <v>42249540</v>
      </c>
      <c r="V242" s="27">
        <v>32891908</v>
      </c>
      <c r="W242" s="42">
        <v>108669941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317788311</v>
      </c>
      <c r="E243" s="27">
        <v>297087847</v>
      </c>
      <c r="F243" s="27">
        <v>203324920</v>
      </c>
      <c r="G243" s="36">
        <f t="shared" si="47"/>
        <v>0.6843932596138811</v>
      </c>
      <c r="H243" s="26">
        <v>63374181</v>
      </c>
      <c r="I243" s="27">
        <v>5849157</v>
      </c>
      <c r="J243" s="27">
        <v>7902803</v>
      </c>
      <c r="K243" s="26">
        <v>77126141</v>
      </c>
      <c r="L243" s="26">
        <v>9394614</v>
      </c>
      <c r="M243" s="27">
        <v>8898846</v>
      </c>
      <c r="N243" s="27">
        <v>55306690</v>
      </c>
      <c r="O243" s="26">
        <v>73600150</v>
      </c>
      <c r="P243" s="26">
        <v>9234648</v>
      </c>
      <c r="Q243" s="27">
        <v>8987011</v>
      </c>
      <c r="R243" s="27">
        <v>15936230</v>
      </c>
      <c r="S243" s="26">
        <v>34157889</v>
      </c>
      <c r="T243" s="26">
        <v>9026595</v>
      </c>
      <c r="U243" s="27">
        <v>9414145</v>
      </c>
      <c r="V243" s="27">
        <v>0</v>
      </c>
      <c r="W243" s="42">
        <v>18440740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622675000</v>
      </c>
      <c r="E244" s="27">
        <v>624955950</v>
      </c>
      <c r="F244" s="27">
        <v>208076965</v>
      </c>
      <c r="G244" s="36">
        <f t="shared" si="47"/>
        <v>0.3329466100770782</v>
      </c>
      <c r="H244" s="26">
        <v>92170</v>
      </c>
      <c r="I244" s="27">
        <v>191115</v>
      </c>
      <c r="J244" s="27">
        <v>60898</v>
      </c>
      <c r="K244" s="26">
        <v>344183</v>
      </c>
      <c r="L244" s="26">
        <v>72511</v>
      </c>
      <c r="M244" s="27">
        <v>254341</v>
      </c>
      <c r="N244" s="27">
        <v>202029935</v>
      </c>
      <c r="O244" s="26">
        <v>202356787</v>
      </c>
      <c r="P244" s="26">
        <v>1367847</v>
      </c>
      <c r="Q244" s="27">
        <v>1782791</v>
      </c>
      <c r="R244" s="27">
        <v>461313</v>
      </c>
      <c r="S244" s="26">
        <v>3611951</v>
      </c>
      <c r="T244" s="26">
        <v>1173367</v>
      </c>
      <c r="U244" s="27">
        <v>182260</v>
      </c>
      <c r="V244" s="27">
        <v>408417</v>
      </c>
      <c r="W244" s="42">
        <v>1764044</v>
      </c>
    </row>
    <row r="245" spans="1:23" ht="16.5">
      <c r="A245" s="18"/>
      <c r="B245" s="19" t="s">
        <v>441</v>
      </c>
      <c r="C245" s="20"/>
      <c r="D245" s="28">
        <f>SUM(D239:D244)</f>
        <v>2412160223</v>
      </c>
      <c r="E245" s="29">
        <f>SUM(E239:E244)</f>
        <v>2521204996</v>
      </c>
      <c r="F245" s="29">
        <f>SUM(F239:F244)</f>
        <v>1984862496</v>
      </c>
      <c r="G245" s="37">
        <f t="shared" si="47"/>
        <v>0.7872673975932419</v>
      </c>
      <c r="H245" s="28">
        <f aca="true" t="shared" si="49" ref="H245:W245">SUM(H239:H244)</f>
        <v>241423165</v>
      </c>
      <c r="I245" s="29">
        <f t="shared" si="49"/>
        <v>63205600</v>
      </c>
      <c r="J245" s="29">
        <f t="shared" si="49"/>
        <v>51507193</v>
      </c>
      <c r="K245" s="28">
        <f t="shared" si="49"/>
        <v>356135958</v>
      </c>
      <c r="L245" s="28">
        <f t="shared" si="49"/>
        <v>106926606</v>
      </c>
      <c r="M245" s="29">
        <f t="shared" si="49"/>
        <v>112931790</v>
      </c>
      <c r="N245" s="29">
        <f t="shared" si="49"/>
        <v>510609950</v>
      </c>
      <c r="O245" s="28">
        <f t="shared" si="49"/>
        <v>730468346</v>
      </c>
      <c r="P245" s="28">
        <f t="shared" si="49"/>
        <v>199899316</v>
      </c>
      <c r="Q245" s="29">
        <f t="shared" si="49"/>
        <v>203856066</v>
      </c>
      <c r="R245" s="29">
        <f t="shared" si="49"/>
        <v>149014830</v>
      </c>
      <c r="S245" s="28">
        <f t="shared" si="49"/>
        <v>552770212</v>
      </c>
      <c r="T245" s="28">
        <f t="shared" si="49"/>
        <v>97715498</v>
      </c>
      <c r="U245" s="29">
        <f t="shared" si="49"/>
        <v>112119809</v>
      </c>
      <c r="V245" s="29">
        <f t="shared" si="49"/>
        <v>135652673</v>
      </c>
      <c r="W245" s="43">
        <f t="shared" si="49"/>
        <v>345487980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344541926</v>
      </c>
      <c r="E246" s="27">
        <v>344541926</v>
      </c>
      <c r="F246" s="27">
        <v>214530617</v>
      </c>
      <c r="G246" s="36">
        <f t="shared" si="47"/>
        <v>0.6226546054659252</v>
      </c>
      <c r="H246" s="26">
        <v>40511967</v>
      </c>
      <c r="I246" s="27">
        <v>24020839</v>
      </c>
      <c r="J246" s="27">
        <v>117094099</v>
      </c>
      <c r="K246" s="26">
        <v>181626905</v>
      </c>
      <c r="L246" s="26">
        <v>-51802705</v>
      </c>
      <c r="M246" s="27">
        <v>4305560</v>
      </c>
      <c r="N246" s="27">
        <v>49386878</v>
      </c>
      <c r="O246" s="26">
        <v>1889733</v>
      </c>
      <c r="P246" s="26">
        <v>12799516</v>
      </c>
      <c r="Q246" s="27">
        <v>9980235</v>
      </c>
      <c r="R246" s="27">
        <v>8234228</v>
      </c>
      <c r="S246" s="26">
        <v>31013979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133132334</v>
      </c>
      <c r="E247" s="27">
        <v>133132334</v>
      </c>
      <c r="F247" s="27">
        <v>107976427</v>
      </c>
      <c r="G247" s="36">
        <f t="shared" si="47"/>
        <v>0.8110458500637419</v>
      </c>
      <c r="H247" s="26">
        <v>27579369</v>
      </c>
      <c r="I247" s="27">
        <v>5237201</v>
      </c>
      <c r="J247" s="27">
        <v>0</v>
      </c>
      <c r="K247" s="26">
        <v>32816570</v>
      </c>
      <c r="L247" s="26">
        <v>5746814</v>
      </c>
      <c r="M247" s="27">
        <v>6530953</v>
      </c>
      <c r="N247" s="27">
        <v>11402639</v>
      </c>
      <c r="O247" s="26">
        <v>23680406</v>
      </c>
      <c r="P247" s="26">
        <v>0</v>
      </c>
      <c r="Q247" s="27">
        <v>0</v>
      </c>
      <c r="R247" s="27">
        <v>12654076</v>
      </c>
      <c r="S247" s="26">
        <v>12654076</v>
      </c>
      <c r="T247" s="26">
        <v>3187794</v>
      </c>
      <c r="U247" s="27">
        <v>4363983</v>
      </c>
      <c r="V247" s="27">
        <v>31273598</v>
      </c>
      <c r="W247" s="42">
        <v>38825375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234097497</v>
      </c>
      <c r="E248" s="27">
        <v>242788300</v>
      </c>
      <c r="F248" s="27">
        <v>253590546</v>
      </c>
      <c r="G248" s="36">
        <f t="shared" si="47"/>
        <v>1.0444924487712135</v>
      </c>
      <c r="H248" s="26">
        <v>117523098</v>
      </c>
      <c r="I248" s="27">
        <v>2361879</v>
      </c>
      <c r="J248" s="27">
        <v>5672933</v>
      </c>
      <c r="K248" s="26">
        <v>125557910</v>
      </c>
      <c r="L248" s="26">
        <v>1889738</v>
      </c>
      <c r="M248" s="27">
        <v>6393395</v>
      </c>
      <c r="N248" s="27">
        <v>55557646</v>
      </c>
      <c r="O248" s="26">
        <v>63840779</v>
      </c>
      <c r="P248" s="26">
        <v>2070131</v>
      </c>
      <c r="Q248" s="27">
        <v>5844620</v>
      </c>
      <c r="R248" s="27">
        <v>44035482</v>
      </c>
      <c r="S248" s="26">
        <v>51950233</v>
      </c>
      <c r="T248" s="26">
        <v>2463113</v>
      </c>
      <c r="U248" s="27">
        <v>5355592</v>
      </c>
      <c r="V248" s="27">
        <v>4422919</v>
      </c>
      <c r="W248" s="42">
        <v>12241624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240281257</v>
      </c>
      <c r="E249" s="27">
        <v>242542952</v>
      </c>
      <c r="F249" s="27">
        <v>235031895</v>
      </c>
      <c r="G249" s="36">
        <f t="shared" si="47"/>
        <v>0.9690320541658123</v>
      </c>
      <c r="H249" s="26">
        <v>43586499</v>
      </c>
      <c r="I249" s="27">
        <v>15199408</v>
      </c>
      <c r="J249" s="27">
        <v>9451529</v>
      </c>
      <c r="K249" s="26">
        <v>68237436</v>
      </c>
      <c r="L249" s="26">
        <v>21396689</v>
      </c>
      <c r="M249" s="27">
        <v>15661626</v>
      </c>
      <c r="N249" s="27">
        <v>27922719</v>
      </c>
      <c r="O249" s="26">
        <v>64981034</v>
      </c>
      <c r="P249" s="26">
        <v>15154739</v>
      </c>
      <c r="Q249" s="27">
        <v>17033654</v>
      </c>
      <c r="R249" s="27">
        <v>25333564</v>
      </c>
      <c r="S249" s="26">
        <v>57521957</v>
      </c>
      <c r="T249" s="26">
        <v>536381</v>
      </c>
      <c r="U249" s="27">
        <v>720153</v>
      </c>
      <c r="V249" s="27">
        <v>43034934</v>
      </c>
      <c r="W249" s="42">
        <v>44291468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147117621</v>
      </c>
      <c r="E250" s="27">
        <v>153281211</v>
      </c>
      <c r="F250" s="27">
        <v>137685857</v>
      </c>
      <c r="G250" s="36">
        <f t="shared" si="47"/>
        <v>0.8982565841027965</v>
      </c>
      <c r="H250" s="26">
        <v>65023656</v>
      </c>
      <c r="I250" s="27">
        <v>1128292</v>
      </c>
      <c r="J250" s="27">
        <v>354336</v>
      </c>
      <c r="K250" s="26">
        <v>66506284</v>
      </c>
      <c r="L250" s="26">
        <v>2901505</v>
      </c>
      <c r="M250" s="27">
        <v>0</v>
      </c>
      <c r="N250" s="27">
        <v>36193059</v>
      </c>
      <c r="O250" s="26">
        <v>39094564</v>
      </c>
      <c r="P250" s="26">
        <v>1630642</v>
      </c>
      <c r="Q250" s="27">
        <v>1121613</v>
      </c>
      <c r="R250" s="27">
        <v>28895701</v>
      </c>
      <c r="S250" s="26">
        <v>31647956</v>
      </c>
      <c r="T250" s="26">
        <v>437053</v>
      </c>
      <c r="U250" s="27">
        <v>0</v>
      </c>
      <c r="V250" s="27">
        <v>0</v>
      </c>
      <c r="W250" s="42">
        <v>437053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332154899</v>
      </c>
      <c r="E251" s="27">
        <v>353049822</v>
      </c>
      <c r="F251" s="27">
        <v>243800344</v>
      </c>
      <c r="G251" s="36">
        <f t="shared" si="47"/>
        <v>0.6905550684571652</v>
      </c>
      <c r="H251" s="26">
        <v>133751236</v>
      </c>
      <c r="I251" s="27">
        <v>2413670</v>
      </c>
      <c r="J251" s="27">
        <v>1771118</v>
      </c>
      <c r="K251" s="26">
        <v>137936024</v>
      </c>
      <c r="L251" s="26">
        <v>3067449</v>
      </c>
      <c r="M251" s="27">
        <v>0</v>
      </c>
      <c r="N251" s="27">
        <v>102796871</v>
      </c>
      <c r="O251" s="26">
        <v>105864320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1431325534</v>
      </c>
      <c r="E252" s="29">
        <f>SUM(E246:E251)</f>
        <v>1469336545</v>
      </c>
      <c r="F252" s="29">
        <f>SUM(F246:F251)</f>
        <v>1192615686</v>
      </c>
      <c r="G252" s="37">
        <f t="shared" si="47"/>
        <v>0.8116695185036726</v>
      </c>
      <c r="H252" s="28">
        <f aca="true" t="shared" si="50" ref="H252:W252">SUM(H246:H251)</f>
        <v>427975825</v>
      </c>
      <c r="I252" s="29">
        <f t="shared" si="50"/>
        <v>50361289</v>
      </c>
      <c r="J252" s="29">
        <f t="shared" si="50"/>
        <v>134344015</v>
      </c>
      <c r="K252" s="28">
        <f t="shared" si="50"/>
        <v>612681129</v>
      </c>
      <c r="L252" s="28">
        <f t="shared" si="50"/>
        <v>-16800510</v>
      </c>
      <c r="M252" s="29">
        <f t="shared" si="50"/>
        <v>32891534</v>
      </c>
      <c r="N252" s="29">
        <f t="shared" si="50"/>
        <v>283259812</v>
      </c>
      <c r="O252" s="28">
        <f t="shared" si="50"/>
        <v>299350836</v>
      </c>
      <c r="P252" s="28">
        <f t="shared" si="50"/>
        <v>31655028</v>
      </c>
      <c r="Q252" s="29">
        <f t="shared" si="50"/>
        <v>33980122</v>
      </c>
      <c r="R252" s="29">
        <f t="shared" si="50"/>
        <v>119153051</v>
      </c>
      <c r="S252" s="28">
        <f t="shared" si="50"/>
        <v>184788201</v>
      </c>
      <c r="T252" s="28">
        <f t="shared" si="50"/>
        <v>6624341</v>
      </c>
      <c r="U252" s="29">
        <f t="shared" si="50"/>
        <v>10439728</v>
      </c>
      <c r="V252" s="29">
        <f t="shared" si="50"/>
        <v>78731451</v>
      </c>
      <c r="W252" s="43">
        <f t="shared" si="50"/>
        <v>95795520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2955774322</v>
      </c>
      <c r="E253" s="27">
        <v>2954425970</v>
      </c>
      <c r="F253" s="27">
        <v>1967325940</v>
      </c>
      <c r="G253" s="36">
        <f t="shared" si="47"/>
        <v>0.6658910935581845</v>
      </c>
      <c r="H253" s="26">
        <v>338881286</v>
      </c>
      <c r="I253" s="27">
        <v>178697920</v>
      </c>
      <c r="J253" s="27">
        <v>177487463</v>
      </c>
      <c r="K253" s="26">
        <v>695066669</v>
      </c>
      <c r="L253" s="26">
        <v>4544277</v>
      </c>
      <c r="M253" s="27">
        <v>0</v>
      </c>
      <c r="N253" s="27">
        <v>478445526</v>
      </c>
      <c r="O253" s="26">
        <v>482989803</v>
      </c>
      <c r="P253" s="26">
        <v>176448128</v>
      </c>
      <c r="Q253" s="27">
        <v>183597521</v>
      </c>
      <c r="R253" s="27">
        <v>259880599</v>
      </c>
      <c r="S253" s="26">
        <v>619926248</v>
      </c>
      <c r="T253" s="26">
        <v>169343220</v>
      </c>
      <c r="U253" s="27">
        <v>0</v>
      </c>
      <c r="V253" s="27">
        <v>0</v>
      </c>
      <c r="W253" s="42">
        <v>169343220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375236961</v>
      </c>
      <c r="E254" s="27">
        <v>375236961</v>
      </c>
      <c r="F254" s="27">
        <v>324288456</v>
      </c>
      <c r="G254" s="36">
        <f t="shared" si="47"/>
        <v>0.8642231168693427</v>
      </c>
      <c r="H254" s="26">
        <v>67762824</v>
      </c>
      <c r="I254" s="27">
        <v>24977269</v>
      </c>
      <c r="J254" s="27">
        <v>23500639</v>
      </c>
      <c r="K254" s="26">
        <v>116240732</v>
      </c>
      <c r="L254" s="26">
        <v>18131079</v>
      </c>
      <c r="M254" s="27">
        <v>0</v>
      </c>
      <c r="N254" s="27">
        <v>20137559</v>
      </c>
      <c r="O254" s="26">
        <v>38268638</v>
      </c>
      <c r="P254" s="26">
        <v>28567469</v>
      </c>
      <c r="Q254" s="27">
        <v>175889</v>
      </c>
      <c r="R254" s="27">
        <v>52952066</v>
      </c>
      <c r="S254" s="26">
        <v>81695424</v>
      </c>
      <c r="T254" s="26">
        <v>20531212</v>
      </c>
      <c r="U254" s="27">
        <v>20657742</v>
      </c>
      <c r="V254" s="27">
        <v>46894708</v>
      </c>
      <c r="W254" s="42">
        <v>88083662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1572913140</v>
      </c>
      <c r="E255" s="27">
        <v>1416542623</v>
      </c>
      <c r="F255" s="27">
        <v>1226620773</v>
      </c>
      <c r="G255" s="36">
        <f t="shared" si="47"/>
        <v>0.8659257780766403</v>
      </c>
      <c r="H255" s="26">
        <v>120474868</v>
      </c>
      <c r="I255" s="27">
        <v>13814572</v>
      </c>
      <c r="J255" s="27">
        <v>9391550</v>
      </c>
      <c r="K255" s="26">
        <v>143680990</v>
      </c>
      <c r="L255" s="26">
        <v>118999192</v>
      </c>
      <c r="M255" s="27">
        <v>108915840</v>
      </c>
      <c r="N255" s="27">
        <v>100388967</v>
      </c>
      <c r="O255" s="26">
        <v>328303999</v>
      </c>
      <c r="P255" s="26">
        <v>157176199</v>
      </c>
      <c r="Q255" s="27">
        <v>58574026</v>
      </c>
      <c r="R255" s="27">
        <v>163472364</v>
      </c>
      <c r="S255" s="26">
        <v>379222589</v>
      </c>
      <c r="T255" s="26">
        <v>95377763</v>
      </c>
      <c r="U255" s="27">
        <v>102154717</v>
      </c>
      <c r="V255" s="27">
        <v>177880715</v>
      </c>
      <c r="W255" s="42">
        <v>375413195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180843000</v>
      </c>
      <c r="E256" s="27">
        <v>180843000</v>
      </c>
      <c r="F256" s="27">
        <v>180182740</v>
      </c>
      <c r="G256" s="36">
        <f t="shared" si="47"/>
        <v>0.9963489877960441</v>
      </c>
      <c r="H256" s="26">
        <v>73741661</v>
      </c>
      <c r="I256" s="27">
        <v>800639</v>
      </c>
      <c r="J256" s="27">
        <v>207124</v>
      </c>
      <c r="K256" s="26">
        <v>74749424</v>
      </c>
      <c r="L256" s="26">
        <v>86687</v>
      </c>
      <c r="M256" s="27">
        <v>0</v>
      </c>
      <c r="N256" s="27">
        <v>57024638</v>
      </c>
      <c r="O256" s="26">
        <v>57111325</v>
      </c>
      <c r="P256" s="26">
        <v>292213</v>
      </c>
      <c r="Q256" s="27">
        <v>664740</v>
      </c>
      <c r="R256" s="27">
        <v>0</v>
      </c>
      <c r="S256" s="26">
        <v>956953</v>
      </c>
      <c r="T256" s="26">
        <v>44145824</v>
      </c>
      <c r="U256" s="27">
        <v>745620</v>
      </c>
      <c r="V256" s="27">
        <v>2473594</v>
      </c>
      <c r="W256" s="42">
        <v>47365038</v>
      </c>
    </row>
    <row r="257" spans="1:23" ht="16.5">
      <c r="A257" s="18"/>
      <c r="B257" s="19" t="s">
        <v>463</v>
      </c>
      <c r="C257" s="20"/>
      <c r="D257" s="28">
        <f>SUM(D253:D256)</f>
        <v>5084767423</v>
      </c>
      <c r="E257" s="29">
        <f>SUM(E253:E256)</f>
        <v>4927048554</v>
      </c>
      <c r="F257" s="29">
        <f>SUM(F253:F256)</f>
        <v>3698417909</v>
      </c>
      <c r="G257" s="37">
        <f t="shared" si="47"/>
        <v>0.7506355718775001</v>
      </c>
      <c r="H257" s="28">
        <f aca="true" t="shared" si="51" ref="H257:W257">SUM(H253:H256)</f>
        <v>600860639</v>
      </c>
      <c r="I257" s="29">
        <f t="shared" si="51"/>
        <v>218290400</v>
      </c>
      <c r="J257" s="29">
        <f t="shared" si="51"/>
        <v>210586776</v>
      </c>
      <c r="K257" s="28">
        <f t="shared" si="51"/>
        <v>1029737815</v>
      </c>
      <c r="L257" s="28">
        <f t="shared" si="51"/>
        <v>141761235</v>
      </c>
      <c r="M257" s="29">
        <f t="shared" si="51"/>
        <v>108915840</v>
      </c>
      <c r="N257" s="29">
        <f t="shared" si="51"/>
        <v>655996690</v>
      </c>
      <c r="O257" s="28">
        <f t="shared" si="51"/>
        <v>906673765</v>
      </c>
      <c r="P257" s="28">
        <f t="shared" si="51"/>
        <v>362484009</v>
      </c>
      <c r="Q257" s="29">
        <f t="shared" si="51"/>
        <v>243012176</v>
      </c>
      <c r="R257" s="29">
        <f t="shared" si="51"/>
        <v>476305029</v>
      </c>
      <c r="S257" s="28">
        <f t="shared" si="51"/>
        <v>1081801214</v>
      </c>
      <c r="T257" s="28">
        <f t="shared" si="51"/>
        <v>329398019</v>
      </c>
      <c r="U257" s="29">
        <f t="shared" si="51"/>
        <v>123558079</v>
      </c>
      <c r="V257" s="29">
        <f t="shared" si="51"/>
        <v>227249017</v>
      </c>
      <c r="W257" s="43">
        <f t="shared" si="51"/>
        <v>680205115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16988908895</v>
      </c>
      <c r="E258" s="29">
        <f>SUM(E232:E237,E239:E244,E246:E251,E253:E256)</f>
        <v>17066517091</v>
      </c>
      <c r="F258" s="29">
        <f>SUM(F232:F237,F239:F244,F246:F251,F253:F256)</f>
        <v>12120826753</v>
      </c>
      <c r="G258" s="37">
        <f t="shared" si="47"/>
        <v>0.7102109169885575</v>
      </c>
      <c r="H258" s="28">
        <f aca="true" t="shared" si="52" ref="H258:W258">SUM(H232:H237,H239:H244,H246:H251,H253:H256)</f>
        <v>2584126201</v>
      </c>
      <c r="I258" s="29">
        <f t="shared" si="52"/>
        <v>776434756</v>
      </c>
      <c r="J258" s="29">
        <f t="shared" si="52"/>
        <v>744120528</v>
      </c>
      <c r="K258" s="28">
        <f t="shared" si="52"/>
        <v>4104681485</v>
      </c>
      <c r="L258" s="28">
        <f t="shared" si="52"/>
        <v>652207307</v>
      </c>
      <c r="M258" s="29">
        <f t="shared" si="52"/>
        <v>793783628</v>
      </c>
      <c r="N258" s="29">
        <f t="shared" si="52"/>
        <v>2288581764</v>
      </c>
      <c r="O258" s="28">
        <f t="shared" si="52"/>
        <v>3734572699</v>
      </c>
      <c r="P258" s="28">
        <f t="shared" si="52"/>
        <v>733810893</v>
      </c>
      <c r="Q258" s="29">
        <f t="shared" si="52"/>
        <v>715477424</v>
      </c>
      <c r="R258" s="29">
        <f t="shared" si="52"/>
        <v>1336387800</v>
      </c>
      <c r="S258" s="28">
        <f t="shared" si="52"/>
        <v>2785676117</v>
      </c>
      <c r="T258" s="28">
        <f t="shared" si="52"/>
        <v>554227212</v>
      </c>
      <c r="U258" s="29">
        <f t="shared" si="52"/>
        <v>392959063</v>
      </c>
      <c r="V258" s="29">
        <f t="shared" si="52"/>
        <v>548710177</v>
      </c>
      <c r="W258" s="43">
        <f t="shared" si="52"/>
        <v>1495896452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169100998</v>
      </c>
      <c r="E261" s="27">
        <v>186315803</v>
      </c>
      <c r="F261" s="27">
        <v>187062693</v>
      </c>
      <c r="G261" s="36">
        <f aca="true" t="shared" si="53" ref="G261:G297">IF($E261=0,0,$F261/$E261)</f>
        <v>1.0040087313473887</v>
      </c>
      <c r="H261" s="26">
        <v>54760365</v>
      </c>
      <c r="I261" s="27">
        <v>1553893</v>
      </c>
      <c r="J261" s="27">
        <v>1774214</v>
      </c>
      <c r="K261" s="26">
        <v>58088472</v>
      </c>
      <c r="L261" s="26">
        <v>27564656</v>
      </c>
      <c r="M261" s="27">
        <v>1409881</v>
      </c>
      <c r="N261" s="27">
        <v>37952568</v>
      </c>
      <c r="O261" s="26">
        <v>66927105</v>
      </c>
      <c r="P261" s="26">
        <v>16250305</v>
      </c>
      <c r="Q261" s="27">
        <v>2025838</v>
      </c>
      <c r="R261" s="27">
        <v>33070444</v>
      </c>
      <c r="S261" s="26">
        <v>51346587</v>
      </c>
      <c r="T261" s="26">
        <v>2653511</v>
      </c>
      <c r="U261" s="27">
        <v>2667217</v>
      </c>
      <c r="V261" s="27">
        <v>5379801</v>
      </c>
      <c r="W261" s="42">
        <v>10700529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332051417</v>
      </c>
      <c r="E262" s="27">
        <v>341226734</v>
      </c>
      <c r="F262" s="27">
        <v>330785389</v>
      </c>
      <c r="G262" s="36">
        <f t="shared" si="53"/>
        <v>0.9694005657833363</v>
      </c>
      <c r="H262" s="26">
        <v>89696978</v>
      </c>
      <c r="I262" s="27">
        <v>12525407</v>
      </c>
      <c r="J262" s="27">
        <v>15134778</v>
      </c>
      <c r="K262" s="26">
        <v>117357163</v>
      </c>
      <c r="L262" s="26">
        <v>13957282</v>
      </c>
      <c r="M262" s="27">
        <v>15008185</v>
      </c>
      <c r="N262" s="27">
        <v>52512206</v>
      </c>
      <c r="O262" s="26">
        <v>81477673</v>
      </c>
      <c r="P262" s="26">
        <v>30788008</v>
      </c>
      <c r="Q262" s="27">
        <v>13493500</v>
      </c>
      <c r="R262" s="27">
        <v>50726208</v>
      </c>
      <c r="S262" s="26">
        <v>95007716</v>
      </c>
      <c r="T262" s="26">
        <v>0</v>
      </c>
      <c r="U262" s="27">
        <v>22867495</v>
      </c>
      <c r="V262" s="27">
        <v>14075342</v>
      </c>
      <c r="W262" s="42">
        <v>36942837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360394879</v>
      </c>
      <c r="E263" s="27">
        <v>358440841</v>
      </c>
      <c r="F263" s="27">
        <v>4590190511</v>
      </c>
      <c r="G263" s="36">
        <f t="shared" si="53"/>
        <v>12.805991912623595</v>
      </c>
      <c r="H263" s="26">
        <v>214302751</v>
      </c>
      <c r="I263" s="27">
        <v>184923468</v>
      </c>
      <c r="J263" s="27">
        <v>2416428997</v>
      </c>
      <c r="K263" s="26">
        <v>2815655216</v>
      </c>
      <c r="L263" s="26">
        <v>26843715</v>
      </c>
      <c r="M263" s="27">
        <v>6739612</v>
      </c>
      <c r="N263" s="27">
        <v>360063558</v>
      </c>
      <c r="O263" s="26">
        <v>393646885</v>
      </c>
      <c r="P263" s="26">
        <v>13068914</v>
      </c>
      <c r="Q263" s="27">
        <v>1367819496</v>
      </c>
      <c r="R263" s="27">
        <v>0</v>
      </c>
      <c r="S263" s="26">
        <v>1380888410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82374134</v>
      </c>
      <c r="E264" s="27">
        <v>82427772</v>
      </c>
      <c r="F264" s="27">
        <v>81202693</v>
      </c>
      <c r="G264" s="36">
        <f t="shared" si="53"/>
        <v>0.9851375456320717</v>
      </c>
      <c r="H264" s="26">
        <v>30263362</v>
      </c>
      <c r="I264" s="27">
        <v>129327</v>
      </c>
      <c r="J264" s="27">
        <v>910045</v>
      </c>
      <c r="K264" s="26">
        <v>31302734</v>
      </c>
      <c r="L264" s="26">
        <v>29253</v>
      </c>
      <c r="M264" s="27">
        <v>166891</v>
      </c>
      <c r="N264" s="27">
        <v>23712681</v>
      </c>
      <c r="O264" s="26">
        <v>23908825</v>
      </c>
      <c r="P264" s="26">
        <v>775262</v>
      </c>
      <c r="Q264" s="27">
        <v>934375</v>
      </c>
      <c r="R264" s="27">
        <v>20264476</v>
      </c>
      <c r="S264" s="26">
        <v>21974113</v>
      </c>
      <c r="T264" s="26">
        <v>717952</v>
      </c>
      <c r="U264" s="27">
        <v>774556</v>
      </c>
      <c r="V264" s="27">
        <v>2524513</v>
      </c>
      <c r="W264" s="42">
        <v>4017021</v>
      </c>
    </row>
    <row r="265" spans="1:23" ht="16.5">
      <c r="A265" s="18"/>
      <c r="B265" s="19" t="s">
        <v>474</v>
      </c>
      <c r="C265" s="20"/>
      <c r="D265" s="28">
        <f>SUM(D261:D264)</f>
        <v>943921428</v>
      </c>
      <c r="E265" s="29">
        <f>SUM(E261:E264)</f>
        <v>968411150</v>
      </c>
      <c r="F265" s="29">
        <f>SUM(F261:F264)</f>
        <v>5189241286</v>
      </c>
      <c r="G265" s="37">
        <f t="shared" si="53"/>
        <v>5.3585104694426535</v>
      </c>
      <c r="H265" s="28">
        <f aca="true" t="shared" si="54" ref="H265:W265">SUM(H261:H264)</f>
        <v>389023456</v>
      </c>
      <c r="I265" s="29">
        <f t="shared" si="54"/>
        <v>199132095</v>
      </c>
      <c r="J265" s="29">
        <f t="shared" si="54"/>
        <v>2434248034</v>
      </c>
      <c r="K265" s="28">
        <f t="shared" si="54"/>
        <v>3022403585</v>
      </c>
      <c r="L265" s="28">
        <f t="shared" si="54"/>
        <v>68394906</v>
      </c>
      <c r="M265" s="29">
        <f t="shared" si="54"/>
        <v>23324569</v>
      </c>
      <c r="N265" s="29">
        <f t="shared" si="54"/>
        <v>474241013</v>
      </c>
      <c r="O265" s="28">
        <f t="shared" si="54"/>
        <v>565960488</v>
      </c>
      <c r="P265" s="28">
        <f t="shared" si="54"/>
        <v>60882489</v>
      </c>
      <c r="Q265" s="29">
        <f t="shared" si="54"/>
        <v>1384273209</v>
      </c>
      <c r="R265" s="29">
        <f t="shared" si="54"/>
        <v>104061128</v>
      </c>
      <c r="S265" s="28">
        <f t="shared" si="54"/>
        <v>1549216826</v>
      </c>
      <c r="T265" s="28">
        <f t="shared" si="54"/>
        <v>3371463</v>
      </c>
      <c r="U265" s="29">
        <f t="shared" si="54"/>
        <v>26309268</v>
      </c>
      <c r="V265" s="29">
        <f t="shared" si="54"/>
        <v>21979656</v>
      </c>
      <c r="W265" s="43">
        <f t="shared" si="54"/>
        <v>51660387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66197268</v>
      </c>
      <c r="E266" s="27">
        <v>66951997</v>
      </c>
      <c r="F266" s="27">
        <v>57782064</v>
      </c>
      <c r="G266" s="36">
        <f t="shared" si="53"/>
        <v>0.8630371996222905</v>
      </c>
      <c r="H266" s="26">
        <v>21299195</v>
      </c>
      <c r="I266" s="27">
        <v>1858100</v>
      </c>
      <c r="J266" s="27">
        <v>2229786</v>
      </c>
      <c r="K266" s="26">
        <v>25387081</v>
      </c>
      <c r="L266" s="26">
        <v>2453110</v>
      </c>
      <c r="M266" s="27">
        <v>2531542</v>
      </c>
      <c r="N266" s="27">
        <v>8499601</v>
      </c>
      <c r="O266" s="26">
        <v>13484253</v>
      </c>
      <c r="P266" s="26">
        <v>2824909</v>
      </c>
      <c r="Q266" s="27">
        <v>2707666</v>
      </c>
      <c r="R266" s="27">
        <v>6006188</v>
      </c>
      <c r="S266" s="26">
        <v>11538763</v>
      </c>
      <c r="T266" s="26">
        <v>895590</v>
      </c>
      <c r="U266" s="27">
        <v>2220628</v>
      </c>
      <c r="V266" s="27">
        <v>4255749</v>
      </c>
      <c r="W266" s="42">
        <v>7371967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232447234</v>
      </c>
      <c r="E267" s="27">
        <v>238830262</v>
      </c>
      <c r="F267" s="27">
        <v>243232390</v>
      </c>
      <c r="G267" s="36">
        <f t="shared" si="53"/>
        <v>1.0184320360541246</v>
      </c>
      <c r="H267" s="26">
        <v>60123943</v>
      </c>
      <c r="I267" s="27">
        <v>30639419</v>
      </c>
      <c r="J267" s="27">
        <v>12742594</v>
      </c>
      <c r="K267" s="26">
        <v>103505956</v>
      </c>
      <c r="L267" s="26">
        <v>12463969</v>
      </c>
      <c r="M267" s="27">
        <v>13201853</v>
      </c>
      <c r="N267" s="27">
        <v>26417871</v>
      </c>
      <c r="O267" s="26">
        <v>52083693</v>
      </c>
      <c r="P267" s="26">
        <v>11858632</v>
      </c>
      <c r="Q267" s="27">
        <v>13934882</v>
      </c>
      <c r="R267" s="27">
        <v>23495325</v>
      </c>
      <c r="S267" s="26">
        <v>49288839</v>
      </c>
      <c r="T267" s="26">
        <v>12308596</v>
      </c>
      <c r="U267" s="27">
        <v>13216856</v>
      </c>
      <c r="V267" s="27">
        <v>12828450</v>
      </c>
      <c r="W267" s="42">
        <v>38353902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52220250</v>
      </c>
      <c r="E268" s="27">
        <v>52307000</v>
      </c>
      <c r="F268" s="27">
        <v>20437220</v>
      </c>
      <c r="G268" s="36">
        <f t="shared" si="53"/>
        <v>0.39071673007436863</v>
      </c>
      <c r="H268" s="26">
        <v>6389956</v>
      </c>
      <c r="I268" s="27">
        <v>2258345</v>
      </c>
      <c r="J268" s="27">
        <v>1006789</v>
      </c>
      <c r="K268" s="26">
        <v>9655090</v>
      </c>
      <c r="L268" s="26">
        <v>1848474</v>
      </c>
      <c r="M268" s="27">
        <v>1473074</v>
      </c>
      <c r="N268" s="27">
        <v>-404605</v>
      </c>
      <c r="O268" s="26">
        <v>2916943</v>
      </c>
      <c r="P268" s="26">
        <v>1435292</v>
      </c>
      <c r="Q268" s="27">
        <v>493399</v>
      </c>
      <c r="R268" s="27">
        <v>-10462439</v>
      </c>
      <c r="S268" s="26">
        <v>-8533748</v>
      </c>
      <c r="T268" s="26">
        <v>1540278</v>
      </c>
      <c r="U268" s="27">
        <v>1812752</v>
      </c>
      <c r="V268" s="27">
        <v>13045905</v>
      </c>
      <c r="W268" s="42">
        <v>16398935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88544628</v>
      </c>
      <c r="E269" s="27">
        <v>88701027</v>
      </c>
      <c r="F269" s="27">
        <v>57669787</v>
      </c>
      <c r="G269" s="36">
        <f t="shared" si="53"/>
        <v>0.6501591802313631</v>
      </c>
      <c r="H269" s="26">
        <v>13676885</v>
      </c>
      <c r="I269" s="27">
        <v>3864751</v>
      </c>
      <c r="J269" s="27">
        <v>4454803</v>
      </c>
      <c r="K269" s="26">
        <v>21996439</v>
      </c>
      <c r="L269" s="26">
        <v>4027717</v>
      </c>
      <c r="M269" s="27">
        <v>4061681</v>
      </c>
      <c r="N269" s="27">
        <v>3992510</v>
      </c>
      <c r="O269" s="26">
        <v>12081908</v>
      </c>
      <c r="P269" s="26">
        <v>4879535</v>
      </c>
      <c r="Q269" s="27">
        <v>3976504</v>
      </c>
      <c r="R269" s="27">
        <v>4146680</v>
      </c>
      <c r="S269" s="26">
        <v>13002719</v>
      </c>
      <c r="T269" s="26">
        <v>4199718</v>
      </c>
      <c r="U269" s="27">
        <v>2213210</v>
      </c>
      <c r="V269" s="27">
        <v>4175793</v>
      </c>
      <c r="W269" s="42">
        <v>10588721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59185700</v>
      </c>
      <c r="E270" s="27">
        <v>53331706</v>
      </c>
      <c r="F270" s="27">
        <v>50277408</v>
      </c>
      <c r="G270" s="36">
        <f t="shared" si="53"/>
        <v>0.9427301650541612</v>
      </c>
      <c r="H270" s="26">
        <v>15029311</v>
      </c>
      <c r="I270" s="27">
        <v>2252808</v>
      </c>
      <c r="J270" s="27">
        <v>3644888</v>
      </c>
      <c r="K270" s="26">
        <v>20927007</v>
      </c>
      <c r="L270" s="26">
        <v>1966437</v>
      </c>
      <c r="M270" s="27">
        <v>2805063</v>
      </c>
      <c r="N270" s="27">
        <v>2021298</v>
      </c>
      <c r="O270" s="26">
        <v>6792798</v>
      </c>
      <c r="P270" s="26">
        <v>2009014</v>
      </c>
      <c r="Q270" s="27">
        <v>3492169</v>
      </c>
      <c r="R270" s="27">
        <v>8047036</v>
      </c>
      <c r="S270" s="26">
        <v>13548219</v>
      </c>
      <c r="T270" s="26">
        <v>3232474</v>
      </c>
      <c r="U270" s="27">
        <v>3110451</v>
      </c>
      <c r="V270" s="27">
        <v>2666459</v>
      </c>
      <c r="W270" s="42">
        <v>9009384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43328565</v>
      </c>
      <c r="E271" s="27">
        <v>45786753</v>
      </c>
      <c r="F271" s="27">
        <v>45626403</v>
      </c>
      <c r="G271" s="36">
        <f t="shared" si="53"/>
        <v>0.9964978953628792</v>
      </c>
      <c r="H271" s="26">
        <v>5559573</v>
      </c>
      <c r="I271" s="27">
        <v>8747419</v>
      </c>
      <c r="J271" s="27">
        <v>2169442</v>
      </c>
      <c r="K271" s="26">
        <v>16476434</v>
      </c>
      <c r="L271" s="26">
        <v>1830930</v>
      </c>
      <c r="M271" s="27">
        <v>2404856</v>
      </c>
      <c r="N271" s="27">
        <v>1738130</v>
      </c>
      <c r="O271" s="26">
        <v>5973916</v>
      </c>
      <c r="P271" s="26">
        <v>8078135</v>
      </c>
      <c r="Q271" s="27">
        <v>2436047</v>
      </c>
      <c r="R271" s="27">
        <v>2110515</v>
      </c>
      <c r="S271" s="26">
        <v>12624697</v>
      </c>
      <c r="T271" s="26">
        <v>2065958</v>
      </c>
      <c r="U271" s="27">
        <v>6307783</v>
      </c>
      <c r="V271" s="27">
        <v>2177615</v>
      </c>
      <c r="W271" s="42">
        <v>10551356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56591095</v>
      </c>
      <c r="E272" s="27">
        <v>59099874</v>
      </c>
      <c r="F272" s="27">
        <v>50788348</v>
      </c>
      <c r="G272" s="36">
        <f t="shared" si="53"/>
        <v>0.8593647424696709</v>
      </c>
      <c r="H272" s="26">
        <v>16232714</v>
      </c>
      <c r="I272" s="27">
        <v>112840</v>
      </c>
      <c r="J272" s="27">
        <v>-20692</v>
      </c>
      <c r="K272" s="26">
        <v>16324862</v>
      </c>
      <c r="L272" s="26">
        <v>496501</v>
      </c>
      <c r="M272" s="27">
        <v>785166</v>
      </c>
      <c r="N272" s="27">
        <v>13786139</v>
      </c>
      <c r="O272" s="26">
        <v>15067806</v>
      </c>
      <c r="P272" s="26">
        <v>1260587</v>
      </c>
      <c r="Q272" s="27">
        <v>375942</v>
      </c>
      <c r="R272" s="27">
        <v>10991364</v>
      </c>
      <c r="S272" s="26">
        <v>12627893</v>
      </c>
      <c r="T272" s="26">
        <v>2829365</v>
      </c>
      <c r="U272" s="27">
        <v>557613</v>
      </c>
      <c r="V272" s="27">
        <v>3380809</v>
      </c>
      <c r="W272" s="42">
        <v>6767787</v>
      </c>
    </row>
    <row r="273" spans="1:23" ht="16.5">
      <c r="A273" s="18"/>
      <c r="B273" s="19" t="s">
        <v>489</v>
      </c>
      <c r="C273" s="20"/>
      <c r="D273" s="28">
        <f>SUM(D266:D272)</f>
        <v>598514740</v>
      </c>
      <c r="E273" s="29">
        <f>SUM(E266:E272)</f>
        <v>605008619</v>
      </c>
      <c r="F273" s="29">
        <f>SUM(F266:F272)</f>
        <v>525813620</v>
      </c>
      <c r="G273" s="37">
        <f t="shared" si="53"/>
        <v>0.8691010400299768</v>
      </c>
      <c r="H273" s="28">
        <f aca="true" t="shared" si="55" ref="H273:W273">SUM(H266:H272)</f>
        <v>138311577</v>
      </c>
      <c r="I273" s="29">
        <f t="shared" si="55"/>
        <v>49733682</v>
      </c>
      <c r="J273" s="29">
        <f t="shared" si="55"/>
        <v>26227610</v>
      </c>
      <c r="K273" s="28">
        <f t="shared" si="55"/>
        <v>214272869</v>
      </c>
      <c r="L273" s="28">
        <f t="shared" si="55"/>
        <v>25087138</v>
      </c>
      <c r="M273" s="29">
        <f t="shared" si="55"/>
        <v>27263235</v>
      </c>
      <c r="N273" s="29">
        <f t="shared" si="55"/>
        <v>56050944</v>
      </c>
      <c r="O273" s="28">
        <f t="shared" si="55"/>
        <v>108401317</v>
      </c>
      <c r="P273" s="28">
        <f t="shared" si="55"/>
        <v>32346104</v>
      </c>
      <c r="Q273" s="29">
        <f t="shared" si="55"/>
        <v>27416609</v>
      </c>
      <c r="R273" s="29">
        <f t="shared" si="55"/>
        <v>44334669</v>
      </c>
      <c r="S273" s="28">
        <f t="shared" si="55"/>
        <v>104097382</v>
      </c>
      <c r="T273" s="28">
        <f t="shared" si="55"/>
        <v>27071979</v>
      </c>
      <c r="U273" s="29">
        <f t="shared" si="55"/>
        <v>29439293</v>
      </c>
      <c r="V273" s="29">
        <f t="shared" si="55"/>
        <v>42530780</v>
      </c>
      <c r="W273" s="43">
        <f t="shared" si="55"/>
        <v>99042052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113261493</v>
      </c>
      <c r="E274" s="27">
        <v>114646299</v>
      </c>
      <c r="F274" s="27">
        <v>130878564</v>
      </c>
      <c r="G274" s="36">
        <f t="shared" si="53"/>
        <v>1.1415855997235462</v>
      </c>
      <c r="H274" s="26">
        <v>19369852</v>
      </c>
      <c r="I274" s="27">
        <v>2769706</v>
      </c>
      <c r="J274" s="27">
        <v>9699275</v>
      </c>
      <c r="K274" s="26">
        <v>31838833</v>
      </c>
      <c r="L274" s="26">
        <v>2362142</v>
      </c>
      <c r="M274" s="27">
        <v>30290926</v>
      </c>
      <c r="N274" s="27">
        <v>1681852</v>
      </c>
      <c r="O274" s="26">
        <v>34334920</v>
      </c>
      <c r="P274" s="26">
        <v>13734685</v>
      </c>
      <c r="Q274" s="27">
        <v>3205578</v>
      </c>
      <c r="R274" s="27">
        <v>5373285</v>
      </c>
      <c r="S274" s="26">
        <v>22313548</v>
      </c>
      <c r="T274" s="26">
        <v>7942708</v>
      </c>
      <c r="U274" s="27">
        <v>5905440</v>
      </c>
      <c r="V274" s="27">
        <v>28543115</v>
      </c>
      <c r="W274" s="42">
        <v>42391263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132393809</v>
      </c>
      <c r="E275" s="27">
        <v>133567699</v>
      </c>
      <c r="F275" s="27">
        <v>120958512</v>
      </c>
      <c r="G275" s="36">
        <f t="shared" si="53"/>
        <v>0.9055970336061565</v>
      </c>
      <c r="H275" s="26">
        <v>141394330</v>
      </c>
      <c r="I275" s="27">
        <v>-108947918</v>
      </c>
      <c r="J275" s="27">
        <v>9205379</v>
      </c>
      <c r="K275" s="26">
        <v>41651791</v>
      </c>
      <c r="L275" s="26">
        <v>8792297</v>
      </c>
      <c r="M275" s="27">
        <v>9496461</v>
      </c>
      <c r="N275" s="27">
        <v>18649336</v>
      </c>
      <c r="O275" s="26">
        <v>36938094</v>
      </c>
      <c r="P275" s="26">
        <v>-3388830</v>
      </c>
      <c r="Q275" s="27">
        <v>5613705</v>
      </c>
      <c r="R275" s="27">
        <v>17172521</v>
      </c>
      <c r="S275" s="26">
        <v>19397396</v>
      </c>
      <c r="T275" s="26">
        <v>5804337</v>
      </c>
      <c r="U275" s="27">
        <v>7013233</v>
      </c>
      <c r="V275" s="27">
        <v>10153661</v>
      </c>
      <c r="W275" s="42">
        <v>22971231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225256696</v>
      </c>
      <c r="E276" s="27">
        <v>225256696</v>
      </c>
      <c r="F276" s="27">
        <v>215749450</v>
      </c>
      <c r="G276" s="36">
        <f t="shared" si="53"/>
        <v>0.9577937252529</v>
      </c>
      <c r="H276" s="26">
        <v>24946603</v>
      </c>
      <c r="I276" s="27">
        <v>28596235</v>
      </c>
      <c r="J276" s="27">
        <v>12705802</v>
      </c>
      <c r="K276" s="26">
        <v>66248640</v>
      </c>
      <c r="L276" s="26">
        <v>13233450</v>
      </c>
      <c r="M276" s="27">
        <v>13080770</v>
      </c>
      <c r="N276" s="27">
        <v>24944462</v>
      </c>
      <c r="O276" s="26">
        <v>51258682</v>
      </c>
      <c r="P276" s="26">
        <v>14657891</v>
      </c>
      <c r="Q276" s="27">
        <v>13521921</v>
      </c>
      <c r="R276" s="27">
        <v>22808983</v>
      </c>
      <c r="S276" s="26">
        <v>50988795</v>
      </c>
      <c r="T276" s="26">
        <v>16002708</v>
      </c>
      <c r="U276" s="27">
        <v>11503989</v>
      </c>
      <c r="V276" s="27">
        <v>19746636</v>
      </c>
      <c r="W276" s="42">
        <v>47253333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0</v>
      </c>
      <c r="E277" s="27">
        <v>0</v>
      </c>
      <c r="F277" s="27">
        <v>57288950</v>
      </c>
      <c r="G277" s="36">
        <f t="shared" si="53"/>
        <v>0</v>
      </c>
      <c r="H277" s="26">
        <v>15343435</v>
      </c>
      <c r="I277" s="27">
        <v>2208353</v>
      </c>
      <c r="J277" s="27">
        <v>2756152</v>
      </c>
      <c r="K277" s="26">
        <v>20307940</v>
      </c>
      <c r="L277" s="26">
        <v>2675447</v>
      </c>
      <c r="M277" s="27">
        <v>2792096</v>
      </c>
      <c r="N277" s="27">
        <v>2265146</v>
      </c>
      <c r="O277" s="26">
        <v>7732689</v>
      </c>
      <c r="P277" s="26">
        <v>2922636</v>
      </c>
      <c r="Q277" s="27">
        <v>2644698</v>
      </c>
      <c r="R277" s="27">
        <v>14634205</v>
      </c>
      <c r="S277" s="26">
        <v>20201539</v>
      </c>
      <c r="T277" s="26">
        <v>2082193</v>
      </c>
      <c r="U277" s="27">
        <v>2777284</v>
      </c>
      <c r="V277" s="27">
        <v>4187305</v>
      </c>
      <c r="W277" s="42">
        <v>9046782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46211930</v>
      </c>
      <c r="E278" s="27">
        <v>40067757</v>
      </c>
      <c r="F278" s="27">
        <v>27739742</v>
      </c>
      <c r="G278" s="36">
        <f t="shared" si="53"/>
        <v>0.6923208104711227</v>
      </c>
      <c r="H278" s="26">
        <v>0</v>
      </c>
      <c r="I278" s="27">
        <v>2925639</v>
      </c>
      <c r="J278" s="27">
        <v>1713975</v>
      </c>
      <c r="K278" s="26">
        <v>4639614</v>
      </c>
      <c r="L278" s="26">
        <v>7379579</v>
      </c>
      <c r="M278" s="27">
        <v>1187164</v>
      </c>
      <c r="N278" s="27">
        <v>1392601</v>
      </c>
      <c r="O278" s="26">
        <v>9959344</v>
      </c>
      <c r="P278" s="26">
        <v>1407024</v>
      </c>
      <c r="Q278" s="27">
        <v>1540980</v>
      </c>
      <c r="R278" s="27">
        <v>6318141</v>
      </c>
      <c r="S278" s="26">
        <v>9266145</v>
      </c>
      <c r="T278" s="26">
        <v>1340417</v>
      </c>
      <c r="U278" s="27">
        <v>1297740</v>
      </c>
      <c r="V278" s="27">
        <v>1236482</v>
      </c>
      <c r="W278" s="42">
        <v>3874639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73201137</v>
      </c>
      <c r="E279" s="27">
        <v>73201137</v>
      </c>
      <c r="F279" s="27">
        <v>52637126</v>
      </c>
      <c r="G279" s="36">
        <f t="shared" si="53"/>
        <v>0.7190752515223909</v>
      </c>
      <c r="H279" s="26">
        <v>14942670</v>
      </c>
      <c r="I279" s="27">
        <v>2551576</v>
      </c>
      <c r="J279" s="27">
        <v>2581794</v>
      </c>
      <c r="K279" s="26">
        <v>20076040</v>
      </c>
      <c r="L279" s="26">
        <v>1980926</v>
      </c>
      <c r="M279" s="27">
        <v>1917628</v>
      </c>
      <c r="N279" s="27">
        <v>8902482</v>
      </c>
      <c r="O279" s="26">
        <v>12801036</v>
      </c>
      <c r="P279" s="26">
        <v>2379907</v>
      </c>
      <c r="Q279" s="27">
        <v>2427669</v>
      </c>
      <c r="R279" s="27">
        <v>7942557</v>
      </c>
      <c r="S279" s="26">
        <v>12750133</v>
      </c>
      <c r="T279" s="26">
        <v>2108771</v>
      </c>
      <c r="U279" s="27">
        <v>2326606</v>
      </c>
      <c r="V279" s="27">
        <v>2574540</v>
      </c>
      <c r="W279" s="42">
        <v>7009917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112279564</v>
      </c>
      <c r="E280" s="27">
        <v>102373006</v>
      </c>
      <c r="F280" s="27">
        <v>92703414</v>
      </c>
      <c r="G280" s="36">
        <f t="shared" si="53"/>
        <v>0.9055454911619963</v>
      </c>
      <c r="H280" s="26">
        <v>17810231</v>
      </c>
      <c r="I280" s="27">
        <v>16525893</v>
      </c>
      <c r="J280" s="27">
        <v>4154142</v>
      </c>
      <c r="K280" s="26">
        <v>38490266</v>
      </c>
      <c r="L280" s="26">
        <v>3984435</v>
      </c>
      <c r="M280" s="27">
        <v>4103132</v>
      </c>
      <c r="N280" s="27">
        <v>13517181</v>
      </c>
      <c r="O280" s="26">
        <v>21604748</v>
      </c>
      <c r="P280" s="26">
        <v>4505864</v>
      </c>
      <c r="Q280" s="27">
        <v>4278299</v>
      </c>
      <c r="R280" s="27">
        <v>11678858</v>
      </c>
      <c r="S280" s="26">
        <v>20463021</v>
      </c>
      <c r="T280" s="26">
        <v>4011542</v>
      </c>
      <c r="U280" s="27">
        <v>3875924</v>
      </c>
      <c r="V280" s="27">
        <v>4257913</v>
      </c>
      <c r="W280" s="42">
        <v>12145379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129950098</v>
      </c>
      <c r="E281" s="27">
        <v>145554168</v>
      </c>
      <c r="F281" s="27">
        <v>118022953</v>
      </c>
      <c r="G281" s="36">
        <f t="shared" si="53"/>
        <v>0.8108524449811702</v>
      </c>
      <c r="H281" s="26">
        <v>22830664</v>
      </c>
      <c r="I281" s="27">
        <v>20144937</v>
      </c>
      <c r="J281" s="27">
        <v>4909539</v>
      </c>
      <c r="K281" s="26">
        <v>47885140</v>
      </c>
      <c r="L281" s="26">
        <v>5418699</v>
      </c>
      <c r="M281" s="27">
        <v>4400598</v>
      </c>
      <c r="N281" s="27">
        <v>17601594</v>
      </c>
      <c r="O281" s="26">
        <v>27420891</v>
      </c>
      <c r="P281" s="26">
        <v>6180231</v>
      </c>
      <c r="Q281" s="27">
        <v>6321571</v>
      </c>
      <c r="R281" s="27">
        <v>16495837</v>
      </c>
      <c r="S281" s="26">
        <v>28997639</v>
      </c>
      <c r="T281" s="26">
        <v>5717742</v>
      </c>
      <c r="U281" s="27">
        <v>4965505</v>
      </c>
      <c r="V281" s="27">
        <v>3036036</v>
      </c>
      <c r="W281" s="42">
        <v>13719283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51105010</v>
      </c>
      <c r="E282" s="27">
        <v>51870732</v>
      </c>
      <c r="F282" s="27">
        <v>57287779</v>
      </c>
      <c r="G282" s="36">
        <f t="shared" si="53"/>
        <v>1.1044335946521826</v>
      </c>
      <c r="H282" s="26">
        <v>4612828</v>
      </c>
      <c r="I282" s="27">
        <v>7515498</v>
      </c>
      <c r="J282" s="27">
        <v>3554292</v>
      </c>
      <c r="K282" s="26">
        <v>15682618</v>
      </c>
      <c r="L282" s="26">
        <v>3254761</v>
      </c>
      <c r="M282" s="27">
        <v>5252520</v>
      </c>
      <c r="N282" s="27">
        <v>5836160</v>
      </c>
      <c r="O282" s="26">
        <v>14343441</v>
      </c>
      <c r="P282" s="26">
        <v>4252598</v>
      </c>
      <c r="Q282" s="27">
        <v>6998368</v>
      </c>
      <c r="R282" s="27">
        <v>4037914</v>
      </c>
      <c r="S282" s="26">
        <v>15288880</v>
      </c>
      <c r="T282" s="26">
        <v>3529681</v>
      </c>
      <c r="U282" s="27">
        <v>3866567</v>
      </c>
      <c r="V282" s="27">
        <v>4576592</v>
      </c>
      <c r="W282" s="42">
        <v>11972840</v>
      </c>
    </row>
    <row r="283" spans="1:23" ht="16.5">
      <c r="A283" s="18"/>
      <c r="B283" s="19" t="s">
        <v>508</v>
      </c>
      <c r="C283" s="20"/>
      <c r="D283" s="28">
        <f>SUM(D274:D282)</f>
        <v>883659737</v>
      </c>
      <c r="E283" s="29">
        <f>SUM(E274:E282)</f>
        <v>886537494</v>
      </c>
      <c r="F283" s="29">
        <f>SUM(F274:F282)</f>
        <v>873266490</v>
      </c>
      <c r="G283" s="37">
        <f t="shared" si="53"/>
        <v>0.9850305214502298</v>
      </c>
      <c r="H283" s="28">
        <f aca="true" t="shared" si="56" ref="H283:W283">SUM(H274:H282)</f>
        <v>261250613</v>
      </c>
      <c r="I283" s="29">
        <f t="shared" si="56"/>
        <v>-25710081</v>
      </c>
      <c r="J283" s="29">
        <f t="shared" si="56"/>
        <v>51280350</v>
      </c>
      <c r="K283" s="28">
        <f t="shared" si="56"/>
        <v>286820882</v>
      </c>
      <c r="L283" s="28">
        <f t="shared" si="56"/>
        <v>49081736</v>
      </c>
      <c r="M283" s="29">
        <f t="shared" si="56"/>
        <v>72521295</v>
      </c>
      <c r="N283" s="29">
        <f t="shared" si="56"/>
        <v>94790814</v>
      </c>
      <c r="O283" s="28">
        <f t="shared" si="56"/>
        <v>216393845</v>
      </c>
      <c r="P283" s="28">
        <f t="shared" si="56"/>
        <v>46652006</v>
      </c>
      <c r="Q283" s="29">
        <f t="shared" si="56"/>
        <v>46552789</v>
      </c>
      <c r="R283" s="29">
        <f t="shared" si="56"/>
        <v>106462301</v>
      </c>
      <c r="S283" s="28">
        <f t="shared" si="56"/>
        <v>199667096</v>
      </c>
      <c r="T283" s="28">
        <f t="shared" si="56"/>
        <v>48540099</v>
      </c>
      <c r="U283" s="29">
        <f t="shared" si="56"/>
        <v>43532288</v>
      </c>
      <c r="V283" s="29">
        <f t="shared" si="56"/>
        <v>78312280</v>
      </c>
      <c r="W283" s="43">
        <f t="shared" si="56"/>
        <v>170384667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210007735</v>
      </c>
      <c r="E284" s="27">
        <v>210007735</v>
      </c>
      <c r="F284" s="27">
        <v>177902754</v>
      </c>
      <c r="G284" s="36">
        <f t="shared" si="53"/>
        <v>0.8471247689995799</v>
      </c>
      <c r="H284" s="26">
        <v>37735254</v>
      </c>
      <c r="I284" s="27">
        <v>8473163</v>
      </c>
      <c r="J284" s="27">
        <v>8681043</v>
      </c>
      <c r="K284" s="26">
        <v>54889460</v>
      </c>
      <c r="L284" s="26">
        <v>8261821</v>
      </c>
      <c r="M284" s="27">
        <v>8006450</v>
      </c>
      <c r="N284" s="27">
        <v>34324051</v>
      </c>
      <c r="O284" s="26">
        <v>50592322</v>
      </c>
      <c r="P284" s="26">
        <v>11784505</v>
      </c>
      <c r="Q284" s="27">
        <v>10882290</v>
      </c>
      <c r="R284" s="27">
        <v>26883576</v>
      </c>
      <c r="S284" s="26">
        <v>49550371</v>
      </c>
      <c r="T284" s="26">
        <v>9229846</v>
      </c>
      <c r="U284" s="27">
        <v>7946941</v>
      </c>
      <c r="V284" s="27">
        <v>5693814</v>
      </c>
      <c r="W284" s="42">
        <v>22870601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44919967</v>
      </c>
      <c r="E285" s="27">
        <v>48151029</v>
      </c>
      <c r="F285" s="27">
        <v>55953547</v>
      </c>
      <c r="G285" s="36">
        <f t="shared" si="53"/>
        <v>1.1620426014156415</v>
      </c>
      <c r="H285" s="26">
        <v>20837651</v>
      </c>
      <c r="I285" s="27">
        <v>2931334</v>
      </c>
      <c r="J285" s="27">
        <v>754001</v>
      </c>
      <c r="K285" s="26">
        <v>24522986</v>
      </c>
      <c r="L285" s="26">
        <v>1546948</v>
      </c>
      <c r="M285" s="27">
        <v>1569782</v>
      </c>
      <c r="N285" s="27">
        <v>12160683</v>
      </c>
      <c r="O285" s="26">
        <v>15277413</v>
      </c>
      <c r="P285" s="26">
        <v>584833</v>
      </c>
      <c r="Q285" s="27">
        <v>945546</v>
      </c>
      <c r="R285" s="27">
        <v>7157170</v>
      </c>
      <c r="S285" s="26">
        <v>8687549</v>
      </c>
      <c r="T285" s="26">
        <v>1201467</v>
      </c>
      <c r="U285" s="27">
        <v>4964570</v>
      </c>
      <c r="V285" s="27">
        <v>1299562</v>
      </c>
      <c r="W285" s="42">
        <v>7465599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226273103</v>
      </c>
      <c r="E286" s="27">
        <v>213673064</v>
      </c>
      <c r="F286" s="27">
        <v>123178821</v>
      </c>
      <c r="G286" s="36">
        <f t="shared" si="53"/>
        <v>0.5764826819724923</v>
      </c>
      <c r="H286" s="26">
        <v>37221153</v>
      </c>
      <c r="I286" s="27">
        <v>5908899</v>
      </c>
      <c r="J286" s="27">
        <v>7590468</v>
      </c>
      <c r="K286" s="26">
        <v>50720520</v>
      </c>
      <c r="L286" s="26">
        <v>2446188</v>
      </c>
      <c r="M286" s="27">
        <v>5898904</v>
      </c>
      <c r="N286" s="27">
        <v>26655778</v>
      </c>
      <c r="O286" s="26">
        <v>35000870</v>
      </c>
      <c r="P286" s="26">
        <v>7476870</v>
      </c>
      <c r="Q286" s="27">
        <v>7426861</v>
      </c>
      <c r="R286" s="27">
        <v>0</v>
      </c>
      <c r="S286" s="26">
        <v>14903731</v>
      </c>
      <c r="T286" s="26">
        <v>6624660</v>
      </c>
      <c r="U286" s="27">
        <v>7964520</v>
      </c>
      <c r="V286" s="27">
        <v>7964520</v>
      </c>
      <c r="W286" s="42">
        <v>22553700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83613905</v>
      </c>
      <c r="E287" s="27">
        <v>90782225</v>
      </c>
      <c r="F287" s="27">
        <v>32799178</v>
      </c>
      <c r="G287" s="36">
        <f t="shared" si="53"/>
        <v>0.36129515442037247</v>
      </c>
      <c r="H287" s="26">
        <v>0</v>
      </c>
      <c r="I287" s="27">
        <v>5316017</v>
      </c>
      <c r="J287" s="27">
        <v>0</v>
      </c>
      <c r="K287" s="26">
        <v>5316017</v>
      </c>
      <c r="L287" s="26">
        <v>3825583</v>
      </c>
      <c r="M287" s="27">
        <v>3424678</v>
      </c>
      <c r="N287" s="27">
        <v>8690673</v>
      </c>
      <c r="O287" s="26">
        <v>15940934</v>
      </c>
      <c r="P287" s="26">
        <v>0</v>
      </c>
      <c r="Q287" s="27">
        <v>0</v>
      </c>
      <c r="R287" s="27">
        <v>7367713</v>
      </c>
      <c r="S287" s="26">
        <v>7367713</v>
      </c>
      <c r="T287" s="26">
        <v>0</v>
      </c>
      <c r="U287" s="27">
        <v>0</v>
      </c>
      <c r="V287" s="27">
        <v>4174514</v>
      </c>
      <c r="W287" s="42">
        <v>4174514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639921334</v>
      </c>
      <c r="E288" s="27">
        <v>622460547</v>
      </c>
      <c r="F288" s="27">
        <v>589421037</v>
      </c>
      <c r="G288" s="36">
        <f t="shared" si="53"/>
        <v>0.9469211178776926</v>
      </c>
      <c r="H288" s="26">
        <v>85588566</v>
      </c>
      <c r="I288" s="27">
        <v>37836299</v>
      </c>
      <c r="J288" s="27">
        <v>39377728</v>
      </c>
      <c r="K288" s="26">
        <v>162802593</v>
      </c>
      <c r="L288" s="26">
        <v>40697836</v>
      </c>
      <c r="M288" s="27">
        <v>46028797</v>
      </c>
      <c r="N288" s="27">
        <v>62797262</v>
      </c>
      <c r="O288" s="26">
        <v>149523895</v>
      </c>
      <c r="P288" s="26">
        <v>46572146</v>
      </c>
      <c r="Q288" s="27">
        <v>49648252</v>
      </c>
      <c r="R288" s="27">
        <v>58952328</v>
      </c>
      <c r="S288" s="26">
        <v>155172726</v>
      </c>
      <c r="T288" s="26">
        <v>46127694</v>
      </c>
      <c r="U288" s="27">
        <v>36536352</v>
      </c>
      <c r="V288" s="27">
        <v>39257777</v>
      </c>
      <c r="W288" s="42">
        <v>121921823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65815000</v>
      </c>
      <c r="E289" s="27">
        <v>62307000</v>
      </c>
      <c r="F289" s="27">
        <v>56696722</v>
      </c>
      <c r="G289" s="36">
        <f t="shared" si="53"/>
        <v>0.9099575007623542</v>
      </c>
      <c r="H289" s="26">
        <v>23241099</v>
      </c>
      <c r="I289" s="27">
        <v>45573</v>
      </c>
      <c r="J289" s="27">
        <v>771179</v>
      </c>
      <c r="K289" s="26">
        <v>24057851</v>
      </c>
      <c r="L289" s="26">
        <v>369399</v>
      </c>
      <c r="M289" s="27">
        <v>480610</v>
      </c>
      <c r="N289" s="27">
        <v>16577158</v>
      </c>
      <c r="O289" s="26">
        <v>17427167</v>
      </c>
      <c r="P289" s="26">
        <v>96647</v>
      </c>
      <c r="Q289" s="27">
        <v>330220</v>
      </c>
      <c r="R289" s="27">
        <v>14050891</v>
      </c>
      <c r="S289" s="26">
        <v>14477758</v>
      </c>
      <c r="T289" s="26">
        <v>360794</v>
      </c>
      <c r="U289" s="27">
        <v>244968</v>
      </c>
      <c r="V289" s="27">
        <v>128184</v>
      </c>
      <c r="W289" s="42">
        <v>733946</v>
      </c>
    </row>
    <row r="290" spans="1:23" ht="16.5">
      <c r="A290" s="18"/>
      <c r="B290" s="19" t="s">
        <v>521</v>
      </c>
      <c r="C290" s="20"/>
      <c r="D290" s="28">
        <f>SUM(D284:D289)</f>
        <v>1270551044</v>
      </c>
      <c r="E290" s="29">
        <f>SUM(E284:E289)</f>
        <v>1247381600</v>
      </c>
      <c r="F290" s="29">
        <f>SUM(F284:F289)</f>
        <v>1035952059</v>
      </c>
      <c r="G290" s="37">
        <f t="shared" si="53"/>
        <v>0.8305013149143774</v>
      </c>
      <c r="H290" s="28">
        <f aca="true" t="shared" si="57" ref="H290:W290">SUM(H284:H289)</f>
        <v>204623723</v>
      </c>
      <c r="I290" s="29">
        <f t="shared" si="57"/>
        <v>60511285</v>
      </c>
      <c r="J290" s="29">
        <f t="shared" si="57"/>
        <v>57174419</v>
      </c>
      <c r="K290" s="28">
        <f t="shared" si="57"/>
        <v>322309427</v>
      </c>
      <c r="L290" s="28">
        <f t="shared" si="57"/>
        <v>57147775</v>
      </c>
      <c r="M290" s="29">
        <f t="shared" si="57"/>
        <v>65409221</v>
      </c>
      <c r="N290" s="29">
        <f t="shared" si="57"/>
        <v>161205605</v>
      </c>
      <c r="O290" s="28">
        <f t="shared" si="57"/>
        <v>283762601</v>
      </c>
      <c r="P290" s="28">
        <f t="shared" si="57"/>
        <v>66515001</v>
      </c>
      <c r="Q290" s="29">
        <f t="shared" si="57"/>
        <v>69233169</v>
      </c>
      <c r="R290" s="29">
        <f t="shared" si="57"/>
        <v>114411678</v>
      </c>
      <c r="S290" s="28">
        <f t="shared" si="57"/>
        <v>250159848</v>
      </c>
      <c r="T290" s="28">
        <f t="shared" si="57"/>
        <v>63544461</v>
      </c>
      <c r="U290" s="29">
        <f t="shared" si="57"/>
        <v>57657351</v>
      </c>
      <c r="V290" s="29">
        <f t="shared" si="57"/>
        <v>58518371</v>
      </c>
      <c r="W290" s="43">
        <f t="shared" si="57"/>
        <v>179720183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1944728508</v>
      </c>
      <c r="E291" s="27">
        <v>1890114880</v>
      </c>
      <c r="F291" s="27">
        <v>1887911564</v>
      </c>
      <c r="G291" s="36">
        <f t="shared" si="53"/>
        <v>0.9988342951937398</v>
      </c>
      <c r="H291" s="26">
        <v>375749340</v>
      </c>
      <c r="I291" s="27">
        <v>185159132</v>
      </c>
      <c r="J291" s="27">
        <v>78312930</v>
      </c>
      <c r="K291" s="26">
        <v>639221402</v>
      </c>
      <c r="L291" s="26">
        <v>139310510</v>
      </c>
      <c r="M291" s="27">
        <v>120586604</v>
      </c>
      <c r="N291" s="27">
        <v>142589656</v>
      </c>
      <c r="O291" s="26">
        <v>402486770</v>
      </c>
      <c r="P291" s="26">
        <v>174361563</v>
      </c>
      <c r="Q291" s="27">
        <v>125396764</v>
      </c>
      <c r="R291" s="27">
        <v>167630355</v>
      </c>
      <c r="S291" s="26">
        <v>467388682</v>
      </c>
      <c r="T291" s="26">
        <v>118831980</v>
      </c>
      <c r="U291" s="27">
        <v>115524830</v>
      </c>
      <c r="V291" s="27">
        <v>144457900</v>
      </c>
      <c r="W291" s="42">
        <v>378814710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160459351</v>
      </c>
      <c r="E292" s="27">
        <v>160459351</v>
      </c>
      <c r="F292" s="27">
        <v>154869660</v>
      </c>
      <c r="G292" s="36">
        <f t="shared" si="53"/>
        <v>0.9651644421770097</v>
      </c>
      <c r="H292" s="26">
        <v>47037210</v>
      </c>
      <c r="I292" s="27">
        <v>7129239</v>
      </c>
      <c r="J292" s="27">
        <v>127494</v>
      </c>
      <c r="K292" s="26">
        <v>54293943</v>
      </c>
      <c r="L292" s="26">
        <v>7510265</v>
      </c>
      <c r="M292" s="27">
        <v>11793634</v>
      </c>
      <c r="N292" s="27">
        <v>29762687</v>
      </c>
      <c r="O292" s="26">
        <v>49066586</v>
      </c>
      <c r="P292" s="26">
        <v>7099318</v>
      </c>
      <c r="Q292" s="27">
        <v>0</v>
      </c>
      <c r="R292" s="27">
        <v>24590033</v>
      </c>
      <c r="S292" s="26">
        <v>31689351</v>
      </c>
      <c r="T292" s="26">
        <v>6709756</v>
      </c>
      <c r="U292" s="27">
        <v>8535329</v>
      </c>
      <c r="V292" s="27">
        <v>4574695</v>
      </c>
      <c r="W292" s="42">
        <v>19819780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95884899</v>
      </c>
      <c r="E293" s="27">
        <v>95884132</v>
      </c>
      <c r="F293" s="27">
        <v>113647595</v>
      </c>
      <c r="G293" s="36">
        <f t="shared" si="53"/>
        <v>1.1852596736235772</v>
      </c>
      <c r="H293" s="26">
        <v>4705148</v>
      </c>
      <c r="I293" s="27">
        <v>4264385</v>
      </c>
      <c r="J293" s="27">
        <v>17140943</v>
      </c>
      <c r="K293" s="26">
        <v>26110476</v>
      </c>
      <c r="L293" s="26">
        <v>11509573</v>
      </c>
      <c r="M293" s="27">
        <v>3140241</v>
      </c>
      <c r="N293" s="27">
        <v>0</v>
      </c>
      <c r="O293" s="26">
        <v>14649814</v>
      </c>
      <c r="P293" s="26">
        <v>4006893</v>
      </c>
      <c r="Q293" s="27">
        <v>2700823</v>
      </c>
      <c r="R293" s="27">
        <v>43206894</v>
      </c>
      <c r="S293" s="26">
        <v>49914610</v>
      </c>
      <c r="T293" s="26">
        <v>1109976</v>
      </c>
      <c r="U293" s="27">
        <v>16747749</v>
      </c>
      <c r="V293" s="27">
        <v>5114970</v>
      </c>
      <c r="W293" s="42">
        <v>22972695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280838572</v>
      </c>
      <c r="E294" s="27">
        <v>280838572</v>
      </c>
      <c r="F294" s="27">
        <v>290030618</v>
      </c>
      <c r="G294" s="36">
        <f t="shared" si="53"/>
        <v>1.0327307105093813</v>
      </c>
      <c r="H294" s="26">
        <v>15305023</v>
      </c>
      <c r="I294" s="27">
        <v>14195023</v>
      </c>
      <c r="J294" s="27">
        <v>1446065</v>
      </c>
      <c r="K294" s="26">
        <v>30946111</v>
      </c>
      <c r="L294" s="26">
        <v>13093971</v>
      </c>
      <c r="M294" s="27">
        <v>13082170</v>
      </c>
      <c r="N294" s="27">
        <v>12838136</v>
      </c>
      <c r="O294" s="26">
        <v>39014277</v>
      </c>
      <c r="P294" s="26">
        <v>16542086</v>
      </c>
      <c r="Q294" s="27">
        <v>62217137</v>
      </c>
      <c r="R294" s="27">
        <v>0</v>
      </c>
      <c r="S294" s="26">
        <v>78759223</v>
      </c>
      <c r="T294" s="26">
        <v>12523846</v>
      </c>
      <c r="U294" s="27">
        <v>69696715</v>
      </c>
      <c r="V294" s="27">
        <v>59090446</v>
      </c>
      <c r="W294" s="42">
        <v>141311007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125558260</v>
      </c>
      <c r="E295" s="27">
        <v>125687170</v>
      </c>
      <c r="F295" s="27">
        <v>124058778</v>
      </c>
      <c r="G295" s="36">
        <f t="shared" si="53"/>
        <v>0.9870440873161517</v>
      </c>
      <c r="H295" s="26">
        <v>155966</v>
      </c>
      <c r="I295" s="27">
        <v>47707246</v>
      </c>
      <c r="J295" s="27">
        <v>587818</v>
      </c>
      <c r="K295" s="26">
        <v>48451030</v>
      </c>
      <c r="L295" s="26">
        <v>671188</v>
      </c>
      <c r="M295" s="27">
        <v>745055</v>
      </c>
      <c r="N295" s="27">
        <v>330560</v>
      </c>
      <c r="O295" s="26">
        <v>1746803</v>
      </c>
      <c r="P295" s="26">
        <v>1589415</v>
      </c>
      <c r="Q295" s="27">
        <v>521089</v>
      </c>
      <c r="R295" s="27">
        <v>38866905</v>
      </c>
      <c r="S295" s="26">
        <v>40977409</v>
      </c>
      <c r="T295" s="26">
        <v>29025922</v>
      </c>
      <c r="U295" s="27">
        <v>1290833</v>
      </c>
      <c r="V295" s="27">
        <v>2566781</v>
      </c>
      <c r="W295" s="42">
        <v>32883536</v>
      </c>
    </row>
    <row r="296" spans="1:23" ht="16.5">
      <c r="A296" s="18"/>
      <c r="B296" s="19" t="s">
        <v>532</v>
      </c>
      <c r="C296" s="20"/>
      <c r="D296" s="28">
        <f>SUM(D291:D295)</f>
        <v>2607469590</v>
      </c>
      <c r="E296" s="29">
        <f>SUM(E291:E295)</f>
        <v>2552984105</v>
      </c>
      <c r="F296" s="29">
        <f>SUM(F291:F295)</f>
        <v>2570518215</v>
      </c>
      <c r="G296" s="37">
        <f t="shared" si="53"/>
        <v>1.0068680842805326</v>
      </c>
      <c r="H296" s="28">
        <f aca="true" t="shared" si="58" ref="H296:W296">SUM(H291:H295)</f>
        <v>442952687</v>
      </c>
      <c r="I296" s="29">
        <f t="shared" si="58"/>
        <v>258455025</v>
      </c>
      <c r="J296" s="29">
        <f t="shared" si="58"/>
        <v>97615250</v>
      </c>
      <c r="K296" s="28">
        <f t="shared" si="58"/>
        <v>799022962</v>
      </c>
      <c r="L296" s="28">
        <f t="shared" si="58"/>
        <v>172095507</v>
      </c>
      <c r="M296" s="29">
        <f t="shared" si="58"/>
        <v>149347704</v>
      </c>
      <c r="N296" s="29">
        <f t="shared" si="58"/>
        <v>185521039</v>
      </c>
      <c r="O296" s="28">
        <f t="shared" si="58"/>
        <v>506964250</v>
      </c>
      <c r="P296" s="28">
        <f t="shared" si="58"/>
        <v>203599275</v>
      </c>
      <c r="Q296" s="29">
        <f t="shared" si="58"/>
        <v>190835813</v>
      </c>
      <c r="R296" s="29">
        <f t="shared" si="58"/>
        <v>274294187</v>
      </c>
      <c r="S296" s="28">
        <f t="shared" si="58"/>
        <v>668729275</v>
      </c>
      <c r="T296" s="28">
        <f t="shared" si="58"/>
        <v>168201480</v>
      </c>
      <c r="U296" s="29">
        <f t="shared" si="58"/>
        <v>211795456</v>
      </c>
      <c r="V296" s="29">
        <f t="shared" si="58"/>
        <v>215804792</v>
      </c>
      <c r="W296" s="43">
        <f t="shared" si="58"/>
        <v>595801728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6304116539</v>
      </c>
      <c r="E297" s="29">
        <f>SUM(E261:E264,E266:E272,E274:E282,E284:E289,E291:E295)</f>
        <v>6260322968</v>
      </c>
      <c r="F297" s="29">
        <f>SUM(F261:F264,F266:F272,F274:F282,F284:F289,F291:F295)</f>
        <v>10194791670</v>
      </c>
      <c r="G297" s="37">
        <f t="shared" si="53"/>
        <v>1.628476952724526</v>
      </c>
      <c r="H297" s="28">
        <f aca="true" t="shared" si="59" ref="H297:W297">SUM(H261:H264,H266:H272,H274:H282,H284:H289,H291:H295)</f>
        <v>1436162056</v>
      </c>
      <c r="I297" s="29">
        <f t="shared" si="59"/>
        <v>542122006</v>
      </c>
      <c r="J297" s="29">
        <f t="shared" si="59"/>
        <v>2666545663</v>
      </c>
      <c r="K297" s="28">
        <f t="shared" si="59"/>
        <v>4644829725</v>
      </c>
      <c r="L297" s="28">
        <f t="shared" si="59"/>
        <v>371807062</v>
      </c>
      <c r="M297" s="29">
        <f t="shared" si="59"/>
        <v>337866024</v>
      </c>
      <c r="N297" s="29">
        <f t="shared" si="59"/>
        <v>971809415</v>
      </c>
      <c r="O297" s="28">
        <f t="shared" si="59"/>
        <v>1681482501</v>
      </c>
      <c r="P297" s="28">
        <f t="shared" si="59"/>
        <v>409994875</v>
      </c>
      <c r="Q297" s="29">
        <f t="shared" si="59"/>
        <v>1718311589</v>
      </c>
      <c r="R297" s="29">
        <f t="shared" si="59"/>
        <v>643563963</v>
      </c>
      <c r="S297" s="28">
        <f t="shared" si="59"/>
        <v>2771870427</v>
      </c>
      <c r="T297" s="28">
        <f t="shared" si="59"/>
        <v>310729482</v>
      </c>
      <c r="U297" s="29">
        <f t="shared" si="59"/>
        <v>368733656</v>
      </c>
      <c r="V297" s="29">
        <f t="shared" si="59"/>
        <v>417145879</v>
      </c>
      <c r="W297" s="43">
        <f t="shared" si="59"/>
        <v>1096609017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38292542483</v>
      </c>
      <c r="E300" s="27">
        <v>37028175903</v>
      </c>
      <c r="F300" s="27">
        <v>37592870671</v>
      </c>
      <c r="G300" s="36">
        <f aca="true" t="shared" si="60" ref="G300:G337">IF($E300=0,0,$F300/$E300)</f>
        <v>1.0152504074054118</v>
      </c>
      <c r="H300" s="26">
        <v>3498880695</v>
      </c>
      <c r="I300" s="27">
        <v>3621292010</v>
      </c>
      <c r="J300" s="27">
        <v>2818079599</v>
      </c>
      <c r="K300" s="26">
        <v>9938252304</v>
      </c>
      <c r="L300" s="26">
        <v>2719042052</v>
      </c>
      <c r="M300" s="27">
        <v>2757863773</v>
      </c>
      <c r="N300" s="27">
        <v>4088150384</v>
      </c>
      <c r="O300" s="26">
        <v>9565056209</v>
      </c>
      <c r="P300" s="26">
        <v>2625555412</v>
      </c>
      <c r="Q300" s="27">
        <v>2651119011</v>
      </c>
      <c r="R300" s="27">
        <v>4301589034</v>
      </c>
      <c r="S300" s="26">
        <v>9578263457</v>
      </c>
      <c r="T300" s="26">
        <v>2995599083</v>
      </c>
      <c r="U300" s="27">
        <v>2910509417</v>
      </c>
      <c r="V300" s="27">
        <v>2605190201</v>
      </c>
      <c r="W300" s="42">
        <v>8511298701</v>
      </c>
    </row>
    <row r="301" spans="1:23" ht="16.5">
      <c r="A301" s="18"/>
      <c r="B301" s="19" t="s">
        <v>27</v>
      </c>
      <c r="C301" s="20"/>
      <c r="D301" s="28">
        <f>D300</f>
        <v>38292542483</v>
      </c>
      <c r="E301" s="29">
        <f>E300</f>
        <v>37028175903</v>
      </c>
      <c r="F301" s="29">
        <f>F300</f>
        <v>37592870671</v>
      </c>
      <c r="G301" s="37">
        <f t="shared" si="60"/>
        <v>1.0152504074054118</v>
      </c>
      <c r="H301" s="28">
        <f aca="true" t="shared" si="61" ref="H301:W301">H300</f>
        <v>3498880695</v>
      </c>
      <c r="I301" s="29">
        <f t="shared" si="61"/>
        <v>3621292010</v>
      </c>
      <c r="J301" s="29">
        <f t="shared" si="61"/>
        <v>2818079599</v>
      </c>
      <c r="K301" s="28">
        <f t="shared" si="61"/>
        <v>9938252304</v>
      </c>
      <c r="L301" s="28">
        <f t="shared" si="61"/>
        <v>2719042052</v>
      </c>
      <c r="M301" s="29">
        <f t="shared" si="61"/>
        <v>2757863773</v>
      </c>
      <c r="N301" s="29">
        <f t="shared" si="61"/>
        <v>4088150384</v>
      </c>
      <c r="O301" s="28">
        <f t="shared" si="61"/>
        <v>9565056209</v>
      </c>
      <c r="P301" s="28">
        <f t="shared" si="61"/>
        <v>2625555412</v>
      </c>
      <c r="Q301" s="29">
        <f t="shared" si="61"/>
        <v>2651119011</v>
      </c>
      <c r="R301" s="29">
        <f t="shared" si="61"/>
        <v>4301589034</v>
      </c>
      <c r="S301" s="28">
        <f t="shared" si="61"/>
        <v>9578263457</v>
      </c>
      <c r="T301" s="28">
        <f t="shared" si="61"/>
        <v>2995599083</v>
      </c>
      <c r="U301" s="29">
        <f t="shared" si="61"/>
        <v>2910509417</v>
      </c>
      <c r="V301" s="29">
        <f t="shared" si="61"/>
        <v>2605190201</v>
      </c>
      <c r="W301" s="43">
        <f t="shared" si="61"/>
        <v>8511298701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291341367</v>
      </c>
      <c r="E302" s="27">
        <v>299197338</v>
      </c>
      <c r="F302" s="27">
        <v>255629614</v>
      </c>
      <c r="G302" s="36">
        <f t="shared" si="60"/>
        <v>0.8543846536495588</v>
      </c>
      <c r="H302" s="26">
        <v>45819045</v>
      </c>
      <c r="I302" s="27">
        <v>19638776</v>
      </c>
      <c r="J302" s="27">
        <v>13128076</v>
      </c>
      <c r="K302" s="26">
        <v>78585897</v>
      </c>
      <c r="L302" s="26">
        <v>14451075</v>
      </c>
      <c r="M302" s="27">
        <v>17400893</v>
      </c>
      <c r="N302" s="27">
        <v>26188603</v>
      </c>
      <c r="O302" s="26">
        <v>58040571</v>
      </c>
      <c r="P302" s="26">
        <v>17690296</v>
      </c>
      <c r="Q302" s="27">
        <v>24573277</v>
      </c>
      <c r="R302" s="27">
        <v>28255789</v>
      </c>
      <c r="S302" s="26">
        <v>70519362</v>
      </c>
      <c r="T302" s="26">
        <v>14588005</v>
      </c>
      <c r="U302" s="27">
        <v>18598299</v>
      </c>
      <c r="V302" s="27">
        <v>15297480</v>
      </c>
      <c r="W302" s="42">
        <v>48483784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274950573</v>
      </c>
      <c r="E303" s="27">
        <v>268661043</v>
      </c>
      <c r="F303" s="27">
        <v>350070277</v>
      </c>
      <c r="G303" s="36">
        <f t="shared" si="60"/>
        <v>1.3030183799293893</v>
      </c>
      <c r="H303" s="26">
        <v>47195611</v>
      </c>
      <c r="I303" s="27">
        <v>27834324</v>
      </c>
      <c r="J303" s="27">
        <v>3988734</v>
      </c>
      <c r="K303" s="26">
        <v>79018669</v>
      </c>
      <c r="L303" s="26">
        <v>38621517</v>
      </c>
      <c r="M303" s="27">
        <v>30215804</v>
      </c>
      <c r="N303" s="27">
        <v>11990396</v>
      </c>
      <c r="O303" s="26">
        <v>80827717</v>
      </c>
      <c r="P303" s="26">
        <v>18312669</v>
      </c>
      <c r="Q303" s="27">
        <v>57569529</v>
      </c>
      <c r="R303" s="27">
        <v>47436444</v>
      </c>
      <c r="S303" s="26">
        <v>123318642</v>
      </c>
      <c r="T303" s="26">
        <v>13773760</v>
      </c>
      <c r="U303" s="27">
        <v>14798260</v>
      </c>
      <c r="V303" s="27">
        <v>38333229</v>
      </c>
      <c r="W303" s="42">
        <v>66905249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321681732</v>
      </c>
      <c r="E304" s="27">
        <v>314175769</v>
      </c>
      <c r="F304" s="27">
        <v>288201556</v>
      </c>
      <c r="G304" s="36">
        <f t="shared" si="60"/>
        <v>0.9173258552603399</v>
      </c>
      <c r="H304" s="26">
        <v>26706225</v>
      </c>
      <c r="I304" s="27">
        <v>22746673</v>
      </c>
      <c r="J304" s="27">
        <v>19669152</v>
      </c>
      <c r="K304" s="26">
        <v>69122050</v>
      </c>
      <c r="L304" s="26">
        <v>33984825</v>
      </c>
      <c r="M304" s="27">
        <v>16665171</v>
      </c>
      <c r="N304" s="27">
        <v>30128540</v>
      </c>
      <c r="O304" s="26">
        <v>80778536</v>
      </c>
      <c r="P304" s="26">
        <v>17921076</v>
      </c>
      <c r="Q304" s="27">
        <v>23738218</v>
      </c>
      <c r="R304" s="27">
        <v>27276027</v>
      </c>
      <c r="S304" s="26">
        <v>68935321</v>
      </c>
      <c r="T304" s="26">
        <v>24131046</v>
      </c>
      <c r="U304" s="27">
        <v>18962211</v>
      </c>
      <c r="V304" s="27">
        <v>26272392</v>
      </c>
      <c r="W304" s="42">
        <v>69365649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960737309</v>
      </c>
      <c r="E305" s="27">
        <v>993058781</v>
      </c>
      <c r="F305" s="27">
        <v>962739756</v>
      </c>
      <c r="G305" s="36">
        <f t="shared" si="60"/>
        <v>0.9694690530106697</v>
      </c>
      <c r="H305" s="26">
        <v>80295937</v>
      </c>
      <c r="I305" s="27">
        <v>119196239</v>
      </c>
      <c r="J305" s="27">
        <v>71952676</v>
      </c>
      <c r="K305" s="26">
        <v>271444852</v>
      </c>
      <c r="L305" s="26">
        <v>72766044</v>
      </c>
      <c r="M305" s="27">
        <v>69504085</v>
      </c>
      <c r="N305" s="27">
        <v>98706635</v>
      </c>
      <c r="O305" s="26">
        <v>240976764</v>
      </c>
      <c r="P305" s="26">
        <v>79286582</v>
      </c>
      <c r="Q305" s="27">
        <v>76945087</v>
      </c>
      <c r="R305" s="27">
        <v>94293711</v>
      </c>
      <c r="S305" s="26">
        <v>250525380</v>
      </c>
      <c r="T305" s="26">
        <v>71012276</v>
      </c>
      <c r="U305" s="27">
        <v>76864493</v>
      </c>
      <c r="V305" s="27">
        <v>51915991</v>
      </c>
      <c r="W305" s="42">
        <v>199792760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647972881</v>
      </c>
      <c r="E306" s="27">
        <v>668363515</v>
      </c>
      <c r="F306" s="27">
        <v>577190810</v>
      </c>
      <c r="G306" s="36">
        <f t="shared" si="60"/>
        <v>0.8635881478359871</v>
      </c>
      <c r="H306" s="26">
        <v>59657164</v>
      </c>
      <c r="I306" s="27">
        <v>51968254</v>
      </c>
      <c r="J306" s="27">
        <v>42806019</v>
      </c>
      <c r="K306" s="26">
        <v>154431437</v>
      </c>
      <c r="L306" s="26">
        <v>41947349</v>
      </c>
      <c r="M306" s="27">
        <v>41221625</v>
      </c>
      <c r="N306" s="27">
        <v>64475941</v>
      </c>
      <c r="O306" s="26">
        <v>147644915</v>
      </c>
      <c r="P306" s="26">
        <v>40036756</v>
      </c>
      <c r="Q306" s="27">
        <v>40180520</v>
      </c>
      <c r="R306" s="27">
        <v>55140043</v>
      </c>
      <c r="S306" s="26">
        <v>135357319</v>
      </c>
      <c r="T306" s="26">
        <v>38388662</v>
      </c>
      <c r="U306" s="27">
        <v>40120303</v>
      </c>
      <c r="V306" s="27">
        <v>61248174</v>
      </c>
      <c r="W306" s="42">
        <v>139757139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354563510</v>
      </c>
      <c r="E307" s="27">
        <v>365445996</v>
      </c>
      <c r="F307" s="27">
        <v>350394606</v>
      </c>
      <c r="G307" s="36">
        <f t="shared" si="60"/>
        <v>0.9588136409626992</v>
      </c>
      <c r="H307" s="26">
        <v>55390078</v>
      </c>
      <c r="I307" s="27">
        <v>14374367</v>
      </c>
      <c r="J307" s="27">
        <v>20995740</v>
      </c>
      <c r="K307" s="26">
        <v>90760185</v>
      </c>
      <c r="L307" s="26">
        <v>24429213</v>
      </c>
      <c r="M307" s="27">
        <v>25944104</v>
      </c>
      <c r="N307" s="27">
        <v>52255588</v>
      </c>
      <c r="O307" s="26">
        <v>102628905</v>
      </c>
      <c r="P307" s="26">
        <v>24042316</v>
      </c>
      <c r="Q307" s="27">
        <v>34585328</v>
      </c>
      <c r="R307" s="27">
        <v>47746098</v>
      </c>
      <c r="S307" s="26">
        <v>106373742</v>
      </c>
      <c r="T307" s="26">
        <v>13451164</v>
      </c>
      <c r="U307" s="27">
        <v>15678794</v>
      </c>
      <c r="V307" s="27">
        <v>21501816</v>
      </c>
      <c r="W307" s="42">
        <v>50631774</v>
      </c>
    </row>
    <row r="308" spans="1:23" ht="16.5">
      <c r="A308" s="18"/>
      <c r="B308" s="19" t="s">
        <v>549</v>
      </c>
      <c r="C308" s="20"/>
      <c r="D308" s="28">
        <f>SUM(D302:D307)</f>
        <v>2851247372</v>
      </c>
      <c r="E308" s="29">
        <f>SUM(E302:E307)</f>
        <v>2908902442</v>
      </c>
      <c r="F308" s="29">
        <f>SUM(F302:F307)</f>
        <v>2784226619</v>
      </c>
      <c r="G308" s="37">
        <f t="shared" si="60"/>
        <v>0.9571399091286541</v>
      </c>
      <c r="H308" s="28">
        <f aca="true" t="shared" si="62" ref="H308:W308">SUM(H302:H307)</f>
        <v>315064060</v>
      </c>
      <c r="I308" s="29">
        <f t="shared" si="62"/>
        <v>255758633</v>
      </c>
      <c r="J308" s="29">
        <f t="shared" si="62"/>
        <v>172540397</v>
      </c>
      <c r="K308" s="28">
        <f t="shared" si="62"/>
        <v>743363090</v>
      </c>
      <c r="L308" s="28">
        <f t="shared" si="62"/>
        <v>226200023</v>
      </c>
      <c r="M308" s="29">
        <f t="shared" si="62"/>
        <v>200951682</v>
      </c>
      <c r="N308" s="29">
        <f t="shared" si="62"/>
        <v>283745703</v>
      </c>
      <c r="O308" s="28">
        <f t="shared" si="62"/>
        <v>710897408</v>
      </c>
      <c r="P308" s="28">
        <f t="shared" si="62"/>
        <v>197289695</v>
      </c>
      <c r="Q308" s="29">
        <f t="shared" si="62"/>
        <v>257591959</v>
      </c>
      <c r="R308" s="29">
        <f t="shared" si="62"/>
        <v>300148112</v>
      </c>
      <c r="S308" s="28">
        <f t="shared" si="62"/>
        <v>755029766</v>
      </c>
      <c r="T308" s="28">
        <f t="shared" si="62"/>
        <v>175344913</v>
      </c>
      <c r="U308" s="29">
        <f t="shared" si="62"/>
        <v>185022360</v>
      </c>
      <c r="V308" s="29">
        <f t="shared" si="62"/>
        <v>214569082</v>
      </c>
      <c r="W308" s="43">
        <f t="shared" si="62"/>
        <v>574936355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512772180</v>
      </c>
      <c r="E309" s="27">
        <v>519934383</v>
      </c>
      <c r="F309" s="27">
        <v>505572651</v>
      </c>
      <c r="G309" s="36">
        <f t="shared" si="60"/>
        <v>0.972377799065464</v>
      </c>
      <c r="H309" s="26">
        <v>59540920</v>
      </c>
      <c r="I309" s="27">
        <v>60326218</v>
      </c>
      <c r="J309" s="27">
        <v>31518156</v>
      </c>
      <c r="K309" s="26">
        <v>151385294</v>
      </c>
      <c r="L309" s="26">
        <v>31954601</v>
      </c>
      <c r="M309" s="27">
        <v>27625192</v>
      </c>
      <c r="N309" s="27">
        <v>61543239</v>
      </c>
      <c r="O309" s="26">
        <v>121123032</v>
      </c>
      <c r="P309" s="26">
        <v>34692452</v>
      </c>
      <c r="Q309" s="27">
        <v>34587559</v>
      </c>
      <c r="R309" s="27">
        <v>54126403</v>
      </c>
      <c r="S309" s="26">
        <v>123406414</v>
      </c>
      <c r="T309" s="26">
        <v>39726601</v>
      </c>
      <c r="U309" s="27">
        <v>35786236</v>
      </c>
      <c r="V309" s="27">
        <v>34145074</v>
      </c>
      <c r="W309" s="42">
        <v>109657911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2107106847</v>
      </c>
      <c r="E310" s="27">
        <v>1978524421</v>
      </c>
      <c r="F310" s="27">
        <v>1928693665</v>
      </c>
      <c r="G310" s="36">
        <f t="shared" si="60"/>
        <v>0.9748141819877997</v>
      </c>
      <c r="H310" s="26">
        <v>576288460</v>
      </c>
      <c r="I310" s="27">
        <v>122145457</v>
      </c>
      <c r="J310" s="27">
        <v>153694739</v>
      </c>
      <c r="K310" s="26">
        <v>852128656</v>
      </c>
      <c r="L310" s="26">
        <v>124289950</v>
      </c>
      <c r="M310" s="27">
        <v>116612248</v>
      </c>
      <c r="N310" s="27">
        <v>148435555</v>
      </c>
      <c r="O310" s="26">
        <v>389337753</v>
      </c>
      <c r="P310" s="26">
        <v>125687174</v>
      </c>
      <c r="Q310" s="27">
        <v>105889807</v>
      </c>
      <c r="R310" s="27">
        <v>114674467</v>
      </c>
      <c r="S310" s="26">
        <v>346251448</v>
      </c>
      <c r="T310" s="26">
        <v>97442849</v>
      </c>
      <c r="U310" s="27">
        <v>116722921</v>
      </c>
      <c r="V310" s="27">
        <v>126810038</v>
      </c>
      <c r="W310" s="42">
        <v>340975808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1427945886</v>
      </c>
      <c r="E311" s="27">
        <v>1517538895</v>
      </c>
      <c r="F311" s="27">
        <v>1414783391</v>
      </c>
      <c r="G311" s="36">
        <f t="shared" si="60"/>
        <v>0.9322880590813456</v>
      </c>
      <c r="H311" s="26">
        <v>238868801</v>
      </c>
      <c r="I311" s="27">
        <v>90397483</v>
      </c>
      <c r="J311" s="27">
        <v>103128119</v>
      </c>
      <c r="K311" s="26">
        <v>432394403</v>
      </c>
      <c r="L311" s="26">
        <v>92861535</v>
      </c>
      <c r="M311" s="27">
        <v>90498466</v>
      </c>
      <c r="N311" s="27">
        <v>133822886</v>
      </c>
      <c r="O311" s="26">
        <v>317182887</v>
      </c>
      <c r="P311" s="26">
        <v>90678097</v>
      </c>
      <c r="Q311" s="27">
        <v>130530677</v>
      </c>
      <c r="R311" s="27">
        <v>133032728</v>
      </c>
      <c r="S311" s="26">
        <v>354241502</v>
      </c>
      <c r="T311" s="26">
        <v>68034181</v>
      </c>
      <c r="U311" s="27">
        <v>104002598</v>
      </c>
      <c r="V311" s="27">
        <v>138927820</v>
      </c>
      <c r="W311" s="42">
        <v>310964599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949146343</v>
      </c>
      <c r="E312" s="27">
        <v>1026601931</v>
      </c>
      <c r="F312" s="27">
        <v>849197750</v>
      </c>
      <c r="G312" s="36">
        <f t="shared" si="60"/>
        <v>0.8271928235833408</v>
      </c>
      <c r="H312" s="26">
        <v>153426717</v>
      </c>
      <c r="I312" s="27">
        <v>29479030</v>
      </c>
      <c r="J312" s="27">
        <v>65317174</v>
      </c>
      <c r="K312" s="26">
        <v>248222921</v>
      </c>
      <c r="L312" s="26">
        <v>60752827</v>
      </c>
      <c r="M312" s="27">
        <v>62201581</v>
      </c>
      <c r="N312" s="27">
        <v>92058833</v>
      </c>
      <c r="O312" s="26">
        <v>215013241</v>
      </c>
      <c r="P312" s="26">
        <v>59445874</v>
      </c>
      <c r="Q312" s="27">
        <v>59004177</v>
      </c>
      <c r="R312" s="27">
        <v>146647657</v>
      </c>
      <c r="S312" s="26">
        <v>265097708</v>
      </c>
      <c r="T312" s="26">
        <v>56867821</v>
      </c>
      <c r="U312" s="27">
        <v>50851857</v>
      </c>
      <c r="V312" s="27">
        <v>13144202</v>
      </c>
      <c r="W312" s="42">
        <v>120863880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644066588</v>
      </c>
      <c r="E313" s="27">
        <v>629412478</v>
      </c>
      <c r="F313" s="27">
        <v>572809665</v>
      </c>
      <c r="G313" s="36">
        <f t="shared" si="60"/>
        <v>0.910070399017415</v>
      </c>
      <c r="H313" s="26">
        <v>109378933</v>
      </c>
      <c r="I313" s="27">
        <v>17558137</v>
      </c>
      <c r="J313" s="27">
        <v>38119515</v>
      </c>
      <c r="K313" s="26">
        <v>165056585</v>
      </c>
      <c r="L313" s="26">
        <v>36866365</v>
      </c>
      <c r="M313" s="27">
        <v>42729778</v>
      </c>
      <c r="N313" s="27">
        <v>65319113</v>
      </c>
      <c r="O313" s="26">
        <v>144915256</v>
      </c>
      <c r="P313" s="26">
        <v>39369819</v>
      </c>
      <c r="Q313" s="27">
        <v>41963957</v>
      </c>
      <c r="R313" s="27">
        <v>60479304</v>
      </c>
      <c r="S313" s="26">
        <v>141813080</v>
      </c>
      <c r="T313" s="26">
        <v>47845419</v>
      </c>
      <c r="U313" s="27">
        <v>36792394</v>
      </c>
      <c r="V313" s="27">
        <v>36386931</v>
      </c>
      <c r="W313" s="42">
        <v>121024744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401643138</v>
      </c>
      <c r="E314" s="27">
        <v>403834893</v>
      </c>
      <c r="F314" s="27">
        <v>395319852</v>
      </c>
      <c r="G314" s="36">
        <f t="shared" si="60"/>
        <v>0.9789145486247024</v>
      </c>
      <c r="H314" s="26">
        <v>94078596</v>
      </c>
      <c r="I314" s="27">
        <v>1516547</v>
      </c>
      <c r="J314" s="27">
        <v>6344760</v>
      </c>
      <c r="K314" s="26">
        <v>101939903</v>
      </c>
      <c r="L314" s="26">
        <v>10926677</v>
      </c>
      <c r="M314" s="27">
        <v>13395042</v>
      </c>
      <c r="N314" s="27">
        <v>76962512</v>
      </c>
      <c r="O314" s="26">
        <v>101284231</v>
      </c>
      <c r="P314" s="26">
        <v>4838192</v>
      </c>
      <c r="Q314" s="27">
        <v>18077398</v>
      </c>
      <c r="R314" s="27">
        <v>87664111</v>
      </c>
      <c r="S314" s="26">
        <v>110579701</v>
      </c>
      <c r="T314" s="26">
        <v>21876903</v>
      </c>
      <c r="U314" s="27">
        <v>18596472</v>
      </c>
      <c r="V314" s="27">
        <v>41042642</v>
      </c>
      <c r="W314" s="42">
        <v>81516017</v>
      </c>
    </row>
    <row r="315" spans="1:23" ht="16.5">
      <c r="A315" s="18"/>
      <c r="B315" s="19" t="s">
        <v>562</v>
      </c>
      <c r="C315" s="20"/>
      <c r="D315" s="28">
        <f>SUM(D309:D314)</f>
        <v>6042680982</v>
      </c>
      <c r="E315" s="29">
        <f>SUM(E309:E314)</f>
        <v>6075847001</v>
      </c>
      <c r="F315" s="29">
        <f>SUM(F309:F314)</f>
        <v>5666376974</v>
      </c>
      <c r="G315" s="37">
        <f t="shared" si="60"/>
        <v>0.9326069226343904</v>
      </c>
      <c r="H315" s="28">
        <f aca="true" t="shared" si="63" ref="H315:W315">SUM(H309:H314)</f>
        <v>1231582427</v>
      </c>
      <c r="I315" s="29">
        <f t="shared" si="63"/>
        <v>321422872</v>
      </c>
      <c r="J315" s="29">
        <f t="shared" si="63"/>
        <v>398122463</v>
      </c>
      <c r="K315" s="28">
        <f t="shared" si="63"/>
        <v>1951127762</v>
      </c>
      <c r="L315" s="28">
        <f t="shared" si="63"/>
        <v>357651955</v>
      </c>
      <c r="M315" s="29">
        <f t="shared" si="63"/>
        <v>353062307</v>
      </c>
      <c r="N315" s="29">
        <f t="shared" si="63"/>
        <v>578142138</v>
      </c>
      <c r="O315" s="28">
        <f t="shared" si="63"/>
        <v>1288856400</v>
      </c>
      <c r="P315" s="28">
        <f t="shared" si="63"/>
        <v>354711608</v>
      </c>
      <c r="Q315" s="29">
        <f t="shared" si="63"/>
        <v>390053575</v>
      </c>
      <c r="R315" s="29">
        <f t="shared" si="63"/>
        <v>596624670</v>
      </c>
      <c r="S315" s="28">
        <f t="shared" si="63"/>
        <v>1341389853</v>
      </c>
      <c r="T315" s="28">
        <f t="shared" si="63"/>
        <v>331793774</v>
      </c>
      <c r="U315" s="29">
        <f t="shared" si="63"/>
        <v>362752478</v>
      </c>
      <c r="V315" s="29">
        <f t="shared" si="63"/>
        <v>390456707</v>
      </c>
      <c r="W315" s="43">
        <f t="shared" si="63"/>
        <v>1085002959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479380718</v>
      </c>
      <c r="E316" s="27">
        <v>489342564</v>
      </c>
      <c r="F316" s="27">
        <v>455305887</v>
      </c>
      <c r="G316" s="36">
        <f t="shared" si="60"/>
        <v>0.9304440702607673</v>
      </c>
      <c r="H316" s="26">
        <v>65874664</v>
      </c>
      <c r="I316" s="27">
        <v>25050002</v>
      </c>
      <c r="J316" s="27">
        <v>26955904</v>
      </c>
      <c r="K316" s="26">
        <v>117880570</v>
      </c>
      <c r="L316" s="26">
        <v>84149788</v>
      </c>
      <c r="M316" s="27">
        <v>26387142</v>
      </c>
      <c r="N316" s="27">
        <v>25668493</v>
      </c>
      <c r="O316" s="26">
        <v>136205423</v>
      </c>
      <c r="P316" s="26">
        <v>9394334</v>
      </c>
      <c r="Q316" s="27">
        <v>46178826</v>
      </c>
      <c r="R316" s="27">
        <v>30584264</v>
      </c>
      <c r="S316" s="26">
        <v>86157424</v>
      </c>
      <c r="T316" s="26">
        <v>27705736</v>
      </c>
      <c r="U316" s="27">
        <v>30766793</v>
      </c>
      <c r="V316" s="27">
        <v>56589941</v>
      </c>
      <c r="W316" s="42">
        <v>115062470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993216730</v>
      </c>
      <c r="E317" s="27">
        <v>1047640286</v>
      </c>
      <c r="F317" s="27">
        <v>1057556548</v>
      </c>
      <c r="G317" s="36">
        <f t="shared" si="60"/>
        <v>1.0094653309275279</v>
      </c>
      <c r="H317" s="26">
        <v>114819516</v>
      </c>
      <c r="I317" s="27">
        <v>73694378</v>
      </c>
      <c r="J317" s="27">
        <v>74768831</v>
      </c>
      <c r="K317" s="26">
        <v>263282725</v>
      </c>
      <c r="L317" s="26">
        <v>80113018</v>
      </c>
      <c r="M317" s="27">
        <v>75600271</v>
      </c>
      <c r="N317" s="27">
        <v>109324465</v>
      </c>
      <c r="O317" s="26">
        <v>265037754</v>
      </c>
      <c r="P317" s="26">
        <v>84081569</v>
      </c>
      <c r="Q317" s="27">
        <v>79404637</v>
      </c>
      <c r="R317" s="27">
        <v>78926080</v>
      </c>
      <c r="S317" s="26">
        <v>242412286</v>
      </c>
      <c r="T317" s="26">
        <v>101620989</v>
      </c>
      <c r="U317" s="27">
        <v>75446723</v>
      </c>
      <c r="V317" s="27">
        <v>109756071</v>
      </c>
      <c r="W317" s="42">
        <v>286823783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293764789</v>
      </c>
      <c r="E318" s="27">
        <v>302970161</v>
      </c>
      <c r="F318" s="27">
        <v>293172274</v>
      </c>
      <c r="G318" s="36">
        <f t="shared" si="60"/>
        <v>0.9676605545322993</v>
      </c>
      <c r="H318" s="26">
        <v>54679834</v>
      </c>
      <c r="I318" s="27">
        <v>17783398</v>
      </c>
      <c r="J318" s="27">
        <v>18766884</v>
      </c>
      <c r="K318" s="26">
        <v>91230116</v>
      </c>
      <c r="L318" s="26">
        <v>18241504</v>
      </c>
      <c r="M318" s="27">
        <v>43077245</v>
      </c>
      <c r="N318" s="27">
        <v>24455641</v>
      </c>
      <c r="O318" s="26">
        <v>85774390</v>
      </c>
      <c r="P318" s="26">
        <v>19383622</v>
      </c>
      <c r="Q318" s="27">
        <v>17659930</v>
      </c>
      <c r="R318" s="27">
        <v>20131909</v>
      </c>
      <c r="S318" s="26">
        <v>57175461</v>
      </c>
      <c r="T318" s="26">
        <v>17938441</v>
      </c>
      <c r="U318" s="27">
        <v>24073320</v>
      </c>
      <c r="V318" s="27">
        <v>16980546</v>
      </c>
      <c r="W318" s="42">
        <v>58992307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216520523</v>
      </c>
      <c r="E319" s="27">
        <v>221663224</v>
      </c>
      <c r="F319" s="27">
        <v>200185413</v>
      </c>
      <c r="G319" s="36">
        <f t="shared" si="60"/>
        <v>0.9031061147066958</v>
      </c>
      <c r="H319" s="26">
        <v>26545342</v>
      </c>
      <c r="I319" s="27">
        <v>13552137</v>
      </c>
      <c r="J319" s="27">
        <v>14139286</v>
      </c>
      <c r="K319" s="26">
        <v>54236765</v>
      </c>
      <c r="L319" s="26">
        <v>15297904</v>
      </c>
      <c r="M319" s="27">
        <v>14385627</v>
      </c>
      <c r="N319" s="27">
        <v>21615179</v>
      </c>
      <c r="O319" s="26">
        <v>51298710</v>
      </c>
      <c r="P319" s="26">
        <v>13953616</v>
      </c>
      <c r="Q319" s="27">
        <v>18145657</v>
      </c>
      <c r="R319" s="27">
        <v>20559012</v>
      </c>
      <c r="S319" s="26">
        <v>52658285</v>
      </c>
      <c r="T319" s="26">
        <v>13395135</v>
      </c>
      <c r="U319" s="27">
        <v>15969618</v>
      </c>
      <c r="V319" s="27">
        <v>12626900</v>
      </c>
      <c r="W319" s="42">
        <v>41991653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172583792</v>
      </c>
      <c r="E320" s="27">
        <v>178193301</v>
      </c>
      <c r="F320" s="27">
        <v>178640706</v>
      </c>
      <c r="G320" s="36">
        <f t="shared" si="60"/>
        <v>1.0025107846225936</v>
      </c>
      <c r="H320" s="26">
        <v>30427751</v>
      </c>
      <c r="I320" s="27">
        <v>11830350</v>
      </c>
      <c r="J320" s="27">
        <v>1188613</v>
      </c>
      <c r="K320" s="26">
        <v>43446714</v>
      </c>
      <c r="L320" s="26">
        <v>7922526</v>
      </c>
      <c r="M320" s="27">
        <v>16902943</v>
      </c>
      <c r="N320" s="27">
        <v>27720455</v>
      </c>
      <c r="O320" s="26">
        <v>52545924</v>
      </c>
      <c r="P320" s="26">
        <v>4932618</v>
      </c>
      <c r="Q320" s="27">
        <v>8832025</v>
      </c>
      <c r="R320" s="27">
        <v>36748129</v>
      </c>
      <c r="S320" s="26">
        <v>50512772</v>
      </c>
      <c r="T320" s="26">
        <v>16921399</v>
      </c>
      <c r="U320" s="27">
        <v>7860396</v>
      </c>
      <c r="V320" s="27">
        <v>7353501</v>
      </c>
      <c r="W320" s="42">
        <v>32135296</v>
      </c>
    </row>
    <row r="321" spans="1:23" ht="16.5">
      <c r="A321" s="18"/>
      <c r="B321" s="19" t="s">
        <v>573</v>
      </c>
      <c r="C321" s="20"/>
      <c r="D321" s="28">
        <f>SUM(D316:D320)</f>
        <v>2155466552</v>
      </c>
      <c r="E321" s="29">
        <f>SUM(E316:E320)</f>
        <v>2239809536</v>
      </c>
      <c r="F321" s="29">
        <f>SUM(F316:F320)</f>
        <v>2184860828</v>
      </c>
      <c r="G321" s="37">
        <f t="shared" si="60"/>
        <v>0.9754672408002464</v>
      </c>
      <c r="H321" s="28">
        <f aca="true" t="shared" si="64" ref="H321:W321">SUM(H316:H320)</f>
        <v>292347107</v>
      </c>
      <c r="I321" s="29">
        <f t="shared" si="64"/>
        <v>141910265</v>
      </c>
      <c r="J321" s="29">
        <f t="shared" si="64"/>
        <v>135819518</v>
      </c>
      <c r="K321" s="28">
        <f t="shared" si="64"/>
        <v>570076890</v>
      </c>
      <c r="L321" s="28">
        <f t="shared" si="64"/>
        <v>205724740</v>
      </c>
      <c r="M321" s="29">
        <f t="shared" si="64"/>
        <v>176353228</v>
      </c>
      <c r="N321" s="29">
        <f t="shared" si="64"/>
        <v>208784233</v>
      </c>
      <c r="O321" s="28">
        <f t="shared" si="64"/>
        <v>590862201</v>
      </c>
      <c r="P321" s="28">
        <f t="shared" si="64"/>
        <v>131745759</v>
      </c>
      <c r="Q321" s="29">
        <f t="shared" si="64"/>
        <v>170221075</v>
      </c>
      <c r="R321" s="29">
        <f t="shared" si="64"/>
        <v>186949394</v>
      </c>
      <c r="S321" s="28">
        <f t="shared" si="64"/>
        <v>488916228</v>
      </c>
      <c r="T321" s="28">
        <f t="shared" si="64"/>
        <v>177581700</v>
      </c>
      <c r="U321" s="29">
        <f t="shared" si="64"/>
        <v>154116850</v>
      </c>
      <c r="V321" s="29">
        <f t="shared" si="64"/>
        <v>203306959</v>
      </c>
      <c r="W321" s="43">
        <f t="shared" si="64"/>
        <v>535005509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130336645</v>
      </c>
      <c r="E322" s="27">
        <v>134763974</v>
      </c>
      <c r="F322" s="27">
        <v>124253829</v>
      </c>
      <c r="G322" s="36">
        <f t="shared" si="60"/>
        <v>0.9220107222424295</v>
      </c>
      <c r="H322" s="26">
        <v>16386312</v>
      </c>
      <c r="I322" s="27">
        <v>8921106</v>
      </c>
      <c r="J322" s="27">
        <v>8075630</v>
      </c>
      <c r="K322" s="26">
        <v>33383048</v>
      </c>
      <c r="L322" s="26">
        <v>7972966</v>
      </c>
      <c r="M322" s="27">
        <v>10023364</v>
      </c>
      <c r="N322" s="27">
        <v>7844808</v>
      </c>
      <c r="O322" s="26">
        <v>25841138</v>
      </c>
      <c r="P322" s="26">
        <v>5956351</v>
      </c>
      <c r="Q322" s="27">
        <v>10606826</v>
      </c>
      <c r="R322" s="27">
        <v>14845503</v>
      </c>
      <c r="S322" s="26">
        <v>31408680</v>
      </c>
      <c r="T322" s="26">
        <v>15501408</v>
      </c>
      <c r="U322" s="27">
        <v>3625640</v>
      </c>
      <c r="V322" s="27">
        <v>14493915</v>
      </c>
      <c r="W322" s="42">
        <v>33620963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415177363</v>
      </c>
      <c r="E323" s="27">
        <v>415097883</v>
      </c>
      <c r="F323" s="27">
        <v>378556414</v>
      </c>
      <c r="G323" s="36">
        <f t="shared" si="60"/>
        <v>0.9119690306876367</v>
      </c>
      <c r="H323" s="26">
        <v>120654228</v>
      </c>
      <c r="I323" s="27">
        <v>20425177</v>
      </c>
      <c r="J323" s="27">
        <v>16252138</v>
      </c>
      <c r="K323" s="26">
        <v>157331543</v>
      </c>
      <c r="L323" s="26">
        <v>21522902</v>
      </c>
      <c r="M323" s="27">
        <v>21816727</v>
      </c>
      <c r="N323" s="27">
        <v>30113688</v>
      </c>
      <c r="O323" s="26">
        <v>73453317</v>
      </c>
      <c r="P323" s="26">
        <v>35199090</v>
      </c>
      <c r="Q323" s="27">
        <v>18882746</v>
      </c>
      <c r="R323" s="27">
        <v>33472406</v>
      </c>
      <c r="S323" s="26">
        <v>87554242</v>
      </c>
      <c r="T323" s="26">
        <v>19670228</v>
      </c>
      <c r="U323" s="27">
        <v>20491919</v>
      </c>
      <c r="V323" s="27">
        <v>20055165</v>
      </c>
      <c r="W323" s="42">
        <v>60217312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917638018</v>
      </c>
      <c r="E324" s="27">
        <v>928809242</v>
      </c>
      <c r="F324" s="27">
        <v>929336189</v>
      </c>
      <c r="G324" s="36">
        <f t="shared" si="60"/>
        <v>1.0005673360860032</v>
      </c>
      <c r="H324" s="26">
        <v>284764336</v>
      </c>
      <c r="I324" s="27">
        <v>40698128</v>
      </c>
      <c r="J324" s="27">
        <v>56313728</v>
      </c>
      <c r="K324" s="26">
        <v>381776192</v>
      </c>
      <c r="L324" s="26">
        <v>51492666</v>
      </c>
      <c r="M324" s="27">
        <v>50264169</v>
      </c>
      <c r="N324" s="27">
        <v>83899912</v>
      </c>
      <c r="O324" s="26">
        <v>185656747</v>
      </c>
      <c r="P324" s="26">
        <v>51402528</v>
      </c>
      <c r="Q324" s="27">
        <v>52332863</v>
      </c>
      <c r="R324" s="27">
        <v>71185060</v>
      </c>
      <c r="S324" s="26">
        <v>174920451</v>
      </c>
      <c r="T324" s="26">
        <v>116848104</v>
      </c>
      <c r="U324" s="27">
        <v>60473504</v>
      </c>
      <c r="V324" s="27">
        <v>9661191</v>
      </c>
      <c r="W324" s="42">
        <v>186982799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1735267150</v>
      </c>
      <c r="E325" s="27">
        <v>1751392531</v>
      </c>
      <c r="F325" s="27">
        <v>1512747822</v>
      </c>
      <c r="G325" s="36">
        <f t="shared" si="60"/>
        <v>0.8637400212825277</v>
      </c>
      <c r="H325" s="26">
        <v>121931913</v>
      </c>
      <c r="I325" s="27">
        <v>104890537</v>
      </c>
      <c r="J325" s="27">
        <v>124997836</v>
      </c>
      <c r="K325" s="26">
        <v>351820286</v>
      </c>
      <c r="L325" s="26">
        <v>161231692</v>
      </c>
      <c r="M325" s="27">
        <v>104286128</v>
      </c>
      <c r="N325" s="27">
        <v>126295072</v>
      </c>
      <c r="O325" s="26">
        <v>391812892</v>
      </c>
      <c r="P325" s="26">
        <v>159368404</v>
      </c>
      <c r="Q325" s="27">
        <v>106004004</v>
      </c>
      <c r="R325" s="27">
        <v>102482243</v>
      </c>
      <c r="S325" s="26">
        <v>367854651</v>
      </c>
      <c r="T325" s="26">
        <v>108755573</v>
      </c>
      <c r="U325" s="27">
        <v>181157539</v>
      </c>
      <c r="V325" s="27">
        <v>111346881</v>
      </c>
      <c r="W325" s="42">
        <v>401259993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617244508</v>
      </c>
      <c r="E326" s="27">
        <v>581686531</v>
      </c>
      <c r="F326" s="27">
        <v>568650876</v>
      </c>
      <c r="G326" s="36">
        <f t="shared" si="60"/>
        <v>0.9775898971262238</v>
      </c>
      <c r="H326" s="26">
        <v>201670982</v>
      </c>
      <c r="I326" s="27">
        <v>28537886</v>
      </c>
      <c r="J326" s="27">
        <v>34465144</v>
      </c>
      <c r="K326" s="26">
        <v>264674012</v>
      </c>
      <c r="L326" s="26">
        <v>38896331</v>
      </c>
      <c r="M326" s="27">
        <v>28751056</v>
      </c>
      <c r="N326" s="27">
        <v>49709272</v>
      </c>
      <c r="O326" s="26">
        <v>117356659</v>
      </c>
      <c r="P326" s="26">
        <v>54151692</v>
      </c>
      <c r="Q326" s="27">
        <v>27449178</v>
      </c>
      <c r="R326" s="27">
        <v>13453299</v>
      </c>
      <c r="S326" s="26">
        <v>95054169</v>
      </c>
      <c r="T326" s="26">
        <v>38890119</v>
      </c>
      <c r="U326" s="27">
        <v>30632228</v>
      </c>
      <c r="V326" s="27">
        <v>22043689</v>
      </c>
      <c r="W326" s="42">
        <v>91566036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620259504</v>
      </c>
      <c r="E327" s="27">
        <v>616622698</v>
      </c>
      <c r="F327" s="27">
        <v>564180835</v>
      </c>
      <c r="G327" s="36">
        <f t="shared" si="60"/>
        <v>0.9149530771895134</v>
      </c>
      <c r="H327" s="26">
        <v>56432381</v>
      </c>
      <c r="I327" s="27">
        <v>59606350</v>
      </c>
      <c r="J327" s="27">
        <v>34868108</v>
      </c>
      <c r="K327" s="26">
        <v>150906839</v>
      </c>
      <c r="L327" s="26">
        <v>34606459</v>
      </c>
      <c r="M327" s="27">
        <v>37541112</v>
      </c>
      <c r="N327" s="27">
        <v>62609311</v>
      </c>
      <c r="O327" s="26">
        <v>134756882</v>
      </c>
      <c r="P327" s="26">
        <v>41498101</v>
      </c>
      <c r="Q327" s="27">
        <v>51751894</v>
      </c>
      <c r="R327" s="27">
        <v>56681555</v>
      </c>
      <c r="S327" s="26">
        <v>149931550</v>
      </c>
      <c r="T327" s="26">
        <v>43161135</v>
      </c>
      <c r="U327" s="27">
        <v>29227485</v>
      </c>
      <c r="V327" s="27">
        <v>56196944</v>
      </c>
      <c r="W327" s="42">
        <v>128585564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813157120</v>
      </c>
      <c r="E328" s="27">
        <v>829061895</v>
      </c>
      <c r="F328" s="27">
        <v>699178316</v>
      </c>
      <c r="G328" s="36">
        <f t="shared" si="60"/>
        <v>0.8433366920089844</v>
      </c>
      <c r="H328" s="26">
        <v>337145376</v>
      </c>
      <c r="I328" s="27">
        <v>29279535</v>
      </c>
      <c r="J328" s="27">
        <v>25945663</v>
      </c>
      <c r="K328" s="26">
        <v>392370574</v>
      </c>
      <c r="L328" s="26">
        <v>26489017</v>
      </c>
      <c r="M328" s="27">
        <v>29216843</v>
      </c>
      <c r="N328" s="27">
        <v>49189880</v>
      </c>
      <c r="O328" s="26">
        <v>104895740</v>
      </c>
      <c r="P328" s="26">
        <v>36926975</v>
      </c>
      <c r="Q328" s="27">
        <v>26560215</v>
      </c>
      <c r="R328" s="27">
        <v>47075567</v>
      </c>
      <c r="S328" s="26">
        <v>110562757</v>
      </c>
      <c r="T328" s="26">
        <v>30094499</v>
      </c>
      <c r="U328" s="27">
        <v>28376916</v>
      </c>
      <c r="V328" s="27">
        <v>32877830</v>
      </c>
      <c r="W328" s="42">
        <v>91349245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345228671</v>
      </c>
      <c r="E329" s="27">
        <v>384099946</v>
      </c>
      <c r="F329" s="27">
        <v>399253195</v>
      </c>
      <c r="G329" s="36">
        <f t="shared" si="60"/>
        <v>1.0394513177046893</v>
      </c>
      <c r="H329" s="26">
        <v>65933864</v>
      </c>
      <c r="I329" s="27">
        <v>6287990</v>
      </c>
      <c r="J329" s="27">
        <v>4408653</v>
      </c>
      <c r="K329" s="26">
        <v>76630507</v>
      </c>
      <c r="L329" s="26">
        <v>7770077</v>
      </c>
      <c r="M329" s="27">
        <v>16641163</v>
      </c>
      <c r="N329" s="27">
        <v>61670697</v>
      </c>
      <c r="O329" s="26">
        <v>86081937</v>
      </c>
      <c r="P329" s="26">
        <v>3971000</v>
      </c>
      <c r="Q329" s="27">
        <v>5342000</v>
      </c>
      <c r="R329" s="27">
        <v>58652000</v>
      </c>
      <c r="S329" s="26">
        <v>67965000</v>
      </c>
      <c r="T329" s="26">
        <v>2888000</v>
      </c>
      <c r="U329" s="27">
        <v>3153751</v>
      </c>
      <c r="V329" s="27">
        <v>162534000</v>
      </c>
      <c r="W329" s="42">
        <v>168575751</v>
      </c>
    </row>
    <row r="330" spans="1:23" ht="16.5">
      <c r="A330" s="18"/>
      <c r="B330" s="19" t="s">
        <v>590</v>
      </c>
      <c r="C330" s="20"/>
      <c r="D330" s="28">
        <f>SUM(D322:D329)</f>
        <v>5594308979</v>
      </c>
      <c r="E330" s="29">
        <f>SUM(E322:E329)</f>
        <v>5641534700</v>
      </c>
      <c r="F330" s="29">
        <f>SUM(F322:F329)</f>
        <v>5176157476</v>
      </c>
      <c r="G330" s="37">
        <f t="shared" si="60"/>
        <v>0.9175087544883842</v>
      </c>
      <c r="H330" s="28">
        <f aca="true" t="shared" si="65" ref="H330:W330">SUM(H322:H329)</f>
        <v>1204919392</v>
      </c>
      <c r="I330" s="29">
        <f t="shared" si="65"/>
        <v>298646709</v>
      </c>
      <c r="J330" s="29">
        <f t="shared" si="65"/>
        <v>305326900</v>
      </c>
      <c r="K330" s="28">
        <f t="shared" si="65"/>
        <v>1808893001</v>
      </c>
      <c r="L330" s="28">
        <f t="shared" si="65"/>
        <v>349982110</v>
      </c>
      <c r="M330" s="29">
        <f t="shared" si="65"/>
        <v>298540562</v>
      </c>
      <c r="N330" s="29">
        <f t="shared" si="65"/>
        <v>471332640</v>
      </c>
      <c r="O330" s="28">
        <f t="shared" si="65"/>
        <v>1119855312</v>
      </c>
      <c r="P330" s="28">
        <f t="shared" si="65"/>
        <v>388474141</v>
      </c>
      <c r="Q330" s="29">
        <f t="shared" si="65"/>
        <v>298929726</v>
      </c>
      <c r="R330" s="29">
        <f t="shared" si="65"/>
        <v>397847633</v>
      </c>
      <c r="S330" s="28">
        <f t="shared" si="65"/>
        <v>1085251500</v>
      </c>
      <c r="T330" s="28">
        <f t="shared" si="65"/>
        <v>375809066</v>
      </c>
      <c r="U330" s="29">
        <f t="shared" si="65"/>
        <v>357138982</v>
      </c>
      <c r="V330" s="29">
        <f t="shared" si="65"/>
        <v>429209615</v>
      </c>
      <c r="W330" s="43">
        <f t="shared" si="65"/>
        <v>1162157663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76099700</v>
      </c>
      <c r="E331" s="27">
        <v>76099700</v>
      </c>
      <c r="F331" s="27">
        <v>55976045</v>
      </c>
      <c r="G331" s="36">
        <f t="shared" si="60"/>
        <v>0.7355619667357427</v>
      </c>
      <c r="H331" s="26">
        <v>9916095</v>
      </c>
      <c r="I331" s="27">
        <v>-1921580</v>
      </c>
      <c r="J331" s="27">
        <v>2428021</v>
      </c>
      <c r="K331" s="26">
        <v>10422536</v>
      </c>
      <c r="L331" s="26">
        <v>14488473</v>
      </c>
      <c r="M331" s="27">
        <v>4515674</v>
      </c>
      <c r="N331" s="27">
        <v>9373071</v>
      </c>
      <c r="O331" s="26">
        <v>28377218</v>
      </c>
      <c r="P331" s="26">
        <v>5148201</v>
      </c>
      <c r="Q331" s="27">
        <v>2103866</v>
      </c>
      <c r="R331" s="27">
        <v>7637533</v>
      </c>
      <c r="S331" s="26">
        <v>14889600</v>
      </c>
      <c r="T331" s="26">
        <v>4488553</v>
      </c>
      <c r="U331" s="27">
        <v>-5093774</v>
      </c>
      <c r="V331" s="27">
        <v>2891912</v>
      </c>
      <c r="W331" s="42">
        <v>2286691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68652050</v>
      </c>
      <c r="E332" s="27">
        <v>70995150</v>
      </c>
      <c r="F332" s="27">
        <v>47035322</v>
      </c>
      <c r="G332" s="36">
        <f t="shared" si="60"/>
        <v>0.6625145802213249</v>
      </c>
      <c r="H332" s="26">
        <v>10762378</v>
      </c>
      <c r="I332" s="27">
        <v>3341109</v>
      </c>
      <c r="J332" s="27">
        <v>3113685</v>
      </c>
      <c r="K332" s="26">
        <v>17217172</v>
      </c>
      <c r="L332" s="26">
        <v>3301402</v>
      </c>
      <c r="M332" s="27">
        <v>3426461</v>
      </c>
      <c r="N332" s="27">
        <v>3301402</v>
      </c>
      <c r="O332" s="26">
        <v>10029265</v>
      </c>
      <c r="P332" s="26">
        <v>3847628</v>
      </c>
      <c r="Q332" s="27">
        <v>2384690</v>
      </c>
      <c r="R332" s="27">
        <v>8583754</v>
      </c>
      <c r="S332" s="26">
        <v>14816072</v>
      </c>
      <c r="T332" s="26">
        <v>-4206047</v>
      </c>
      <c r="U332" s="27">
        <v>4994434</v>
      </c>
      <c r="V332" s="27">
        <v>4184426</v>
      </c>
      <c r="W332" s="42">
        <v>4972813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295728455</v>
      </c>
      <c r="E333" s="27">
        <v>295728455</v>
      </c>
      <c r="F333" s="27">
        <v>240566558</v>
      </c>
      <c r="G333" s="36">
        <f t="shared" si="60"/>
        <v>0.813471121674781</v>
      </c>
      <c r="H333" s="26">
        <v>66140929</v>
      </c>
      <c r="I333" s="27">
        <v>25997113</v>
      </c>
      <c r="J333" s="27">
        <v>18924001</v>
      </c>
      <c r="K333" s="26">
        <v>111062043</v>
      </c>
      <c r="L333" s="26">
        <v>9928286</v>
      </c>
      <c r="M333" s="27">
        <v>-927760</v>
      </c>
      <c r="N333" s="27">
        <v>19179224</v>
      </c>
      <c r="O333" s="26">
        <v>28179750</v>
      </c>
      <c r="P333" s="26">
        <v>3594042</v>
      </c>
      <c r="Q333" s="27">
        <v>11691889</v>
      </c>
      <c r="R333" s="27">
        <v>37228570</v>
      </c>
      <c r="S333" s="26">
        <v>52514501</v>
      </c>
      <c r="T333" s="26">
        <v>10680893</v>
      </c>
      <c r="U333" s="27">
        <v>11821963</v>
      </c>
      <c r="V333" s="27">
        <v>26307408</v>
      </c>
      <c r="W333" s="42">
        <v>48810264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72276776</v>
      </c>
      <c r="E334" s="27">
        <v>81521520</v>
      </c>
      <c r="F334" s="27">
        <v>82236602</v>
      </c>
      <c r="G334" s="36">
        <f t="shared" si="60"/>
        <v>1.0087716961116524</v>
      </c>
      <c r="H334" s="26">
        <v>12120333</v>
      </c>
      <c r="I334" s="27">
        <v>5784345</v>
      </c>
      <c r="J334" s="27">
        <v>3388182</v>
      </c>
      <c r="K334" s="26">
        <v>21292860</v>
      </c>
      <c r="L334" s="26">
        <v>6119520</v>
      </c>
      <c r="M334" s="27">
        <v>5035238</v>
      </c>
      <c r="N334" s="27">
        <v>7845159</v>
      </c>
      <c r="O334" s="26">
        <v>18999917</v>
      </c>
      <c r="P334" s="26">
        <v>4886568</v>
      </c>
      <c r="Q334" s="27">
        <v>6495233</v>
      </c>
      <c r="R334" s="27">
        <v>9846428</v>
      </c>
      <c r="S334" s="26">
        <v>21228229</v>
      </c>
      <c r="T334" s="26">
        <v>11412050</v>
      </c>
      <c r="U334" s="27">
        <v>895473</v>
      </c>
      <c r="V334" s="27">
        <v>8408073</v>
      </c>
      <c r="W334" s="42">
        <v>20715596</v>
      </c>
    </row>
    <row r="335" spans="1:23" ht="16.5">
      <c r="A335" s="18"/>
      <c r="B335" s="19" t="s">
        <v>599</v>
      </c>
      <c r="C335" s="20"/>
      <c r="D335" s="28">
        <f>SUM(D331:D334)</f>
        <v>512756981</v>
      </c>
      <c r="E335" s="29">
        <f>SUM(E331:E334)</f>
        <v>524344825</v>
      </c>
      <c r="F335" s="29">
        <f>SUM(F331:F334)</f>
        <v>425814527</v>
      </c>
      <c r="G335" s="37">
        <f t="shared" si="60"/>
        <v>0.8120887375974388</v>
      </c>
      <c r="H335" s="28">
        <f aca="true" t="shared" si="66" ref="H335:W335">SUM(H331:H334)</f>
        <v>98939735</v>
      </c>
      <c r="I335" s="29">
        <f t="shared" si="66"/>
        <v>33200987</v>
      </c>
      <c r="J335" s="29">
        <f t="shared" si="66"/>
        <v>27853889</v>
      </c>
      <c r="K335" s="28">
        <f t="shared" si="66"/>
        <v>159994611</v>
      </c>
      <c r="L335" s="28">
        <f t="shared" si="66"/>
        <v>33837681</v>
      </c>
      <c r="M335" s="29">
        <f t="shared" si="66"/>
        <v>12049613</v>
      </c>
      <c r="N335" s="29">
        <f t="shared" si="66"/>
        <v>39698856</v>
      </c>
      <c r="O335" s="28">
        <f t="shared" si="66"/>
        <v>85586150</v>
      </c>
      <c r="P335" s="28">
        <f t="shared" si="66"/>
        <v>17476439</v>
      </c>
      <c r="Q335" s="29">
        <f t="shared" si="66"/>
        <v>22675678</v>
      </c>
      <c r="R335" s="29">
        <f t="shared" si="66"/>
        <v>63296285</v>
      </c>
      <c r="S335" s="28">
        <f t="shared" si="66"/>
        <v>103448402</v>
      </c>
      <c r="T335" s="28">
        <f t="shared" si="66"/>
        <v>22375449</v>
      </c>
      <c r="U335" s="29">
        <f t="shared" si="66"/>
        <v>12618096</v>
      </c>
      <c r="V335" s="29">
        <f t="shared" si="66"/>
        <v>41791819</v>
      </c>
      <c r="W335" s="43">
        <f t="shared" si="66"/>
        <v>76785364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55449003349</v>
      </c>
      <c r="E336" s="29">
        <f>SUM(E300,E302:E307,E309:E314,E316:E320,E322:E329,E331:E334)</f>
        <v>54418614407</v>
      </c>
      <c r="F336" s="29">
        <f>SUM(F300,F302:F307,F309:F314,F316:F320,F322:F329,F331:F334)</f>
        <v>53830307095</v>
      </c>
      <c r="G336" s="37">
        <f t="shared" si="60"/>
        <v>0.9891892265466369</v>
      </c>
      <c r="H336" s="28">
        <f aca="true" t="shared" si="67" ref="H336:W336">SUM(H300,H302:H307,H309:H314,H316:H320,H322:H329,H331:H334)</f>
        <v>6641733416</v>
      </c>
      <c r="I336" s="29">
        <f t="shared" si="67"/>
        <v>4672231476</v>
      </c>
      <c r="J336" s="29">
        <f t="shared" si="67"/>
        <v>3857742766</v>
      </c>
      <c r="K336" s="28">
        <f t="shared" si="67"/>
        <v>15171707658</v>
      </c>
      <c r="L336" s="28">
        <f t="shared" si="67"/>
        <v>3892438561</v>
      </c>
      <c r="M336" s="29">
        <f t="shared" si="67"/>
        <v>3798821165</v>
      </c>
      <c r="N336" s="29">
        <f t="shared" si="67"/>
        <v>5669853954</v>
      </c>
      <c r="O336" s="28">
        <f t="shared" si="67"/>
        <v>13361113680</v>
      </c>
      <c r="P336" s="28">
        <f t="shared" si="67"/>
        <v>3715253054</v>
      </c>
      <c r="Q336" s="29">
        <f t="shared" si="67"/>
        <v>3790591024</v>
      </c>
      <c r="R336" s="29">
        <f t="shared" si="67"/>
        <v>5846455128</v>
      </c>
      <c r="S336" s="28">
        <f t="shared" si="67"/>
        <v>13352299206</v>
      </c>
      <c r="T336" s="28">
        <f t="shared" si="67"/>
        <v>4078503985</v>
      </c>
      <c r="U336" s="29">
        <f t="shared" si="67"/>
        <v>3982158183</v>
      </c>
      <c r="V336" s="29">
        <f t="shared" si="67"/>
        <v>3884524383</v>
      </c>
      <c r="W336" s="43">
        <f t="shared" si="67"/>
        <v>11945186551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342548602288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339086853193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354321720441</v>
      </c>
      <c r="G337" s="39">
        <f t="shared" si="60"/>
        <v>1.0449291003309076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46217492941</v>
      </c>
      <c r="I337" s="33">
        <f t="shared" si="68"/>
        <v>30393299392</v>
      </c>
      <c r="J337" s="33">
        <f t="shared" si="68"/>
        <v>26941981331</v>
      </c>
      <c r="K337" s="32">
        <f t="shared" si="68"/>
        <v>103552773664</v>
      </c>
      <c r="L337" s="32">
        <f t="shared" si="68"/>
        <v>21015905668</v>
      </c>
      <c r="M337" s="33">
        <f t="shared" si="68"/>
        <v>22531519668</v>
      </c>
      <c r="N337" s="33">
        <f t="shared" si="68"/>
        <v>37977423757</v>
      </c>
      <c r="O337" s="32">
        <f t="shared" si="68"/>
        <v>81524849093</v>
      </c>
      <c r="P337" s="32">
        <f t="shared" si="68"/>
        <v>24517123209</v>
      </c>
      <c r="Q337" s="33">
        <f t="shared" si="68"/>
        <v>21698505601</v>
      </c>
      <c r="R337" s="33">
        <f t="shared" si="68"/>
        <v>38790662666</v>
      </c>
      <c r="S337" s="32">
        <f t="shared" si="68"/>
        <v>85006291476</v>
      </c>
      <c r="T337" s="32">
        <f t="shared" si="68"/>
        <v>28804284534</v>
      </c>
      <c r="U337" s="33">
        <f t="shared" si="68"/>
        <v>25930379984</v>
      </c>
      <c r="V337" s="33">
        <f t="shared" si="68"/>
        <v>29503141690</v>
      </c>
      <c r="W337" s="45">
        <f t="shared" si="68"/>
        <v>84237806208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B314">
      <selection activeCell="F11" sqref="F11"/>
    </sheetView>
  </sheetViews>
  <sheetFormatPr defaultColWidth="9.140625" defaultRowHeight="12.75"/>
  <cols>
    <col min="1" max="1" width="0.71875" style="51" hidden="1" customWidth="1"/>
    <col min="2" max="2" width="23.28125" style="51" customWidth="1"/>
    <col min="3" max="3" width="6.7109375" style="51" customWidth="1"/>
    <col min="4" max="6" width="11.7109375" style="51" customWidth="1"/>
    <col min="7" max="7" width="9.7109375" style="51" customWidth="1"/>
    <col min="8" max="23" width="10.7109375" style="51" customWidth="1"/>
    <col min="24" max="16384" width="9.140625" style="51" customWidth="1"/>
  </cols>
  <sheetData>
    <row r="1" spans="1:23" ht="12.75">
      <c r="A1" s="50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52"/>
      <c r="B2" s="53" t="s">
        <v>602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48" customHeight="1">
      <c r="A3" s="55"/>
      <c r="B3" s="56" t="s">
        <v>2</v>
      </c>
      <c r="C3" s="57" t="s">
        <v>3</v>
      </c>
      <c r="D3" s="58" t="s">
        <v>4</v>
      </c>
      <c r="E3" s="59" t="s">
        <v>5</v>
      </c>
      <c r="F3" s="59" t="s">
        <v>603</v>
      </c>
      <c r="G3" s="60" t="s">
        <v>6</v>
      </c>
      <c r="H3" s="58" t="s">
        <v>604</v>
      </c>
      <c r="I3" s="59" t="s">
        <v>7</v>
      </c>
      <c r="J3" s="60" t="s">
        <v>8</v>
      </c>
      <c r="K3" s="60" t="s">
        <v>9</v>
      </c>
      <c r="L3" s="58" t="s">
        <v>10</v>
      </c>
      <c r="M3" s="59" t="s">
        <v>11</v>
      </c>
      <c r="N3" s="60" t="s">
        <v>12</v>
      </c>
      <c r="O3" s="60" t="s">
        <v>13</v>
      </c>
      <c r="P3" s="58" t="s">
        <v>14</v>
      </c>
      <c r="Q3" s="59" t="s">
        <v>15</v>
      </c>
      <c r="R3" s="60" t="s">
        <v>16</v>
      </c>
      <c r="S3" s="60" t="s">
        <v>17</v>
      </c>
      <c r="T3" s="58" t="s">
        <v>18</v>
      </c>
      <c r="U3" s="59" t="s">
        <v>605</v>
      </c>
      <c r="V3" s="60" t="s">
        <v>19</v>
      </c>
      <c r="W3" s="60" t="s">
        <v>20</v>
      </c>
    </row>
    <row r="4" spans="1:23" ht="12.75">
      <c r="A4" s="61"/>
      <c r="B4" s="62" t="s">
        <v>606</v>
      </c>
      <c r="C4" s="63"/>
      <c r="D4" s="61"/>
      <c r="E4" s="63"/>
      <c r="F4" s="63"/>
      <c r="G4" s="63"/>
      <c r="H4" s="61"/>
      <c r="I4" s="63"/>
      <c r="J4" s="63"/>
      <c r="K4" s="61"/>
      <c r="L4" s="61"/>
      <c r="M4" s="63"/>
      <c r="N4" s="63"/>
      <c r="O4" s="61"/>
      <c r="P4" s="61"/>
      <c r="Q4" s="63"/>
      <c r="R4" s="63"/>
      <c r="S4" s="61"/>
      <c r="T4" s="61"/>
      <c r="U4" s="63"/>
      <c r="V4" s="63"/>
      <c r="W4" s="64"/>
    </row>
    <row r="5" spans="1:23" ht="12.75">
      <c r="A5" s="65"/>
      <c r="B5" s="62" t="s">
        <v>21</v>
      </c>
      <c r="C5" s="63"/>
      <c r="D5" s="61"/>
      <c r="E5" s="63"/>
      <c r="F5" s="63"/>
      <c r="G5" s="63"/>
      <c r="H5" s="61"/>
      <c r="I5" s="63"/>
      <c r="J5" s="63"/>
      <c r="K5" s="61"/>
      <c r="L5" s="61"/>
      <c r="M5" s="63"/>
      <c r="N5" s="63"/>
      <c r="O5" s="61"/>
      <c r="P5" s="61"/>
      <c r="Q5" s="63"/>
      <c r="R5" s="63"/>
      <c r="S5" s="61"/>
      <c r="T5" s="61"/>
      <c r="U5" s="63"/>
      <c r="V5" s="63"/>
      <c r="W5" s="64"/>
    </row>
    <row r="6" spans="1:23" ht="12.75">
      <c r="A6" s="66" t="s">
        <v>22</v>
      </c>
      <c r="B6" s="67" t="s">
        <v>23</v>
      </c>
      <c r="C6" s="68" t="s">
        <v>24</v>
      </c>
      <c r="D6" s="69">
        <v>1646166419</v>
      </c>
      <c r="E6" s="70">
        <v>1775041700</v>
      </c>
      <c r="F6" s="70">
        <v>1248102198</v>
      </c>
      <c r="G6" s="71">
        <f>IF($E6=0,0,$F6/$E6)</f>
        <v>0.7031396490572588</v>
      </c>
      <c r="H6" s="69">
        <v>2308097</v>
      </c>
      <c r="I6" s="70">
        <v>40221732</v>
      </c>
      <c r="J6" s="70">
        <v>85095343</v>
      </c>
      <c r="K6" s="69">
        <v>127625172</v>
      </c>
      <c r="L6" s="69">
        <v>85567051</v>
      </c>
      <c r="M6" s="70">
        <v>90386350</v>
      </c>
      <c r="N6" s="70">
        <v>123229650</v>
      </c>
      <c r="O6" s="69">
        <v>299183051</v>
      </c>
      <c r="P6" s="69">
        <v>40944148</v>
      </c>
      <c r="Q6" s="70">
        <v>50319464</v>
      </c>
      <c r="R6" s="70">
        <v>88839373</v>
      </c>
      <c r="S6" s="69">
        <v>180102985</v>
      </c>
      <c r="T6" s="69">
        <v>98635087</v>
      </c>
      <c r="U6" s="70">
        <v>137819427</v>
      </c>
      <c r="V6" s="70">
        <v>404736476</v>
      </c>
      <c r="W6" s="72">
        <v>641190990</v>
      </c>
    </row>
    <row r="7" spans="1:23" ht="12.75">
      <c r="A7" s="66" t="s">
        <v>22</v>
      </c>
      <c r="B7" s="67" t="s">
        <v>25</v>
      </c>
      <c r="C7" s="68" t="s">
        <v>26</v>
      </c>
      <c r="D7" s="69">
        <v>1601891266</v>
      </c>
      <c r="E7" s="70">
        <v>1669908607</v>
      </c>
      <c r="F7" s="70">
        <v>1289259426</v>
      </c>
      <c r="G7" s="71">
        <f>IF($E7=0,0,$F7/$E7)</f>
        <v>0.772053884024325</v>
      </c>
      <c r="H7" s="69">
        <v>40189928</v>
      </c>
      <c r="I7" s="70">
        <v>89580008</v>
      </c>
      <c r="J7" s="70">
        <v>101725851</v>
      </c>
      <c r="K7" s="69">
        <v>231495787</v>
      </c>
      <c r="L7" s="69">
        <v>105365502</v>
      </c>
      <c r="M7" s="70">
        <v>99782189</v>
      </c>
      <c r="N7" s="70">
        <v>141257245</v>
      </c>
      <c r="O7" s="69">
        <v>346404936</v>
      </c>
      <c r="P7" s="69">
        <v>70977770</v>
      </c>
      <c r="Q7" s="70">
        <v>70926796</v>
      </c>
      <c r="R7" s="70">
        <v>100257336</v>
      </c>
      <c r="S7" s="69">
        <v>242161902</v>
      </c>
      <c r="T7" s="69">
        <v>95734448</v>
      </c>
      <c r="U7" s="70">
        <v>147740970</v>
      </c>
      <c r="V7" s="70">
        <v>225721383</v>
      </c>
      <c r="W7" s="72">
        <v>469196801</v>
      </c>
    </row>
    <row r="8" spans="1:23" ht="12.75">
      <c r="A8" s="73"/>
      <c r="B8" s="74" t="s">
        <v>27</v>
      </c>
      <c r="C8" s="75"/>
      <c r="D8" s="76">
        <f>SUM(D6:D7)</f>
        <v>3248057685</v>
      </c>
      <c r="E8" s="77">
        <f>SUM(E6:E7)</f>
        <v>3444950307</v>
      </c>
      <c r="F8" s="77">
        <f>SUM(F6:F7)</f>
        <v>2537361624</v>
      </c>
      <c r="G8" s="78">
        <f>IF($E8=0,0,$F8/$E8)</f>
        <v>0.7365452032338996</v>
      </c>
      <c r="H8" s="76">
        <f aca="true" t="shared" si="0" ref="H8:W8">SUM(H6:H7)</f>
        <v>42498025</v>
      </c>
      <c r="I8" s="77">
        <f t="shared" si="0"/>
        <v>129801740</v>
      </c>
      <c r="J8" s="77">
        <f t="shared" si="0"/>
        <v>186821194</v>
      </c>
      <c r="K8" s="76">
        <f t="shared" si="0"/>
        <v>359120959</v>
      </c>
      <c r="L8" s="76">
        <f t="shared" si="0"/>
        <v>190932553</v>
      </c>
      <c r="M8" s="77">
        <f t="shared" si="0"/>
        <v>190168539</v>
      </c>
      <c r="N8" s="77">
        <f t="shared" si="0"/>
        <v>264486895</v>
      </c>
      <c r="O8" s="76">
        <f t="shared" si="0"/>
        <v>645587987</v>
      </c>
      <c r="P8" s="76">
        <f t="shared" si="0"/>
        <v>111921918</v>
      </c>
      <c r="Q8" s="77">
        <f t="shared" si="0"/>
        <v>121246260</v>
      </c>
      <c r="R8" s="77">
        <f t="shared" si="0"/>
        <v>189096709</v>
      </c>
      <c r="S8" s="76">
        <f t="shared" si="0"/>
        <v>422264887</v>
      </c>
      <c r="T8" s="76">
        <f t="shared" si="0"/>
        <v>194369535</v>
      </c>
      <c r="U8" s="77">
        <f t="shared" si="0"/>
        <v>285560397</v>
      </c>
      <c r="V8" s="77">
        <f t="shared" si="0"/>
        <v>630457859</v>
      </c>
      <c r="W8" s="79">
        <f t="shared" si="0"/>
        <v>1110387791</v>
      </c>
    </row>
    <row r="9" spans="1:23" ht="12.75">
      <c r="A9" s="66" t="s">
        <v>28</v>
      </c>
      <c r="B9" s="67" t="s">
        <v>29</v>
      </c>
      <c r="C9" s="68" t="s">
        <v>30</v>
      </c>
      <c r="D9" s="69">
        <v>64760430</v>
      </c>
      <c r="E9" s="70">
        <v>72647399</v>
      </c>
      <c r="F9" s="70">
        <v>40393975</v>
      </c>
      <c r="G9" s="71">
        <f>IF($E9=0,0,$F9/$E9)</f>
        <v>0.5560278214502903</v>
      </c>
      <c r="H9" s="69">
        <v>0</v>
      </c>
      <c r="I9" s="70">
        <v>7811152</v>
      </c>
      <c r="J9" s="70">
        <v>5807084</v>
      </c>
      <c r="K9" s="69">
        <v>13618236</v>
      </c>
      <c r="L9" s="69">
        <v>3811906</v>
      </c>
      <c r="M9" s="70">
        <v>3641754</v>
      </c>
      <c r="N9" s="70">
        <v>2261006</v>
      </c>
      <c r="O9" s="69">
        <v>9714666</v>
      </c>
      <c r="P9" s="69">
        <v>12471199</v>
      </c>
      <c r="Q9" s="70">
        <v>756473</v>
      </c>
      <c r="R9" s="70">
        <v>373101</v>
      </c>
      <c r="S9" s="69">
        <v>13600773</v>
      </c>
      <c r="T9" s="69">
        <v>11356</v>
      </c>
      <c r="U9" s="70">
        <v>3448944</v>
      </c>
      <c r="V9" s="70">
        <v>0</v>
      </c>
      <c r="W9" s="72">
        <v>3460300</v>
      </c>
    </row>
    <row r="10" spans="1:23" ht="12.75">
      <c r="A10" s="66" t="s">
        <v>28</v>
      </c>
      <c r="B10" s="67" t="s">
        <v>31</v>
      </c>
      <c r="C10" s="68" t="s">
        <v>32</v>
      </c>
      <c r="D10" s="69">
        <v>33150200</v>
      </c>
      <c r="E10" s="70">
        <v>32671360</v>
      </c>
      <c r="F10" s="70">
        <v>28832828</v>
      </c>
      <c r="G10" s="71">
        <f aca="true" t="shared" si="1" ref="G10:G52">IF($E10=0,0,$F10/$E10)</f>
        <v>0.8825107984485494</v>
      </c>
      <c r="H10" s="69">
        <v>0</v>
      </c>
      <c r="I10" s="70">
        <v>0</v>
      </c>
      <c r="J10" s="70">
        <v>678089</v>
      </c>
      <c r="K10" s="69">
        <v>678089</v>
      </c>
      <c r="L10" s="69">
        <v>663273</v>
      </c>
      <c r="M10" s="70">
        <v>2995522</v>
      </c>
      <c r="N10" s="70">
        <v>5610527</v>
      </c>
      <c r="O10" s="69">
        <v>9269322</v>
      </c>
      <c r="P10" s="69">
        <v>365424</v>
      </c>
      <c r="Q10" s="70">
        <v>2262943</v>
      </c>
      <c r="R10" s="70">
        <v>4481207</v>
      </c>
      <c r="S10" s="69">
        <v>7109574</v>
      </c>
      <c r="T10" s="69">
        <v>2444886</v>
      </c>
      <c r="U10" s="70">
        <v>3406526</v>
      </c>
      <c r="V10" s="70">
        <v>5924431</v>
      </c>
      <c r="W10" s="72">
        <v>11775843</v>
      </c>
    </row>
    <row r="11" spans="1:23" ht="12.75">
      <c r="A11" s="66" t="s">
        <v>28</v>
      </c>
      <c r="B11" s="67" t="s">
        <v>33</v>
      </c>
      <c r="C11" s="68" t="s">
        <v>34</v>
      </c>
      <c r="D11" s="69">
        <v>149402625</v>
      </c>
      <c r="E11" s="70">
        <v>149402625</v>
      </c>
      <c r="F11" s="70">
        <v>40657075</v>
      </c>
      <c r="G11" s="71">
        <f t="shared" si="1"/>
        <v>0.2721309280877762</v>
      </c>
      <c r="H11" s="69">
        <v>0</v>
      </c>
      <c r="I11" s="70">
        <v>0</v>
      </c>
      <c r="J11" s="70">
        <v>0</v>
      </c>
      <c r="K11" s="69">
        <v>0</v>
      </c>
      <c r="L11" s="69">
        <v>0</v>
      </c>
      <c r="M11" s="70">
        <v>12349642</v>
      </c>
      <c r="N11" s="70">
        <v>0</v>
      </c>
      <c r="O11" s="69">
        <v>12349642</v>
      </c>
      <c r="P11" s="69">
        <v>263769</v>
      </c>
      <c r="Q11" s="70">
        <v>0</v>
      </c>
      <c r="R11" s="70">
        <v>547893</v>
      </c>
      <c r="S11" s="69">
        <v>811662</v>
      </c>
      <c r="T11" s="69">
        <v>940589</v>
      </c>
      <c r="U11" s="70">
        <v>1396590</v>
      </c>
      <c r="V11" s="70">
        <v>25158592</v>
      </c>
      <c r="W11" s="72">
        <v>27495771</v>
      </c>
    </row>
    <row r="12" spans="1:23" ht="12.75">
      <c r="A12" s="66" t="s">
        <v>28</v>
      </c>
      <c r="B12" s="67" t="s">
        <v>35</v>
      </c>
      <c r="C12" s="68" t="s">
        <v>36</v>
      </c>
      <c r="D12" s="69">
        <v>46013710</v>
      </c>
      <c r="E12" s="70">
        <v>47475265</v>
      </c>
      <c r="F12" s="70">
        <v>36806020</v>
      </c>
      <c r="G12" s="71">
        <f t="shared" si="1"/>
        <v>0.7752672891873273</v>
      </c>
      <c r="H12" s="69">
        <v>1989687</v>
      </c>
      <c r="I12" s="70">
        <v>1676822</v>
      </c>
      <c r="J12" s="70">
        <v>385283</v>
      </c>
      <c r="K12" s="69">
        <v>4051792</v>
      </c>
      <c r="L12" s="69">
        <v>2111668</v>
      </c>
      <c r="M12" s="70">
        <v>4481493</v>
      </c>
      <c r="N12" s="70">
        <v>1677847</v>
      </c>
      <c r="O12" s="69">
        <v>8271008</v>
      </c>
      <c r="P12" s="69">
        <v>3730406</v>
      </c>
      <c r="Q12" s="70">
        <v>3546147</v>
      </c>
      <c r="R12" s="70">
        <v>4310054</v>
      </c>
      <c r="S12" s="69">
        <v>11586607</v>
      </c>
      <c r="T12" s="69">
        <v>1355534</v>
      </c>
      <c r="U12" s="70">
        <v>6657900</v>
      </c>
      <c r="V12" s="70">
        <v>4883179</v>
      </c>
      <c r="W12" s="72">
        <v>12896613</v>
      </c>
    </row>
    <row r="13" spans="1:23" ht="12.75">
      <c r="A13" s="66" t="s">
        <v>28</v>
      </c>
      <c r="B13" s="67" t="s">
        <v>37</v>
      </c>
      <c r="C13" s="68" t="s">
        <v>38</v>
      </c>
      <c r="D13" s="69">
        <v>78155048</v>
      </c>
      <c r="E13" s="70">
        <v>76916840</v>
      </c>
      <c r="F13" s="70">
        <v>56129804</v>
      </c>
      <c r="G13" s="71">
        <f t="shared" si="1"/>
        <v>0.7297466198559379</v>
      </c>
      <c r="H13" s="69">
        <v>4689085</v>
      </c>
      <c r="I13" s="70">
        <v>1325856</v>
      </c>
      <c r="J13" s="70">
        <v>1572369</v>
      </c>
      <c r="K13" s="69">
        <v>7587310</v>
      </c>
      <c r="L13" s="69">
        <v>11775221</v>
      </c>
      <c r="M13" s="70">
        <v>3589231</v>
      </c>
      <c r="N13" s="70">
        <v>4658211</v>
      </c>
      <c r="O13" s="69">
        <v>20022663</v>
      </c>
      <c r="P13" s="69">
        <v>6986549</v>
      </c>
      <c r="Q13" s="70">
        <v>4836741</v>
      </c>
      <c r="R13" s="70">
        <v>3985758</v>
      </c>
      <c r="S13" s="69">
        <v>15809048</v>
      </c>
      <c r="T13" s="69">
        <v>2218150</v>
      </c>
      <c r="U13" s="70">
        <v>4581895</v>
      </c>
      <c r="V13" s="70">
        <v>5910738</v>
      </c>
      <c r="W13" s="72">
        <v>12710783</v>
      </c>
    </row>
    <row r="14" spans="1:23" ht="12.75">
      <c r="A14" s="66" t="s">
        <v>28</v>
      </c>
      <c r="B14" s="67" t="s">
        <v>39</v>
      </c>
      <c r="C14" s="68" t="s">
        <v>40</v>
      </c>
      <c r="D14" s="69">
        <v>59679721</v>
      </c>
      <c r="E14" s="70">
        <v>69433720</v>
      </c>
      <c r="F14" s="70">
        <v>53115481</v>
      </c>
      <c r="G14" s="71">
        <f t="shared" si="1"/>
        <v>0.7649810639556688</v>
      </c>
      <c r="H14" s="69">
        <v>0</v>
      </c>
      <c r="I14" s="70">
        <v>37021</v>
      </c>
      <c r="J14" s="70">
        <v>360734</v>
      </c>
      <c r="K14" s="69">
        <v>397755</v>
      </c>
      <c r="L14" s="69">
        <v>921109</v>
      </c>
      <c r="M14" s="70">
        <v>11065162</v>
      </c>
      <c r="N14" s="70">
        <v>1482231</v>
      </c>
      <c r="O14" s="69">
        <v>13468502</v>
      </c>
      <c r="P14" s="69">
        <v>3097957</v>
      </c>
      <c r="Q14" s="70">
        <v>5058393</v>
      </c>
      <c r="R14" s="70">
        <v>1095274</v>
      </c>
      <c r="S14" s="69">
        <v>9251624</v>
      </c>
      <c r="T14" s="69">
        <v>10322735</v>
      </c>
      <c r="U14" s="70">
        <v>9222603</v>
      </c>
      <c r="V14" s="70">
        <v>10452262</v>
      </c>
      <c r="W14" s="72">
        <v>29997600</v>
      </c>
    </row>
    <row r="15" spans="1:23" ht="12.75">
      <c r="A15" s="66" t="s">
        <v>28</v>
      </c>
      <c r="B15" s="67" t="s">
        <v>41</v>
      </c>
      <c r="C15" s="68" t="s">
        <v>42</v>
      </c>
      <c r="D15" s="69">
        <v>19943892</v>
      </c>
      <c r="E15" s="70">
        <v>23302601</v>
      </c>
      <c r="F15" s="70">
        <v>20302544</v>
      </c>
      <c r="G15" s="71">
        <f t="shared" si="1"/>
        <v>0.8712565605873782</v>
      </c>
      <c r="H15" s="69">
        <v>1599485</v>
      </c>
      <c r="I15" s="70">
        <v>946264</v>
      </c>
      <c r="J15" s="70">
        <v>1456262</v>
      </c>
      <c r="K15" s="69">
        <v>4002011</v>
      </c>
      <c r="L15" s="69">
        <v>0</v>
      </c>
      <c r="M15" s="70">
        <v>2063766</v>
      </c>
      <c r="N15" s="70">
        <v>2897279</v>
      </c>
      <c r="O15" s="69">
        <v>4961045</v>
      </c>
      <c r="P15" s="69">
        <v>1766981</v>
      </c>
      <c r="Q15" s="70">
        <v>4352778</v>
      </c>
      <c r="R15" s="70">
        <v>1712986</v>
      </c>
      <c r="S15" s="69">
        <v>7832745</v>
      </c>
      <c r="T15" s="69">
        <v>139140</v>
      </c>
      <c r="U15" s="70">
        <v>178619</v>
      </c>
      <c r="V15" s="70">
        <v>3188984</v>
      </c>
      <c r="W15" s="72">
        <v>3506743</v>
      </c>
    </row>
    <row r="16" spans="1:23" ht="12.75">
      <c r="A16" s="66" t="s">
        <v>43</v>
      </c>
      <c r="B16" s="67" t="s">
        <v>44</v>
      </c>
      <c r="C16" s="68" t="s">
        <v>45</v>
      </c>
      <c r="D16" s="69">
        <v>1012000</v>
      </c>
      <c r="E16" s="70">
        <v>3295000</v>
      </c>
      <c r="F16" s="70">
        <v>1967744</v>
      </c>
      <c r="G16" s="71">
        <f t="shared" si="1"/>
        <v>0.5971908952959029</v>
      </c>
      <c r="H16" s="69">
        <v>0</v>
      </c>
      <c r="I16" s="70">
        <v>0</v>
      </c>
      <c r="J16" s="70">
        <v>109853</v>
      </c>
      <c r="K16" s="69">
        <v>109853</v>
      </c>
      <c r="L16" s="69">
        <v>1467440</v>
      </c>
      <c r="M16" s="70">
        <v>0</v>
      </c>
      <c r="N16" s="70">
        <v>26361</v>
      </c>
      <c r="O16" s="69">
        <v>1493801</v>
      </c>
      <c r="P16" s="69">
        <v>63489</v>
      </c>
      <c r="Q16" s="70">
        <v>223994</v>
      </c>
      <c r="R16" s="70">
        <v>8256</v>
      </c>
      <c r="S16" s="69">
        <v>295739</v>
      </c>
      <c r="T16" s="69">
        <v>0</v>
      </c>
      <c r="U16" s="70">
        <v>6636</v>
      </c>
      <c r="V16" s="70">
        <v>61715</v>
      </c>
      <c r="W16" s="72">
        <v>68351</v>
      </c>
    </row>
    <row r="17" spans="1:23" ht="12.75">
      <c r="A17" s="73"/>
      <c r="B17" s="74" t="s">
        <v>46</v>
      </c>
      <c r="C17" s="75"/>
      <c r="D17" s="76">
        <f>SUM(D9:D16)</f>
        <v>452117626</v>
      </c>
      <c r="E17" s="77">
        <f>SUM(E9:E16)</f>
        <v>475144810</v>
      </c>
      <c r="F17" s="77">
        <f>SUM(F9:F16)</f>
        <v>278205471</v>
      </c>
      <c r="G17" s="78">
        <f t="shared" si="1"/>
        <v>0.5855172257905964</v>
      </c>
      <c r="H17" s="76">
        <f aca="true" t="shared" si="2" ref="H17:W17">SUM(H9:H16)</f>
        <v>8278257</v>
      </c>
      <c r="I17" s="77">
        <f t="shared" si="2"/>
        <v>11797115</v>
      </c>
      <c r="J17" s="77">
        <f t="shared" si="2"/>
        <v>10369674</v>
      </c>
      <c r="K17" s="76">
        <f t="shared" si="2"/>
        <v>30445046</v>
      </c>
      <c r="L17" s="76">
        <f t="shared" si="2"/>
        <v>20750617</v>
      </c>
      <c r="M17" s="77">
        <f t="shared" si="2"/>
        <v>40186570</v>
      </c>
      <c r="N17" s="77">
        <f t="shared" si="2"/>
        <v>18613462</v>
      </c>
      <c r="O17" s="76">
        <f t="shared" si="2"/>
        <v>79550649</v>
      </c>
      <c r="P17" s="76">
        <f t="shared" si="2"/>
        <v>28745774</v>
      </c>
      <c r="Q17" s="77">
        <f t="shared" si="2"/>
        <v>21037469</v>
      </c>
      <c r="R17" s="77">
        <f t="shared" si="2"/>
        <v>16514529</v>
      </c>
      <c r="S17" s="76">
        <f t="shared" si="2"/>
        <v>66297772</v>
      </c>
      <c r="T17" s="76">
        <f t="shared" si="2"/>
        <v>17432390</v>
      </c>
      <c r="U17" s="77">
        <f t="shared" si="2"/>
        <v>28899713</v>
      </c>
      <c r="V17" s="77">
        <f t="shared" si="2"/>
        <v>55579901</v>
      </c>
      <c r="W17" s="79">
        <f t="shared" si="2"/>
        <v>101912004</v>
      </c>
    </row>
    <row r="18" spans="1:23" ht="12.75">
      <c r="A18" s="66" t="s">
        <v>28</v>
      </c>
      <c r="B18" s="67" t="s">
        <v>47</v>
      </c>
      <c r="C18" s="68" t="s">
        <v>48</v>
      </c>
      <c r="D18" s="69">
        <v>77867140</v>
      </c>
      <c r="E18" s="70">
        <v>77867140</v>
      </c>
      <c r="F18" s="70">
        <v>33832050</v>
      </c>
      <c r="G18" s="71">
        <f t="shared" si="1"/>
        <v>0.4344843023642579</v>
      </c>
      <c r="H18" s="69">
        <v>2340929</v>
      </c>
      <c r="I18" s="70">
        <v>2967338</v>
      </c>
      <c r="J18" s="70">
        <v>6265608</v>
      </c>
      <c r="K18" s="69">
        <v>11573875</v>
      </c>
      <c r="L18" s="69">
        <v>2239220</v>
      </c>
      <c r="M18" s="70">
        <v>8471737</v>
      </c>
      <c r="N18" s="70">
        <v>37017</v>
      </c>
      <c r="O18" s="69">
        <v>10747974</v>
      </c>
      <c r="P18" s="69">
        <v>1257116</v>
      </c>
      <c r="Q18" s="70">
        <v>2187807</v>
      </c>
      <c r="R18" s="70">
        <v>3423096</v>
      </c>
      <c r="S18" s="69">
        <v>6868019</v>
      </c>
      <c r="T18" s="69">
        <v>1539683</v>
      </c>
      <c r="U18" s="70">
        <v>2365485</v>
      </c>
      <c r="V18" s="70">
        <v>737014</v>
      </c>
      <c r="W18" s="72">
        <v>4642182</v>
      </c>
    </row>
    <row r="19" spans="1:23" ht="12.75">
      <c r="A19" s="66" t="s">
        <v>28</v>
      </c>
      <c r="B19" s="67" t="s">
        <v>49</v>
      </c>
      <c r="C19" s="68" t="s">
        <v>50</v>
      </c>
      <c r="D19" s="69">
        <v>68776000</v>
      </c>
      <c r="E19" s="70">
        <v>71901540</v>
      </c>
      <c r="F19" s="70">
        <v>3274514</v>
      </c>
      <c r="G19" s="71">
        <f t="shared" si="1"/>
        <v>0.04554163930285777</v>
      </c>
      <c r="H19" s="69">
        <v>35703</v>
      </c>
      <c r="I19" s="70">
        <v>0</v>
      </c>
      <c r="J19" s="70">
        <v>2743360</v>
      </c>
      <c r="K19" s="69">
        <v>2779063</v>
      </c>
      <c r="L19" s="69">
        <v>0</v>
      </c>
      <c r="M19" s="70">
        <v>0</v>
      </c>
      <c r="N19" s="70">
        <v>375260</v>
      </c>
      <c r="O19" s="69">
        <v>375260</v>
      </c>
      <c r="P19" s="69">
        <v>98391</v>
      </c>
      <c r="Q19" s="70">
        <v>0</v>
      </c>
      <c r="R19" s="70">
        <v>0</v>
      </c>
      <c r="S19" s="69">
        <v>98391</v>
      </c>
      <c r="T19" s="69">
        <v>0</v>
      </c>
      <c r="U19" s="70">
        <v>13800</v>
      </c>
      <c r="V19" s="70">
        <v>8000</v>
      </c>
      <c r="W19" s="72">
        <v>21800</v>
      </c>
    </row>
    <row r="20" spans="1:23" ht="12.75">
      <c r="A20" s="66" t="s">
        <v>28</v>
      </c>
      <c r="B20" s="67" t="s">
        <v>51</v>
      </c>
      <c r="C20" s="68" t="s">
        <v>52</v>
      </c>
      <c r="D20" s="69">
        <v>17714250</v>
      </c>
      <c r="E20" s="70">
        <v>15614250</v>
      </c>
      <c r="F20" s="70">
        <v>11739190</v>
      </c>
      <c r="G20" s="71">
        <f t="shared" si="1"/>
        <v>0.7518254158861296</v>
      </c>
      <c r="H20" s="69">
        <v>0</v>
      </c>
      <c r="I20" s="70">
        <v>903548</v>
      </c>
      <c r="J20" s="70">
        <v>1811035</v>
      </c>
      <c r="K20" s="69">
        <v>2714583</v>
      </c>
      <c r="L20" s="69">
        <v>1900276</v>
      </c>
      <c r="M20" s="70">
        <v>9603</v>
      </c>
      <c r="N20" s="70">
        <v>2190066</v>
      </c>
      <c r="O20" s="69">
        <v>4099945</v>
      </c>
      <c r="P20" s="69">
        <v>0</v>
      </c>
      <c r="Q20" s="70">
        <v>93083</v>
      </c>
      <c r="R20" s="70">
        <v>2910263</v>
      </c>
      <c r="S20" s="69">
        <v>3003346</v>
      </c>
      <c r="T20" s="69">
        <v>0</v>
      </c>
      <c r="U20" s="70">
        <v>0</v>
      </c>
      <c r="V20" s="70">
        <v>1921316</v>
      </c>
      <c r="W20" s="72">
        <v>1921316</v>
      </c>
    </row>
    <row r="21" spans="1:23" ht="12.75">
      <c r="A21" s="66" t="s">
        <v>28</v>
      </c>
      <c r="B21" s="67" t="s">
        <v>53</v>
      </c>
      <c r="C21" s="68" t="s">
        <v>54</v>
      </c>
      <c r="D21" s="69">
        <v>32145300</v>
      </c>
      <c r="E21" s="70">
        <v>34957360</v>
      </c>
      <c r="F21" s="70">
        <v>31436582</v>
      </c>
      <c r="G21" s="71">
        <f t="shared" si="1"/>
        <v>0.8992836415564562</v>
      </c>
      <c r="H21" s="69">
        <v>147033</v>
      </c>
      <c r="I21" s="70">
        <v>774055</v>
      </c>
      <c r="J21" s="70">
        <v>132226</v>
      </c>
      <c r="K21" s="69">
        <v>1053314</v>
      </c>
      <c r="L21" s="69">
        <v>371239</v>
      </c>
      <c r="M21" s="70">
        <v>6167705</v>
      </c>
      <c r="N21" s="70">
        <v>82171</v>
      </c>
      <c r="O21" s="69">
        <v>6621115</v>
      </c>
      <c r="P21" s="69">
        <v>1738598</v>
      </c>
      <c r="Q21" s="70">
        <v>4308904</v>
      </c>
      <c r="R21" s="70">
        <v>2087534</v>
      </c>
      <c r="S21" s="69">
        <v>8135036</v>
      </c>
      <c r="T21" s="69">
        <v>2560918</v>
      </c>
      <c r="U21" s="70">
        <v>2179257</v>
      </c>
      <c r="V21" s="70">
        <v>10886942</v>
      </c>
      <c r="W21" s="72">
        <v>15627117</v>
      </c>
    </row>
    <row r="22" spans="1:23" ht="12.75">
      <c r="A22" s="66" t="s">
        <v>28</v>
      </c>
      <c r="B22" s="67" t="s">
        <v>55</v>
      </c>
      <c r="C22" s="68" t="s">
        <v>56</v>
      </c>
      <c r="D22" s="69">
        <v>30401022</v>
      </c>
      <c r="E22" s="70">
        <v>27632296</v>
      </c>
      <c r="F22" s="70">
        <v>38624923</v>
      </c>
      <c r="G22" s="71">
        <f t="shared" si="1"/>
        <v>1.3978180821456168</v>
      </c>
      <c r="H22" s="69">
        <v>481991</v>
      </c>
      <c r="I22" s="70">
        <v>1594292</v>
      </c>
      <c r="J22" s="70">
        <v>815558</v>
      </c>
      <c r="K22" s="69">
        <v>2891841</v>
      </c>
      <c r="L22" s="69">
        <v>1761409</v>
      </c>
      <c r="M22" s="70">
        <v>2162895</v>
      </c>
      <c r="N22" s="70">
        <v>3389523</v>
      </c>
      <c r="O22" s="69">
        <v>7313827</v>
      </c>
      <c r="P22" s="69">
        <v>3180412</v>
      </c>
      <c r="Q22" s="70">
        <v>4365554</v>
      </c>
      <c r="R22" s="70">
        <v>3749363</v>
      </c>
      <c r="S22" s="69">
        <v>11295329</v>
      </c>
      <c r="T22" s="69">
        <v>3066850</v>
      </c>
      <c r="U22" s="70">
        <v>5746945</v>
      </c>
      <c r="V22" s="70">
        <v>8310131</v>
      </c>
      <c r="W22" s="72">
        <v>17123926</v>
      </c>
    </row>
    <row r="23" spans="1:23" ht="12.75">
      <c r="A23" s="66" t="s">
        <v>28</v>
      </c>
      <c r="B23" s="67" t="s">
        <v>57</v>
      </c>
      <c r="C23" s="68" t="s">
        <v>58</v>
      </c>
      <c r="D23" s="69">
        <v>45389300</v>
      </c>
      <c r="E23" s="70">
        <v>47883150</v>
      </c>
      <c r="F23" s="70">
        <v>51598590</v>
      </c>
      <c r="G23" s="71">
        <f t="shared" si="1"/>
        <v>1.077593892632377</v>
      </c>
      <c r="H23" s="69">
        <v>725190</v>
      </c>
      <c r="I23" s="70">
        <v>3109127</v>
      </c>
      <c r="J23" s="70">
        <v>6219803</v>
      </c>
      <c r="K23" s="69">
        <v>10054120</v>
      </c>
      <c r="L23" s="69">
        <v>13090521</v>
      </c>
      <c r="M23" s="70">
        <v>157367</v>
      </c>
      <c r="N23" s="70">
        <v>8030205</v>
      </c>
      <c r="O23" s="69">
        <v>21278093</v>
      </c>
      <c r="P23" s="69">
        <v>336721</v>
      </c>
      <c r="Q23" s="70">
        <v>9408927</v>
      </c>
      <c r="R23" s="70">
        <v>2099565</v>
      </c>
      <c r="S23" s="69">
        <v>11845213</v>
      </c>
      <c r="T23" s="69">
        <v>2533017</v>
      </c>
      <c r="U23" s="70">
        <v>406547</v>
      </c>
      <c r="V23" s="70">
        <v>5481600</v>
      </c>
      <c r="W23" s="72">
        <v>8421164</v>
      </c>
    </row>
    <row r="24" spans="1:23" ht="12.75">
      <c r="A24" s="66" t="s">
        <v>43</v>
      </c>
      <c r="B24" s="67" t="s">
        <v>59</v>
      </c>
      <c r="C24" s="68" t="s">
        <v>60</v>
      </c>
      <c r="D24" s="69">
        <v>537521028</v>
      </c>
      <c r="E24" s="70">
        <v>540727418</v>
      </c>
      <c r="F24" s="70">
        <v>661179655</v>
      </c>
      <c r="G24" s="71">
        <f t="shared" si="1"/>
        <v>1.2227596252572492</v>
      </c>
      <c r="H24" s="69">
        <v>1238803</v>
      </c>
      <c r="I24" s="70">
        <v>14813675</v>
      </c>
      <c r="J24" s="70">
        <v>39069844</v>
      </c>
      <c r="K24" s="69">
        <v>55122322</v>
      </c>
      <c r="L24" s="69">
        <v>19508421</v>
      </c>
      <c r="M24" s="70">
        <v>54083973</v>
      </c>
      <c r="N24" s="70">
        <v>-85353601</v>
      </c>
      <c r="O24" s="69">
        <v>-11761207</v>
      </c>
      <c r="P24" s="69">
        <v>31098428</v>
      </c>
      <c r="Q24" s="70">
        <v>68434614</v>
      </c>
      <c r="R24" s="70">
        <v>32814865</v>
      </c>
      <c r="S24" s="69">
        <v>132347907</v>
      </c>
      <c r="T24" s="69">
        <v>8549040</v>
      </c>
      <c r="U24" s="70">
        <v>338775734</v>
      </c>
      <c r="V24" s="70">
        <v>138145859</v>
      </c>
      <c r="W24" s="72">
        <v>485470633</v>
      </c>
    </row>
    <row r="25" spans="1:23" ht="12.75">
      <c r="A25" s="73"/>
      <c r="B25" s="74" t="s">
        <v>61</v>
      </c>
      <c r="C25" s="75"/>
      <c r="D25" s="76">
        <f>SUM(D18:D24)</f>
        <v>809814040</v>
      </c>
      <c r="E25" s="77">
        <f>SUM(E18:E24)</f>
        <v>816583154</v>
      </c>
      <c r="F25" s="77">
        <f>SUM(F18:F24)</f>
        <v>831685504</v>
      </c>
      <c r="G25" s="78">
        <f t="shared" si="1"/>
        <v>1.0184945647311259</v>
      </c>
      <c r="H25" s="76">
        <f aca="true" t="shared" si="3" ref="H25:W25">SUM(H18:H24)</f>
        <v>4969649</v>
      </c>
      <c r="I25" s="77">
        <f t="shared" si="3"/>
        <v>24162035</v>
      </c>
      <c r="J25" s="77">
        <f t="shared" si="3"/>
        <v>57057434</v>
      </c>
      <c r="K25" s="76">
        <f t="shared" si="3"/>
        <v>86189118</v>
      </c>
      <c r="L25" s="76">
        <f t="shared" si="3"/>
        <v>38871086</v>
      </c>
      <c r="M25" s="77">
        <f t="shared" si="3"/>
        <v>71053280</v>
      </c>
      <c r="N25" s="77">
        <f t="shared" si="3"/>
        <v>-71249359</v>
      </c>
      <c r="O25" s="76">
        <f t="shared" si="3"/>
        <v>38675007</v>
      </c>
      <c r="P25" s="76">
        <f t="shared" si="3"/>
        <v>37709666</v>
      </c>
      <c r="Q25" s="77">
        <f t="shared" si="3"/>
        <v>88798889</v>
      </c>
      <c r="R25" s="77">
        <f t="shared" si="3"/>
        <v>47084686</v>
      </c>
      <c r="S25" s="76">
        <f t="shared" si="3"/>
        <v>173593241</v>
      </c>
      <c r="T25" s="76">
        <f t="shared" si="3"/>
        <v>18249508</v>
      </c>
      <c r="U25" s="77">
        <f t="shared" si="3"/>
        <v>349487768</v>
      </c>
      <c r="V25" s="77">
        <f t="shared" si="3"/>
        <v>165490862</v>
      </c>
      <c r="W25" s="79">
        <f t="shared" si="3"/>
        <v>533228138</v>
      </c>
    </row>
    <row r="26" spans="1:23" ht="12.75">
      <c r="A26" s="66" t="s">
        <v>28</v>
      </c>
      <c r="B26" s="67" t="s">
        <v>62</v>
      </c>
      <c r="C26" s="68" t="s">
        <v>63</v>
      </c>
      <c r="D26" s="69">
        <v>34343509</v>
      </c>
      <c r="E26" s="70">
        <v>34343509</v>
      </c>
      <c r="F26" s="70">
        <v>17199741</v>
      </c>
      <c r="G26" s="71">
        <f t="shared" si="1"/>
        <v>0.5008148992579646</v>
      </c>
      <c r="H26" s="69">
        <v>1862000</v>
      </c>
      <c r="I26" s="70">
        <v>67971</v>
      </c>
      <c r="J26" s="70">
        <v>1400000</v>
      </c>
      <c r="K26" s="69">
        <v>3329971</v>
      </c>
      <c r="L26" s="69">
        <v>801229</v>
      </c>
      <c r="M26" s="70">
        <v>2285442</v>
      </c>
      <c r="N26" s="70">
        <v>3900317</v>
      </c>
      <c r="O26" s="69">
        <v>6986988</v>
      </c>
      <c r="P26" s="69">
        <v>1184797</v>
      </c>
      <c r="Q26" s="70">
        <v>1601906</v>
      </c>
      <c r="R26" s="70">
        <v>1361494</v>
      </c>
      <c r="S26" s="69">
        <v>4148197</v>
      </c>
      <c r="T26" s="69">
        <v>361498</v>
      </c>
      <c r="U26" s="70">
        <v>749882</v>
      </c>
      <c r="V26" s="70">
        <v>1623205</v>
      </c>
      <c r="W26" s="72">
        <v>2734585</v>
      </c>
    </row>
    <row r="27" spans="1:23" ht="12.75">
      <c r="A27" s="66" t="s">
        <v>28</v>
      </c>
      <c r="B27" s="67" t="s">
        <v>64</v>
      </c>
      <c r="C27" s="68" t="s">
        <v>65</v>
      </c>
      <c r="D27" s="69">
        <v>47930046</v>
      </c>
      <c r="E27" s="70">
        <v>47930046</v>
      </c>
      <c r="F27" s="70">
        <v>32809388</v>
      </c>
      <c r="G27" s="71">
        <f t="shared" si="1"/>
        <v>0.6845265285161629</v>
      </c>
      <c r="H27" s="69">
        <v>1637163</v>
      </c>
      <c r="I27" s="70">
        <v>1345254</v>
      </c>
      <c r="J27" s="70">
        <v>1860049</v>
      </c>
      <c r="K27" s="69">
        <v>4842466</v>
      </c>
      <c r="L27" s="69">
        <v>974781</v>
      </c>
      <c r="M27" s="70">
        <v>974781</v>
      </c>
      <c r="N27" s="70">
        <v>3084917</v>
      </c>
      <c r="O27" s="69">
        <v>5034479</v>
      </c>
      <c r="P27" s="69">
        <v>151420</v>
      </c>
      <c r="Q27" s="70">
        <v>6507671</v>
      </c>
      <c r="R27" s="70">
        <v>6192701</v>
      </c>
      <c r="S27" s="69">
        <v>12851792</v>
      </c>
      <c r="T27" s="69">
        <v>1021652</v>
      </c>
      <c r="U27" s="70">
        <v>1111950</v>
      </c>
      <c r="V27" s="70">
        <v>7947049</v>
      </c>
      <c r="W27" s="72">
        <v>10080651</v>
      </c>
    </row>
    <row r="28" spans="1:23" ht="12.75">
      <c r="A28" s="66" t="s">
        <v>28</v>
      </c>
      <c r="B28" s="67" t="s">
        <v>66</v>
      </c>
      <c r="C28" s="68" t="s">
        <v>67</v>
      </c>
      <c r="D28" s="69">
        <v>40357950</v>
      </c>
      <c r="E28" s="70">
        <v>39903250</v>
      </c>
      <c r="F28" s="70">
        <v>34937160</v>
      </c>
      <c r="G28" s="71">
        <f t="shared" si="1"/>
        <v>0.875546728649922</v>
      </c>
      <c r="H28" s="69">
        <v>1392</v>
      </c>
      <c r="I28" s="70">
        <v>1489475</v>
      </c>
      <c r="J28" s="70">
        <v>4066105</v>
      </c>
      <c r="K28" s="69">
        <v>5556972</v>
      </c>
      <c r="L28" s="69">
        <v>1843139</v>
      </c>
      <c r="M28" s="70">
        <v>1256258</v>
      </c>
      <c r="N28" s="70">
        <v>706790</v>
      </c>
      <c r="O28" s="69">
        <v>3806187</v>
      </c>
      <c r="P28" s="69">
        <v>7206395</v>
      </c>
      <c r="Q28" s="70">
        <v>2377013</v>
      </c>
      <c r="R28" s="70">
        <v>2376763</v>
      </c>
      <c r="S28" s="69">
        <v>11960171</v>
      </c>
      <c r="T28" s="69">
        <v>458155</v>
      </c>
      <c r="U28" s="70">
        <v>1865398</v>
      </c>
      <c r="V28" s="70">
        <v>11290277</v>
      </c>
      <c r="W28" s="72">
        <v>13613830</v>
      </c>
    </row>
    <row r="29" spans="1:23" ht="12.75">
      <c r="A29" s="66" t="s">
        <v>28</v>
      </c>
      <c r="B29" s="67" t="s">
        <v>68</v>
      </c>
      <c r="C29" s="68" t="s">
        <v>69</v>
      </c>
      <c r="D29" s="69">
        <v>66641500</v>
      </c>
      <c r="E29" s="70">
        <v>107096928</v>
      </c>
      <c r="F29" s="70">
        <v>67089210</v>
      </c>
      <c r="G29" s="71">
        <f t="shared" si="1"/>
        <v>0.6264344949278097</v>
      </c>
      <c r="H29" s="69">
        <v>1874298</v>
      </c>
      <c r="I29" s="70">
        <v>5076465</v>
      </c>
      <c r="J29" s="70">
        <v>340754</v>
      </c>
      <c r="K29" s="69">
        <v>7291517</v>
      </c>
      <c r="L29" s="69">
        <v>798920</v>
      </c>
      <c r="M29" s="70">
        <v>3965568</v>
      </c>
      <c r="N29" s="70">
        <v>11003064</v>
      </c>
      <c r="O29" s="69">
        <v>15767552</v>
      </c>
      <c r="P29" s="69">
        <v>426559</v>
      </c>
      <c r="Q29" s="70">
        <v>7982296</v>
      </c>
      <c r="R29" s="70">
        <v>7558612</v>
      </c>
      <c r="S29" s="69">
        <v>15967467</v>
      </c>
      <c r="T29" s="69">
        <v>5394465</v>
      </c>
      <c r="U29" s="70">
        <v>8449879</v>
      </c>
      <c r="V29" s="70">
        <v>14218330</v>
      </c>
      <c r="W29" s="72">
        <v>28062674</v>
      </c>
    </row>
    <row r="30" spans="1:23" ht="12.75">
      <c r="A30" s="66" t="s">
        <v>28</v>
      </c>
      <c r="B30" s="67" t="s">
        <v>70</v>
      </c>
      <c r="C30" s="68" t="s">
        <v>71</v>
      </c>
      <c r="D30" s="69">
        <v>31850000</v>
      </c>
      <c r="E30" s="70">
        <v>31850000</v>
      </c>
      <c r="F30" s="70">
        <v>21808411</v>
      </c>
      <c r="G30" s="71">
        <f t="shared" si="1"/>
        <v>0.6847224803767661</v>
      </c>
      <c r="H30" s="69">
        <v>267520</v>
      </c>
      <c r="I30" s="70">
        <v>2582927</v>
      </c>
      <c r="J30" s="70">
        <v>2055643</v>
      </c>
      <c r="K30" s="69">
        <v>4906090</v>
      </c>
      <c r="L30" s="69">
        <v>1720309</v>
      </c>
      <c r="M30" s="70">
        <v>5672201</v>
      </c>
      <c r="N30" s="70">
        <v>3848220</v>
      </c>
      <c r="O30" s="69">
        <v>11240730</v>
      </c>
      <c r="P30" s="69">
        <v>2117658</v>
      </c>
      <c r="Q30" s="70">
        <v>2952383</v>
      </c>
      <c r="R30" s="70">
        <v>591550</v>
      </c>
      <c r="S30" s="69">
        <v>5661591</v>
      </c>
      <c r="T30" s="69">
        <v>0</v>
      </c>
      <c r="U30" s="70">
        <v>0</v>
      </c>
      <c r="V30" s="70">
        <v>0</v>
      </c>
      <c r="W30" s="72">
        <v>0</v>
      </c>
    </row>
    <row r="31" spans="1:23" ht="12.75">
      <c r="A31" s="66" t="s">
        <v>28</v>
      </c>
      <c r="B31" s="67" t="s">
        <v>72</v>
      </c>
      <c r="C31" s="68" t="s">
        <v>73</v>
      </c>
      <c r="D31" s="69">
        <v>67784200</v>
      </c>
      <c r="E31" s="70">
        <v>5500000</v>
      </c>
      <c r="F31" s="70">
        <v>35203722</v>
      </c>
      <c r="G31" s="71">
        <f t="shared" si="1"/>
        <v>6.400676727272727</v>
      </c>
      <c r="H31" s="69">
        <v>0</v>
      </c>
      <c r="I31" s="70">
        <v>0</v>
      </c>
      <c r="J31" s="70">
        <v>52832</v>
      </c>
      <c r="K31" s="69">
        <v>52832</v>
      </c>
      <c r="L31" s="69">
        <v>8354090</v>
      </c>
      <c r="M31" s="70">
        <v>2636496</v>
      </c>
      <c r="N31" s="70">
        <v>1838960</v>
      </c>
      <c r="O31" s="69">
        <v>12829546</v>
      </c>
      <c r="P31" s="69">
        <v>726469</v>
      </c>
      <c r="Q31" s="70">
        <v>3812272</v>
      </c>
      <c r="R31" s="70">
        <v>2521342</v>
      </c>
      <c r="S31" s="69">
        <v>7060083</v>
      </c>
      <c r="T31" s="69">
        <v>7027297</v>
      </c>
      <c r="U31" s="70">
        <v>7314385</v>
      </c>
      <c r="V31" s="70">
        <v>919579</v>
      </c>
      <c r="W31" s="72">
        <v>15261261</v>
      </c>
    </row>
    <row r="32" spans="1:23" ht="12.75">
      <c r="A32" s="66" t="s">
        <v>43</v>
      </c>
      <c r="B32" s="67" t="s">
        <v>74</v>
      </c>
      <c r="C32" s="68" t="s">
        <v>75</v>
      </c>
      <c r="D32" s="69">
        <v>611254155</v>
      </c>
      <c r="E32" s="70">
        <v>619366891</v>
      </c>
      <c r="F32" s="70">
        <v>431400486</v>
      </c>
      <c r="G32" s="71">
        <f t="shared" si="1"/>
        <v>0.6965184808369099</v>
      </c>
      <c r="H32" s="69">
        <v>181626</v>
      </c>
      <c r="I32" s="70">
        <v>8133920</v>
      </c>
      <c r="J32" s="70">
        <v>30777976</v>
      </c>
      <c r="K32" s="69">
        <v>39093522</v>
      </c>
      <c r="L32" s="69">
        <v>31285665</v>
      </c>
      <c r="M32" s="70">
        <v>36641024</v>
      </c>
      <c r="N32" s="70">
        <v>69959195</v>
      </c>
      <c r="O32" s="69">
        <v>137885884</v>
      </c>
      <c r="P32" s="69">
        <v>4502558</v>
      </c>
      <c r="Q32" s="70">
        <v>17520076</v>
      </c>
      <c r="R32" s="70">
        <v>50577396</v>
      </c>
      <c r="S32" s="69">
        <v>72600030</v>
      </c>
      <c r="T32" s="69">
        <v>45065752</v>
      </c>
      <c r="U32" s="70">
        <v>40342776</v>
      </c>
      <c r="V32" s="70">
        <v>96412522</v>
      </c>
      <c r="W32" s="72">
        <v>181821050</v>
      </c>
    </row>
    <row r="33" spans="1:23" ht="12.75">
      <c r="A33" s="73"/>
      <c r="B33" s="74" t="s">
        <v>76</v>
      </c>
      <c r="C33" s="75"/>
      <c r="D33" s="76">
        <f>SUM(D26:D32)</f>
        <v>900161360</v>
      </c>
      <c r="E33" s="77">
        <f>SUM(E26:E32)</f>
        <v>885990624</v>
      </c>
      <c r="F33" s="77">
        <f>SUM(F26:F32)</f>
        <v>640448118</v>
      </c>
      <c r="G33" s="78">
        <f t="shared" si="1"/>
        <v>0.7228610559201584</v>
      </c>
      <c r="H33" s="76">
        <f aca="true" t="shared" si="4" ref="H33:W33">SUM(H26:H32)</f>
        <v>5823999</v>
      </c>
      <c r="I33" s="77">
        <f t="shared" si="4"/>
        <v>18696012</v>
      </c>
      <c r="J33" s="77">
        <f t="shared" si="4"/>
        <v>40553359</v>
      </c>
      <c r="K33" s="76">
        <f t="shared" si="4"/>
        <v>65073370</v>
      </c>
      <c r="L33" s="76">
        <f t="shared" si="4"/>
        <v>45778133</v>
      </c>
      <c r="M33" s="77">
        <f t="shared" si="4"/>
        <v>53431770</v>
      </c>
      <c r="N33" s="77">
        <f t="shared" si="4"/>
        <v>94341463</v>
      </c>
      <c r="O33" s="76">
        <f t="shared" si="4"/>
        <v>193551366</v>
      </c>
      <c r="P33" s="76">
        <f t="shared" si="4"/>
        <v>16315856</v>
      </c>
      <c r="Q33" s="77">
        <f t="shared" si="4"/>
        <v>42753617</v>
      </c>
      <c r="R33" s="77">
        <f t="shared" si="4"/>
        <v>71179858</v>
      </c>
      <c r="S33" s="76">
        <f t="shared" si="4"/>
        <v>130249331</v>
      </c>
      <c r="T33" s="76">
        <f t="shared" si="4"/>
        <v>59328819</v>
      </c>
      <c r="U33" s="77">
        <f t="shared" si="4"/>
        <v>59834270</v>
      </c>
      <c r="V33" s="77">
        <f t="shared" si="4"/>
        <v>132410962</v>
      </c>
      <c r="W33" s="79">
        <f t="shared" si="4"/>
        <v>251574051</v>
      </c>
    </row>
    <row r="34" spans="1:23" ht="12.75">
      <c r="A34" s="66" t="s">
        <v>28</v>
      </c>
      <c r="B34" s="67" t="s">
        <v>77</v>
      </c>
      <c r="C34" s="68" t="s">
        <v>78</v>
      </c>
      <c r="D34" s="69">
        <v>88177500</v>
      </c>
      <c r="E34" s="70">
        <v>95162198</v>
      </c>
      <c r="F34" s="70">
        <v>77631783</v>
      </c>
      <c r="G34" s="71">
        <f t="shared" si="1"/>
        <v>0.8157838367709833</v>
      </c>
      <c r="H34" s="69">
        <v>2748056</v>
      </c>
      <c r="I34" s="70">
        <v>8858065</v>
      </c>
      <c r="J34" s="70">
        <v>3185906</v>
      </c>
      <c r="K34" s="69">
        <v>14792027</v>
      </c>
      <c r="L34" s="69">
        <v>3185906</v>
      </c>
      <c r="M34" s="70">
        <v>3185906</v>
      </c>
      <c r="N34" s="70">
        <v>3185906</v>
      </c>
      <c r="O34" s="69">
        <v>9557718</v>
      </c>
      <c r="P34" s="69">
        <v>10274543</v>
      </c>
      <c r="Q34" s="70">
        <v>2419677</v>
      </c>
      <c r="R34" s="70">
        <v>5756053</v>
      </c>
      <c r="S34" s="69">
        <v>18450273</v>
      </c>
      <c r="T34" s="69">
        <v>4331846</v>
      </c>
      <c r="U34" s="70">
        <v>16137830</v>
      </c>
      <c r="V34" s="70">
        <v>14362089</v>
      </c>
      <c r="W34" s="72">
        <v>34831765</v>
      </c>
    </row>
    <row r="35" spans="1:23" ht="12.75">
      <c r="A35" s="66" t="s">
        <v>28</v>
      </c>
      <c r="B35" s="67" t="s">
        <v>79</v>
      </c>
      <c r="C35" s="68" t="s">
        <v>80</v>
      </c>
      <c r="D35" s="69">
        <v>79628421</v>
      </c>
      <c r="E35" s="70">
        <v>66706791</v>
      </c>
      <c r="F35" s="70">
        <v>44110541</v>
      </c>
      <c r="G35" s="71">
        <f t="shared" si="1"/>
        <v>0.6612601256744609</v>
      </c>
      <c r="H35" s="69">
        <v>2135207</v>
      </c>
      <c r="I35" s="70">
        <v>1353915</v>
      </c>
      <c r="J35" s="70">
        <v>3086305</v>
      </c>
      <c r="K35" s="69">
        <v>6575427</v>
      </c>
      <c r="L35" s="69">
        <v>3418039</v>
      </c>
      <c r="M35" s="70">
        <v>6242557</v>
      </c>
      <c r="N35" s="70">
        <v>4901123</v>
      </c>
      <c r="O35" s="69">
        <v>14561719</v>
      </c>
      <c r="P35" s="69">
        <v>912690</v>
      </c>
      <c r="Q35" s="70">
        <v>3918944</v>
      </c>
      <c r="R35" s="70">
        <v>4686452</v>
      </c>
      <c r="S35" s="69">
        <v>9518086</v>
      </c>
      <c r="T35" s="69">
        <v>1269057</v>
      </c>
      <c r="U35" s="70">
        <v>5732089</v>
      </c>
      <c r="V35" s="70">
        <v>6454163</v>
      </c>
      <c r="W35" s="72">
        <v>13455309</v>
      </c>
    </row>
    <row r="36" spans="1:23" ht="12.75">
      <c r="A36" s="66" t="s">
        <v>28</v>
      </c>
      <c r="B36" s="67" t="s">
        <v>81</v>
      </c>
      <c r="C36" s="68" t="s">
        <v>82</v>
      </c>
      <c r="D36" s="69">
        <v>37556300</v>
      </c>
      <c r="E36" s="70">
        <v>40556300</v>
      </c>
      <c r="F36" s="70">
        <v>32422642</v>
      </c>
      <c r="G36" s="71">
        <f t="shared" si="1"/>
        <v>0.7994477306854916</v>
      </c>
      <c r="H36" s="69">
        <v>0</v>
      </c>
      <c r="I36" s="70">
        <v>0</v>
      </c>
      <c r="J36" s="70">
        <v>0</v>
      </c>
      <c r="K36" s="69">
        <v>0</v>
      </c>
      <c r="L36" s="69">
        <v>7557654</v>
      </c>
      <c r="M36" s="70">
        <v>7787036</v>
      </c>
      <c r="N36" s="70">
        <v>3316497</v>
      </c>
      <c r="O36" s="69">
        <v>18661187</v>
      </c>
      <c r="P36" s="69">
        <v>2664309</v>
      </c>
      <c r="Q36" s="70">
        <v>1692233</v>
      </c>
      <c r="R36" s="70">
        <v>6716397</v>
      </c>
      <c r="S36" s="69">
        <v>11072939</v>
      </c>
      <c r="T36" s="69">
        <v>269247</v>
      </c>
      <c r="U36" s="70">
        <v>2033590</v>
      </c>
      <c r="V36" s="70">
        <v>385679</v>
      </c>
      <c r="W36" s="72">
        <v>2688516</v>
      </c>
    </row>
    <row r="37" spans="1:23" ht="12.75">
      <c r="A37" s="66" t="s">
        <v>43</v>
      </c>
      <c r="B37" s="67" t="s">
        <v>83</v>
      </c>
      <c r="C37" s="68" t="s">
        <v>84</v>
      </c>
      <c r="D37" s="69">
        <v>258546000</v>
      </c>
      <c r="E37" s="70">
        <v>231251594</v>
      </c>
      <c r="F37" s="70">
        <v>161388844</v>
      </c>
      <c r="G37" s="71">
        <f t="shared" si="1"/>
        <v>0.6978928932269327</v>
      </c>
      <c r="H37" s="69">
        <v>8483244</v>
      </c>
      <c r="I37" s="70">
        <v>12462365</v>
      </c>
      <c r="J37" s="70">
        <v>12177989</v>
      </c>
      <c r="K37" s="69">
        <v>33123598</v>
      </c>
      <c r="L37" s="69">
        <v>9643104</v>
      </c>
      <c r="M37" s="70">
        <v>11546457</v>
      </c>
      <c r="N37" s="70">
        <v>19925323</v>
      </c>
      <c r="O37" s="69">
        <v>41114884</v>
      </c>
      <c r="P37" s="69">
        <v>2758149</v>
      </c>
      <c r="Q37" s="70">
        <v>21142839</v>
      </c>
      <c r="R37" s="70">
        <v>11107591</v>
      </c>
      <c r="S37" s="69">
        <v>35008579</v>
      </c>
      <c r="T37" s="69">
        <v>12378005</v>
      </c>
      <c r="U37" s="70">
        <v>6955606</v>
      </c>
      <c r="V37" s="70">
        <v>32808172</v>
      </c>
      <c r="W37" s="72">
        <v>52141783</v>
      </c>
    </row>
    <row r="38" spans="1:23" ht="12.75">
      <c r="A38" s="73"/>
      <c r="B38" s="74" t="s">
        <v>85</v>
      </c>
      <c r="C38" s="75"/>
      <c r="D38" s="76">
        <f>SUM(D34:D37)</f>
        <v>463908221</v>
      </c>
      <c r="E38" s="77">
        <f>SUM(E34:E37)</f>
        <v>433676883</v>
      </c>
      <c r="F38" s="77">
        <f>SUM(F34:F37)</f>
        <v>315553810</v>
      </c>
      <c r="G38" s="78">
        <f t="shared" si="1"/>
        <v>0.7276242344695141</v>
      </c>
      <c r="H38" s="76">
        <f aca="true" t="shared" si="5" ref="H38:W38">SUM(H34:H37)</f>
        <v>13366507</v>
      </c>
      <c r="I38" s="77">
        <f t="shared" si="5"/>
        <v>22674345</v>
      </c>
      <c r="J38" s="77">
        <f t="shared" si="5"/>
        <v>18450200</v>
      </c>
      <c r="K38" s="76">
        <f t="shared" si="5"/>
        <v>54491052</v>
      </c>
      <c r="L38" s="76">
        <f t="shared" si="5"/>
        <v>23804703</v>
      </c>
      <c r="M38" s="77">
        <f t="shared" si="5"/>
        <v>28761956</v>
      </c>
      <c r="N38" s="77">
        <f t="shared" si="5"/>
        <v>31328849</v>
      </c>
      <c r="O38" s="76">
        <f t="shared" si="5"/>
        <v>83895508</v>
      </c>
      <c r="P38" s="76">
        <f t="shared" si="5"/>
        <v>16609691</v>
      </c>
      <c r="Q38" s="77">
        <f t="shared" si="5"/>
        <v>29173693</v>
      </c>
      <c r="R38" s="77">
        <f t="shared" si="5"/>
        <v>28266493</v>
      </c>
      <c r="S38" s="76">
        <f t="shared" si="5"/>
        <v>74049877</v>
      </c>
      <c r="T38" s="76">
        <f t="shared" si="5"/>
        <v>18248155</v>
      </c>
      <c r="U38" s="77">
        <f t="shared" si="5"/>
        <v>30859115</v>
      </c>
      <c r="V38" s="77">
        <f t="shared" si="5"/>
        <v>54010103</v>
      </c>
      <c r="W38" s="79">
        <f t="shared" si="5"/>
        <v>103117373</v>
      </c>
    </row>
    <row r="39" spans="1:23" ht="12.75">
      <c r="A39" s="66" t="s">
        <v>28</v>
      </c>
      <c r="B39" s="67" t="s">
        <v>86</v>
      </c>
      <c r="C39" s="68" t="s">
        <v>87</v>
      </c>
      <c r="D39" s="69">
        <v>144013235</v>
      </c>
      <c r="E39" s="70">
        <v>164668006</v>
      </c>
      <c r="F39" s="70">
        <v>109177016</v>
      </c>
      <c r="G39" s="71">
        <f t="shared" si="1"/>
        <v>0.6630129231054149</v>
      </c>
      <c r="H39" s="69">
        <v>3336028</v>
      </c>
      <c r="I39" s="70">
        <v>11538883</v>
      </c>
      <c r="J39" s="70">
        <v>9894500</v>
      </c>
      <c r="K39" s="69">
        <v>24769411</v>
      </c>
      <c r="L39" s="69">
        <v>4839877</v>
      </c>
      <c r="M39" s="70">
        <v>10510771</v>
      </c>
      <c r="N39" s="70">
        <v>13785286</v>
      </c>
      <c r="O39" s="69">
        <v>29135934</v>
      </c>
      <c r="P39" s="69">
        <v>1322370</v>
      </c>
      <c r="Q39" s="70">
        <v>8848460</v>
      </c>
      <c r="R39" s="70">
        <v>6708023</v>
      </c>
      <c r="S39" s="69">
        <v>16878853</v>
      </c>
      <c r="T39" s="69">
        <v>9832423</v>
      </c>
      <c r="U39" s="70">
        <v>5749210</v>
      </c>
      <c r="V39" s="70">
        <v>22811185</v>
      </c>
      <c r="W39" s="72">
        <v>38392818</v>
      </c>
    </row>
    <row r="40" spans="1:23" ht="12.75">
      <c r="A40" s="66" t="s">
        <v>28</v>
      </c>
      <c r="B40" s="67" t="s">
        <v>88</v>
      </c>
      <c r="C40" s="68" t="s">
        <v>89</v>
      </c>
      <c r="D40" s="69">
        <v>70043500</v>
      </c>
      <c r="E40" s="70">
        <v>65888899</v>
      </c>
      <c r="F40" s="70">
        <v>27746061</v>
      </c>
      <c r="G40" s="71">
        <f t="shared" si="1"/>
        <v>0.4211037279587871</v>
      </c>
      <c r="H40" s="69">
        <v>1098994</v>
      </c>
      <c r="I40" s="70">
        <v>4943059</v>
      </c>
      <c r="J40" s="70">
        <v>1911633</v>
      </c>
      <c r="K40" s="69">
        <v>7953686</v>
      </c>
      <c r="L40" s="69">
        <v>206247</v>
      </c>
      <c r="M40" s="70">
        <v>4378723</v>
      </c>
      <c r="N40" s="70">
        <v>3165097</v>
      </c>
      <c r="O40" s="69">
        <v>7750067</v>
      </c>
      <c r="P40" s="69">
        <v>824061</v>
      </c>
      <c r="Q40" s="70">
        <v>168769</v>
      </c>
      <c r="R40" s="70">
        <v>1436267</v>
      </c>
      <c r="S40" s="69">
        <v>2429097</v>
      </c>
      <c r="T40" s="69">
        <v>783051</v>
      </c>
      <c r="U40" s="70">
        <v>382610</v>
      </c>
      <c r="V40" s="70">
        <v>8447550</v>
      </c>
      <c r="W40" s="72">
        <v>9613211</v>
      </c>
    </row>
    <row r="41" spans="1:23" ht="12.75">
      <c r="A41" s="66" t="s">
        <v>28</v>
      </c>
      <c r="B41" s="67" t="s">
        <v>90</v>
      </c>
      <c r="C41" s="68" t="s">
        <v>91</v>
      </c>
      <c r="D41" s="69">
        <v>113390700</v>
      </c>
      <c r="E41" s="70">
        <v>109950700</v>
      </c>
      <c r="F41" s="70">
        <v>70683728</v>
      </c>
      <c r="G41" s="71">
        <f t="shared" si="1"/>
        <v>0.6428674669647396</v>
      </c>
      <c r="H41" s="69">
        <v>3869373</v>
      </c>
      <c r="I41" s="70">
        <v>2390918</v>
      </c>
      <c r="J41" s="70">
        <v>180710</v>
      </c>
      <c r="K41" s="69">
        <v>6441001</v>
      </c>
      <c r="L41" s="69">
        <v>3695189</v>
      </c>
      <c r="M41" s="70">
        <v>12169050</v>
      </c>
      <c r="N41" s="70">
        <v>8893625</v>
      </c>
      <c r="O41" s="69">
        <v>24757864</v>
      </c>
      <c r="P41" s="69">
        <v>777425</v>
      </c>
      <c r="Q41" s="70">
        <v>7353641</v>
      </c>
      <c r="R41" s="70">
        <v>3374374</v>
      </c>
      <c r="S41" s="69">
        <v>11505440</v>
      </c>
      <c r="T41" s="69">
        <v>3762692</v>
      </c>
      <c r="U41" s="70">
        <v>11604737</v>
      </c>
      <c r="V41" s="70">
        <v>12611994</v>
      </c>
      <c r="W41" s="72">
        <v>27979423</v>
      </c>
    </row>
    <row r="42" spans="1:23" ht="12.75">
      <c r="A42" s="66" t="s">
        <v>28</v>
      </c>
      <c r="B42" s="67" t="s">
        <v>92</v>
      </c>
      <c r="C42" s="68" t="s">
        <v>93</v>
      </c>
      <c r="D42" s="69">
        <v>57679712</v>
      </c>
      <c r="E42" s="70">
        <v>57679712</v>
      </c>
      <c r="F42" s="70">
        <v>57913166</v>
      </c>
      <c r="G42" s="71">
        <f t="shared" si="1"/>
        <v>1.004047419654245</v>
      </c>
      <c r="H42" s="69">
        <v>65372</v>
      </c>
      <c r="I42" s="70">
        <v>8331860</v>
      </c>
      <c r="J42" s="70">
        <v>6323802</v>
      </c>
      <c r="K42" s="69">
        <v>14721034</v>
      </c>
      <c r="L42" s="69">
        <v>996886</v>
      </c>
      <c r="M42" s="70">
        <v>6200737</v>
      </c>
      <c r="N42" s="70">
        <v>5540856</v>
      </c>
      <c r="O42" s="69">
        <v>12738479</v>
      </c>
      <c r="P42" s="69">
        <v>415929</v>
      </c>
      <c r="Q42" s="70">
        <v>2741054</v>
      </c>
      <c r="R42" s="70">
        <v>6118847</v>
      </c>
      <c r="S42" s="69">
        <v>9275830</v>
      </c>
      <c r="T42" s="69">
        <v>5621561</v>
      </c>
      <c r="U42" s="70">
        <v>6525931</v>
      </c>
      <c r="V42" s="70">
        <v>9030331</v>
      </c>
      <c r="W42" s="72">
        <v>21177823</v>
      </c>
    </row>
    <row r="43" spans="1:23" ht="12.75">
      <c r="A43" s="66" t="s">
        <v>28</v>
      </c>
      <c r="B43" s="67" t="s">
        <v>94</v>
      </c>
      <c r="C43" s="68" t="s">
        <v>95</v>
      </c>
      <c r="D43" s="69">
        <v>235716483</v>
      </c>
      <c r="E43" s="70">
        <v>281989674</v>
      </c>
      <c r="F43" s="70">
        <v>258100337</v>
      </c>
      <c r="G43" s="71">
        <f t="shared" si="1"/>
        <v>0.9152829369205909</v>
      </c>
      <c r="H43" s="69">
        <v>18448601</v>
      </c>
      <c r="I43" s="70">
        <v>5882136</v>
      </c>
      <c r="J43" s="70">
        <v>16322288</v>
      </c>
      <c r="K43" s="69">
        <v>40653025</v>
      </c>
      <c r="L43" s="69">
        <v>18835483</v>
      </c>
      <c r="M43" s="70">
        <v>15497213</v>
      </c>
      <c r="N43" s="70">
        <v>12247297</v>
      </c>
      <c r="O43" s="69">
        <v>46579993</v>
      </c>
      <c r="P43" s="69">
        <v>91677366</v>
      </c>
      <c r="Q43" s="70">
        <v>10106361</v>
      </c>
      <c r="R43" s="70">
        <v>17406689</v>
      </c>
      <c r="S43" s="69">
        <v>119190416</v>
      </c>
      <c r="T43" s="69">
        <v>15960561</v>
      </c>
      <c r="U43" s="70">
        <v>20050982</v>
      </c>
      <c r="V43" s="70">
        <v>15665360</v>
      </c>
      <c r="W43" s="72">
        <v>51676903</v>
      </c>
    </row>
    <row r="44" spans="1:23" ht="12.75">
      <c r="A44" s="66" t="s">
        <v>43</v>
      </c>
      <c r="B44" s="67" t="s">
        <v>96</v>
      </c>
      <c r="C44" s="68" t="s">
        <v>97</v>
      </c>
      <c r="D44" s="69">
        <v>1263232525</v>
      </c>
      <c r="E44" s="70">
        <v>1263232525</v>
      </c>
      <c r="F44" s="70">
        <v>1136442466</v>
      </c>
      <c r="G44" s="71">
        <f t="shared" si="1"/>
        <v>0.8996304666870416</v>
      </c>
      <c r="H44" s="69">
        <v>0</v>
      </c>
      <c r="I44" s="70">
        <v>120480422</v>
      </c>
      <c r="J44" s="70">
        <v>206648208</v>
      </c>
      <c r="K44" s="69">
        <v>327128630</v>
      </c>
      <c r="L44" s="69">
        <v>28711739</v>
      </c>
      <c r="M44" s="70">
        <v>99956523</v>
      </c>
      <c r="N44" s="70">
        <v>54265098</v>
      </c>
      <c r="O44" s="69">
        <v>182933360</v>
      </c>
      <c r="P44" s="69">
        <v>45798457</v>
      </c>
      <c r="Q44" s="70">
        <v>71172626</v>
      </c>
      <c r="R44" s="70">
        <v>44670598</v>
      </c>
      <c r="S44" s="69">
        <v>161641681</v>
      </c>
      <c r="T44" s="69">
        <v>74894829</v>
      </c>
      <c r="U44" s="70">
        <v>114583651</v>
      </c>
      <c r="V44" s="70">
        <v>275260315</v>
      </c>
      <c r="W44" s="72">
        <v>464738795</v>
      </c>
    </row>
    <row r="45" spans="1:23" ht="12.75">
      <c r="A45" s="73"/>
      <c r="B45" s="74" t="s">
        <v>98</v>
      </c>
      <c r="C45" s="75"/>
      <c r="D45" s="76">
        <f>SUM(D39:D44)</f>
        <v>1884076155</v>
      </c>
      <c r="E45" s="77">
        <f>SUM(E39:E44)</f>
        <v>1943409516</v>
      </c>
      <c r="F45" s="77">
        <f>SUM(F39:F44)</f>
        <v>1660062774</v>
      </c>
      <c r="G45" s="78">
        <f t="shared" si="1"/>
        <v>0.8542012171561272</v>
      </c>
      <c r="H45" s="76">
        <f aca="true" t="shared" si="6" ref="H45:W45">SUM(H39:H44)</f>
        <v>26818368</v>
      </c>
      <c r="I45" s="77">
        <f t="shared" si="6"/>
        <v>153567278</v>
      </c>
      <c r="J45" s="77">
        <f t="shared" si="6"/>
        <v>241281141</v>
      </c>
      <c r="K45" s="76">
        <f t="shared" si="6"/>
        <v>421666787</v>
      </c>
      <c r="L45" s="76">
        <f t="shared" si="6"/>
        <v>57285421</v>
      </c>
      <c r="M45" s="77">
        <f t="shared" si="6"/>
        <v>148713017</v>
      </c>
      <c r="N45" s="77">
        <f t="shared" si="6"/>
        <v>97897259</v>
      </c>
      <c r="O45" s="76">
        <f t="shared" si="6"/>
        <v>303895697</v>
      </c>
      <c r="P45" s="76">
        <f t="shared" si="6"/>
        <v>140815608</v>
      </c>
      <c r="Q45" s="77">
        <f t="shared" si="6"/>
        <v>100390911</v>
      </c>
      <c r="R45" s="77">
        <f t="shared" si="6"/>
        <v>79714798</v>
      </c>
      <c r="S45" s="76">
        <f t="shared" si="6"/>
        <v>320921317</v>
      </c>
      <c r="T45" s="76">
        <f t="shared" si="6"/>
        <v>110855117</v>
      </c>
      <c r="U45" s="77">
        <f t="shared" si="6"/>
        <v>158897121</v>
      </c>
      <c r="V45" s="77">
        <f t="shared" si="6"/>
        <v>343826735</v>
      </c>
      <c r="W45" s="79">
        <f t="shared" si="6"/>
        <v>613578973</v>
      </c>
    </row>
    <row r="46" spans="1:23" ht="12.75">
      <c r="A46" s="66" t="s">
        <v>28</v>
      </c>
      <c r="B46" s="67" t="s">
        <v>99</v>
      </c>
      <c r="C46" s="68" t="s">
        <v>100</v>
      </c>
      <c r="D46" s="69">
        <v>170708272</v>
      </c>
      <c r="E46" s="70">
        <v>176225627</v>
      </c>
      <c r="F46" s="70">
        <v>163692785</v>
      </c>
      <c r="G46" s="71">
        <f t="shared" si="1"/>
        <v>0.928881841912811</v>
      </c>
      <c r="H46" s="69">
        <v>9603249</v>
      </c>
      <c r="I46" s="70">
        <v>15306</v>
      </c>
      <c r="J46" s="70">
        <v>15183771</v>
      </c>
      <c r="K46" s="69">
        <v>24802326</v>
      </c>
      <c r="L46" s="69">
        <v>15016964</v>
      </c>
      <c r="M46" s="70">
        <v>7219797</v>
      </c>
      <c r="N46" s="70">
        <v>2714337</v>
      </c>
      <c r="O46" s="69">
        <v>24951098</v>
      </c>
      <c r="P46" s="69">
        <v>3047997</v>
      </c>
      <c r="Q46" s="70">
        <v>23219117</v>
      </c>
      <c r="R46" s="70">
        <v>13466298</v>
      </c>
      <c r="S46" s="69">
        <v>39733412</v>
      </c>
      <c r="T46" s="69">
        <v>7362867</v>
      </c>
      <c r="U46" s="70">
        <v>18373900</v>
      </c>
      <c r="V46" s="70">
        <v>48469182</v>
      </c>
      <c r="W46" s="72">
        <v>74205949</v>
      </c>
    </row>
    <row r="47" spans="1:23" ht="12.75">
      <c r="A47" s="66" t="s">
        <v>28</v>
      </c>
      <c r="B47" s="67" t="s">
        <v>101</v>
      </c>
      <c r="C47" s="68" t="s">
        <v>102</v>
      </c>
      <c r="D47" s="69">
        <v>139019720</v>
      </c>
      <c r="E47" s="70">
        <v>139019720</v>
      </c>
      <c r="F47" s="70">
        <v>111244216</v>
      </c>
      <c r="G47" s="71">
        <f t="shared" si="1"/>
        <v>0.8002045752933469</v>
      </c>
      <c r="H47" s="69">
        <v>9121920</v>
      </c>
      <c r="I47" s="70">
        <v>17791353</v>
      </c>
      <c r="J47" s="70">
        <v>4816260</v>
      </c>
      <c r="K47" s="69">
        <v>31729533</v>
      </c>
      <c r="L47" s="69">
        <v>3897899</v>
      </c>
      <c r="M47" s="70">
        <v>13085368</v>
      </c>
      <c r="N47" s="70">
        <v>4683868</v>
      </c>
      <c r="O47" s="69">
        <v>21667135</v>
      </c>
      <c r="P47" s="69">
        <v>3985199</v>
      </c>
      <c r="Q47" s="70">
        <v>10251895</v>
      </c>
      <c r="R47" s="70">
        <v>6617782</v>
      </c>
      <c r="S47" s="69">
        <v>20854876</v>
      </c>
      <c r="T47" s="69">
        <v>3428984</v>
      </c>
      <c r="U47" s="70">
        <v>16082151</v>
      </c>
      <c r="V47" s="70">
        <v>17481537</v>
      </c>
      <c r="W47" s="72">
        <v>36992672</v>
      </c>
    </row>
    <row r="48" spans="1:23" ht="12.75">
      <c r="A48" s="66" t="s">
        <v>28</v>
      </c>
      <c r="B48" s="67" t="s">
        <v>103</v>
      </c>
      <c r="C48" s="68" t="s">
        <v>104</v>
      </c>
      <c r="D48" s="69">
        <v>115202431</v>
      </c>
      <c r="E48" s="70">
        <v>137936961</v>
      </c>
      <c r="F48" s="70">
        <v>190969089</v>
      </c>
      <c r="G48" s="71">
        <f t="shared" si="1"/>
        <v>1.384466408535708</v>
      </c>
      <c r="H48" s="69">
        <v>4370983</v>
      </c>
      <c r="I48" s="70">
        <v>17539580</v>
      </c>
      <c r="J48" s="70">
        <v>31518826</v>
      </c>
      <c r="K48" s="69">
        <v>53429389</v>
      </c>
      <c r="L48" s="69">
        <v>37445219</v>
      </c>
      <c r="M48" s="70">
        <v>6933186</v>
      </c>
      <c r="N48" s="70">
        <v>16736323</v>
      </c>
      <c r="O48" s="69">
        <v>61114728</v>
      </c>
      <c r="P48" s="69">
        <v>6083002</v>
      </c>
      <c r="Q48" s="70">
        <v>5032974</v>
      </c>
      <c r="R48" s="70">
        <v>4647549</v>
      </c>
      <c r="S48" s="69">
        <v>15763525</v>
      </c>
      <c r="T48" s="69">
        <v>1309276</v>
      </c>
      <c r="U48" s="70">
        <v>8501022</v>
      </c>
      <c r="V48" s="70">
        <v>50851149</v>
      </c>
      <c r="W48" s="72">
        <v>60661447</v>
      </c>
    </row>
    <row r="49" spans="1:23" ht="12.75">
      <c r="A49" s="66" t="s">
        <v>28</v>
      </c>
      <c r="B49" s="67" t="s">
        <v>105</v>
      </c>
      <c r="C49" s="68" t="s">
        <v>106</v>
      </c>
      <c r="D49" s="69">
        <v>90549200</v>
      </c>
      <c r="E49" s="70">
        <v>90549200</v>
      </c>
      <c r="F49" s="70">
        <v>74638252</v>
      </c>
      <c r="G49" s="71">
        <f t="shared" si="1"/>
        <v>0.8242839472905338</v>
      </c>
      <c r="H49" s="69">
        <v>2057839</v>
      </c>
      <c r="I49" s="70">
        <v>5997538</v>
      </c>
      <c r="J49" s="70">
        <v>5129448</v>
      </c>
      <c r="K49" s="69">
        <v>13184825</v>
      </c>
      <c r="L49" s="69">
        <v>4207777</v>
      </c>
      <c r="M49" s="70">
        <v>11306569</v>
      </c>
      <c r="N49" s="70">
        <v>7002096</v>
      </c>
      <c r="O49" s="69">
        <v>22516442</v>
      </c>
      <c r="P49" s="69">
        <v>11082840</v>
      </c>
      <c r="Q49" s="70">
        <v>438727</v>
      </c>
      <c r="R49" s="70">
        <v>8444274</v>
      </c>
      <c r="S49" s="69">
        <v>19965841</v>
      </c>
      <c r="T49" s="69">
        <v>843908</v>
      </c>
      <c r="U49" s="70">
        <v>9191333</v>
      </c>
      <c r="V49" s="70">
        <v>8935903</v>
      </c>
      <c r="W49" s="72">
        <v>18971144</v>
      </c>
    </row>
    <row r="50" spans="1:23" ht="12.75">
      <c r="A50" s="66" t="s">
        <v>43</v>
      </c>
      <c r="B50" s="67" t="s">
        <v>107</v>
      </c>
      <c r="C50" s="68" t="s">
        <v>108</v>
      </c>
      <c r="D50" s="69">
        <v>532273748</v>
      </c>
      <c r="E50" s="70">
        <v>524929420</v>
      </c>
      <c r="F50" s="70">
        <v>535580905</v>
      </c>
      <c r="G50" s="71">
        <f t="shared" si="1"/>
        <v>1.020291270776936</v>
      </c>
      <c r="H50" s="69">
        <v>52155698</v>
      </c>
      <c r="I50" s="70">
        <v>63541722</v>
      </c>
      <c r="J50" s="70">
        <v>55564100</v>
      </c>
      <c r="K50" s="69">
        <v>171261520</v>
      </c>
      <c r="L50" s="69">
        <v>52005917</v>
      </c>
      <c r="M50" s="70">
        <v>37630186</v>
      </c>
      <c r="N50" s="70">
        <v>37630186</v>
      </c>
      <c r="O50" s="69">
        <v>127266289</v>
      </c>
      <c r="P50" s="69">
        <v>5401593</v>
      </c>
      <c r="Q50" s="70">
        <v>12389722</v>
      </c>
      <c r="R50" s="70">
        <v>28843353</v>
      </c>
      <c r="S50" s="69">
        <v>46634668</v>
      </c>
      <c r="T50" s="69">
        <v>62132444</v>
      </c>
      <c r="U50" s="70">
        <v>34878444</v>
      </c>
      <c r="V50" s="70">
        <v>93407540</v>
      </c>
      <c r="W50" s="72">
        <v>190418428</v>
      </c>
    </row>
    <row r="51" spans="1:23" ht="12.75">
      <c r="A51" s="73"/>
      <c r="B51" s="74" t="s">
        <v>109</v>
      </c>
      <c r="C51" s="75"/>
      <c r="D51" s="76">
        <f>SUM(D46:D50)</f>
        <v>1047753371</v>
      </c>
      <c r="E51" s="77">
        <f>SUM(E46:E50)</f>
        <v>1068660928</v>
      </c>
      <c r="F51" s="77">
        <f>SUM(F46:F50)</f>
        <v>1076125247</v>
      </c>
      <c r="G51" s="78">
        <f t="shared" si="1"/>
        <v>1.0069847402524292</v>
      </c>
      <c r="H51" s="76">
        <f aca="true" t="shared" si="7" ref="H51:W51">SUM(H46:H50)</f>
        <v>77309689</v>
      </c>
      <c r="I51" s="77">
        <f t="shared" si="7"/>
        <v>104885499</v>
      </c>
      <c r="J51" s="77">
        <f t="shared" si="7"/>
        <v>112212405</v>
      </c>
      <c r="K51" s="76">
        <f t="shared" si="7"/>
        <v>294407593</v>
      </c>
      <c r="L51" s="76">
        <f t="shared" si="7"/>
        <v>112573776</v>
      </c>
      <c r="M51" s="77">
        <f t="shared" si="7"/>
        <v>76175106</v>
      </c>
      <c r="N51" s="77">
        <f t="shared" si="7"/>
        <v>68766810</v>
      </c>
      <c r="O51" s="76">
        <f t="shared" si="7"/>
        <v>257515692</v>
      </c>
      <c r="P51" s="76">
        <f t="shared" si="7"/>
        <v>29600631</v>
      </c>
      <c r="Q51" s="77">
        <f t="shared" si="7"/>
        <v>51332435</v>
      </c>
      <c r="R51" s="77">
        <f t="shared" si="7"/>
        <v>62019256</v>
      </c>
      <c r="S51" s="76">
        <f t="shared" si="7"/>
        <v>142952322</v>
      </c>
      <c r="T51" s="76">
        <f t="shared" si="7"/>
        <v>75077479</v>
      </c>
      <c r="U51" s="77">
        <f t="shared" si="7"/>
        <v>87026850</v>
      </c>
      <c r="V51" s="77">
        <f t="shared" si="7"/>
        <v>219145311</v>
      </c>
      <c r="W51" s="79">
        <f t="shared" si="7"/>
        <v>381249640</v>
      </c>
    </row>
    <row r="52" spans="1:23" ht="12.75">
      <c r="A52" s="73"/>
      <c r="B52" s="74" t="s">
        <v>110</v>
      </c>
      <c r="C52" s="75"/>
      <c r="D52" s="76">
        <f>SUM(D6:D7,D9:D16,D18:D24,D26:D32,D34:D37,D39:D44,D46:D50)</f>
        <v>8805888458</v>
      </c>
      <c r="E52" s="77">
        <f>SUM(E6:E7,E9:E16,E18:E24,E26:E32,E34:E37,E39:E44,E46:E50)</f>
        <v>9068416222</v>
      </c>
      <c r="F52" s="77">
        <f>SUM(F6:F7,F9:F16,F18:F24,F26:F32,F34:F37,F39:F44,F46:F50)</f>
        <v>7339442548</v>
      </c>
      <c r="G52" s="78">
        <f t="shared" si="1"/>
        <v>0.8093411647994823</v>
      </c>
      <c r="H52" s="76">
        <f aca="true" t="shared" si="8" ref="H52:W52">SUM(H6:H7,H9:H16,H18:H24,H26:H32,H34:H37,H39:H44,H46:H50)</f>
        <v>179064494</v>
      </c>
      <c r="I52" s="77">
        <f t="shared" si="8"/>
        <v>465584024</v>
      </c>
      <c r="J52" s="77">
        <f t="shared" si="8"/>
        <v>666745407</v>
      </c>
      <c r="K52" s="76">
        <f t="shared" si="8"/>
        <v>1311393925</v>
      </c>
      <c r="L52" s="76">
        <f t="shared" si="8"/>
        <v>489996289</v>
      </c>
      <c r="M52" s="77">
        <f t="shared" si="8"/>
        <v>608490238</v>
      </c>
      <c r="N52" s="77">
        <f t="shared" si="8"/>
        <v>504185379</v>
      </c>
      <c r="O52" s="76">
        <f t="shared" si="8"/>
        <v>1602671906</v>
      </c>
      <c r="P52" s="76">
        <f t="shared" si="8"/>
        <v>381719144</v>
      </c>
      <c r="Q52" s="77">
        <f t="shared" si="8"/>
        <v>454733274</v>
      </c>
      <c r="R52" s="77">
        <f t="shared" si="8"/>
        <v>493876329</v>
      </c>
      <c r="S52" s="76">
        <f t="shared" si="8"/>
        <v>1330328747</v>
      </c>
      <c r="T52" s="76">
        <f t="shared" si="8"/>
        <v>493561003</v>
      </c>
      <c r="U52" s="77">
        <f t="shared" si="8"/>
        <v>1000565234</v>
      </c>
      <c r="V52" s="77">
        <f t="shared" si="8"/>
        <v>1600921733</v>
      </c>
      <c r="W52" s="79">
        <f t="shared" si="8"/>
        <v>3095047970</v>
      </c>
    </row>
    <row r="53" spans="1:23" ht="12.75">
      <c r="A53" s="61"/>
      <c r="B53" s="62" t="s">
        <v>606</v>
      </c>
      <c r="C53" s="63"/>
      <c r="D53" s="80"/>
      <c r="E53" s="81"/>
      <c r="F53" s="81"/>
      <c r="G53" s="82"/>
      <c r="H53" s="80"/>
      <c r="I53" s="81"/>
      <c r="J53" s="81"/>
      <c r="K53" s="80"/>
      <c r="L53" s="80"/>
      <c r="M53" s="81"/>
      <c r="N53" s="81"/>
      <c r="O53" s="80"/>
      <c r="P53" s="80"/>
      <c r="Q53" s="81"/>
      <c r="R53" s="81"/>
      <c r="S53" s="80"/>
      <c r="T53" s="80"/>
      <c r="U53" s="81"/>
      <c r="V53" s="81"/>
      <c r="W53" s="83"/>
    </row>
    <row r="54" spans="1:23" ht="12.75">
      <c r="A54" s="65"/>
      <c r="B54" s="62" t="s">
        <v>111</v>
      </c>
      <c r="C54" s="63"/>
      <c r="D54" s="80"/>
      <c r="E54" s="81"/>
      <c r="F54" s="81"/>
      <c r="G54" s="82"/>
      <c r="H54" s="80"/>
      <c r="I54" s="81"/>
      <c r="J54" s="81"/>
      <c r="K54" s="80"/>
      <c r="L54" s="80"/>
      <c r="M54" s="81"/>
      <c r="N54" s="81"/>
      <c r="O54" s="80"/>
      <c r="P54" s="80"/>
      <c r="Q54" s="81"/>
      <c r="R54" s="81"/>
      <c r="S54" s="80"/>
      <c r="T54" s="80"/>
      <c r="U54" s="81"/>
      <c r="V54" s="81"/>
      <c r="W54" s="83"/>
    </row>
    <row r="55" spans="1:23" ht="12.75">
      <c r="A55" s="66" t="s">
        <v>22</v>
      </c>
      <c r="B55" s="67" t="s">
        <v>112</v>
      </c>
      <c r="C55" s="68" t="s">
        <v>113</v>
      </c>
      <c r="D55" s="69">
        <v>1139436203</v>
      </c>
      <c r="E55" s="70">
        <v>1237528502</v>
      </c>
      <c r="F55" s="70">
        <v>677545416</v>
      </c>
      <c r="G55" s="71">
        <f aca="true" t="shared" si="9" ref="G55:G83">IF($E55=0,0,$F55/$E55)</f>
        <v>0.5474988373237484</v>
      </c>
      <c r="H55" s="69">
        <v>150129</v>
      </c>
      <c r="I55" s="70">
        <v>53662332</v>
      </c>
      <c r="J55" s="70">
        <v>70011399</v>
      </c>
      <c r="K55" s="69">
        <v>123823860</v>
      </c>
      <c r="L55" s="69">
        <v>87723383</v>
      </c>
      <c r="M55" s="70">
        <v>58050791</v>
      </c>
      <c r="N55" s="70">
        <v>112798161</v>
      </c>
      <c r="O55" s="69">
        <v>258572335</v>
      </c>
      <c r="P55" s="69">
        <v>36716090</v>
      </c>
      <c r="Q55" s="70">
        <v>29975764</v>
      </c>
      <c r="R55" s="70">
        <v>87939731</v>
      </c>
      <c r="S55" s="69">
        <v>154631585</v>
      </c>
      <c r="T55" s="69">
        <v>55971689</v>
      </c>
      <c r="U55" s="70">
        <v>84545947</v>
      </c>
      <c r="V55" s="70">
        <v>0</v>
      </c>
      <c r="W55" s="72">
        <v>140517636</v>
      </c>
    </row>
    <row r="56" spans="1:23" ht="12.75">
      <c r="A56" s="73"/>
      <c r="B56" s="74" t="s">
        <v>27</v>
      </c>
      <c r="C56" s="75"/>
      <c r="D56" s="76">
        <f>D55</f>
        <v>1139436203</v>
      </c>
      <c r="E56" s="77">
        <f>E55</f>
        <v>1237528502</v>
      </c>
      <c r="F56" s="77">
        <f>F55</f>
        <v>677545416</v>
      </c>
      <c r="G56" s="78">
        <f t="shared" si="9"/>
        <v>0.5474988373237484</v>
      </c>
      <c r="H56" s="76">
        <f aca="true" t="shared" si="10" ref="H56:W56">H55</f>
        <v>150129</v>
      </c>
      <c r="I56" s="77">
        <f t="shared" si="10"/>
        <v>53662332</v>
      </c>
      <c r="J56" s="77">
        <f t="shared" si="10"/>
        <v>70011399</v>
      </c>
      <c r="K56" s="76">
        <f t="shared" si="10"/>
        <v>123823860</v>
      </c>
      <c r="L56" s="76">
        <f t="shared" si="10"/>
        <v>87723383</v>
      </c>
      <c r="M56" s="77">
        <f t="shared" si="10"/>
        <v>58050791</v>
      </c>
      <c r="N56" s="77">
        <f t="shared" si="10"/>
        <v>112798161</v>
      </c>
      <c r="O56" s="76">
        <f t="shared" si="10"/>
        <v>258572335</v>
      </c>
      <c r="P56" s="76">
        <f t="shared" si="10"/>
        <v>36716090</v>
      </c>
      <c r="Q56" s="77">
        <f t="shared" si="10"/>
        <v>29975764</v>
      </c>
      <c r="R56" s="77">
        <f t="shared" si="10"/>
        <v>87939731</v>
      </c>
      <c r="S56" s="76">
        <f t="shared" si="10"/>
        <v>154631585</v>
      </c>
      <c r="T56" s="76">
        <f t="shared" si="10"/>
        <v>55971689</v>
      </c>
      <c r="U56" s="77">
        <f t="shared" si="10"/>
        <v>84545947</v>
      </c>
      <c r="V56" s="77">
        <f t="shared" si="10"/>
        <v>0</v>
      </c>
      <c r="W56" s="79">
        <f t="shared" si="10"/>
        <v>140517636</v>
      </c>
    </row>
    <row r="57" spans="1:23" ht="12.75">
      <c r="A57" s="66" t="s">
        <v>28</v>
      </c>
      <c r="B57" s="67" t="s">
        <v>114</v>
      </c>
      <c r="C57" s="68" t="s">
        <v>115</v>
      </c>
      <c r="D57" s="69">
        <v>46877001</v>
      </c>
      <c r="E57" s="70">
        <v>43047185</v>
      </c>
      <c r="F57" s="70">
        <v>13504466</v>
      </c>
      <c r="G57" s="71">
        <f t="shared" si="9"/>
        <v>0.31371310342360365</v>
      </c>
      <c r="H57" s="69">
        <v>2092300</v>
      </c>
      <c r="I57" s="70">
        <v>1125371</v>
      </c>
      <c r="J57" s="70">
        <v>424330</v>
      </c>
      <c r="K57" s="69">
        <v>3642001</v>
      </c>
      <c r="L57" s="69">
        <v>1291679</v>
      </c>
      <c r="M57" s="70">
        <v>261083</v>
      </c>
      <c r="N57" s="70">
        <v>788328</v>
      </c>
      <c r="O57" s="69">
        <v>2341090</v>
      </c>
      <c r="P57" s="69">
        <v>94214</v>
      </c>
      <c r="Q57" s="70">
        <v>4033293</v>
      </c>
      <c r="R57" s="70">
        <v>751914</v>
      </c>
      <c r="S57" s="69">
        <v>4879421</v>
      </c>
      <c r="T57" s="69">
        <v>1298192</v>
      </c>
      <c r="U57" s="70">
        <v>718411</v>
      </c>
      <c r="V57" s="70">
        <v>625351</v>
      </c>
      <c r="W57" s="72">
        <v>2641954</v>
      </c>
    </row>
    <row r="58" spans="1:23" ht="12.75">
      <c r="A58" s="66" t="s">
        <v>28</v>
      </c>
      <c r="B58" s="67" t="s">
        <v>116</v>
      </c>
      <c r="C58" s="68" t="s">
        <v>117</v>
      </c>
      <c r="D58" s="69">
        <v>57533000</v>
      </c>
      <c r="E58" s="70">
        <v>57533000</v>
      </c>
      <c r="F58" s="70">
        <v>28075206</v>
      </c>
      <c r="G58" s="71">
        <f t="shared" si="9"/>
        <v>0.4879843915665792</v>
      </c>
      <c r="H58" s="69">
        <v>1707629</v>
      </c>
      <c r="I58" s="70">
        <v>6187220</v>
      </c>
      <c r="J58" s="70">
        <v>3601995</v>
      </c>
      <c r="K58" s="69">
        <v>11496844</v>
      </c>
      <c r="L58" s="69">
        <v>1056469</v>
      </c>
      <c r="M58" s="70">
        <v>4686614</v>
      </c>
      <c r="N58" s="70">
        <v>6699769</v>
      </c>
      <c r="O58" s="69">
        <v>12442852</v>
      </c>
      <c r="P58" s="69">
        <v>755071</v>
      </c>
      <c r="Q58" s="70">
        <v>0</v>
      </c>
      <c r="R58" s="70">
        <v>526924</v>
      </c>
      <c r="S58" s="69">
        <v>1281995</v>
      </c>
      <c r="T58" s="69">
        <v>2585880</v>
      </c>
      <c r="U58" s="70">
        <v>97857</v>
      </c>
      <c r="V58" s="70">
        <v>169778</v>
      </c>
      <c r="W58" s="72">
        <v>2853515</v>
      </c>
    </row>
    <row r="59" spans="1:23" ht="12.75">
      <c r="A59" s="66" t="s">
        <v>28</v>
      </c>
      <c r="B59" s="67" t="s">
        <v>118</v>
      </c>
      <c r="C59" s="68" t="s">
        <v>119</v>
      </c>
      <c r="D59" s="69">
        <v>68671701</v>
      </c>
      <c r="E59" s="70">
        <v>68671701</v>
      </c>
      <c r="F59" s="70">
        <v>39381503</v>
      </c>
      <c r="G59" s="71">
        <f t="shared" si="9"/>
        <v>0.5734749893555134</v>
      </c>
      <c r="H59" s="69">
        <v>63559</v>
      </c>
      <c r="I59" s="70">
        <v>2645039</v>
      </c>
      <c r="J59" s="70">
        <v>358778</v>
      </c>
      <c r="K59" s="69">
        <v>3067376</v>
      </c>
      <c r="L59" s="69">
        <v>3869445</v>
      </c>
      <c r="M59" s="70">
        <v>6931209</v>
      </c>
      <c r="N59" s="70">
        <v>12726</v>
      </c>
      <c r="O59" s="69">
        <v>10813380</v>
      </c>
      <c r="P59" s="69">
        <v>2234070</v>
      </c>
      <c r="Q59" s="70">
        <v>2649543</v>
      </c>
      <c r="R59" s="70">
        <v>1930082</v>
      </c>
      <c r="S59" s="69">
        <v>6813695</v>
      </c>
      <c r="T59" s="69">
        <v>4319914</v>
      </c>
      <c r="U59" s="70">
        <v>6188652</v>
      </c>
      <c r="V59" s="70">
        <v>8178486</v>
      </c>
      <c r="W59" s="72">
        <v>18687052</v>
      </c>
    </row>
    <row r="60" spans="1:23" ht="12.75">
      <c r="A60" s="66" t="s">
        <v>43</v>
      </c>
      <c r="B60" s="67" t="s">
        <v>120</v>
      </c>
      <c r="C60" s="68" t="s">
        <v>121</v>
      </c>
      <c r="D60" s="69">
        <v>1438000</v>
      </c>
      <c r="E60" s="70">
        <v>1443216</v>
      </c>
      <c r="F60" s="70">
        <v>0</v>
      </c>
      <c r="G60" s="71">
        <f t="shared" si="9"/>
        <v>0</v>
      </c>
      <c r="H60" s="69">
        <v>0</v>
      </c>
      <c r="I60" s="70">
        <v>0</v>
      </c>
      <c r="J60" s="70">
        <v>0</v>
      </c>
      <c r="K60" s="69">
        <v>0</v>
      </c>
      <c r="L60" s="69">
        <v>0</v>
      </c>
      <c r="M60" s="70">
        <v>0</v>
      </c>
      <c r="N60" s="70">
        <v>0</v>
      </c>
      <c r="O60" s="69">
        <v>0</v>
      </c>
      <c r="P60" s="69">
        <v>0</v>
      </c>
      <c r="Q60" s="70">
        <v>0</v>
      </c>
      <c r="R60" s="70">
        <v>0</v>
      </c>
      <c r="S60" s="69">
        <v>0</v>
      </c>
      <c r="T60" s="69">
        <v>0</v>
      </c>
      <c r="U60" s="70">
        <v>0</v>
      </c>
      <c r="V60" s="70">
        <v>0</v>
      </c>
      <c r="W60" s="72">
        <v>0</v>
      </c>
    </row>
    <row r="61" spans="1:23" ht="12.75">
      <c r="A61" s="73"/>
      <c r="B61" s="74" t="s">
        <v>122</v>
      </c>
      <c r="C61" s="75"/>
      <c r="D61" s="76">
        <f>SUM(D57:D60)</f>
        <v>174519702</v>
      </c>
      <c r="E61" s="77">
        <f>SUM(E57:E60)</f>
        <v>170695102</v>
      </c>
      <c r="F61" s="77">
        <f>SUM(F57:F60)</f>
        <v>80961175</v>
      </c>
      <c r="G61" s="78">
        <f t="shared" si="9"/>
        <v>0.4743028596098791</v>
      </c>
      <c r="H61" s="76">
        <f aca="true" t="shared" si="11" ref="H61:W61">SUM(H57:H60)</f>
        <v>3863488</v>
      </c>
      <c r="I61" s="77">
        <f t="shared" si="11"/>
        <v>9957630</v>
      </c>
      <c r="J61" s="77">
        <f t="shared" si="11"/>
        <v>4385103</v>
      </c>
      <c r="K61" s="76">
        <f t="shared" si="11"/>
        <v>18206221</v>
      </c>
      <c r="L61" s="76">
        <f t="shared" si="11"/>
        <v>6217593</v>
      </c>
      <c r="M61" s="77">
        <f t="shared" si="11"/>
        <v>11878906</v>
      </c>
      <c r="N61" s="77">
        <f t="shared" si="11"/>
        <v>7500823</v>
      </c>
      <c r="O61" s="76">
        <f t="shared" si="11"/>
        <v>25597322</v>
      </c>
      <c r="P61" s="76">
        <f t="shared" si="11"/>
        <v>3083355</v>
      </c>
      <c r="Q61" s="77">
        <f t="shared" si="11"/>
        <v>6682836</v>
      </c>
      <c r="R61" s="77">
        <f t="shared" si="11"/>
        <v>3208920</v>
      </c>
      <c r="S61" s="76">
        <f t="shared" si="11"/>
        <v>12975111</v>
      </c>
      <c r="T61" s="76">
        <f t="shared" si="11"/>
        <v>8203986</v>
      </c>
      <c r="U61" s="77">
        <f t="shared" si="11"/>
        <v>7004920</v>
      </c>
      <c r="V61" s="77">
        <f t="shared" si="11"/>
        <v>8973615</v>
      </c>
      <c r="W61" s="79">
        <f t="shared" si="11"/>
        <v>24182521</v>
      </c>
    </row>
    <row r="62" spans="1:23" ht="12.75">
      <c r="A62" s="66" t="s">
        <v>28</v>
      </c>
      <c r="B62" s="67" t="s">
        <v>123</v>
      </c>
      <c r="C62" s="68" t="s">
        <v>124</v>
      </c>
      <c r="D62" s="69">
        <v>51263000</v>
      </c>
      <c r="E62" s="70">
        <v>34558000</v>
      </c>
      <c r="F62" s="70">
        <v>7824432</v>
      </c>
      <c r="G62" s="71">
        <f t="shared" si="9"/>
        <v>0.2264144915793738</v>
      </c>
      <c r="H62" s="69">
        <v>189203</v>
      </c>
      <c r="I62" s="70">
        <v>1605883</v>
      </c>
      <c r="J62" s="70">
        <v>840726</v>
      </c>
      <c r="K62" s="69">
        <v>2635812</v>
      </c>
      <c r="L62" s="69">
        <v>1183336</v>
      </c>
      <c r="M62" s="70">
        <v>1750456</v>
      </c>
      <c r="N62" s="70">
        <v>155808</v>
      </c>
      <c r="O62" s="69">
        <v>3089600</v>
      </c>
      <c r="P62" s="69">
        <v>1486067</v>
      </c>
      <c r="Q62" s="70">
        <v>0</v>
      </c>
      <c r="R62" s="70">
        <v>37718</v>
      </c>
      <c r="S62" s="69">
        <v>1523785</v>
      </c>
      <c r="T62" s="69">
        <v>9436</v>
      </c>
      <c r="U62" s="70">
        <v>9199</v>
      </c>
      <c r="V62" s="70">
        <v>556600</v>
      </c>
      <c r="W62" s="72">
        <v>575235</v>
      </c>
    </row>
    <row r="63" spans="1:23" ht="12.75">
      <c r="A63" s="66" t="s">
        <v>28</v>
      </c>
      <c r="B63" s="67" t="s">
        <v>125</v>
      </c>
      <c r="C63" s="68" t="s">
        <v>126</v>
      </c>
      <c r="D63" s="69">
        <v>72432450</v>
      </c>
      <c r="E63" s="70">
        <v>72432450</v>
      </c>
      <c r="F63" s="70">
        <v>75257842</v>
      </c>
      <c r="G63" s="71">
        <f t="shared" si="9"/>
        <v>1.0390072681512224</v>
      </c>
      <c r="H63" s="69">
        <v>10884510</v>
      </c>
      <c r="I63" s="70">
        <v>0</v>
      </c>
      <c r="J63" s="70">
        <v>6786649</v>
      </c>
      <c r="K63" s="69">
        <v>17671159</v>
      </c>
      <c r="L63" s="69">
        <v>10811848</v>
      </c>
      <c r="M63" s="70">
        <v>6910756</v>
      </c>
      <c r="N63" s="70">
        <v>13667160</v>
      </c>
      <c r="O63" s="69">
        <v>31389764</v>
      </c>
      <c r="P63" s="69">
        <v>0</v>
      </c>
      <c r="Q63" s="70">
        <v>7006986</v>
      </c>
      <c r="R63" s="70">
        <v>692149</v>
      </c>
      <c r="S63" s="69">
        <v>7699135</v>
      </c>
      <c r="T63" s="69">
        <v>9629930</v>
      </c>
      <c r="U63" s="70">
        <v>149780</v>
      </c>
      <c r="V63" s="70">
        <v>8718074</v>
      </c>
      <c r="W63" s="72">
        <v>18497784</v>
      </c>
    </row>
    <row r="64" spans="1:23" ht="12.75">
      <c r="A64" s="66" t="s">
        <v>28</v>
      </c>
      <c r="B64" s="67" t="s">
        <v>127</v>
      </c>
      <c r="C64" s="68" t="s">
        <v>128</v>
      </c>
      <c r="D64" s="69">
        <v>51964000</v>
      </c>
      <c r="E64" s="70">
        <v>51964000</v>
      </c>
      <c r="F64" s="70">
        <v>1063987</v>
      </c>
      <c r="G64" s="71">
        <f t="shared" si="9"/>
        <v>0.020475463782618736</v>
      </c>
      <c r="H64" s="69">
        <v>0</v>
      </c>
      <c r="I64" s="70">
        <v>0</v>
      </c>
      <c r="J64" s="70">
        <v>0</v>
      </c>
      <c r="K64" s="69">
        <v>0</v>
      </c>
      <c r="L64" s="69">
        <v>0</v>
      </c>
      <c r="M64" s="70">
        <v>0</v>
      </c>
      <c r="N64" s="70">
        <v>0</v>
      </c>
      <c r="O64" s="69">
        <v>0</v>
      </c>
      <c r="P64" s="69">
        <v>0</v>
      </c>
      <c r="Q64" s="70">
        <v>0</v>
      </c>
      <c r="R64" s="70">
        <v>1063987</v>
      </c>
      <c r="S64" s="69">
        <v>1063987</v>
      </c>
      <c r="T64" s="69">
        <v>0</v>
      </c>
      <c r="U64" s="70">
        <v>0</v>
      </c>
      <c r="V64" s="70">
        <v>0</v>
      </c>
      <c r="W64" s="72">
        <v>0</v>
      </c>
    </row>
    <row r="65" spans="1:23" ht="12.75">
      <c r="A65" s="66" t="s">
        <v>28</v>
      </c>
      <c r="B65" s="67" t="s">
        <v>129</v>
      </c>
      <c r="C65" s="68" t="s">
        <v>130</v>
      </c>
      <c r="D65" s="69">
        <v>181215135</v>
      </c>
      <c r="E65" s="70">
        <v>181216000</v>
      </c>
      <c r="F65" s="70">
        <v>157108875</v>
      </c>
      <c r="G65" s="71">
        <f t="shared" si="9"/>
        <v>0.8669702178615575</v>
      </c>
      <c r="H65" s="69">
        <v>10336265</v>
      </c>
      <c r="I65" s="70">
        <v>14724551</v>
      </c>
      <c r="J65" s="70">
        <v>13007725</v>
      </c>
      <c r="K65" s="69">
        <v>38068541</v>
      </c>
      <c r="L65" s="69">
        <v>11644205</v>
      </c>
      <c r="M65" s="70">
        <v>20053767</v>
      </c>
      <c r="N65" s="70">
        <v>3989553</v>
      </c>
      <c r="O65" s="69">
        <v>35687525</v>
      </c>
      <c r="P65" s="69">
        <v>1132851</v>
      </c>
      <c r="Q65" s="70">
        <v>3488485</v>
      </c>
      <c r="R65" s="70">
        <v>24236025</v>
      </c>
      <c r="S65" s="69">
        <v>28857361</v>
      </c>
      <c r="T65" s="69">
        <v>1470710</v>
      </c>
      <c r="U65" s="70">
        <v>9198874</v>
      </c>
      <c r="V65" s="70">
        <v>43825864</v>
      </c>
      <c r="W65" s="72">
        <v>54495448</v>
      </c>
    </row>
    <row r="66" spans="1:23" ht="12.75">
      <c r="A66" s="66" t="s">
        <v>28</v>
      </c>
      <c r="B66" s="67" t="s">
        <v>131</v>
      </c>
      <c r="C66" s="68" t="s">
        <v>132</v>
      </c>
      <c r="D66" s="69">
        <v>40546000</v>
      </c>
      <c r="E66" s="70">
        <v>40546000</v>
      </c>
      <c r="F66" s="70">
        <v>45464507</v>
      </c>
      <c r="G66" s="71">
        <f t="shared" si="9"/>
        <v>1.1213068366793273</v>
      </c>
      <c r="H66" s="69">
        <v>2801220</v>
      </c>
      <c r="I66" s="70">
        <v>4605710</v>
      </c>
      <c r="J66" s="70">
        <v>5993232</v>
      </c>
      <c r="K66" s="69">
        <v>13400162</v>
      </c>
      <c r="L66" s="69">
        <v>4818003</v>
      </c>
      <c r="M66" s="70">
        <v>2265550</v>
      </c>
      <c r="N66" s="70">
        <v>2702037</v>
      </c>
      <c r="O66" s="69">
        <v>9785590</v>
      </c>
      <c r="P66" s="69">
        <v>3151636</v>
      </c>
      <c r="Q66" s="70">
        <v>3341357</v>
      </c>
      <c r="R66" s="70">
        <v>2093561</v>
      </c>
      <c r="S66" s="69">
        <v>8586554</v>
      </c>
      <c r="T66" s="69">
        <v>5959272</v>
      </c>
      <c r="U66" s="70">
        <v>4131129</v>
      </c>
      <c r="V66" s="70">
        <v>3601800</v>
      </c>
      <c r="W66" s="72">
        <v>13692201</v>
      </c>
    </row>
    <row r="67" spans="1:23" ht="12.75">
      <c r="A67" s="66" t="s">
        <v>43</v>
      </c>
      <c r="B67" s="67" t="s">
        <v>133</v>
      </c>
      <c r="C67" s="68" t="s">
        <v>134</v>
      </c>
      <c r="D67" s="69">
        <v>3250000</v>
      </c>
      <c r="E67" s="70">
        <v>4745000</v>
      </c>
      <c r="F67" s="70">
        <v>3509590</v>
      </c>
      <c r="G67" s="71">
        <f t="shared" si="9"/>
        <v>0.7396396206533192</v>
      </c>
      <c r="H67" s="69">
        <v>22388</v>
      </c>
      <c r="I67" s="70">
        <v>49619</v>
      </c>
      <c r="J67" s="70">
        <v>69610</v>
      </c>
      <c r="K67" s="69">
        <v>141617</v>
      </c>
      <c r="L67" s="69">
        <v>16271</v>
      </c>
      <c r="M67" s="70">
        <v>12668</v>
      </c>
      <c r="N67" s="70">
        <v>1008691</v>
      </c>
      <c r="O67" s="69">
        <v>1037630</v>
      </c>
      <c r="P67" s="69">
        <v>9408</v>
      </c>
      <c r="Q67" s="70">
        <v>6394</v>
      </c>
      <c r="R67" s="70">
        <v>688085</v>
      </c>
      <c r="S67" s="69">
        <v>703887</v>
      </c>
      <c r="T67" s="69">
        <v>47513</v>
      </c>
      <c r="U67" s="70">
        <v>500811</v>
      </c>
      <c r="V67" s="70">
        <v>1078132</v>
      </c>
      <c r="W67" s="72">
        <v>1626456</v>
      </c>
    </row>
    <row r="68" spans="1:23" ht="12.75">
      <c r="A68" s="73"/>
      <c r="B68" s="74" t="s">
        <v>135</v>
      </c>
      <c r="C68" s="75"/>
      <c r="D68" s="76">
        <f>SUM(D62:D67)</f>
        <v>400670585</v>
      </c>
      <c r="E68" s="77">
        <f>SUM(E62:E67)</f>
        <v>385461450</v>
      </c>
      <c r="F68" s="77">
        <f>SUM(F62:F67)</f>
        <v>290229233</v>
      </c>
      <c r="G68" s="78">
        <f t="shared" si="9"/>
        <v>0.7529397116105904</v>
      </c>
      <c r="H68" s="76">
        <f aca="true" t="shared" si="12" ref="H68:W68">SUM(H62:H67)</f>
        <v>24233586</v>
      </c>
      <c r="I68" s="77">
        <f t="shared" si="12"/>
        <v>20985763</v>
      </c>
      <c r="J68" s="77">
        <f t="shared" si="12"/>
        <v>26697942</v>
      </c>
      <c r="K68" s="76">
        <f t="shared" si="12"/>
        <v>71917291</v>
      </c>
      <c r="L68" s="76">
        <f t="shared" si="12"/>
        <v>28473663</v>
      </c>
      <c r="M68" s="77">
        <f t="shared" si="12"/>
        <v>30993197</v>
      </c>
      <c r="N68" s="77">
        <f t="shared" si="12"/>
        <v>21523249</v>
      </c>
      <c r="O68" s="76">
        <f t="shared" si="12"/>
        <v>80990109</v>
      </c>
      <c r="P68" s="76">
        <f t="shared" si="12"/>
        <v>5779962</v>
      </c>
      <c r="Q68" s="77">
        <f t="shared" si="12"/>
        <v>13843222</v>
      </c>
      <c r="R68" s="77">
        <f t="shared" si="12"/>
        <v>28811525</v>
      </c>
      <c r="S68" s="76">
        <f t="shared" si="12"/>
        <v>48434709</v>
      </c>
      <c r="T68" s="76">
        <f t="shared" si="12"/>
        <v>17116861</v>
      </c>
      <c r="U68" s="77">
        <f t="shared" si="12"/>
        <v>13989793</v>
      </c>
      <c r="V68" s="77">
        <f t="shared" si="12"/>
        <v>57780470</v>
      </c>
      <c r="W68" s="79">
        <f t="shared" si="12"/>
        <v>88887124</v>
      </c>
    </row>
    <row r="69" spans="1:23" ht="12.75">
      <c r="A69" s="66" t="s">
        <v>28</v>
      </c>
      <c r="B69" s="67" t="s">
        <v>136</v>
      </c>
      <c r="C69" s="68" t="s">
        <v>137</v>
      </c>
      <c r="D69" s="69">
        <v>166241150</v>
      </c>
      <c r="E69" s="70">
        <v>133755324</v>
      </c>
      <c r="F69" s="70">
        <v>70810219</v>
      </c>
      <c r="G69" s="71">
        <f t="shared" si="9"/>
        <v>0.5294011249974618</v>
      </c>
      <c r="H69" s="69">
        <v>2538878</v>
      </c>
      <c r="I69" s="70">
        <v>2947839</v>
      </c>
      <c r="J69" s="70">
        <v>4635976</v>
      </c>
      <c r="K69" s="69">
        <v>10122693</v>
      </c>
      <c r="L69" s="69">
        <v>3395824</v>
      </c>
      <c r="M69" s="70">
        <v>4955213</v>
      </c>
      <c r="N69" s="70">
        <v>9742050</v>
      </c>
      <c r="O69" s="69">
        <v>18093087</v>
      </c>
      <c r="P69" s="69">
        <v>937841</v>
      </c>
      <c r="Q69" s="70">
        <v>4850430</v>
      </c>
      <c r="R69" s="70">
        <v>7656554</v>
      </c>
      <c r="S69" s="69">
        <v>13444825</v>
      </c>
      <c r="T69" s="69">
        <v>3051403</v>
      </c>
      <c r="U69" s="70">
        <v>4135499</v>
      </c>
      <c r="V69" s="70">
        <v>21962712</v>
      </c>
      <c r="W69" s="72">
        <v>29149614</v>
      </c>
    </row>
    <row r="70" spans="1:23" ht="12.75">
      <c r="A70" s="66" t="s">
        <v>28</v>
      </c>
      <c r="B70" s="67" t="s">
        <v>138</v>
      </c>
      <c r="C70" s="68" t="s">
        <v>139</v>
      </c>
      <c r="D70" s="69">
        <v>69280515</v>
      </c>
      <c r="E70" s="70">
        <v>72561000</v>
      </c>
      <c r="F70" s="70">
        <v>50271297</v>
      </c>
      <c r="G70" s="71">
        <f t="shared" si="9"/>
        <v>0.6928142803985612</v>
      </c>
      <c r="H70" s="69">
        <v>4641942</v>
      </c>
      <c r="I70" s="70">
        <v>10953043</v>
      </c>
      <c r="J70" s="70">
        <v>0</v>
      </c>
      <c r="K70" s="69">
        <v>15594985</v>
      </c>
      <c r="L70" s="69">
        <v>2745007</v>
      </c>
      <c r="M70" s="70">
        <v>611239</v>
      </c>
      <c r="N70" s="70">
        <v>7378445</v>
      </c>
      <c r="O70" s="69">
        <v>10734691</v>
      </c>
      <c r="P70" s="69">
        <v>0</v>
      </c>
      <c r="Q70" s="70">
        <v>532323</v>
      </c>
      <c r="R70" s="70">
        <v>2281970</v>
      </c>
      <c r="S70" s="69">
        <v>2814293</v>
      </c>
      <c r="T70" s="69">
        <v>3949729</v>
      </c>
      <c r="U70" s="70">
        <v>2924083</v>
      </c>
      <c r="V70" s="70">
        <v>14253516</v>
      </c>
      <c r="W70" s="72">
        <v>21127328</v>
      </c>
    </row>
    <row r="71" spans="1:23" ht="12.75">
      <c r="A71" s="66" t="s">
        <v>28</v>
      </c>
      <c r="B71" s="67" t="s">
        <v>140</v>
      </c>
      <c r="C71" s="68" t="s">
        <v>141</v>
      </c>
      <c r="D71" s="69">
        <v>98761001</v>
      </c>
      <c r="E71" s="70">
        <v>98761001</v>
      </c>
      <c r="F71" s="70">
        <v>29110532</v>
      </c>
      <c r="G71" s="71">
        <f t="shared" si="9"/>
        <v>0.2947573607521455</v>
      </c>
      <c r="H71" s="69">
        <v>2500812</v>
      </c>
      <c r="I71" s="70">
        <v>2447626</v>
      </c>
      <c r="J71" s="70">
        <v>2538719</v>
      </c>
      <c r="K71" s="69">
        <v>7487157</v>
      </c>
      <c r="L71" s="69">
        <v>2291421</v>
      </c>
      <c r="M71" s="70">
        <v>1875092</v>
      </c>
      <c r="N71" s="70">
        <v>2914100</v>
      </c>
      <c r="O71" s="69">
        <v>7080613</v>
      </c>
      <c r="P71" s="69">
        <v>2056992</v>
      </c>
      <c r="Q71" s="70">
        <v>1310838</v>
      </c>
      <c r="R71" s="70">
        <v>1516976</v>
      </c>
      <c r="S71" s="69">
        <v>4884806</v>
      </c>
      <c r="T71" s="69">
        <v>3343399</v>
      </c>
      <c r="U71" s="70">
        <v>3570140</v>
      </c>
      <c r="V71" s="70">
        <v>2744417</v>
      </c>
      <c r="W71" s="72">
        <v>9657956</v>
      </c>
    </row>
    <row r="72" spans="1:23" ht="12.75">
      <c r="A72" s="66" t="s">
        <v>28</v>
      </c>
      <c r="B72" s="67" t="s">
        <v>142</v>
      </c>
      <c r="C72" s="68" t="s">
        <v>143</v>
      </c>
      <c r="D72" s="69">
        <v>272431999</v>
      </c>
      <c r="E72" s="70">
        <v>272431999</v>
      </c>
      <c r="F72" s="70">
        <v>122350843</v>
      </c>
      <c r="G72" s="71">
        <f t="shared" si="9"/>
        <v>0.4491059914000778</v>
      </c>
      <c r="H72" s="69">
        <v>5910040</v>
      </c>
      <c r="I72" s="70">
        <v>0</v>
      </c>
      <c r="J72" s="70">
        <v>6787334</v>
      </c>
      <c r="K72" s="69">
        <v>12697374</v>
      </c>
      <c r="L72" s="69">
        <v>11391156</v>
      </c>
      <c r="M72" s="70">
        <v>1498149</v>
      </c>
      <c r="N72" s="70">
        <v>16284947</v>
      </c>
      <c r="O72" s="69">
        <v>29174252</v>
      </c>
      <c r="P72" s="69">
        <v>34638334</v>
      </c>
      <c r="Q72" s="70">
        <v>0</v>
      </c>
      <c r="R72" s="70">
        <v>8795344</v>
      </c>
      <c r="S72" s="69">
        <v>43433678</v>
      </c>
      <c r="T72" s="69">
        <v>6279334</v>
      </c>
      <c r="U72" s="70">
        <v>17992825</v>
      </c>
      <c r="V72" s="70">
        <v>12773380</v>
      </c>
      <c r="W72" s="72">
        <v>37045539</v>
      </c>
    </row>
    <row r="73" spans="1:23" ht="12.75">
      <c r="A73" s="66" t="s">
        <v>28</v>
      </c>
      <c r="B73" s="67" t="s">
        <v>144</v>
      </c>
      <c r="C73" s="68" t="s">
        <v>145</v>
      </c>
      <c r="D73" s="69">
        <v>84454002</v>
      </c>
      <c r="E73" s="70">
        <v>84454002</v>
      </c>
      <c r="F73" s="70">
        <v>78450105</v>
      </c>
      <c r="G73" s="71">
        <f t="shared" si="9"/>
        <v>0.9289092658983763</v>
      </c>
      <c r="H73" s="69">
        <v>10797829</v>
      </c>
      <c r="I73" s="70">
        <v>3559308</v>
      </c>
      <c r="J73" s="70">
        <v>8950409</v>
      </c>
      <c r="K73" s="69">
        <v>23307546</v>
      </c>
      <c r="L73" s="69">
        <v>8448695</v>
      </c>
      <c r="M73" s="70">
        <v>10287130</v>
      </c>
      <c r="N73" s="70">
        <v>20098089</v>
      </c>
      <c r="O73" s="69">
        <v>38833914</v>
      </c>
      <c r="P73" s="69">
        <v>3673294</v>
      </c>
      <c r="Q73" s="70">
        <v>6091492</v>
      </c>
      <c r="R73" s="70">
        <v>5017939</v>
      </c>
      <c r="S73" s="69">
        <v>14782725</v>
      </c>
      <c r="T73" s="69">
        <v>1525920</v>
      </c>
      <c r="U73" s="70">
        <v>0</v>
      </c>
      <c r="V73" s="70">
        <v>0</v>
      </c>
      <c r="W73" s="72">
        <v>1525920</v>
      </c>
    </row>
    <row r="74" spans="1:23" ht="12.75">
      <c r="A74" s="66" t="s">
        <v>28</v>
      </c>
      <c r="B74" s="67" t="s">
        <v>146</v>
      </c>
      <c r="C74" s="68" t="s">
        <v>147</v>
      </c>
      <c r="D74" s="69">
        <v>46964400</v>
      </c>
      <c r="E74" s="70">
        <v>34914489</v>
      </c>
      <c r="F74" s="70">
        <v>36320467</v>
      </c>
      <c r="G74" s="71">
        <f t="shared" si="9"/>
        <v>1.0402691845210739</v>
      </c>
      <c r="H74" s="69">
        <v>594066</v>
      </c>
      <c r="I74" s="70">
        <v>2221672</v>
      </c>
      <c r="J74" s="70">
        <v>2211885</v>
      </c>
      <c r="K74" s="69">
        <v>5027623</v>
      </c>
      <c r="L74" s="69">
        <v>1407343</v>
      </c>
      <c r="M74" s="70">
        <v>4927115</v>
      </c>
      <c r="N74" s="70">
        <v>1550527</v>
      </c>
      <c r="O74" s="69">
        <v>7884985</v>
      </c>
      <c r="P74" s="69">
        <v>1225116</v>
      </c>
      <c r="Q74" s="70">
        <v>455111</v>
      </c>
      <c r="R74" s="70">
        <v>4699228</v>
      </c>
      <c r="S74" s="69">
        <v>6379455</v>
      </c>
      <c r="T74" s="69">
        <v>3033383</v>
      </c>
      <c r="U74" s="70">
        <v>5505098</v>
      </c>
      <c r="V74" s="70">
        <v>8489923</v>
      </c>
      <c r="W74" s="72">
        <v>17028404</v>
      </c>
    </row>
    <row r="75" spans="1:23" ht="12.75">
      <c r="A75" s="66" t="s">
        <v>43</v>
      </c>
      <c r="B75" s="67" t="s">
        <v>148</v>
      </c>
      <c r="C75" s="68" t="s">
        <v>149</v>
      </c>
      <c r="D75" s="69">
        <v>241500</v>
      </c>
      <c r="E75" s="70">
        <v>467433</v>
      </c>
      <c r="F75" s="70">
        <v>7500</v>
      </c>
      <c r="G75" s="71">
        <f t="shared" si="9"/>
        <v>0.016045080257491448</v>
      </c>
      <c r="H75" s="69">
        <v>0</v>
      </c>
      <c r="I75" s="70">
        <v>0</v>
      </c>
      <c r="J75" s="70">
        <v>0</v>
      </c>
      <c r="K75" s="69">
        <v>0</v>
      </c>
      <c r="L75" s="69">
        <v>0</v>
      </c>
      <c r="M75" s="70">
        <v>7500</v>
      </c>
      <c r="N75" s="70">
        <v>0</v>
      </c>
      <c r="O75" s="69">
        <v>7500</v>
      </c>
      <c r="P75" s="69">
        <v>0</v>
      </c>
      <c r="Q75" s="70">
        <v>0</v>
      </c>
      <c r="R75" s="70">
        <v>0</v>
      </c>
      <c r="S75" s="69">
        <v>0</v>
      </c>
      <c r="T75" s="69">
        <v>0</v>
      </c>
      <c r="U75" s="70">
        <v>0</v>
      </c>
      <c r="V75" s="70">
        <v>0</v>
      </c>
      <c r="W75" s="72">
        <v>0</v>
      </c>
    </row>
    <row r="76" spans="1:23" ht="12.75">
      <c r="A76" s="73"/>
      <c r="B76" s="74" t="s">
        <v>150</v>
      </c>
      <c r="C76" s="75"/>
      <c r="D76" s="76">
        <f>SUM(D69:D75)</f>
        <v>738374567</v>
      </c>
      <c r="E76" s="77">
        <f>SUM(E69:E75)</f>
        <v>697345248</v>
      </c>
      <c r="F76" s="77">
        <f>SUM(F69:F75)</f>
        <v>387320963</v>
      </c>
      <c r="G76" s="78">
        <f t="shared" si="9"/>
        <v>0.555422101334804</v>
      </c>
      <c r="H76" s="76">
        <f aca="true" t="shared" si="13" ref="H76:W76">SUM(H69:H75)</f>
        <v>26983567</v>
      </c>
      <c r="I76" s="77">
        <f t="shared" si="13"/>
        <v>22129488</v>
      </c>
      <c r="J76" s="77">
        <f t="shared" si="13"/>
        <v>25124323</v>
      </c>
      <c r="K76" s="76">
        <f t="shared" si="13"/>
        <v>74237378</v>
      </c>
      <c r="L76" s="76">
        <f t="shared" si="13"/>
        <v>29679446</v>
      </c>
      <c r="M76" s="77">
        <f t="shared" si="13"/>
        <v>24161438</v>
      </c>
      <c r="N76" s="77">
        <f t="shared" si="13"/>
        <v>57968158</v>
      </c>
      <c r="O76" s="76">
        <f t="shared" si="13"/>
        <v>111809042</v>
      </c>
      <c r="P76" s="76">
        <f t="shared" si="13"/>
        <v>42531577</v>
      </c>
      <c r="Q76" s="77">
        <f t="shared" si="13"/>
        <v>13240194</v>
      </c>
      <c r="R76" s="77">
        <f t="shared" si="13"/>
        <v>29968011</v>
      </c>
      <c r="S76" s="76">
        <f t="shared" si="13"/>
        <v>85739782</v>
      </c>
      <c r="T76" s="76">
        <f t="shared" si="13"/>
        <v>21183168</v>
      </c>
      <c r="U76" s="77">
        <f t="shared" si="13"/>
        <v>34127645</v>
      </c>
      <c r="V76" s="77">
        <f t="shared" si="13"/>
        <v>60223948</v>
      </c>
      <c r="W76" s="79">
        <f t="shared" si="13"/>
        <v>115534761</v>
      </c>
    </row>
    <row r="77" spans="1:23" ht="12.75">
      <c r="A77" s="66" t="s">
        <v>28</v>
      </c>
      <c r="B77" s="67" t="s">
        <v>151</v>
      </c>
      <c r="C77" s="68" t="s">
        <v>152</v>
      </c>
      <c r="D77" s="69">
        <v>76152742</v>
      </c>
      <c r="E77" s="70">
        <v>79188000</v>
      </c>
      <c r="F77" s="70">
        <v>63090221</v>
      </c>
      <c r="G77" s="71">
        <f t="shared" si="9"/>
        <v>0.7967144138000707</v>
      </c>
      <c r="H77" s="69">
        <v>5530010</v>
      </c>
      <c r="I77" s="70">
        <v>1200014</v>
      </c>
      <c r="J77" s="70">
        <v>888200</v>
      </c>
      <c r="K77" s="69">
        <v>7618224</v>
      </c>
      <c r="L77" s="69">
        <v>4557025</v>
      </c>
      <c r="M77" s="70">
        <v>9459559</v>
      </c>
      <c r="N77" s="70">
        <v>9900914</v>
      </c>
      <c r="O77" s="69">
        <v>23917498</v>
      </c>
      <c r="P77" s="69">
        <v>2944552</v>
      </c>
      <c r="Q77" s="70">
        <v>4394401</v>
      </c>
      <c r="R77" s="70">
        <v>3861915</v>
      </c>
      <c r="S77" s="69">
        <v>11200868</v>
      </c>
      <c r="T77" s="69">
        <v>7719194</v>
      </c>
      <c r="U77" s="70">
        <v>9832747</v>
      </c>
      <c r="V77" s="70">
        <v>2801690</v>
      </c>
      <c r="W77" s="72">
        <v>20353631</v>
      </c>
    </row>
    <row r="78" spans="1:23" ht="12.75">
      <c r="A78" s="66" t="s">
        <v>28</v>
      </c>
      <c r="B78" s="67" t="s">
        <v>153</v>
      </c>
      <c r="C78" s="68" t="s">
        <v>154</v>
      </c>
      <c r="D78" s="69">
        <v>90078001</v>
      </c>
      <c r="E78" s="70">
        <v>125048001</v>
      </c>
      <c r="F78" s="70">
        <v>75115837</v>
      </c>
      <c r="G78" s="71">
        <f t="shared" si="9"/>
        <v>0.6006960239212461</v>
      </c>
      <c r="H78" s="69">
        <v>790681</v>
      </c>
      <c r="I78" s="70">
        <v>5592537</v>
      </c>
      <c r="J78" s="70">
        <v>860340</v>
      </c>
      <c r="K78" s="69">
        <v>7243558</v>
      </c>
      <c r="L78" s="69">
        <v>3381936</v>
      </c>
      <c r="M78" s="70">
        <v>43356</v>
      </c>
      <c r="N78" s="70">
        <v>12762049</v>
      </c>
      <c r="O78" s="69">
        <v>16187341</v>
      </c>
      <c r="P78" s="69">
        <v>7110391</v>
      </c>
      <c r="Q78" s="70">
        <v>6023326</v>
      </c>
      <c r="R78" s="70">
        <v>13901949</v>
      </c>
      <c r="S78" s="69">
        <v>27035666</v>
      </c>
      <c r="T78" s="69">
        <v>5180128</v>
      </c>
      <c r="U78" s="70">
        <v>2065032</v>
      </c>
      <c r="V78" s="70">
        <v>17404112</v>
      </c>
      <c r="W78" s="72">
        <v>24649272</v>
      </c>
    </row>
    <row r="79" spans="1:23" ht="12.75">
      <c r="A79" s="66" t="s">
        <v>28</v>
      </c>
      <c r="B79" s="67" t="s">
        <v>155</v>
      </c>
      <c r="C79" s="68" t="s">
        <v>156</v>
      </c>
      <c r="D79" s="69">
        <v>166156660</v>
      </c>
      <c r="E79" s="70">
        <v>170745790</v>
      </c>
      <c r="F79" s="70">
        <v>85864843</v>
      </c>
      <c r="G79" s="71">
        <f t="shared" si="9"/>
        <v>0.5028811720628661</v>
      </c>
      <c r="H79" s="69">
        <v>0</v>
      </c>
      <c r="I79" s="70">
        <v>8873835</v>
      </c>
      <c r="J79" s="70">
        <v>1832666</v>
      </c>
      <c r="K79" s="69">
        <v>10706501</v>
      </c>
      <c r="L79" s="69">
        <v>8153736</v>
      </c>
      <c r="M79" s="70">
        <v>2668022</v>
      </c>
      <c r="N79" s="70">
        <v>1800017</v>
      </c>
      <c r="O79" s="69">
        <v>12621775</v>
      </c>
      <c r="P79" s="69">
        <v>4247397</v>
      </c>
      <c r="Q79" s="70">
        <v>4959926</v>
      </c>
      <c r="R79" s="70">
        <v>7811029</v>
      </c>
      <c r="S79" s="69">
        <v>17018352</v>
      </c>
      <c r="T79" s="69">
        <v>2857074</v>
      </c>
      <c r="U79" s="70">
        <v>23229128</v>
      </c>
      <c r="V79" s="70">
        <v>19432013</v>
      </c>
      <c r="W79" s="72">
        <v>45518215</v>
      </c>
    </row>
    <row r="80" spans="1:23" ht="12.75">
      <c r="A80" s="66" t="s">
        <v>28</v>
      </c>
      <c r="B80" s="67" t="s">
        <v>157</v>
      </c>
      <c r="C80" s="68" t="s">
        <v>158</v>
      </c>
      <c r="D80" s="69">
        <v>33091914</v>
      </c>
      <c r="E80" s="70">
        <v>33341913</v>
      </c>
      <c r="F80" s="70">
        <v>179702</v>
      </c>
      <c r="G80" s="71">
        <f t="shared" si="9"/>
        <v>0.005389672752130329</v>
      </c>
      <c r="H80" s="69">
        <v>0</v>
      </c>
      <c r="I80" s="70">
        <v>0</v>
      </c>
      <c r="J80" s="70">
        <v>0</v>
      </c>
      <c r="K80" s="69">
        <v>0</v>
      </c>
      <c r="L80" s="69">
        <v>0</v>
      </c>
      <c r="M80" s="70">
        <v>56623</v>
      </c>
      <c r="N80" s="70">
        <v>0</v>
      </c>
      <c r="O80" s="69">
        <v>56623</v>
      </c>
      <c r="P80" s="69">
        <v>0</v>
      </c>
      <c r="Q80" s="70">
        <v>0</v>
      </c>
      <c r="R80" s="70">
        <v>0</v>
      </c>
      <c r="S80" s="69">
        <v>0</v>
      </c>
      <c r="T80" s="69">
        <v>0</v>
      </c>
      <c r="U80" s="70">
        <v>123079</v>
      </c>
      <c r="V80" s="70">
        <v>0</v>
      </c>
      <c r="W80" s="72">
        <v>123079</v>
      </c>
    </row>
    <row r="81" spans="1:23" ht="12.75">
      <c r="A81" s="66" t="s">
        <v>43</v>
      </c>
      <c r="B81" s="67" t="s">
        <v>159</v>
      </c>
      <c r="C81" s="68" t="s">
        <v>160</v>
      </c>
      <c r="D81" s="69">
        <v>2915000</v>
      </c>
      <c r="E81" s="70">
        <v>2915000</v>
      </c>
      <c r="F81" s="70">
        <v>461841</v>
      </c>
      <c r="G81" s="71">
        <f t="shared" si="9"/>
        <v>0.1584360205831904</v>
      </c>
      <c r="H81" s="69">
        <v>0</v>
      </c>
      <c r="I81" s="70">
        <v>0</v>
      </c>
      <c r="J81" s="70">
        <v>0</v>
      </c>
      <c r="K81" s="69">
        <v>0</v>
      </c>
      <c r="L81" s="69">
        <v>9050</v>
      </c>
      <c r="M81" s="70">
        <v>20969</v>
      </c>
      <c r="N81" s="70">
        <v>0</v>
      </c>
      <c r="O81" s="69">
        <v>30019</v>
      </c>
      <c r="P81" s="69">
        <v>0</v>
      </c>
      <c r="Q81" s="70">
        <v>18536</v>
      </c>
      <c r="R81" s="70">
        <v>160000</v>
      </c>
      <c r="S81" s="69">
        <v>178536</v>
      </c>
      <c r="T81" s="69">
        <v>53317</v>
      </c>
      <c r="U81" s="70">
        <v>199402</v>
      </c>
      <c r="V81" s="70">
        <v>567</v>
      </c>
      <c r="W81" s="72">
        <v>253286</v>
      </c>
    </row>
    <row r="82" spans="1:23" ht="12.75">
      <c r="A82" s="73"/>
      <c r="B82" s="74" t="s">
        <v>161</v>
      </c>
      <c r="C82" s="75"/>
      <c r="D82" s="76">
        <f>SUM(D77:D81)</f>
        <v>368394317</v>
      </c>
      <c r="E82" s="77">
        <f>SUM(E77:E81)</f>
        <v>411238704</v>
      </c>
      <c r="F82" s="77">
        <f>SUM(F77:F81)</f>
        <v>224712444</v>
      </c>
      <c r="G82" s="78">
        <f t="shared" si="9"/>
        <v>0.5464282466953791</v>
      </c>
      <c r="H82" s="76">
        <f aca="true" t="shared" si="14" ref="H82:W82">SUM(H77:H81)</f>
        <v>6320691</v>
      </c>
      <c r="I82" s="77">
        <f t="shared" si="14"/>
        <v>15666386</v>
      </c>
      <c r="J82" s="77">
        <f t="shared" si="14"/>
        <v>3581206</v>
      </c>
      <c r="K82" s="76">
        <f t="shared" si="14"/>
        <v>25568283</v>
      </c>
      <c r="L82" s="76">
        <f t="shared" si="14"/>
        <v>16101747</v>
      </c>
      <c r="M82" s="77">
        <f t="shared" si="14"/>
        <v>12248529</v>
      </c>
      <c r="N82" s="77">
        <f t="shared" si="14"/>
        <v>24462980</v>
      </c>
      <c r="O82" s="76">
        <f t="shared" si="14"/>
        <v>52813256</v>
      </c>
      <c r="P82" s="76">
        <f t="shared" si="14"/>
        <v>14302340</v>
      </c>
      <c r="Q82" s="77">
        <f t="shared" si="14"/>
        <v>15396189</v>
      </c>
      <c r="R82" s="77">
        <f t="shared" si="14"/>
        <v>25734893</v>
      </c>
      <c r="S82" s="76">
        <f t="shared" si="14"/>
        <v>55433422</v>
      </c>
      <c r="T82" s="76">
        <f t="shared" si="14"/>
        <v>15809713</v>
      </c>
      <c r="U82" s="77">
        <f t="shared" si="14"/>
        <v>35449388</v>
      </c>
      <c r="V82" s="77">
        <f t="shared" si="14"/>
        <v>39638382</v>
      </c>
      <c r="W82" s="79">
        <f t="shared" si="14"/>
        <v>90897483</v>
      </c>
    </row>
    <row r="83" spans="1:23" ht="12.75">
      <c r="A83" s="73"/>
      <c r="B83" s="74" t="s">
        <v>162</v>
      </c>
      <c r="C83" s="75"/>
      <c r="D83" s="76">
        <f>SUM(D55,D57:D60,D62:D67,D69:D75,D77:D81)</f>
        <v>2821395374</v>
      </c>
      <c r="E83" s="77">
        <f>SUM(E55,E57:E60,E62:E67,E69:E75,E77:E81)</f>
        <v>2902269006</v>
      </c>
      <c r="F83" s="77">
        <f>SUM(F55,F57:F60,F62:F67,F69:F75,F77:F81)</f>
        <v>1660769231</v>
      </c>
      <c r="G83" s="78">
        <f t="shared" si="9"/>
        <v>0.5722313223090665</v>
      </c>
      <c r="H83" s="76">
        <f aca="true" t="shared" si="15" ref="H83:W83">SUM(H55,H57:H60,H62:H67,H69:H75,H77:H81)</f>
        <v>61551461</v>
      </c>
      <c r="I83" s="77">
        <f t="shared" si="15"/>
        <v>122401599</v>
      </c>
      <c r="J83" s="77">
        <f t="shared" si="15"/>
        <v>129799973</v>
      </c>
      <c r="K83" s="76">
        <f t="shared" si="15"/>
        <v>313753033</v>
      </c>
      <c r="L83" s="76">
        <f t="shared" si="15"/>
        <v>168195832</v>
      </c>
      <c r="M83" s="77">
        <f t="shared" si="15"/>
        <v>137332861</v>
      </c>
      <c r="N83" s="77">
        <f t="shared" si="15"/>
        <v>224253371</v>
      </c>
      <c r="O83" s="76">
        <f t="shared" si="15"/>
        <v>529782064</v>
      </c>
      <c r="P83" s="76">
        <f t="shared" si="15"/>
        <v>102413324</v>
      </c>
      <c r="Q83" s="77">
        <f t="shared" si="15"/>
        <v>79138205</v>
      </c>
      <c r="R83" s="77">
        <f t="shared" si="15"/>
        <v>175663080</v>
      </c>
      <c r="S83" s="76">
        <f t="shared" si="15"/>
        <v>357214609</v>
      </c>
      <c r="T83" s="76">
        <f t="shared" si="15"/>
        <v>118285417</v>
      </c>
      <c r="U83" s="77">
        <f t="shared" si="15"/>
        <v>175117693</v>
      </c>
      <c r="V83" s="77">
        <f t="shared" si="15"/>
        <v>166616415</v>
      </c>
      <c r="W83" s="79">
        <f t="shared" si="15"/>
        <v>460019525</v>
      </c>
    </row>
    <row r="84" spans="1:23" ht="12.75">
      <c r="A84" s="61"/>
      <c r="B84" s="62" t="s">
        <v>606</v>
      </c>
      <c r="C84" s="63"/>
      <c r="D84" s="80"/>
      <c r="E84" s="81"/>
      <c r="F84" s="81"/>
      <c r="G84" s="82"/>
      <c r="H84" s="80"/>
      <c r="I84" s="81"/>
      <c r="J84" s="81"/>
      <c r="K84" s="80"/>
      <c r="L84" s="80"/>
      <c r="M84" s="81"/>
      <c r="N84" s="81"/>
      <c r="O84" s="80"/>
      <c r="P84" s="80"/>
      <c r="Q84" s="81"/>
      <c r="R84" s="81"/>
      <c r="S84" s="80"/>
      <c r="T84" s="80"/>
      <c r="U84" s="81"/>
      <c r="V84" s="81"/>
      <c r="W84" s="83"/>
    </row>
    <row r="85" spans="1:23" ht="12.75">
      <c r="A85" s="65"/>
      <c r="B85" s="62" t="s">
        <v>163</v>
      </c>
      <c r="C85" s="63"/>
      <c r="D85" s="80"/>
      <c r="E85" s="81"/>
      <c r="F85" s="81"/>
      <c r="G85" s="82"/>
      <c r="H85" s="80"/>
      <c r="I85" s="81"/>
      <c r="J85" s="81"/>
      <c r="K85" s="80"/>
      <c r="L85" s="80"/>
      <c r="M85" s="81"/>
      <c r="N85" s="81"/>
      <c r="O85" s="80"/>
      <c r="P85" s="80"/>
      <c r="Q85" s="81"/>
      <c r="R85" s="81"/>
      <c r="S85" s="80"/>
      <c r="T85" s="80"/>
      <c r="U85" s="81"/>
      <c r="V85" s="81"/>
      <c r="W85" s="83"/>
    </row>
    <row r="86" spans="1:23" ht="12.75">
      <c r="A86" s="66" t="s">
        <v>22</v>
      </c>
      <c r="B86" s="67" t="s">
        <v>164</v>
      </c>
      <c r="C86" s="68" t="s">
        <v>165</v>
      </c>
      <c r="D86" s="69">
        <v>6715955712</v>
      </c>
      <c r="E86" s="70">
        <v>6620082394</v>
      </c>
      <c r="F86" s="70">
        <v>5169397656</v>
      </c>
      <c r="G86" s="71">
        <f aca="true" t="shared" si="16" ref="G86:G99">IF($E86=0,0,$F86/$E86)</f>
        <v>0.7808660600184065</v>
      </c>
      <c r="H86" s="69">
        <v>12513429</v>
      </c>
      <c r="I86" s="70">
        <v>96042451</v>
      </c>
      <c r="J86" s="70">
        <v>269126318</v>
      </c>
      <c r="K86" s="69">
        <v>377682198</v>
      </c>
      <c r="L86" s="69">
        <v>424249721</v>
      </c>
      <c r="M86" s="70">
        <v>317508343</v>
      </c>
      <c r="N86" s="70">
        <v>481780299</v>
      </c>
      <c r="O86" s="69">
        <v>1223538363</v>
      </c>
      <c r="P86" s="69">
        <v>356737265</v>
      </c>
      <c r="Q86" s="70">
        <v>196228110</v>
      </c>
      <c r="R86" s="70">
        <v>489654857</v>
      </c>
      <c r="S86" s="69">
        <v>1042620232</v>
      </c>
      <c r="T86" s="69">
        <v>415348172</v>
      </c>
      <c r="U86" s="70">
        <v>1012789298</v>
      </c>
      <c r="V86" s="70">
        <v>1097419393</v>
      </c>
      <c r="W86" s="72">
        <v>2525556863</v>
      </c>
    </row>
    <row r="87" spans="1:23" ht="12.75">
      <c r="A87" s="66" t="s">
        <v>22</v>
      </c>
      <c r="B87" s="67" t="s">
        <v>166</v>
      </c>
      <c r="C87" s="68" t="s">
        <v>167</v>
      </c>
      <c r="D87" s="69">
        <v>8589421000</v>
      </c>
      <c r="E87" s="70">
        <v>7041070000</v>
      </c>
      <c r="F87" s="70">
        <v>5485299000</v>
      </c>
      <c r="G87" s="71">
        <f t="shared" si="16"/>
        <v>0.7790433840311203</v>
      </c>
      <c r="H87" s="69">
        <v>28857000</v>
      </c>
      <c r="I87" s="70">
        <v>93296000</v>
      </c>
      <c r="J87" s="70">
        <v>353883000</v>
      </c>
      <c r="K87" s="69">
        <v>476036000</v>
      </c>
      <c r="L87" s="69">
        <v>280026000</v>
      </c>
      <c r="M87" s="70">
        <v>492838000</v>
      </c>
      <c r="N87" s="70">
        <v>630216000</v>
      </c>
      <c r="O87" s="69">
        <v>1403080000</v>
      </c>
      <c r="P87" s="69">
        <v>145037000</v>
      </c>
      <c r="Q87" s="70">
        <v>410822000</v>
      </c>
      <c r="R87" s="70">
        <v>392743000</v>
      </c>
      <c r="S87" s="69">
        <v>948602000</v>
      </c>
      <c r="T87" s="69">
        <v>561124000</v>
      </c>
      <c r="U87" s="70">
        <v>569379000</v>
      </c>
      <c r="V87" s="70">
        <v>1527078000</v>
      </c>
      <c r="W87" s="72">
        <v>2657581000</v>
      </c>
    </row>
    <row r="88" spans="1:23" ht="12.75">
      <c r="A88" s="66" t="s">
        <v>22</v>
      </c>
      <c r="B88" s="67" t="s">
        <v>168</v>
      </c>
      <c r="C88" s="68" t="s">
        <v>169</v>
      </c>
      <c r="D88" s="69">
        <v>3860284040</v>
      </c>
      <c r="E88" s="70">
        <v>3723200044</v>
      </c>
      <c r="F88" s="70">
        <v>2817398458</v>
      </c>
      <c r="G88" s="71">
        <f t="shared" si="16"/>
        <v>0.7567142309584696</v>
      </c>
      <c r="H88" s="69">
        <v>-443277</v>
      </c>
      <c r="I88" s="70">
        <v>61036541</v>
      </c>
      <c r="J88" s="70">
        <v>78006467</v>
      </c>
      <c r="K88" s="69">
        <v>138599731</v>
      </c>
      <c r="L88" s="69">
        <v>154339896</v>
      </c>
      <c r="M88" s="70">
        <v>254183050</v>
      </c>
      <c r="N88" s="70">
        <v>305942071</v>
      </c>
      <c r="O88" s="69">
        <v>714465017</v>
      </c>
      <c r="P88" s="69">
        <v>115541009</v>
      </c>
      <c r="Q88" s="70">
        <v>153323573</v>
      </c>
      <c r="R88" s="70">
        <v>292185086</v>
      </c>
      <c r="S88" s="69">
        <v>561049668</v>
      </c>
      <c r="T88" s="69">
        <v>250729638</v>
      </c>
      <c r="U88" s="70">
        <v>277960715</v>
      </c>
      <c r="V88" s="70">
        <v>874593689</v>
      </c>
      <c r="W88" s="72">
        <v>1403284042</v>
      </c>
    </row>
    <row r="89" spans="1:23" ht="12.75">
      <c r="A89" s="73"/>
      <c r="B89" s="74" t="s">
        <v>27</v>
      </c>
      <c r="C89" s="75"/>
      <c r="D89" s="76">
        <f>SUM(D86:D88)</f>
        <v>19165660752</v>
      </c>
      <c r="E89" s="77">
        <f>SUM(E86:E88)</f>
        <v>17384352438</v>
      </c>
      <c r="F89" s="77">
        <f>SUM(F86:F88)</f>
        <v>13472095114</v>
      </c>
      <c r="G89" s="78">
        <f t="shared" si="16"/>
        <v>0.7749552456467519</v>
      </c>
      <c r="H89" s="76">
        <f aca="true" t="shared" si="17" ref="H89:W89">SUM(H86:H88)</f>
        <v>40927152</v>
      </c>
      <c r="I89" s="77">
        <f t="shared" si="17"/>
        <v>250374992</v>
      </c>
      <c r="J89" s="77">
        <f t="shared" si="17"/>
        <v>701015785</v>
      </c>
      <c r="K89" s="76">
        <f t="shared" si="17"/>
        <v>992317929</v>
      </c>
      <c r="L89" s="76">
        <f t="shared" si="17"/>
        <v>858615617</v>
      </c>
      <c r="M89" s="77">
        <f t="shared" si="17"/>
        <v>1064529393</v>
      </c>
      <c r="N89" s="77">
        <f t="shared" si="17"/>
        <v>1417938370</v>
      </c>
      <c r="O89" s="76">
        <f t="shared" si="17"/>
        <v>3341083380</v>
      </c>
      <c r="P89" s="76">
        <f t="shared" si="17"/>
        <v>617315274</v>
      </c>
      <c r="Q89" s="77">
        <f t="shared" si="17"/>
        <v>760373683</v>
      </c>
      <c r="R89" s="77">
        <f t="shared" si="17"/>
        <v>1174582943</v>
      </c>
      <c r="S89" s="76">
        <f t="shared" si="17"/>
        <v>2552271900</v>
      </c>
      <c r="T89" s="76">
        <f t="shared" si="17"/>
        <v>1227201810</v>
      </c>
      <c r="U89" s="77">
        <f t="shared" si="17"/>
        <v>1860129013</v>
      </c>
      <c r="V89" s="77">
        <f t="shared" si="17"/>
        <v>3499091082</v>
      </c>
      <c r="W89" s="79">
        <f t="shared" si="17"/>
        <v>6586421905</v>
      </c>
    </row>
    <row r="90" spans="1:23" ht="12.75">
      <c r="A90" s="66" t="s">
        <v>28</v>
      </c>
      <c r="B90" s="67" t="s">
        <v>170</v>
      </c>
      <c r="C90" s="68" t="s">
        <v>171</v>
      </c>
      <c r="D90" s="69">
        <v>423588837</v>
      </c>
      <c r="E90" s="70">
        <v>371419687</v>
      </c>
      <c r="F90" s="70">
        <v>235206828</v>
      </c>
      <c r="G90" s="71">
        <f t="shared" si="16"/>
        <v>0.633264299746179</v>
      </c>
      <c r="H90" s="69">
        <v>0</v>
      </c>
      <c r="I90" s="70">
        <v>22979613</v>
      </c>
      <c r="J90" s="70">
        <v>9782454</v>
      </c>
      <c r="K90" s="69">
        <v>32762067</v>
      </c>
      <c r="L90" s="69">
        <v>26081571</v>
      </c>
      <c r="M90" s="70">
        <v>21736765</v>
      </c>
      <c r="N90" s="70">
        <v>12100561</v>
      </c>
      <c r="O90" s="69">
        <v>59918897</v>
      </c>
      <c r="P90" s="69">
        <v>9758055</v>
      </c>
      <c r="Q90" s="70">
        <v>10277575</v>
      </c>
      <c r="R90" s="70">
        <v>36208824</v>
      </c>
      <c r="S90" s="69">
        <v>56244454</v>
      </c>
      <c r="T90" s="69">
        <v>9884235</v>
      </c>
      <c r="U90" s="70">
        <v>26871219</v>
      </c>
      <c r="V90" s="70">
        <v>49525956</v>
      </c>
      <c r="W90" s="72">
        <v>86281410</v>
      </c>
    </row>
    <row r="91" spans="1:23" ht="12.75">
      <c r="A91" s="66" t="s">
        <v>28</v>
      </c>
      <c r="B91" s="67" t="s">
        <v>172</v>
      </c>
      <c r="C91" s="68" t="s">
        <v>173</v>
      </c>
      <c r="D91" s="69">
        <v>143993000</v>
      </c>
      <c r="E91" s="70">
        <v>160834356</v>
      </c>
      <c r="F91" s="70">
        <v>110727920</v>
      </c>
      <c r="G91" s="71">
        <f t="shared" si="16"/>
        <v>0.6884593736925213</v>
      </c>
      <c r="H91" s="69">
        <v>1115523</v>
      </c>
      <c r="I91" s="70">
        <v>12421377</v>
      </c>
      <c r="J91" s="70">
        <v>5638148</v>
      </c>
      <c r="K91" s="69">
        <v>19175048</v>
      </c>
      <c r="L91" s="69">
        <v>8535221</v>
      </c>
      <c r="M91" s="70">
        <v>13701635</v>
      </c>
      <c r="N91" s="70">
        <v>9843416</v>
      </c>
      <c r="O91" s="69">
        <v>32080272</v>
      </c>
      <c r="P91" s="69">
        <v>18432950</v>
      </c>
      <c r="Q91" s="70">
        <v>6128424</v>
      </c>
      <c r="R91" s="70">
        <v>4582398</v>
      </c>
      <c r="S91" s="69">
        <v>29143772</v>
      </c>
      <c r="T91" s="69">
        <v>8048664</v>
      </c>
      <c r="U91" s="70">
        <v>2020027</v>
      </c>
      <c r="V91" s="70">
        <v>20260137</v>
      </c>
      <c r="W91" s="72">
        <v>30328828</v>
      </c>
    </row>
    <row r="92" spans="1:23" ht="12.75">
      <c r="A92" s="66" t="s">
        <v>28</v>
      </c>
      <c r="B92" s="67" t="s">
        <v>174</v>
      </c>
      <c r="C92" s="68" t="s">
        <v>175</v>
      </c>
      <c r="D92" s="69">
        <v>95562925</v>
      </c>
      <c r="E92" s="70">
        <v>96422925</v>
      </c>
      <c r="F92" s="70">
        <v>58675919</v>
      </c>
      <c r="G92" s="71">
        <f t="shared" si="16"/>
        <v>0.608526644467589</v>
      </c>
      <c r="H92" s="69">
        <v>0</v>
      </c>
      <c r="I92" s="70">
        <v>3852163</v>
      </c>
      <c r="J92" s="70">
        <v>1786441</v>
      </c>
      <c r="K92" s="69">
        <v>5638604</v>
      </c>
      <c r="L92" s="69">
        <v>3193497</v>
      </c>
      <c r="M92" s="70">
        <v>1206664</v>
      </c>
      <c r="N92" s="70">
        <v>6609710</v>
      </c>
      <c r="O92" s="69">
        <v>11009871</v>
      </c>
      <c r="P92" s="69">
        <v>2199304</v>
      </c>
      <c r="Q92" s="70">
        <v>4424419</v>
      </c>
      <c r="R92" s="70">
        <v>7678398</v>
      </c>
      <c r="S92" s="69">
        <v>14302121</v>
      </c>
      <c r="T92" s="69">
        <v>5268313</v>
      </c>
      <c r="U92" s="70">
        <v>8033300</v>
      </c>
      <c r="V92" s="70">
        <v>14423710</v>
      </c>
      <c r="W92" s="72">
        <v>27725323</v>
      </c>
    </row>
    <row r="93" spans="1:23" ht="12.75">
      <c r="A93" s="66" t="s">
        <v>43</v>
      </c>
      <c r="B93" s="67" t="s">
        <v>176</v>
      </c>
      <c r="C93" s="68" t="s">
        <v>177</v>
      </c>
      <c r="D93" s="69">
        <v>6000000</v>
      </c>
      <c r="E93" s="70">
        <v>5349717</v>
      </c>
      <c r="F93" s="70">
        <v>2718985</v>
      </c>
      <c r="G93" s="71">
        <f t="shared" si="16"/>
        <v>0.5082483802414222</v>
      </c>
      <c r="H93" s="69">
        <v>0</v>
      </c>
      <c r="I93" s="70">
        <v>142625</v>
      </c>
      <c r="J93" s="70">
        <v>100677</v>
      </c>
      <c r="K93" s="69">
        <v>243302</v>
      </c>
      <c r="L93" s="69">
        <v>263800</v>
      </c>
      <c r="M93" s="70">
        <v>560558</v>
      </c>
      <c r="N93" s="70">
        <v>158868</v>
      </c>
      <c r="O93" s="69">
        <v>983226</v>
      </c>
      <c r="P93" s="69">
        <v>139708</v>
      </c>
      <c r="Q93" s="70">
        <v>43317</v>
      </c>
      <c r="R93" s="70">
        <v>196742</v>
      </c>
      <c r="S93" s="69">
        <v>379767</v>
      </c>
      <c r="T93" s="69">
        <v>108304</v>
      </c>
      <c r="U93" s="70">
        <v>162468</v>
      </c>
      <c r="V93" s="70">
        <v>841918</v>
      </c>
      <c r="W93" s="72">
        <v>1112690</v>
      </c>
    </row>
    <row r="94" spans="1:23" ht="12.75">
      <c r="A94" s="73"/>
      <c r="B94" s="74" t="s">
        <v>178</v>
      </c>
      <c r="C94" s="75"/>
      <c r="D94" s="76">
        <f>SUM(D90:D93)</f>
        <v>669144762</v>
      </c>
      <c r="E94" s="77">
        <f>SUM(E90:E93)</f>
        <v>634026685</v>
      </c>
      <c r="F94" s="77">
        <f>SUM(F90:F93)</f>
        <v>407329652</v>
      </c>
      <c r="G94" s="78">
        <f t="shared" si="16"/>
        <v>0.6424487511909692</v>
      </c>
      <c r="H94" s="76">
        <f aca="true" t="shared" si="18" ref="H94:W94">SUM(H90:H93)</f>
        <v>1115523</v>
      </c>
      <c r="I94" s="77">
        <f t="shared" si="18"/>
        <v>39395778</v>
      </c>
      <c r="J94" s="77">
        <f t="shared" si="18"/>
        <v>17307720</v>
      </c>
      <c r="K94" s="76">
        <f t="shared" si="18"/>
        <v>57819021</v>
      </c>
      <c r="L94" s="76">
        <f t="shared" si="18"/>
        <v>38074089</v>
      </c>
      <c r="M94" s="77">
        <f t="shared" si="18"/>
        <v>37205622</v>
      </c>
      <c r="N94" s="77">
        <f t="shared" si="18"/>
        <v>28712555</v>
      </c>
      <c r="O94" s="76">
        <f t="shared" si="18"/>
        <v>103992266</v>
      </c>
      <c r="P94" s="76">
        <f t="shared" si="18"/>
        <v>30530017</v>
      </c>
      <c r="Q94" s="77">
        <f t="shared" si="18"/>
        <v>20873735</v>
      </c>
      <c r="R94" s="77">
        <f t="shared" si="18"/>
        <v>48666362</v>
      </c>
      <c r="S94" s="76">
        <f t="shared" si="18"/>
        <v>100070114</v>
      </c>
      <c r="T94" s="76">
        <f t="shared" si="18"/>
        <v>23309516</v>
      </c>
      <c r="U94" s="77">
        <f t="shared" si="18"/>
        <v>37087014</v>
      </c>
      <c r="V94" s="77">
        <f t="shared" si="18"/>
        <v>85051721</v>
      </c>
      <c r="W94" s="79">
        <f t="shared" si="18"/>
        <v>145448251</v>
      </c>
    </row>
    <row r="95" spans="1:23" ht="12.75">
      <c r="A95" s="66" t="s">
        <v>28</v>
      </c>
      <c r="B95" s="67" t="s">
        <v>179</v>
      </c>
      <c r="C95" s="68" t="s">
        <v>180</v>
      </c>
      <c r="D95" s="69">
        <v>293878065</v>
      </c>
      <c r="E95" s="70">
        <v>442129805</v>
      </c>
      <c r="F95" s="70">
        <v>356105488</v>
      </c>
      <c r="G95" s="71">
        <f t="shared" si="16"/>
        <v>0.8054319884632071</v>
      </c>
      <c r="H95" s="69">
        <v>4013386</v>
      </c>
      <c r="I95" s="70">
        <v>21643753</v>
      </c>
      <c r="J95" s="70">
        <v>22872695</v>
      </c>
      <c r="K95" s="69">
        <v>48529834</v>
      </c>
      <c r="L95" s="69">
        <v>22742793</v>
      </c>
      <c r="M95" s="70">
        <v>67420339</v>
      </c>
      <c r="N95" s="70">
        <v>2732668</v>
      </c>
      <c r="O95" s="69">
        <v>92895800</v>
      </c>
      <c r="P95" s="69">
        <v>8734264</v>
      </c>
      <c r="Q95" s="70">
        <v>32453561</v>
      </c>
      <c r="R95" s="70">
        <v>45503716</v>
      </c>
      <c r="S95" s="69">
        <v>86691541</v>
      </c>
      <c r="T95" s="69">
        <v>7568020</v>
      </c>
      <c r="U95" s="70">
        <v>31821762</v>
      </c>
      <c r="V95" s="70">
        <v>88598531</v>
      </c>
      <c r="W95" s="72">
        <v>127988313</v>
      </c>
    </row>
    <row r="96" spans="1:23" ht="12.75">
      <c r="A96" s="66" t="s">
        <v>28</v>
      </c>
      <c r="B96" s="67" t="s">
        <v>181</v>
      </c>
      <c r="C96" s="68" t="s">
        <v>182</v>
      </c>
      <c r="D96" s="69">
        <v>124298600</v>
      </c>
      <c r="E96" s="70">
        <v>217897174</v>
      </c>
      <c r="F96" s="70">
        <v>178461347</v>
      </c>
      <c r="G96" s="71">
        <f t="shared" si="16"/>
        <v>0.8190163448379555</v>
      </c>
      <c r="H96" s="69">
        <v>782651</v>
      </c>
      <c r="I96" s="70">
        <v>1900925</v>
      </c>
      <c r="J96" s="70">
        <v>7066278</v>
      </c>
      <c r="K96" s="69">
        <v>9749854</v>
      </c>
      <c r="L96" s="69">
        <v>7273888</v>
      </c>
      <c r="M96" s="70">
        <v>13078808</v>
      </c>
      <c r="N96" s="70">
        <v>14415496</v>
      </c>
      <c r="O96" s="69">
        <v>34768192</v>
      </c>
      <c r="P96" s="69">
        <v>2487599</v>
      </c>
      <c r="Q96" s="70">
        <v>16354655</v>
      </c>
      <c r="R96" s="70">
        <v>28647646</v>
      </c>
      <c r="S96" s="69">
        <v>47489900</v>
      </c>
      <c r="T96" s="69">
        <v>19622021</v>
      </c>
      <c r="U96" s="70">
        <v>19168548</v>
      </c>
      <c r="V96" s="70">
        <v>47662832</v>
      </c>
      <c r="W96" s="72">
        <v>86453401</v>
      </c>
    </row>
    <row r="97" spans="1:23" ht="12.75">
      <c r="A97" s="66" t="s">
        <v>28</v>
      </c>
      <c r="B97" s="67" t="s">
        <v>183</v>
      </c>
      <c r="C97" s="68" t="s">
        <v>184</v>
      </c>
      <c r="D97" s="69">
        <v>156634000</v>
      </c>
      <c r="E97" s="70">
        <v>261527998</v>
      </c>
      <c r="F97" s="70">
        <v>204815232</v>
      </c>
      <c r="G97" s="71">
        <f t="shared" si="16"/>
        <v>0.7831483954540118</v>
      </c>
      <c r="H97" s="69">
        <v>0</v>
      </c>
      <c r="I97" s="70">
        <v>9970181</v>
      </c>
      <c r="J97" s="70">
        <v>3038083</v>
      </c>
      <c r="K97" s="69">
        <v>13008264</v>
      </c>
      <c r="L97" s="69">
        <v>18681773</v>
      </c>
      <c r="M97" s="70">
        <v>15055039</v>
      </c>
      <c r="N97" s="70">
        <v>11048049</v>
      </c>
      <c r="O97" s="69">
        <v>44784861</v>
      </c>
      <c r="P97" s="69">
        <v>27518999</v>
      </c>
      <c r="Q97" s="70">
        <v>12087591</v>
      </c>
      <c r="R97" s="70">
        <v>31514037</v>
      </c>
      <c r="S97" s="69">
        <v>71120627</v>
      </c>
      <c r="T97" s="69">
        <v>24048916</v>
      </c>
      <c r="U97" s="70">
        <v>27301787</v>
      </c>
      <c r="V97" s="70">
        <v>24550777</v>
      </c>
      <c r="W97" s="72">
        <v>75901480</v>
      </c>
    </row>
    <row r="98" spans="1:23" ht="12.75">
      <c r="A98" s="66" t="s">
        <v>43</v>
      </c>
      <c r="B98" s="67" t="s">
        <v>185</v>
      </c>
      <c r="C98" s="68" t="s">
        <v>186</v>
      </c>
      <c r="D98" s="69">
        <v>10000000</v>
      </c>
      <c r="E98" s="70">
        <v>53307000</v>
      </c>
      <c r="F98" s="70">
        <v>17152440</v>
      </c>
      <c r="G98" s="71">
        <f t="shared" si="16"/>
        <v>0.32176712251674267</v>
      </c>
      <c r="H98" s="69">
        <v>6462000</v>
      </c>
      <c r="I98" s="70">
        <v>0</v>
      </c>
      <c r="J98" s="70">
        <v>2803118</v>
      </c>
      <c r="K98" s="69">
        <v>9265118</v>
      </c>
      <c r="L98" s="69">
        <v>0</v>
      </c>
      <c r="M98" s="70">
        <v>0</v>
      </c>
      <c r="N98" s="70">
        <v>0</v>
      </c>
      <c r="O98" s="69">
        <v>0</v>
      </c>
      <c r="P98" s="69">
        <v>0</v>
      </c>
      <c r="Q98" s="70">
        <v>0</v>
      </c>
      <c r="R98" s="70">
        <v>0</v>
      </c>
      <c r="S98" s="69">
        <v>0</v>
      </c>
      <c r="T98" s="69">
        <v>734882</v>
      </c>
      <c r="U98" s="70">
        <v>0</v>
      </c>
      <c r="V98" s="70">
        <v>7152440</v>
      </c>
      <c r="W98" s="72">
        <v>7887322</v>
      </c>
    </row>
    <row r="99" spans="1:23" ht="12.75">
      <c r="A99" s="73"/>
      <c r="B99" s="74" t="s">
        <v>187</v>
      </c>
      <c r="C99" s="75"/>
      <c r="D99" s="76">
        <f>SUM(D95:D98)</f>
        <v>584810665</v>
      </c>
      <c r="E99" s="77">
        <f>SUM(E95:E98)</f>
        <v>974861977</v>
      </c>
      <c r="F99" s="77">
        <f>SUM(F95:F98)</f>
        <v>756534507</v>
      </c>
      <c r="G99" s="78">
        <f t="shared" si="16"/>
        <v>0.7760426858868043</v>
      </c>
      <c r="H99" s="76">
        <f aca="true" t="shared" si="19" ref="H99:W99">SUM(H95:H98)</f>
        <v>11258037</v>
      </c>
      <c r="I99" s="77">
        <f t="shared" si="19"/>
        <v>33514859</v>
      </c>
      <c r="J99" s="77">
        <f t="shared" si="19"/>
        <v>35780174</v>
      </c>
      <c r="K99" s="76">
        <f t="shared" si="19"/>
        <v>80553070</v>
      </c>
      <c r="L99" s="76">
        <f t="shared" si="19"/>
        <v>48698454</v>
      </c>
      <c r="M99" s="77">
        <f t="shared" si="19"/>
        <v>95554186</v>
      </c>
      <c r="N99" s="77">
        <f t="shared" si="19"/>
        <v>28196213</v>
      </c>
      <c r="O99" s="76">
        <f t="shared" si="19"/>
        <v>172448853</v>
      </c>
      <c r="P99" s="76">
        <f t="shared" si="19"/>
        <v>38740862</v>
      </c>
      <c r="Q99" s="77">
        <f t="shared" si="19"/>
        <v>60895807</v>
      </c>
      <c r="R99" s="77">
        <f t="shared" si="19"/>
        <v>105665399</v>
      </c>
      <c r="S99" s="76">
        <f t="shared" si="19"/>
        <v>205302068</v>
      </c>
      <c r="T99" s="76">
        <f t="shared" si="19"/>
        <v>51973839</v>
      </c>
      <c r="U99" s="77">
        <f t="shared" si="19"/>
        <v>78292097</v>
      </c>
      <c r="V99" s="77">
        <f t="shared" si="19"/>
        <v>167964580</v>
      </c>
      <c r="W99" s="79">
        <f t="shared" si="19"/>
        <v>298230516</v>
      </c>
    </row>
    <row r="100" spans="1:23" ht="12.75">
      <c r="A100" s="73"/>
      <c r="B100" s="74" t="s">
        <v>188</v>
      </c>
      <c r="C100" s="75"/>
      <c r="D100" s="76">
        <f>SUM(D86:D88,D90:D93,D95:D98)</f>
        <v>20419616179</v>
      </c>
      <c r="E100" s="77">
        <f>SUM(E86:E88,E90:E93,E95:E98)</f>
        <v>18993241100</v>
      </c>
      <c r="F100" s="77">
        <f>SUM(F86:F88,F90:F93,F95:F98)</f>
        <v>14635959273</v>
      </c>
      <c r="G100" s="78">
        <f>IF($E100=0,0,$F100/$E100)</f>
        <v>0.7705877683509215</v>
      </c>
      <c r="H100" s="76">
        <f aca="true" t="shared" si="20" ref="H100:W100">SUM(H86:H88,H90:H93,H95:H98)</f>
        <v>53300712</v>
      </c>
      <c r="I100" s="77">
        <f t="shared" si="20"/>
        <v>323285629</v>
      </c>
      <c r="J100" s="77">
        <f t="shared" si="20"/>
        <v>754103679</v>
      </c>
      <c r="K100" s="76">
        <f t="shared" si="20"/>
        <v>1130690020</v>
      </c>
      <c r="L100" s="76">
        <f t="shared" si="20"/>
        <v>945388160</v>
      </c>
      <c r="M100" s="77">
        <f t="shared" si="20"/>
        <v>1197289201</v>
      </c>
      <c r="N100" s="77">
        <f t="shared" si="20"/>
        <v>1474847138</v>
      </c>
      <c r="O100" s="76">
        <f t="shared" si="20"/>
        <v>3617524499</v>
      </c>
      <c r="P100" s="76">
        <f t="shared" si="20"/>
        <v>686586153</v>
      </c>
      <c r="Q100" s="77">
        <f t="shared" si="20"/>
        <v>842143225</v>
      </c>
      <c r="R100" s="77">
        <f t="shared" si="20"/>
        <v>1328914704</v>
      </c>
      <c r="S100" s="76">
        <f t="shared" si="20"/>
        <v>2857644082</v>
      </c>
      <c r="T100" s="76">
        <f t="shared" si="20"/>
        <v>1302485165</v>
      </c>
      <c r="U100" s="77">
        <f t="shared" si="20"/>
        <v>1975508124</v>
      </c>
      <c r="V100" s="77">
        <f t="shared" si="20"/>
        <v>3752107383</v>
      </c>
      <c r="W100" s="79">
        <f t="shared" si="20"/>
        <v>7030100672</v>
      </c>
    </row>
    <row r="101" spans="1:23" ht="12.75">
      <c r="A101" s="61"/>
      <c r="B101" s="62" t="s">
        <v>606</v>
      </c>
      <c r="C101" s="63"/>
      <c r="D101" s="80"/>
      <c r="E101" s="81"/>
      <c r="F101" s="81"/>
      <c r="G101" s="82"/>
      <c r="H101" s="80"/>
      <c r="I101" s="81"/>
      <c r="J101" s="81"/>
      <c r="K101" s="80"/>
      <c r="L101" s="80"/>
      <c r="M101" s="81"/>
      <c r="N101" s="81"/>
      <c r="O101" s="80"/>
      <c r="P101" s="80"/>
      <c r="Q101" s="81"/>
      <c r="R101" s="81"/>
      <c r="S101" s="80"/>
      <c r="T101" s="80"/>
      <c r="U101" s="81"/>
      <c r="V101" s="81"/>
      <c r="W101" s="83"/>
    </row>
    <row r="102" spans="1:23" ht="12.75">
      <c r="A102" s="65"/>
      <c r="B102" s="62" t="s">
        <v>189</v>
      </c>
      <c r="C102" s="63"/>
      <c r="D102" s="80"/>
      <c r="E102" s="81"/>
      <c r="F102" s="81"/>
      <c r="G102" s="82"/>
      <c r="H102" s="80"/>
      <c r="I102" s="81"/>
      <c r="J102" s="81"/>
      <c r="K102" s="80"/>
      <c r="L102" s="80"/>
      <c r="M102" s="81"/>
      <c r="N102" s="81"/>
      <c r="O102" s="80"/>
      <c r="P102" s="80"/>
      <c r="Q102" s="81"/>
      <c r="R102" s="81"/>
      <c r="S102" s="80"/>
      <c r="T102" s="80"/>
      <c r="U102" s="81"/>
      <c r="V102" s="81"/>
      <c r="W102" s="83"/>
    </row>
    <row r="103" spans="1:23" ht="12.75">
      <c r="A103" s="66" t="s">
        <v>22</v>
      </c>
      <c r="B103" s="67" t="s">
        <v>190</v>
      </c>
      <c r="C103" s="68" t="s">
        <v>191</v>
      </c>
      <c r="D103" s="69">
        <v>7340084000</v>
      </c>
      <c r="E103" s="70">
        <v>7335632000</v>
      </c>
      <c r="F103" s="70">
        <v>4362884200</v>
      </c>
      <c r="G103" s="71">
        <f aca="true" t="shared" si="21" ref="G103:G134">IF($E103=0,0,$F103/$E103)</f>
        <v>0.5947523267252228</v>
      </c>
      <c r="H103" s="69">
        <v>380039000</v>
      </c>
      <c r="I103" s="70">
        <v>272037000</v>
      </c>
      <c r="J103" s="70">
        <v>239508000</v>
      </c>
      <c r="K103" s="69">
        <v>891584000</v>
      </c>
      <c r="L103" s="69">
        <v>281818000</v>
      </c>
      <c r="M103" s="70">
        <v>433430000</v>
      </c>
      <c r="N103" s="70">
        <v>457638000</v>
      </c>
      <c r="O103" s="69">
        <v>1172886000</v>
      </c>
      <c r="P103" s="69">
        <v>207302000</v>
      </c>
      <c r="Q103" s="70">
        <v>204481000</v>
      </c>
      <c r="R103" s="70">
        <v>310396200</v>
      </c>
      <c r="S103" s="69">
        <v>722179200</v>
      </c>
      <c r="T103" s="69">
        <v>225344000</v>
      </c>
      <c r="U103" s="70">
        <v>464766000</v>
      </c>
      <c r="V103" s="70">
        <v>886125000</v>
      </c>
      <c r="W103" s="72">
        <v>1576235000</v>
      </c>
    </row>
    <row r="104" spans="1:23" ht="12.75">
      <c r="A104" s="73"/>
      <c r="B104" s="74" t="s">
        <v>27</v>
      </c>
      <c r="C104" s="75"/>
      <c r="D104" s="76">
        <f>D103</f>
        <v>7340084000</v>
      </c>
      <c r="E104" s="77">
        <f>E103</f>
        <v>7335632000</v>
      </c>
      <c r="F104" s="77">
        <f>F103</f>
        <v>4362884200</v>
      </c>
      <c r="G104" s="78">
        <f t="shared" si="21"/>
        <v>0.5947523267252228</v>
      </c>
      <c r="H104" s="76">
        <f aca="true" t="shared" si="22" ref="H104:W104">H103</f>
        <v>380039000</v>
      </c>
      <c r="I104" s="77">
        <f t="shared" si="22"/>
        <v>272037000</v>
      </c>
      <c r="J104" s="77">
        <f t="shared" si="22"/>
        <v>239508000</v>
      </c>
      <c r="K104" s="76">
        <f t="shared" si="22"/>
        <v>891584000</v>
      </c>
      <c r="L104" s="76">
        <f t="shared" si="22"/>
        <v>281818000</v>
      </c>
      <c r="M104" s="77">
        <f t="shared" si="22"/>
        <v>433430000</v>
      </c>
      <c r="N104" s="77">
        <f t="shared" si="22"/>
        <v>457638000</v>
      </c>
      <c r="O104" s="76">
        <f t="shared" si="22"/>
        <v>1172886000</v>
      </c>
      <c r="P104" s="76">
        <f t="shared" si="22"/>
        <v>207302000</v>
      </c>
      <c r="Q104" s="77">
        <f t="shared" si="22"/>
        <v>204481000</v>
      </c>
      <c r="R104" s="77">
        <f t="shared" si="22"/>
        <v>310396200</v>
      </c>
      <c r="S104" s="76">
        <f t="shared" si="22"/>
        <v>722179200</v>
      </c>
      <c r="T104" s="76">
        <f t="shared" si="22"/>
        <v>225344000</v>
      </c>
      <c r="U104" s="77">
        <f t="shared" si="22"/>
        <v>464766000</v>
      </c>
      <c r="V104" s="77">
        <f t="shared" si="22"/>
        <v>886125000</v>
      </c>
      <c r="W104" s="79">
        <f t="shared" si="22"/>
        <v>1576235000</v>
      </c>
    </row>
    <row r="105" spans="1:23" ht="12.75">
      <c r="A105" s="66" t="s">
        <v>28</v>
      </c>
      <c r="B105" s="67" t="s">
        <v>192</v>
      </c>
      <c r="C105" s="68" t="s">
        <v>193</v>
      </c>
      <c r="D105" s="69">
        <v>74070000</v>
      </c>
      <c r="E105" s="70">
        <v>75445700</v>
      </c>
      <c r="F105" s="70">
        <v>59849401</v>
      </c>
      <c r="G105" s="71">
        <f t="shared" si="21"/>
        <v>0.7932778276296727</v>
      </c>
      <c r="H105" s="69">
        <v>583256</v>
      </c>
      <c r="I105" s="70">
        <v>1213083</v>
      </c>
      <c r="J105" s="70">
        <v>9346595</v>
      </c>
      <c r="K105" s="69">
        <v>11142934</v>
      </c>
      <c r="L105" s="69">
        <v>8900551</v>
      </c>
      <c r="M105" s="70">
        <v>7047213</v>
      </c>
      <c r="N105" s="70">
        <v>2500395</v>
      </c>
      <c r="O105" s="69">
        <v>18448159</v>
      </c>
      <c r="P105" s="69">
        <v>3482609</v>
      </c>
      <c r="Q105" s="70">
        <v>1298304</v>
      </c>
      <c r="R105" s="70">
        <v>16941240</v>
      </c>
      <c r="S105" s="69">
        <v>21722153</v>
      </c>
      <c r="T105" s="69">
        <v>1592380</v>
      </c>
      <c r="U105" s="70">
        <v>2466076</v>
      </c>
      <c r="V105" s="70">
        <v>4477699</v>
      </c>
      <c r="W105" s="72">
        <v>8536155</v>
      </c>
    </row>
    <row r="106" spans="1:23" ht="12.75">
      <c r="A106" s="66" t="s">
        <v>28</v>
      </c>
      <c r="B106" s="67" t="s">
        <v>194</v>
      </c>
      <c r="C106" s="68" t="s">
        <v>195</v>
      </c>
      <c r="D106" s="69">
        <v>79080589</v>
      </c>
      <c r="E106" s="70">
        <v>79080589</v>
      </c>
      <c r="F106" s="70">
        <v>42331829</v>
      </c>
      <c r="G106" s="71">
        <f t="shared" si="21"/>
        <v>0.5352998698580761</v>
      </c>
      <c r="H106" s="69">
        <v>0</v>
      </c>
      <c r="I106" s="70">
        <v>3764155</v>
      </c>
      <c r="J106" s="70">
        <v>4542595</v>
      </c>
      <c r="K106" s="69">
        <v>8306750</v>
      </c>
      <c r="L106" s="69">
        <v>797517</v>
      </c>
      <c r="M106" s="70">
        <v>2182468</v>
      </c>
      <c r="N106" s="70">
        <v>1743381</v>
      </c>
      <c r="O106" s="69">
        <v>4723366</v>
      </c>
      <c r="P106" s="69">
        <v>1081570</v>
      </c>
      <c r="Q106" s="70">
        <v>1893688</v>
      </c>
      <c r="R106" s="70">
        <v>2880966</v>
      </c>
      <c r="S106" s="69">
        <v>5856224</v>
      </c>
      <c r="T106" s="69">
        <v>3477222</v>
      </c>
      <c r="U106" s="70">
        <v>7118363</v>
      </c>
      <c r="V106" s="70">
        <v>12849904</v>
      </c>
      <c r="W106" s="72">
        <v>23445489</v>
      </c>
    </row>
    <row r="107" spans="1:23" ht="12.75">
      <c r="A107" s="66" t="s">
        <v>28</v>
      </c>
      <c r="B107" s="67" t="s">
        <v>196</v>
      </c>
      <c r="C107" s="68" t="s">
        <v>197</v>
      </c>
      <c r="D107" s="69">
        <v>79111974</v>
      </c>
      <c r="E107" s="70">
        <v>71492000</v>
      </c>
      <c r="F107" s="70">
        <v>42649350</v>
      </c>
      <c r="G107" s="71">
        <f t="shared" si="21"/>
        <v>0.5965611536955184</v>
      </c>
      <c r="H107" s="69">
        <v>2205141</v>
      </c>
      <c r="I107" s="70">
        <v>513000</v>
      </c>
      <c r="J107" s="70">
        <v>4533569</v>
      </c>
      <c r="K107" s="69">
        <v>7251710</v>
      </c>
      <c r="L107" s="69">
        <v>354741</v>
      </c>
      <c r="M107" s="70">
        <v>3259592</v>
      </c>
      <c r="N107" s="70">
        <v>4481926</v>
      </c>
      <c r="O107" s="69">
        <v>8096259</v>
      </c>
      <c r="P107" s="69">
        <v>552236</v>
      </c>
      <c r="Q107" s="70">
        <v>7738501</v>
      </c>
      <c r="R107" s="70">
        <v>6843000</v>
      </c>
      <c r="S107" s="69">
        <v>15133737</v>
      </c>
      <c r="T107" s="69">
        <v>1362919</v>
      </c>
      <c r="U107" s="70">
        <v>85311</v>
      </c>
      <c r="V107" s="70">
        <v>10719414</v>
      </c>
      <c r="W107" s="72">
        <v>12167644</v>
      </c>
    </row>
    <row r="108" spans="1:23" ht="12.75">
      <c r="A108" s="66" t="s">
        <v>28</v>
      </c>
      <c r="B108" s="67" t="s">
        <v>198</v>
      </c>
      <c r="C108" s="68" t="s">
        <v>199</v>
      </c>
      <c r="D108" s="69">
        <v>132788185</v>
      </c>
      <c r="E108" s="70">
        <v>132788185</v>
      </c>
      <c r="F108" s="70">
        <v>125384920</v>
      </c>
      <c r="G108" s="71">
        <f t="shared" si="21"/>
        <v>0.9442475623866686</v>
      </c>
      <c r="H108" s="69">
        <v>1569201</v>
      </c>
      <c r="I108" s="70">
        <v>17475998</v>
      </c>
      <c r="J108" s="70">
        <v>442860</v>
      </c>
      <c r="K108" s="69">
        <v>19488059</v>
      </c>
      <c r="L108" s="69">
        <v>4629256</v>
      </c>
      <c r="M108" s="70">
        <v>10222097</v>
      </c>
      <c r="N108" s="70">
        <v>11949294</v>
      </c>
      <c r="O108" s="69">
        <v>26800647</v>
      </c>
      <c r="P108" s="69">
        <v>5233829</v>
      </c>
      <c r="Q108" s="70">
        <v>5233829</v>
      </c>
      <c r="R108" s="70">
        <v>7075885</v>
      </c>
      <c r="S108" s="69">
        <v>17543543</v>
      </c>
      <c r="T108" s="69">
        <v>5814015</v>
      </c>
      <c r="U108" s="70">
        <v>27869328</v>
      </c>
      <c r="V108" s="70">
        <v>27869328</v>
      </c>
      <c r="W108" s="72">
        <v>61552671</v>
      </c>
    </row>
    <row r="109" spans="1:23" ht="12.75">
      <c r="A109" s="66" t="s">
        <v>43</v>
      </c>
      <c r="B109" s="67" t="s">
        <v>200</v>
      </c>
      <c r="C109" s="68" t="s">
        <v>201</v>
      </c>
      <c r="D109" s="69">
        <v>362325304</v>
      </c>
      <c r="E109" s="70">
        <v>362325304</v>
      </c>
      <c r="F109" s="70">
        <v>219741997</v>
      </c>
      <c r="G109" s="71">
        <f t="shared" si="21"/>
        <v>0.6064770927508834</v>
      </c>
      <c r="H109" s="69">
        <v>29973255</v>
      </c>
      <c r="I109" s="70">
        <v>22061434</v>
      </c>
      <c r="J109" s="70">
        <v>13241015</v>
      </c>
      <c r="K109" s="69">
        <v>65275704</v>
      </c>
      <c r="L109" s="69">
        <v>18264596</v>
      </c>
      <c r="M109" s="70">
        <v>20370824</v>
      </c>
      <c r="N109" s="70">
        <v>43124909</v>
      </c>
      <c r="O109" s="69">
        <v>81760329</v>
      </c>
      <c r="P109" s="69">
        <v>716492</v>
      </c>
      <c r="Q109" s="70">
        <v>95190</v>
      </c>
      <c r="R109" s="70">
        <v>17931065</v>
      </c>
      <c r="S109" s="69">
        <v>18742747</v>
      </c>
      <c r="T109" s="69">
        <v>49358067</v>
      </c>
      <c r="U109" s="70">
        <v>4605150</v>
      </c>
      <c r="V109" s="70">
        <v>0</v>
      </c>
      <c r="W109" s="72">
        <v>53963217</v>
      </c>
    </row>
    <row r="110" spans="1:23" ht="12.75">
      <c r="A110" s="73"/>
      <c r="B110" s="74" t="s">
        <v>202</v>
      </c>
      <c r="C110" s="75"/>
      <c r="D110" s="76">
        <f>SUM(D105:D109)</f>
        <v>727376052</v>
      </c>
      <c r="E110" s="77">
        <f>SUM(E105:E109)</f>
        <v>721131778</v>
      </c>
      <c r="F110" s="77">
        <f>SUM(F105:F109)</f>
        <v>489957497</v>
      </c>
      <c r="G110" s="78">
        <f t="shared" si="21"/>
        <v>0.6794285204832563</v>
      </c>
      <c r="H110" s="76">
        <f aca="true" t="shared" si="23" ref="H110:W110">SUM(H105:H109)</f>
        <v>34330853</v>
      </c>
      <c r="I110" s="77">
        <f t="shared" si="23"/>
        <v>45027670</v>
      </c>
      <c r="J110" s="77">
        <f t="shared" si="23"/>
        <v>32106634</v>
      </c>
      <c r="K110" s="76">
        <f t="shared" si="23"/>
        <v>111465157</v>
      </c>
      <c r="L110" s="76">
        <f t="shared" si="23"/>
        <v>32946661</v>
      </c>
      <c r="M110" s="77">
        <f t="shared" si="23"/>
        <v>43082194</v>
      </c>
      <c r="N110" s="77">
        <f t="shared" si="23"/>
        <v>63799905</v>
      </c>
      <c r="O110" s="76">
        <f t="shared" si="23"/>
        <v>139828760</v>
      </c>
      <c r="P110" s="76">
        <f t="shared" si="23"/>
        <v>11066736</v>
      </c>
      <c r="Q110" s="77">
        <f t="shared" si="23"/>
        <v>16259512</v>
      </c>
      <c r="R110" s="77">
        <f t="shared" si="23"/>
        <v>51672156</v>
      </c>
      <c r="S110" s="76">
        <f t="shared" si="23"/>
        <v>78998404</v>
      </c>
      <c r="T110" s="76">
        <f t="shared" si="23"/>
        <v>61604603</v>
      </c>
      <c r="U110" s="77">
        <f t="shared" si="23"/>
        <v>42144228</v>
      </c>
      <c r="V110" s="77">
        <f t="shared" si="23"/>
        <v>55916345</v>
      </c>
      <c r="W110" s="79">
        <f t="shared" si="23"/>
        <v>159665176</v>
      </c>
    </row>
    <row r="111" spans="1:23" ht="12.75">
      <c r="A111" s="66" t="s">
        <v>28</v>
      </c>
      <c r="B111" s="67" t="s">
        <v>203</v>
      </c>
      <c r="C111" s="68" t="s">
        <v>204</v>
      </c>
      <c r="D111" s="69">
        <v>40516000</v>
      </c>
      <c r="E111" s="70">
        <v>40516000</v>
      </c>
      <c r="F111" s="70">
        <v>36012121</v>
      </c>
      <c r="G111" s="71">
        <f t="shared" si="21"/>
        <v>0.8888370273472208</v>
      </c>
      <c r="H111" s="69">
        <v>4775677</v>
      </c>
      <c r="I111" s="70">
        <v>781280</v>
      </c>
      <c r="J111" s="70">
        <v>846453</v>
      </c>
      <c r="K111" s="69">
        <v>6403410</v>
      </c>
      <c r="L111" s="69">
        <v>2794481</v>
      </c>
      <c r="M111" s="70">
        <v>2584187</v>
      </c>
      <c r="N111" s="70">
        <v>4004825</v>
      </c>
      <c r="O111" s="69">
        <v>9383493</v>
      </c>
      <c r="P111" s="69">
        <v>225527</v>
      </c>
      <c r="Q111" s="70">
        <v>5425490</v>
      </c>
      <c r="R111" s="70">
        <v>3214947</v>
      </c>
      <c r="S111" s="69">
        <v>8865964</v>
      </c>
      <c r="T111" s="69">
        <v>602743</v>
      </c>
      <c r="U111" s="70">
        <v>3026402</v>
      </c>
      <c r="V111" s="70">
        <v>7730109</v>
      </c>
      <c r="W111" s="72">
        <v>11359254</v>
      </c>
    </row>
    <row r="112" spans="1:23" ht="12.75">
      <c r="A112" s="66" t="s">
        <v>28</v>
      </c>
      <c r="B112" s="67" t="s">
        <v>205</v>
      </c>
      <c r="C112" s="68" t="s">
        <v>206</v>
      </c>
      <c r="D112" s="69">
        <v>30406771</v>
      </c>
      <c r="E112" s="70">
        <v>49205771</v>
      </c>
      <c r="F112" s="70">
        <v>38861165</v>
      </c>
      <c r="G112" s="71">
        <f t="shared" si="21"/>
        <v>0.789768439966117</v>
      </c>
      <c r="H112" s="69">
        <v>1253368</v>
      </c>
      <c r="I112" s="70">
        <v>1440302</v>
      </c>
      <c r="J112" s="70">
        <v>4578976</v>
      </c>
      <c r="K112" s="69">
        <v>7272646</v>
      </c>
      <c r="L112" s="69">
        <v>87757</v>
      </c>
      <c r="M112" s="70">
        <v>33545</v>
      </c>
      <c r="N112" s="70">
        <v>6507099</v>
      </c>
      <c r="O112" s="69">
        <v>6628401</v>
      </c>
      <c r="P112" s="69">
        <v>704028</v>
      </c>
      <c r="Q112" s="70">
        <v>0</v>
      </c>
      <c r="R112" s="70">
        <v>97747</v>
      </c>
      <c r="S112" s="69">
        <v>801775</v>
      </c>
      <c r="T112" s="69">
        <v>2160809</v>
      </c>
      <c r="U112" s="70">
        <v>19810061</v>
      </c>
      <c r="V112" s="70">
        <v>2187473</v>
      </c>
      <c r="W112" s="72">
        <v>24158343</v>
      </c>
    </row>
    <row r="113" spans="1:23" ht="12.75">
      <c r="A113" s="66" t="s">
        <v>28</v>
      </c>
      <c r="B113" s="67" t="s">
        <v>207</v>
      </c>
      <c r="C113" s="68" t="s">
        <v>208</v>
      </c>
      <c r="D113" s="69">
        <v>12164000</v>
      </c>
      <c r="E113" s="70">
        <v>15164000</v>
      </c>
      <c r="F113" s="70">
        <v>12386194</v>
      </c>
      <c r="G113" s="71">
        <f t="shared" si="21"/>
        <v>0.8168157478237932</v>
      </c>
      <c r="H113" s="69">
        <v>438597</v>
      </c>
      <c r="I113" s="70">
        <v>0</v>
      </c>
      <c r="J113" s="70">
        <v>3640774</v>
      </c>
      <c r="K113" s="69">
        <v>4079371</v>
      </c>
      <c r="L113" s="69">
        <v>0</v>
      </c>
      <c r="M113" s="70">
        <v>0</v>
      </c>
      <c r="N113" s="70">
        <v>1052631</v>
      </c>
      <c r="O113" s="69">
        <v>1052631</v>
      </c>
      <c r="P113" s="69">
        <v>1052631</v>
      </c>
      <c r="Q113" s="70">
        <v>879514</v>
      </c>
      <c r="R113" s="70">
        <v>3254407</v>
      </c>
      <c r="S113" s="69">
        <v>5186552</v>
      </c>
      <c r="T113" s="69">
        <v>0</v>
      </c>
      <c r="U113" s="70">
        <v>898385</v>
      </c>
      <c r="V113" s="70">
        <v>1169255</v>
      </c>
      <c r="W113" s="72">
        <v>2067640</v>
      </c>
    </row>
    <row r="114" spans="1:23" ht="12.75">
      <c r="A114" s="66" t="s">
        <v>28</v>
      </c>
      <c r="B114" s="67" t="s">
        <v>209</v>
      </c>
      <c r="C114" s="68" t="s">
        <v>210</v>
      </c>
      <c r="D114" s="69">
        <v>18364000</v>
      </c>
      <c r="E114" s="70">
        <v>17719000</v>
      </c>
      <c r="F114" s="70">
        <v>15141448</v>
      </c>
      <c r="G114" s="71">
        <f t="shared" si="21"/>
        <v>0.8545317455838366</v>
      </c>
      <c r="H114" s="69">
        <v>0</v>
      </c>
      <c r="I114" s="70">
        <v>1558144</v>
      </c>
      <c r="J114" s="70">
        <v>688017</v>
      </c>
      <c r="K114" s="69">
        <v>2246161</v>
      </c>
      <c r="L114" s="69">
        <v>357890</v>
      </c>
      <c r="M114" s="70">
        <v>778215</v>
      </c>
      <c r="N114" s="70">
        <v>350977</v>
      </c>
      <c r="O114" s="69">
        <v>1487082</v>
      </c>
      <c r="P114" s="69">
        <v>732778</v>
      </c>
      <c r="Q114" s="70">
        <v>759066</v>
      </c>
      <c r="R114" s="70">
        <v>2758204</v>
      </c>
      <c r="S114" s="69">
        <v>4250048</v>
      </c>
      <c r="T114" s="69">
        <v>1486164</v>
      </c>
      <c r="U114" s="70">
        <v>2142019</v>
      </c>
      <c r="V114" s="70">
        <v>3529974</v>
      </c>
      <c r="W114" s="72">
        <v>7158157</v>
      </c>
    </row>
    <row r="115" spans="1:23" ht="12.75">
      <c r="A115" s="66" t="s">
        <v>28</v>
      </c>
      <c r="B115" s="67" t="s">
        <v>211</v>
      </c>
      <c r="C115" s="68" t="s">
        <v>212</v>
      </c>
      <c r="D115" s="69">
        <v>698424000</v>
      </c>
      <c r="E115" s="70">
        <v>762591022</v>
      </c>
      <c r="F115" s="70">
        <v>584184279</v>
      </c>
      <c r="G115" s="71">
        <f t="shared" si="21"/>
        <v>0.76605187072344</v>
      </c>
      <c r="H115" s="69">
        <v>8444132</v>
      </c>
      <c r="I115" s="70">
        <v>15091329</v>
      </c>
      <c r="J115" s="70">
        <v>32660041</v>
      </c>
      <c r="K115" s="69">
        <v>56195502</v>
      </c>
      <c r="L115" s="69">
        <v>34165839</v>
      </c>
      <c r="M115" s="70">
        <v>64251732</v>
      </c>
      <c r="N115" s="70">
        <v>60574055</v>
      </c>
      <c r="O115" s="69">
        <v>158991626</v>
      </c>
      <c r="P115" s="69">
        <v>18469082</v>
      </c>
      <c r="Q115" s="70">
        <v>22414706</v>
      </c>
      <c r="R115" s="70">
        <v>41390312</v>
      </c>
      <c r="S115" s="69">
        <v>82274100</v>
      </c>
      <c r="T115" s="69">
        <v>25992103</v>
      </c>
      <c r="U115" s="70">
        <v>45618341</v>
      </c>
      <c r="V115" s="70">
        <v>215112607</v>
      </c>
      <c r="W115" s="72">
        <v>286723051</v>
      </c>
    </row>
    <row r="116" spans="1:23" ht="12.75">
      <c r="A116" s="66" t="s">
        <v>28</v>
      </c>
      <c r="B116" s="67" t="s">
        <v>213</v>
      </c>
      <c r="C116" s="68" t="s">
        <v>214</v>
      </c>
      <c r="D116" s="69">
        <v>22985000</v>
      </c>
      <c r="E116" s="70">
        <v>129248171</v>
      </c>
      <c r="F116" s="70">
        <v>20400709</v>
      </c>
      <c r="G116" s="71">
        <f t="shared" si="21"/>
        <v>0.15784137479206573</v>
      </c>
      <c r="H116" s="69">
        <v>192980</v>
      </c>
      <c r="I116" s="70">
        <v>1629731</v>
      </c>
      <c r="J116" s="70">
        <v>715415</v>
      </c>
      <c r="K116" s="69">
        <v>2538126</v>
      </c>
      <c r="L116" s="69">
        <v>0</v>
      </c>
      <c r="M116" s="70">
        <v>3748973</v>
      </c>
      <c r="N116" s="70">
        <v>1927161</v>
      </c>
      <c r="O116" s="69">
        <v>5676134</v>
      </c>
      <c r="P116" s="69">
        <v>0</v>
      </c>
      <c r="Q116" s="70">
        <v>1484476</v>
      </c>
      <c r="R116" s="70">
        <v>3260513</v>
      </c>
      <c r="S116" s="69">
        <v>4744989</v>
      </c>
      <c r="T116" s="69">
        <v>2457031</v>
      </c>
      <c r="U116" s="70">
        <v>1920508</v>
      </c>
      <c r="V116" s="70">
        <v>3063921</v>
      </c>
      <c r="W116" s="72">
        <v>7441460</v>
      </c>
    </row>
    <row r="117" spans="1:23" ht="12.75">
      <c r="A117" s="66" t="s">
        <v>28</v>
      </c>
      <c r="B117" s="67" t="s">
        <v>215</v>
      </c>
      <c r="C117" s="68" t="s">
        <v>216</v>
      </c>
      <c r="D117" s="69">
        <v>21005250</v>
      </c>
      <c r="E117" s="70">
        <v>22679144</v>
      </c>
      <c r="F117" s="70">
        <v>17777156</v>
      </c>
      <c r="G117" s="71">
        <f t="shared" si="21"/>
        <v>0.7838548051019915</v>
      </c>
      <c r="H117" s="69">
        <v>0</v>
      </c>
      <c r="I117" s="70">
        <v>3352191</v>
      </c>
      <c r="J117" s="70">
        <v>0</v>
      </c>
      <c r="K117" s="69">
        <v>3352191</v>
      </c>
      <c r="L117" s="69">
        <v>1483234</v>
      </c>
      <c r="M117" s="70">
        <v>4631088</v>
      </c>
      <c r="N117" s="70">
        <v>3007958</v>
      </c>
      <c r="O117" s="69">
        <v>9122280</v>
      </c>
      <c r="P117" s="69">
        <v>23593</v>
      </c>
      <c r="Q117" s="70">
        <v>2307</v>
      </c>
      <c r="R117" s="70">
        <v>0</v>
      </c>
      <c r="S117" s="69">
        <v>25900</v>
      </c>
      <c r="T117" s="69">
        <v>2439606</v>
      </c>
      <c r="U117" s="70">
        <v>1829395</v>
      </c>
      <c r="V117" s="70">
        <v>1007784</v>
      </c>
      <c r="W117" s="72">
        <v>5276785</v>
      </c>
    </row>
    <row r="118" spans="1:23" ht="12.75">
      <c r="A118" s="66" t="s">
        <v>43</v>
      </c>
      <c r="B118" s="67" t="s">
        <v>217</v>
      </c>
      <c r="C118" s="68" t="s">
        <v>218</v>
      </c>
      <c r="D118" s="69">
        <v>201043639</v>
      </c>
      <c r="E118" s="70">
        <v>201043639</v>
      </c>
      <c r="F118" s="70">
        <v>118657017</v>
      </c>
      <c r="G118" s="71">
        <f t="shared" si="21"/>
        <v>0.5902052787653729</v>
      </c>
      <c r="H118" s="69">
        <v>0</v>
      </c>
      <c r="I118" s="70">
        <v>26012276</v>
      </c>
      <c r="J118" s="70">
        <v>8527868</v>
      </c>
      <c r="K118" s="69">
        <v>34540144</v>
      </c>
      <c r="L118" s="69">
        <v>8040229</v>
      </c>
      <c r="M118" s="70">
        <v>8415176</v>
      </c>
      <c r="N118" s="70">
        <v>20088850</v>
      </c>
      <c r="O118" s="69">
        <v>36544255</v>
      </c>
      <c r="P118" s="69">
        <v>0</v>
      </c>
      <c r="Q118" s="70">
        <v>29397000</v>
      </c>
      <c r="R118" s="70">
        <v>0</v>
      </c>
      <c r="S118" s="69">
        <v>29397000</v>
      </c>
      <c r="T118" s="69">
        <v>17575985</v>
      </c>
      <c r="U118" s="70">
        <v>0</v>
      </c>
      <c r="V118" s="70">
        <v>599633</v>
      </c>
      <c r="W118" s="72">
        <v>18175618</v>
      </c>
    </row>
    <row r="119" spans="1:23" ht="12.75">
      <c r="A119" s="73"/>
      <c r="B119" s="74" t="s">
        <v>219</v>
      </c>
      <c r="C119" s="75"/>
      <c r="D119" s="76">
        <f>SUM(D111:D118)</f>
        <v>1044908660</v>
      </c>
      <c r="E119" s="77">
        <f>SUM(E111:E118)</f>
        <v>1238166747</v>
      </c>
      <c r="F119" s="77">
        <f>SUM(F111:F118)</f>
        <v>843420089</v>
      </c>
      <c r="G119" s="78">
        <f t="shared" si="21"/>
        <v>0.6811845747299818</v>
      </c>
      <c r="H119" s="76">
        <f aca="true" t="shared" si="24" ref="H119:W119">SUM(H111:H118)</f>
        <v>15104754</v>
      </c>
      <c r="I119" s="77">
        <f t="shared" si="24"/>
        <v>49865253</v>
      </c>
      <c r="J119" s="77">
        <f t="shared" si="24"/>
        <v>51657544</v>
      </c>
      <c r="K119" s="76">
        <f t="shared" si="24"/>
        <v>116627551</v>
      </c>
      <c r="L119" s="76">
        <f t="shared" si="24"/>
        <v>46929430</v>
      </c>
      <c r="M119" s="77">
        <f t="shared" si="24"/>
        <v>84442916</v>
      </c>
      <c r="N119" s="77">
        <f t="shared" si="24"/>
        <v>97513556</v>
      </c>
      <c r="O119" s="76">
        <f t="shared" si="24"/>
        <v>228885902</v>
      </c>
      <c r="P119" s="76">
        <f t="shared" si="24"/>
        <v>21207639</v>
      </c>
      <c r="Q119" s="77">
        <f t="shared" si="24"/>
        <v>60362559</v>
      </c>
      <c r="R119" s="77">
        <f t="shared" si="24"/>
        <v>53976130</v>
      </c>
      <c r="S119" s="76">
        <f t="shared" si="24"/>
        <v>135546328</v>
      </c>
      <c r="T119" s="76">
        <f t="shared" si="24"/>
        <v>52714441</v>
      </c>
      <c r="U119" s="77">
        <f t="shared" si="24"/>
        <v>75245111</v>
      </c>
      <c r="V119" s="77">
        <f t="shared" si="24"/>
        <v>234400756</v>
      </c>
      <c r="W119" s="79">
        <f t="shared" si="24"/>
        <v>362360308</v>
      </c>
    </row>
    <row r="120" spans="1:23" ht="12.75">
      <c r="A120" s="66" t="s">
        <v>28</v>
      </c>
      <c r="B120" s="67" t="s">
        <v>220</v>
      </c>
      <c r="C120" s="68" t="s">
        <v>221</v>
      </c>
      <c r="D120" s="69">
        <v>75906000</v>
      </c>
      <c r="E120" s="70">
        <v>87858109</v>
      </c>
      <c r="F120" s="70">
        <v>85337365</v>
      </c>
      <c r="G120" s="71">
        <f t="shared" si="21"/>
        <v>0.9713089203866202</v>
      </c>
      <c r="H120" s="69">
        <v>3874555</v>
      </c>
      <c r="I120" s="70">
        <v>7028558</v>
      </c>
      <c r="J120" s="70">
        <v>11752518</v>
      </c>
      <c r="K120" s="69">
        <v>22655631</v>
      </c>
      <c r="L120" s="69">
        <v>5491421</v>
      </c>
      <c r="M120" s="70">
        <v>5252572</v>
      </c>
      <c r="N120" s="70">
        <v>1795791</v>
      </c>
      <c r="O120" s="69">
        <v>12539784</v>
      </c>
      <c r="P120" s="69">
        <v>313818</v>
      </c>
      <c r="Q120" s="70">
        <v>2548039</v>
      </c>
      <c r="R120" s="70">
        <v>21184684</v>
      </c>
      <c r="S120" s="69">
        <v>24046541</v>
      </c>
      <c r="T120" s="69">
        <v>6621844</v>
      </c>
      <c r="U120" s="70">
        <v>8453594</v>
      </c>
      <c r="V120" s="70">
        <v>11019971</v>
      </c>
      <c r="W120" s="72">
        <v>26095409</v>
      </c>
    </row>
    <row r="121" spans="1:23" ht="12.75">
      <c r="A121" s="66" t="s">
        <v>28</v>
      </c>
      <c r="B121" s="67" t="s">
        <v>222</v>
      </c>
      <c r="C121" s="68" t="s">
        <v>223</v>
      </c>
      <c r="D121" s="69">
        <v>53876000</v>
      </c>
      <c r="E121" s="70">
        <v>56576000</v>
      </c>
      <c r="F121" s="70">
        <v>42036014</v>
      </c>
      <c r="G121" s="71">
        <f t="shared" si="21"/>
        <v>0.7430008130656108</v>
      </c>
      <c r="H121" s="69">
        <v>0</v>
      </c>
      <c r="I121" s="70">
        <v>0</v>
      </c>
      <c r="J121" s="70">
        <v>6058010</v>
      </c>
      <c r="K121" s="69">
        <v>6058010</v>
      </c>
      <c r="L121" s="69">
        <v>2674995</v>
      </c>
      <c r="M121" s="70">
        <v>2125785</v>
      </c>
      <c r="N121" s="70">
        <v>6956796</v>
      </c>
      <c r="O121" s="69">
        <v>11757576</v>
      </c>
      <c r="P121" s="69">
        <v>5287</v>
      </c>
      <c r="Q121" s="70">
        <v>3278703</v>
      </c>
      <c r="R121" s="70">
        <v>7377846</v>
      </c>
      <c r="S121" s="69">
        <v>10661836</v>
      </c>
      <c r="T121" s="69">
        <v>3981711</v>
      </c>
      <c r="U121" s="70">
        <v>2535773</v>
      </c>
      <c r="V121" s="70">
        <v>7041108</v>
      </c>
      <c r="W121" s="72">
        <v>13558592</v>
      </c>
    </row>
    <row r="122" spans="1:23" ht="12.75">
      <c r="A122" s="66" t="s">
        <v>28</v>
      </c>
      <c r="B122" s="67" t="s">
        <v>224</v>
      </c>
      <c r="C122" s="68" t="s">
        <v>225</v>
      </c>
      <c r="D122" s="69">
        <v>89637597</v>
      </c>
      <c r="E122" s="70">
        <v>102953002</v>
      </c>
      <c r="F122" s="70">
        <v>82005431</v>
      </c>
      <c r="G122" s="71">
        <f t="shared" si="21"/>
        <v>0.796532683913384</v>
      </c>
      <c r="H122" s="69">
        <v>0</v>
      </c>
      <c r="I122" s="70">
        <v>1032282</v>
      </c>
      <c r="J122" s="70">
        <v>472067</v>
      </c>
      <c r="K122" s="69">
        <v>1504349</v>
      </c>
      <c r="L122" s="69">
        <v>4133722</v>
      </c>
      <c r="M122" s="70">
        <v>4133722</v>
      </c>
      <c r="N122" s="70">
        <v>4971721</v>
      </c>
      <c r="O122" s="69">
        <v>13239165</v>
      </c>
      <c r="P122" s="69">
        <v>7131580</v>
      </c>
      <c r="Q122" s="70">
        <v>8950722</v>
      </c>
      <c r="R122" s="70">
        <v>5774919</v>
      </c>
      <c r="S122" s="69">
        <v>21857221</v>
      </c>
      <c r="T122" s="69">
        <v>5186083</v>
      </c>
      <c r="U122" s="70">
        <v>6369269</v>
      </c>
      <c r="V122" s="70">
        <v>33849344</v>
      </c>
      <c r="W122" s="72">
        <v>45404696</v>
      </c>
    </row>
    <row r="123" spans="1:23" ht="12.75">
      <c r="A123" s="66" t="s">
        <v>43</v>
      </c>
      <c r="B123" s="67" t="s">
        <v>226</v>
      </c>
      <c r="C123" s="68" t="s">
        <v>227</v>
      </c>
      <c r="D123" s="69">
        <v>371539000</v>
      </c>
      <c r="E123" s="70">
        <v>368089000</v>
      </c>
      <c r="F123" s="70">
        <v>340950729</v>
      </c>
      <c r="G123" s="71">
        <f t="shared" si="21"/>
        <v>0.9262725291981015</v>
      </c>
      <c r="H123" s="69">
        <v>27318000</v>
      </c>
      <c r="I123" s="70">
        <v>12132000</v>
      </c>
      <c r="J123" s="70">
        <v>13431000</v>
      </c>
      <c r="K123" s="69">
        <v>52881000</v>
      </c>
      <c r="L123" s="69">
        <v>51245000</v>
      </c>
      <c r="M123" s="70">
        <v>36124729</v>
      </c>
      <c r="N123" s="70">
        <v>0</v>
      </c>
      <c r="O123" s="69">
        <v>87369729</v>
      </c>
      <c r="P123" s="69">
        <v>77496000</v>
      </c>
      <c r="Q123" s="70">
        <v>11947000</v>
      </c>
      <c r="R123" s="70">
        <v>25634000</v>
      </c>
      <c r="S123" s="69">
        <v>115077000</v>
      </c>
      <c r="T123" s="69">
        <v>2671000</v>
      </c>
      <c r="U123" s="70">
        <v>153000</v>
      </c>
      <c r="V123" s="70">
        <v>82799000</v>
      </c>
      <c r="W123" s="72">
        <v>85623000</v>
      </c>
    </row>
    <row r="124" spans="1:23" ht="12.75">
      <c r="A124" s="73"/>
      <c r="B124" s="74" t="s">
        <v>228</v>
      </c>
      <c r="C124" s="75"/>
      <c r="D124" s="76">
        <f>SUM(D120:D123)</f>
        <v>590958597</v>
      </c>
      <c r="E124" s="77">
        <f>SUM(E120:E123)</f>
        <v>615476111</v>
      </c>
      <c r="F124" s="77">
        <f>SUM(F120:F123)</f>
        <v>550329539</v>
      </c>
      <c r="G124" s="78">
        <f t="shared" si="21"/>
        <v>0.8941525579373787</v>
      </c>
      <c r="H124" s="76">
        <f aca="true" t="shared" si="25" ref="H124:W124">SUM(H120:H123)</f>
        <v>31192555</v>
      </c>
      <c r="I124" s="77">
        <f t="shared" si="25"/>
        <v>20192840</v>
      </c>
      <c r="J124" s="77">
        <f t="shared" si="25"/>
        <v>31713595</v>
      </c>
      <c r="K124" s="76">
        <f t="shared" si="25"/>
        <v>83098990</v>
      </c>
      <c r="L124" s="76">
        <f t="shared" si="25"/>
        <v>63545138</v>
      </c>
      <c r="M124" s="77">
        <f t="shared" si="25"/>
        <v>47636808</v>
      </c>
      <c r="N124" s="77">
        <f t="shared" si="25"/>
        <v>13724308</v>
      </c>
      <c r="O124" s="76">
        <f t="shared" si="25"/>
        <v>124906254</v>
      </c>
      <c r="P124" s="76">
        <f t="shared" si="25"/>
        <v>84946685</v>
      </c>
      <c r="Q124" s="77">
        <f t="shared" si="25"/>
        <v>26724464</v>
      </c>
      <c r="R124" s="77">
        <f t="shared" si="25"/>
        <v>59971449</v>
      </c>
      <c r="S124" s="76">
        <f t="shared" si="25"/>
        <v>171642598</v>
      </c>
      <c r="T124" s="76">
        <f t="shared" si="25"/>
        <v>18460638</v>
      </c>
      <c r="U124" s="77">
        <f t="shared" si="25"/>
        <v>17511636</v>
      </c>
      <c r="V124" s="77">
        <f t="shared" si="25"/>
        <v>134709423</v>
      </c>
      <c r="W124" s="79">
        <f t="shared" si="25"/>
        <v>170681697</v>
      </c>
    </row>
    <row r="125" spans="1:23" ht="12.75">
      <c r="A125" s="66" t="s">
        <v>28</v>
      </c>
      <c r="B125" s="67" t="s">
        <v>229</v>
      </c>
      <c r="C125" s="68" t="s">
        <v>230</v>
      </c>
      <c r="D125" s="69">
        <v>126725620</v>
      </c>
      <c r="E125" s="70">
        <v>36069800</v>
      </c>
      <c r="F125" s="70">
        <v>39367552</v>
      </c>
      <c r="G125" s="71">
        <f t="shared" si="21"/>
        <v>1.0914269555140312</v>
      </c>
      <c r="H125" s="69">
        <v>4222688</v>
      </c>
      <c r="I125" s="70">
        <v>5503214</v>
      </c>
      <c r="J125" s="70">
        <v>224500</v>
      </c>
      <c r="K125" s="69">
        <v>9950402</v>
      </c>
      <c r="L125" s="69">
        <v>4023339</v>
      </c>
      <c r="M125" s="70">
        <v>2588260</v>
      </c>
      <c r="N125" s="70">
        <v>4648593</v>
      </c>
      <c r="O125" s="69">
        <v>11260192</v>
      </c>
      <c r="P125" s="69">
        <v>5597433</v>
      </c>
      <c r="Q125" s="70">
        <v>1774563</v>
      </c>
      <c r="R125" s="70">
        <v>6204938</v>
      </c>
      <c r="S125" s="69">
        <v>13576934</v>
      </c>
      <c r="T125" s="69">
        <v>2142524</v>
      </c>
      <c r="U125" s="70">
        <v>1082138</v>
      </c>
      <c r="V125" s="70">
        <v>1355362</v>
      </c>
      <c r="W125" s="72">
        <v>4580024</v>
      </c>
    </row>
    <row r="126" spans="1:23" ht="12.75">
      <c r="A126" s="66" t="s">
        <v>28</v>
      </c>
      <c r="B126" s="67" t="s">
        <v>231</v>
      </c>
      <c r="C126" s="68" t="s">
        <v>232</v>
      </c>
      <c r="D126" s="69">
        <v>103028860</v>
      </c>
      <c r="E126" s="70">
        <v>103028860</v>
      </c>
      <c r="F126" s="70">
        <v>63278024</v>
      </c>
      <c r="G126" s="71">
        <f t="shared" si="21"/>
        <v>0.614177658570618</v>
      </c>
      <c r="H126" s="69">
        <v>0</v>
      </c>
      <c r="I126" s="70">
        <v>15249095</v>
      </c>
      <c r="J126" s="70">
        <v>6060831</v>
      </c>
      <c r="K126" s="69">
        <v>21309926</v>
      </c>
      <c r="L126" s="69">
        <v>44698</v>
      </c>
      <c r="M126" s="70">
        <v>1726056</v>
      </c>
      <c r="N126" s="70">
        <v>7897776</v>
      </c>
      <c r="O126" s="69">
        <v>9668530</v>
      </c>
      <c r="P126" s="69">
        <v>6029631</v>
      </c>
      <c r="Q126" s="70">
        <v>0</v>
      </c>
      <c r="R126" s="70">
        <v>3817781</v>
      </c>
      <c r="S126" s="69">
        <v>9847412</v>
      </c>
      <c r="T126" s="69">
        <v>6089137</v>
      </c>
      <c r="U126" s="70">
        <v>2761894</v>
      </c>
      <c r="V126" s="70">
        <v>13601125</v>
      </c>
      <c r="W126" s="72">
        <v>22452156</v>
      </c>
    </row>
    <row r="127" spans="1:23" ht="12.75">
      <c r="A127" s="66" t="s">
        <v>28</v>
      </c>
      <c r="B127" s="67" t="s">
        <v>233</v>
      </c>
      <c r="C127" s="68" t="s">
        <v>234</v>
      </c>
      <c r="D127" s="69">
        <v>72022000</v>
      </c>
      <c r="E127" s="70">
        <v>37800000</v>
      </c>
      <c r="F127" s="70">
        <v>27751499</v>
      </c>
      <c r="G127" s="71">
        <f t="shared" si="21"/>
        <v>0.7341666402116402</v>
      </c>
      <c r="H127" s="69">
        <v>1261989</v>
      </c>
      <c r="I127" s="70">
        <v>7204715</v>
      </c>
      <c r="J127" s="70">
        <v>4574648</v>
      </c>
      <c r="K127" s="69">
        <v>13041352</v>
      </c>
      <c r="L127" s="69">
        <v>14999</v>
      </c>
      <c r="M127" s="70">
        <v>14999</v>
      </c>
      <c r="N127" s="70">
        <v>14999</v>
      </c>
      <c r="O127" s="69">
        <v>44997</v>
      </c>
      <c r="P127" s="69">
        <v>2536879</v>
      </c>
      <c r="Q127" s="70">
        <v>1547896</v>
      </c>
      <c r="R127" s="70">
        <v>3568795</v>
      </c>
      <c r="S127" s="69">
        <v>7653570</v>
      </c>
      <c r="T127" s="69">
        <v>3505790</v>
      </c>
      <c r="U127" s="70">
        <v>0</v>
      </c>
      <c r="V127" s="70">
        <v>3505790</v>
      </c>
      <c r="W127" s="72">
        <v>7011580</v>
      </c>
    </row>
    <row r="128" spans="1:23" ht="12.75">
      <c r="A128" s="66" t="s">
        <v>28</v>
      </c>
      <c r="B128" s="67" t="s">
        <v>235</v>
      </c>
      <c r="C128" s="68" t="s">
        <v>236</v>
      </c>
      <c r="D128" s="69">
        <v>76546000</v>
      </c>
      <c r="E128" s="70">
        <v>76546000</v>
      </c>
      <c r="F128" s="70">
        <v>44639585</v>
      </c>
      <c r="G128" s="71">
        <f t="shared" si="21"/>
        <v>0.5831733206176678</v>
      </c>
      <c r="H128" s="69">
        <v>0</v>
      </c>
      <c r="I128" s="70">
        <v>769</v>
      </c>
      <c r="J128" s="70">
        <v>107180</v>
      </c>
      <c r="K128" s="69">
        <v>107949</v>
      </c>
      <c r="L128" s="69">
        <v>568190</v>
      </c>
      <c r="M128" s="70">
        <v>520874</v>
      </c>
      <c r="N128" s="70">
        <v>1321503</v>
      </c>
      <c r="O128" s="69">
        <v>2410567</v>
      </c>
      <c r="P128" s="69">
        <v>878536</v>
      </c>
      <c r="Q128" s="70">
        <v>10648221</v>
      </c>
      <c r="R128" s="70">
        <v>3990021</v>
      </c>
      <c r="S128" s="69">
        <v>15516778</v>
      </c>
      <c r="T128" s="69">
        <v>2236369</v>
      </c>
      <c r="U128" s="70">
        <v>3326192</v>
      </c>
      <c r="V128" s="70">
        <v>21041730</v>
      </c>
      <c r="W128" s="72">
        <v>26604291</v>
      </c>
    </row>
    <row r="129" spans="1:23" ht="12.75">
      <c r="A129" s="66" t="s">
        <v>43</v>
      </c>
      <c r="B129" s="67" t="s">
        <v>237</v>
      </c>
      <c r="C129" s="68" t="s">
        <v>238</v>
      </c>
      <c r="D129" s="69">
        <v>372432000</v>
      </c>
      <c r="E129" s="70">
        <v>373222749</v>
      </c>
      <c r="F129" s="70">
        <v>284393719</v>
      </c>
      <c r="G129" s="71">
        <f t="shared" si="21"/>
        <v>0.7619945991019963</v>
      </c>
      <c r="H129" s="69">
        <v>82650</v>
      </c>
      <c r="I129" s="70">
        <v>20962108</v>
      </c>
      <c r="J129" s="70">
        <v>15579277</v>
      </c>
      <c r="K129" s="69">
        <v>36624035</v>
      </c>
      <c r="L129" s="69">
        <v>20488102</v>
      </c>
      <c r="M129" s="70">
        <v>31720594</v>
      </c>
      <c r="N129" s="70">
        <v>31856245</v>
      </c>
      <c r="O129" s="69">
        <v>84064941</v>
      </c>
      <c r="P129" s="69">
        <v>6211603</v>
      </c>
      <c r="Q129" s="70">
        <v>18250847</v>
      </c>
      <c r="R129" s="70">
        <v>31367535</v>
      </c>
      <c r="S129" s="69">
        <v>55829985</v>
      </c>
      <c r="T129" s="69">
        <v>7207600</v>
      </c>
      <c r="U129" s="70">
        <v>28356365</v>
      </c>
      <c r="V129" s="70">
        <v>72310793</v>
      </c>
      <c r="W129" s="72">
        <v>107874758</v>
      </c>
    </row>
    <row r="130" spans="1:23" ht="12.75">
      <c r="A130" s="73"/>
      <c r="B130" s="74" t="s">
        <v>239</v>
      </c>
      <c r="C130" s="75"/>
      <c r="D130" s="76">
        <f>SUM(D125:D129)</f>
        <v>750754480</v>
      </c>
      <c r="E130" s="77">
        <f>SUM(E125:E129)</f>
        <v>626667409</v>
      </c>
      <c r="F130" s="77">
        <f>SUM(F125:F129)</f>
        <v>459430379</v>
      </c>
      <c r="G130" s="78">
        <f t="shared" si="21"/>
        <v>0.7331327150603423</v>
      </c>
      <c r="H130" s="76">
        <f aca="true" t="shared" si="26" ref="H130:W130">SUM(H125:H129)</f>
        <v>5567327</v>
      </c>
      <c r="I130" s="77">
        <f t="shared" si="26"/>
        <v>48919901</v>
      </c>
      <c r="J130" s="77">
        <f t="shared" si="26"/>
        <v>26546436</v>
      </c>
      <c r="K130" s="76">
        <f t="shared" si="26"/>
        <v>81033664</v>
      </c>
      <c r="L130" s="76">
        <f t="shared" si="26"/>
        <v>25139328</v>
      </c>
      <c r="M130" s="77">
        <f t="shared" si="26"/>
        <v>36570783</v>
      </c>
      <c r="N130" s="77">
        <f t="shared" si="26"/>
        <v>45739116</v>
      </c>
      <c r="O130" s="76">
        <f t="shared" si="26"/>
        <v>107449227</v>
      </c>
      <c r="P130" s="76">
        <f t="shared" si="26"/>
        <v>21254082</v>
      </c>
      <c r="Q130" s="77">
        <f t="shared" si="26"/>
        <v>32221527</v>
      </c>
      <c r="R130" s="77">
        <f t="shared" si="26"/>
        <v>48949070</v>
      </c>
      <c r="S130" s="76">
        <f t="shared" si="26"/>
        <v>102424679</v>
      </c>
      <c r="T130" s="76">
        <f t="shared" si="26"/>
        <v>21181420</v>
      </c>
      <c r="U130" s="77">
        <f t="shared" si="26"/>
        <v>35526589</v>
      </c>
      <c r="V130" s="77">
        <f t="shared" si="26"/>
        <v>111814800</v>
      </c>
      <c r="W130" s="79">
        <f t="shared" si="26"/>
        <v>168522809</v>
      </c>
    </row>
    <row r="131" spans="1:23" ht="12.75">
      <c r="A131" s="66" t="s">
        <v>28</v>
      </c>
      <c r="B131" s="67" t="s">
        <v>240</v>
      </c>
      <c r="C131" s="68" t="s">
        <v>241</v>
      </c>
      <c r="D131" s="69">
        <v>252778405</v>
      </c>
      <c r="E131" s="70">
        <v>232863213</v>
      </c>
      <c r="F131" s="70">
        <v>179893035</v>
      </c>
      <c r="G131" s="71">
        <f t="shared" si="21"/>
        <v>0.7725266377733954</v>
      </c>
      <c r="H131" s="69">
        <v>381524</v>
      </c>
      <c r="I131" s="70">
        <v>6685136</v>
      </c>
      <c r="J131" s="70">
        <v>17659609</v>
      </c>
      <c r="K131" s="69">
        <v>24726269</v>
      </c>
      <c r="L131" s="69">
        <v>9984260</v>
      </c>
      <c r="M131" s="70">
        <v>25743230</v>
      </c>
      <c r="N131" s="70">
        <v>27268442</v>
      </c>
      <c r="O131" s="69">
        <v>62995932</v>
      </c>
      <c r="P131" s="69">
        <v>7589686</v>
      </c>
      <c r="Q131" s="70">
        <v>24794595</v>
      </c>
      <c r="R131" s="70">
        <v>11150352</v>
      </c>
      <c r="S131" s="69">
        <v>43534633</v>
      </c>
      <c r="T131" s="69">
        <v>15837627</v>
      </c>
      <c r="U131" s="70">
        <v>13848529</v>
      </c>
      <c r="V131" s="70">
        <v>18950045</v>
      </c>
      <c r="W131" s="72">
        <v>48636201</v>
      </c>
    </row>
    <row r="132" spans="1:23" ht="12.75">
      <c r="A132" s="66" t="s">
        <v>28</v>
      </c>
      <c r="B132" s="67" t="s">
        <v>242</v>
      </c>
      <c r="C132" s="68" t="s">
        <v>243</v>
      </c>
      <c r="D132" s="69">
        <v>19743780</v>
      </c>
      <c r="E132" s="70">
        <v>22153000</v>
      </c>
      <c r="F132" s="70">
        <v>18338471</v>
      </c>
      <c r="G132" s="71">
        <f t="shared" si="21"/>
        <v>0.8278098225973909</v>
      </c>
      <c r="H132" s="69">
        <v>0</v>
      </c>
      <c r="I132" s="70">
        <v>182000</v>
      </c>
      <c r="J132" s="70">
        <v>0</v>
      </c>
      <c r="K132" s="69">
        <v>182000</v>
      </c>
      <c r="L132" s="69">
        <v>1212159</v>
      </c>
      <c r="M132" s="70">
        <v>0</v>
      </c>
      <c r="N132" s="70">
        <v>2542644</v>
      </c>
      <c r="O132" s="69">
        <v>3754803</v>
      </c>
      <c r="P132" s="69">
        <v>0</v>
      </c>
      <c r="Q132" s="70">
        <v>910350</v>
      </c>
      <c r="R132" s="70">
        <v>2903847</v>
      </c>
      <c r="S132" s="69">
        <v>3814197</v>
      </c>
      <c r="T132" s="69">
        <v>4227940</v>
      </c>
      <c r="U132" s="70">
        <v>3521067</v>
      </c>
      <c r="V132" s="70">
        <v>2838464</v>
      </c>
      <c r="W132" s="72">
        <v>10587471</v>
      </c>
    </row>
    <row r="133" spans="1:23" ht="12.75">
      <c r="A133" s="66" t="s">
        <v>28</v>
      </c>
      <c r="B133" s="67" t="s">
        <v>244</v>
      </c>
      <c r="C133" s="68" t="s">
        <v>245</v>
      </c>
      <c r="D133" s="69">
        <v>63247686</v>
      </c>
      <c r="E133" s="70">
        <v>63247686</v>
      </c>
      <c r="F133" s="70">
        <v>25968357</v>
      </c>
      <c r="G133" s="71">
        <f t="shared" si="21"/>
        <v>0.410581930222712</v>
      </c>
      <c r="H133" s="69">
        <v>24168</v>
      </c>
      <c r="I133" s="70">
        <v>54745</v>
      </c>
      <c r="J133" s="70">
        <v>344402</v>
      </c>
      <c r="K133" s="69">
        <v>423315</v>
      </c>
      <c r="L133" s="69">
        <v>4318033</v>
      </c>
      <c r="M133" s="70">
        <v>3426661</v>
      </c>
      <c r="N133" s="70">
        <v>3107859</v>
      </c>
      <c r="O133" s="69">
        <v>10852553</v>
      </c>
      <c r="P133" s="69">
        <v>2346161</v>
      </c>
      <c r="Q133" s="70">
        <v>1195451</v>
      </c>
      <c r="R133" s="70">
        <v>2435870</v>
      </c>
      <c r="S133" s="69">
        <v>5977482</v>
      </c>
      <c r="T133" s="69">
        <v>3942194</v>
      </c>
      <c r="U133" s="70">
        <v>3753699</v>
      </c>
      <c r="V133" s="70">
        <v>1019114</v>
      </c>
      <c r="W133" s="72">
        <v>8715007</v>
      </c>
    </row>
    <row r="134" spans="1:23" ht="12.75">
      <c r="A134" s="66" t="s">
        <v>43</v>
      </c>
      <c r="B134" s="67" t="s">
        <v>246</v>
      </c>
      <c r="C134" s="68" t="s">
        <v>247</v>
      </c>
      <c r="D134" s="69">
        <v>120067000</v>
      </c>
      <c r="E134" s="70">
        <v>125265070</v>
      </c>
      <c r="F134" s="70">
        <v>84565004</v>
      </c>
      <c r="G134" s="71">
        <f t="shared" si="21"/>
        <v>0.6750884664016873</v>
      </c>
      <c r="H134" s="69">
        <v>12516545</v>
      </c>
      <c r="I134" s="70">
        <v>3232989</v>
      </c>
      <c r="J134" s="70">
        <v>7377403</v>
      </c>
      <c r="K134" s="69">
        <v>23126937</v>
      </c>
      <c r="L134" s="69">
        <v>11782655</v>
      </c>
      <c r="M134" s="70">
        <v>5166780</v>
      </c>
      <c r="N134" s="70">
        <v>10062855</v>
      </c>
      <c r="O134" s="69">
        <v>27012290</v>
      </c>
      <c r="P134" s="69">
        <v>5154345</v>
      </c>
      <c r="Q134" s="70">
        <v>2361244</v>
      </c>
      <c r="R134" s="70">
        <v>9370244</v>
      </c>
      <c r="S134" s="69">
        <v>16885833</v>
      </c>
      <c r="T134" s="69">
        <v>2805712</v>
      </c>
      <c r="U134" s="70">
        <v>7217805</v>
      </c>
      <c r="V134" s="70">
        <v>7516427</v>
      </c>
      <c r="W134" s="72">
        <v>17539944</v>
      </c>
    </row>
    <row r="135" spans="1:23" ht="12.75">
      <c r="A135" s="73"/>
      <c r="B135" s="74" t="s">
        <v>248</v>
      </c>
      <c r="C135" s="75"/>
      <c r="D135" s="76">
        <f>SUM(D131:D134)</f>
        <v>455836871</v>
      </c>
      <c r="E135" s="77">
        <f>SUM(E131:E134)</f>
        <v>443528969</v>
      </c>
      <c r="F135" s="77">
        <f>SUM(F131:F134)</f>
        <v>308764867</v>
      </c>
      <c r="G135" s="78">
        <f aca="true" t="shared" si="27" ref="G135:G168">IF($E135=0,0,$F135/$E135)</f>
        <v>0.696154904371083</v>
      </c>
      <c r="H135" s="76">
        <f aca="true" t="shared" si="28" ref="H135:W135">SUM(H131:H134)</f>
        <v>12922237</v>
      </c>
      <c r="I135" s="77">
        <f t="shared" si="28"/>
        <v>10154870</v>
      </c>
      <c r="J135" s="77">
        <f t="shared" si="28"/>
        <v>25381414</v>
      </c>
      <c r="K135" s="76">
        <f t="shared" si="28"/>
        <v>48458521</v>
      </c>
      <c r="L135" s="76">
        <f t="shared" si="28"/>
        <v>27297107</v>
      </c>
      <c r="M135" s="77">
        <f t="shared" si="28"/>
        <v>34336671</v>
      </c>
      <c r="N135" s="77">
        <f t="shared" si="28"/>
        <v>42981800</v>
      </c>
      <c r="O135" s="76">
        <f t="shared" si="28"/>
        <v>104615578</v>
      </c>
      <c r="P135" s="76">
        <f t="shared" si="28"/>
        <v>15090192</v>
      </c>
      <c r="Q135" s="77">
        <f t="shared" si="28"/>
        <v>29261640</v>
      </c>
      <c r="R135" s="77">
        <f t="shared" si="28"/>
        <v>25860313</v>
      </c>
      <c r="S135" s="76">
        <f t="shared" si="28"/>
        <v>70212145</v>
      </c>
      <c r="T135" s="76">
        <f t="shared" si="28"/>
        <v>26813473</v>
      </c>
      <c r="U135" s="77">
        <f t="shared" si="28"/>
        <v>28341100</v>
      </c>
      <c r="V135" s="77">
        <f t="shared" si="28"/>
        <v>30324050</v>
      </c>
      <c r="W135" s="79">
        <f t="shared" si="28"/>
        <v>85478623</v>
      </c>
    </row>
    <row r="136" spans="1:23" ht="12.75">
      <c r="A136" s="66" t="s">
        <v>28</v>
      </c>
      <c r="B136" s="67" t="s">
        <v>249</v>
      </c>
      <c r="C136" s="68" t="s">
        <v>250</v>
      </c>
      <c r="D136" s="69">
        <v>41764800</v>
      </c>
      <c r="E136" s="70">
        <v>41764800</v>
      </c>
      <c r="F136" s="70">
        <v>52275392</v>
      </c>
      <c r="G136" s="71">
        <f t="shared" si="27"/>
        <v>1.2516614948473355</v>
      </c>
      <c r="H136" s="69">
        <v>7228249</v>
      </c>
      <c r="I136" s="70">
        <v>1906312</v>
      </c>
      <c r="J136" s="70">
        <v>1931409</v>
      </c>
      <c r="K136" s="69">
        <v>11065970</v>
      </c>
      <c r="L136" s="69">
        <v>7338831</v>
      </c>
      <c r="M136" s="70">
        <v>1685852</v>
      </c>
      <c r="N136" s="70">
        <v>12061000</v>
      </c>
      <c r="O136" s="69">
        <v>21085683</v>
      </c>
      <c r="P136" s="69">
        <v>0</v>
      </c>
      <c r="Q136" s="70">
        <v>3932666</v>
      </c>
      <c r="R136" s="70">
        <v>3425536</v>
      </c>
      <c r="S136" s="69">
        <v>7358202</v>
      </c>
      <c r="T136" s="69">
        <v>2961891</v>
      </c>
      <c r="U136" s="70">
        <v>4550704</v>
      </c>
      <c r="V136" s="70">
        <v>5252942</v>
      </c>
      <c r="W136" s="72">
        <v>12765537</v>
      </c>
    </row>
    <row r="137" spans="1:23" ht="12.75">
      <c r="A137" s="66" t="s">
        <v>28</v>
      </c>
      <c r="B137" s="67" t="s">
        <v>251</v>
      </c>
      <c r="C137" s="68" t="s">
        <v>252</v>
      </c>
      <c r="D137" s="69">
        <v>64334969</v>
      </c>
      <c r="E137" s="70">
        <v>85995734</v>
      </c>
      <c r="F137" s="70">
        <v>39814947</v>
      </c>
      <c r="G137" s="71">
        <f t="shared" si="27"/>
        <v>0.46298746633176013</v>
      </c>
      <c r="H137" s="69">
        <v>8139068</v>
      </c>
      <c r="I137" s="70">
        <v>1754961</v>
      </c>
      <c r="J137" s="70">
        <v>2126314</v>
      </c>
      <c r="K137" s="69">
        <v>12020343</v>
      </c>
      <c r="L137" s="69">
        <v>965977</v>
      </c>
      <c r="M137" s="70">
        <v>5670378</v>
      </c>
      <c r="N137" s="70">
        <v>3324840</v>
      </c>
      <c r="O137" s="69">
        <v>9961195</v>
      </c>
      <c r="P137" s="69">
        <v>4746020</v>
      </c>
      <c r="Q137" s="70">
        <v>2419466</v>
      </c>
      <c r="R137" s="70">
        <v>3197377</v>
      </c>
      <c r="S137" s="69">
        <v>10362863</v>
      </c>
      <c r="T137" s="69">
        <v>3324840</v>
      </c>
      <c r="U137" s="70">
        <v>1346844</v>
      </c>
      <c r="V137" s="70">
        <v>2798862</v>
      </c>
      <c r="W137" s="72">
        <v>7470546</v>
      </c>
    </row>
    <row r="138" spans="1:23" ht="12.75">
      <c r="A138" s="66" t="s">
        <v>28</v>
      </c>
      <c r="B138" s="67" t="s">
        <v>253</v>
      </c>
      <c r="C138" s="68" t="s">
        <v>254</v>
      </c>
      <c r="D138" s="69">
        <v>0</v>
      </c>
      <c r="E138" s="70">
        <v>0</v>
      </c>
      <c r="F138" s="70">
        <v>6965474723</v>
      </c>
      <c r="G138" s="71">
        <f t="shared" si="27"/>
        <v>0</v>
      </c>
      <c r="H138" s="69">
        <v>0</v>
      </c>
      <c r="I138" s="70">
        <v>0</v>
      </c>
      <c r="J138" s="70">
        <v>0</v>
      </c>
      <c r="K138" s="69">
        <v>0</v>
      </c>
      <c r="L138" s="69">
        <v>0</v>
      </c>
      <c r="M138" s="70">
        <v>650585</v>
      </c>
      <c r="N138" s="70">
        <v>672</v>
      </c>
      <c r="O138" s="69">
        <v>651257</v>
      </c>
      <c r="P138" s="69">
        <v>6964242420</v>
      </c>
      <c r="Q138" s="70">
        <v>17832</v>
      </c>
      <c r="R138" s="70">
        <v>96692</v>
      </c>
      <c r="S138" s="69">
        <v>6964356944</v>
      </c>
      <c r="T138" s="69">
        <v>0</v>
      </c>
      <c r="U138" s="70">
        <v>466522</v>
      </c>
      <c r="V138" s="70">
        <v>0</v>
      </c>
      <c r="W138" s="72">
        <v>466522</v>
      </c>
    </row>
    <row r="139" spans="1:23" ht="12.75">
      <c r="A139" s="66" t="s">
        <v>28</v>
      </c>
      <c r="B139" s="67" t="s">
        <v>255</v>
      </c>
      <c r="C139" s="68" t="s">
        <v>256</v>
      </c>
      <c r="D139" s="69">
        <v>64089000</v>
      </c>
      <c r="E139" s="70">
        <v>63709000</v>
      </c>
      <c r="F139" s="70">
        <v>56880000</v>
      </c>
      <c r="G139" s="71">
        <f t="shared" si="27"/>
        <v>0.8928094931642311</v>
      </c>
      <c r="H139" s="69">
        <v>509814</v>
      </c>
      <c r="I139" s="70">
        <v>3425943</v>
      </c>
      <c r="J139" s="70">
        <v>4016307</v>
      </c>
      <c r="K139" s="69">
        <v>7952064</v>
      </c>
      <c r="L139" s="69">
        <v>3196324</v>
      </c>
      <c r="M139" s="70">
        <v>4144840</v>
      </c>
      <c r="N139" s="70">
        <v>7219125</v>
      </c>
      <c r="O139" s="69">
        <v>14560289</v>
      </c>
      <c r="P139" s="69">
        <v>5282802</v>
      </c>
      <c r="Q139" s="70">
        <v>77570</v>
      </c>
      <c r="R139" s="70">
        <v>9214879</v>
      </c>
      <c r="S139" s="69">
        <v>14575251</v>
      </c>
      <c r="T139" s="69">
        <v>5652932</v>
      </c>
      <c r="U139" s="70">
        <v>6264831</v>
      </c>
      <c r="V139" s="70">
        <v>7874633</v>
      </c>
      <c r="W139" s="72">
        <v>19792396</v>
      </c>
    </row>
    <row r="140" spans="1:23" ht="12.75">
      <c r="A140" s="66" t="s">
        <v>28</v>
      </c>
      <c r="B140" s="67" t="s">
        <v>257</v>
      </c>
      <c r="C140" s="68" t="s">
        <v>258</v>
      </c>
      <c r="D140" s="69">
        <v>57570000</v>
      </c>
      <c r="E140" s="70">
        <v>57388000</v>
      </c>
      <c r="F140" s="70">
        <v>37733688</v>
      </c>
      <c r="G140" s="71">
        <f t="shared" si="27"/>
        <v>0.6575187844148602</v>
      </c>
      <c r="H140" s="69">
        <v>15576102</v>
      </c>
      <c r="I140" s="70">
        <v>2439645</v>
      </c>
      <c r="J140" s="70">
        <v>0</v>
      </c>
      <c r="K140" s="69">
        <v>18015747</v>
      </c>
      <c r="L140" s="69">
        <v>434372</v>
      </c>
      <c r="M140" s="70">
        <v>6379486</v>
      </c>
      <c r="N140" s="70">
        <v>6379486</v>
      </c>
      <c r="O140" s="69">
        <v>13193344</v>
      </c>
      <c r="P140" s="69">
        <v>186042</v>
      </c>
      <c r="Q140" s="70">
        <v>186042</v>
      </c>
      <c r="R140" s="70">
        <v>4322029</v>
      </c>
      <c r="S140" s="69">
        <v>4694113</v>
      </c>
      <c r="T140" s="69">
        <v>186042</v>
      </c>
      <c r="U140" s="70">
        <v>822221</v>
      </c>
      <c r="V140" s="70">
        <v>822221</v>
      </c>
      <c r="W140" s="72">
        <v>1830484</v>
      </c>
    </row>
    <row r="141" spans="1:23" ht="12.75">
      <c r="A141" s="66" t="s">
        <v>43</v>
      </c>
      <c r="B141" s="67" t="s">
        <v>259</v>
      </c>
      <c r="C141" s="68" t="s">
        <v>260</v>
      </c>
      <c r="D141" s="69">
        <v>465852000</v>
      </c>
      <c r="E141" s="70">
        <v>459410351</v>
      </c>
      <c r="F141" s="70">
        <v>347738000</v>
      </c>
      <c r="G141" s="71">
        <f t="shared" si="27"/>
        <v>0.7569224316410755</v>
      </c>
      <c r="H141" s="69">
        <v>268117</v>
      </c>
      <c r="I141" s="70">
        <v>70514306</v>
      </c>
      <c r="J141" s="70">
        <v>15365643</v>
      </c>
      <c r="K141" s="69">
        <v>86148066</v>
      </c>
      <c r="L141" s="69">
        <v>16894663</v>
      </c>
      <c r="M141" s="70">
        <v>37175219</v>
      </c>
      <c r="N141" s="70">
        <v>40573014</v>
      </c>
      <c r="O141" s="69">
        <v>94642896</v>
      </c>
      <c r="P141" s="69">
        <v>8976817</v>
      </c>
      <c r="Q141" s="70">
        <v>24291481</v>
      </c>
      <c r="R141" s="70">
        <v>35579201</v>
      </c>
      <c r="S141" s="69">
        <v>68847499</v>
      </c>
      <c r="T141" s="69">
        <v>19183652</v>
      </c>
      <c r="U141" s="70">
        <v>32981884</v>
      </c>
      <c r="V141" s="70">
        <v>45934003</v>
      </c>
      <c r="W141" s="72">
        <v>98099539</v>
      </c>
    </row>
    <row r="142" spans="1:23" ht="12.75">
      <c r="A142" s="73"/>
      <c r="B142" s="74" t="s">
        <v>261</v>
      </c>
      <c r="C142" s="75"/>
      <c r="D142" s="76">
        <f>SUM(D136:D141)</f>
        <v>693610769</v>
      </c>
      <c r="E142" s="77">
        <f>SUM(E136:E141)</f>
        <v>708267885</v>
      </c>
      <c r="F142" s="77">
        <f>SUM(F136:F141)</f>
        <v>7499916750</v>
      </c>
      <c r="G142" s="78">
        <f t="shared" si="27"/>
        <v>10.58909617227668</v>
      </c>
      <c r="H142" s="76">
        <f aca="true" t="shared" si="29" ref="H142:W142">SUM(H136:H141)</f>
        <v>31721350</v>
      </c>
      <c r="I142" s="77">
        <f t="shared" si="29"/>
        <v>80041167</v>
      </c>
      <c r="J142" s="77">
        <f t="shared" si="29"/>
        <v>23439673</v>
      </c>
      <c r="K142" s="76">
        <f t="shared" si="29"/>
        <v>135202190</v>
      </c>
      <c r="L142" s="76">
        <f t="shared" si="29"/>
        <v>28830167</v>
      </c>
      <c r="M142" s="77">
        <f t="shared" si="29"/>
        <v>55706360</v>
      </c>
      <c r="N142" s="77">
        <f t="shared" si="29"/>
        <v>69558137</v>
      </c>
      <c r="O142" s="76">
        <f t="shared" si="29"/>
        <v>154094664</v>
      </c>
      <c r="P142" s="76">
        <f t="shared" si="29"/>
        <v>6983434101</v>
      </c>
      <c r="Q142" s="77">
        <f t="shared" si="29"/>
        <v>30925057</v>
      </c>
      <c r="R142" s="77">
        <f t="shared" si="29"/>
        <v>55835714</v>
      </c>
      <c r="S142" s="76">
        <f t="shared" si="29"/>
        <v>7070194872</v>
      </c>
      <c r="T142" s="76">
        <f t="shared" si="29"/>
        <v>31309357</v>
      </c>
      <c r="U142" s="77">
        <f t="shared" si="29"/>
        <v>46433006</v>
      </c>
      <c r="V142" s="77">
        <f t="shared" si="29"/>
        <v>62682661</v>
      </c>
      <c r="W142" s="79">
        <f t="shared" si="29"/>
        <v>140425024</v>
      </c>
    </row>
    <row r="143" spans="1:23" ht="12.75">
      <c r="A143" s="66" t="s">
        <v>28</v>
      </c>
      <c r="B143" s="67" t="s">
        <v>262</v>
      </c>
      <c r="C143" s="68" t="s">
        <v>263</v>
      </c>
      <c r="D143" s="69">
        <v>60587330</v>
      </c>
      <c r="E143" s="70">
        <v>69784796</v>
      </c>
      <c r="F143" s="70">
        <v>68373663</v>
      </c>
      <c r="G143" s="71">
        <f t="shared" si="27"/>
        <v>0.9797787902109795</v>
      </c>
      <c r="H143" s="69">
        <v>1469968</v>
      </c>
      <c r="I143" s="70">
        <v>991073</v>
      </c>
      <c r="J143" s="70">
        <v>15165286</v>
      </c>
      <c r="K143" s="69">
        <v>17626327</v>
      </c>
      <c r="L143" s="69">
        <v>5798440</v>
      </c>
      <c r="M143" s="70">
        <v>6848736</v>
      </c>
      <c r="N143" s="70">
        <v>10294224</v>
      </c>
      <c r="O143" s="69">
        <v>22941400</v>
      </c>
      <c r="P143" s="69">
        <v>7377223</v>
      </c>
      <c r="Q143" s="70">
        <v>7423659</v>
      </c>
      <c r="R143" s="70">
        <v>7710271</v>
      </c>
      <c r="S143" s="69">
        <v>22511153</v>
      </c>
      <c r="T143" s="69">
        <v>2203495</v>
      </c>
      <c r="U143" s="70">
        <v>1164349</v>
      </c>
      <c r="V143" s="70">
        <v>1926939</v>
      </c>
      <c r="W143" s="72">
        <v>5294783</v>
      </c>
    </row>
    <row r="144" spans="1:23" ht="12.75">
      <c r="A144" s="66" t="s">
        <v>28</v>
      </c>
      <c r="B144" s="67" t="s">
        <v>264</v>
      </c>
      <c r="C144" s="68" t="s">
        <v>265</v>
      </c>
      <c r="D144" s="69">
        <v>64175530</v>
      </c>
      <c r="E144" s="70">
        <v>64228580</v>
      </c>
      <c r="F144" s="70">
        <v>35399464</v>
      </c>
      <c r="G144" s="71">
        <f t="shared" si="27"/>
        <v>0.5511481648823623</v>
      </c>
      <c r="H144" s="69">
        <v>0</v>
      </c>
      <c r="I144" s="70">
        <v>0</v>
      </c>
      <c r="J144" s="70">
        <v>0</v>
      </c>
      <c r="K144" s="69">
        <v>0</v>
      </c>
      <c r="L144" s="69">
        <v>8888153</v>
      </c>
      <c r="M144" s="70">
        <v>2581330</v>
      </c>
      <c r="N144" s="70">
        <v>2581330</v>
      </c>
      <c r="O144" s="69">
        <v>14050813</v>
      </c>
      <c r="P144" s="69">
        <v>443723</v>
      </c>
      <c r="Q144" s="70">
        <v>621130</v>
      </c>
      <c r="R144" s="70">
        <v>7699517</v>
      </c>
      <c r="S144" s="69">
        <v>8764370</v>
      </c>
      <c r="T144" s="69">
        <v>8680864</v>
      </c>
      <c r="U144" s="70">
        <v>3890818</v>
      </c>
      <c r="V144" s="70">
        <v>12599</v>
      </c>
      <c r="W144" s="72">
        <v>12584281</v>
      </c>
    </row>
    <row r="145" spans="1:23" ht="12.75">
      <c r="A145" s="66" t="s">
        <v>28</v>
      </c>
      <c r="B145" s="67" t="s">
        <v>266</v>
      </c>
      <c r="C145" s="68" t="s">
        <v>267</v>
      </c>
      <c r="D145" s="69">
        <v>55869899</v>
      </c>
      <c r="E145" s="70">
        <v>58544899</v>
      </c>
      <c r="F145" s="70">
        <v>46529660</v>
      </c>
      <c r="G145" s="71">
        <f t="shared" si="27"/>
        <v>0.7947688149568761</v>
      </c>
      <c r="H145" s="69">
        <v>2351845</v>
      </c>
      <c r="I145" s="70">
        <v>180024</v>
      </c>
      <c r="J145" s="70">
        <v>6235280</v>
      </c>
      <c r="K145" s="69">
        <v>8767149</v>
      </c>
      <c r="L145" s="69">
        <v>169972</v>
      </c>
      <c r="M145" s="70">
        <v>6269532</v>
      </c>
      <c r="N145" s="70">
        <v>9401201</v>
      </c>
      <c r="O145" s="69">
        <v>15840705</v>
      </c>
      <c r="P145" s="69">
        <v>2873255</v>
      </c>
      <c r="Q145" s="70">
        <v>2339519</v>
      </c>
      <c r="R145" s="70">
        <v>5818969</v>
      </c>
      <c r="S145" s="69">
        <v>11031743</v>
      </c>
      <c r="T145" s="69">
        <v>0</v>
      </c>
      <c r="U145" s="70">
        <v>4075241</v>
      </c>
      <c r="V145" s="70">
        <v>6814822</v>
      </c>
      <c r="W145" s="72">
        <v>10890063</v>
      </c>
    </row>
    <row r="146" spans="1:23" ht="12.75">
      <c r="A146" s="66" t="s">
        <v>28</v>
      </c>
      <c r="B146" s="67" t="s">
        <v>268</v>
      </c>
      <c r="C146" s="68" t="s">
        <v>269</v>
      </c>
      <c r="D146" s="69">
        <v>21664000</v>
      </c>
      <c r="E146" s="70">
        <v>21664000</v>
      </c>
      <c r="F146" s="70">
        <v>22141573</v>
      </c>
      <c r="G146" s="71">
        <f t="shared" si="27"/>
        <v>1.0220445439438701</v>
      </c>
      <c r="H146" s="69">
        <v>1182796</v>
      </c>
      <c r="I146" s="70">
        <v>338057</v>
      </c>
      <c r="J146" s="70">
        <v>3006156</v>
      </c>
      <c r="K146" s="69">
        <v>4527009</v>
      </c>
      <c r="L146" s="69">
        <v>1420046</v>
      </c>
      <c r="M146" s="70">
        <v>0</v>
      </c>
      <c r="N146" s="70">
        <v>3544986</v>
      </c>
      <c r="O146" s="69">
        <v>4965032</v>
      </c>
      <c r="P146" s="69">
        <v>1536286</v>
      </c>
      <c r="Q146" s="70">
        <v>1720605</v>
      </c>
      <c r="R146" s="70">
        <v>0</v>
      </c>
      <c r="S146" s="69">
        <v>3256891</v>
      </c>
      <c r="T146" s="69">
        <v>3181641</v>
      </c>
      <c r="U146" s="70">
        <v>0</v>
      </c>
      <c r="V146" s="70">
        <v>6211000</v>
      </c>
      <c r="W146" s="72">
        <v>9392641</v>
      </c>
    </row>
    <row r="147" spans="1:23" ht="12.75">
      <c r="A147" s="66" t="s">
        <v>43</v>
      </c>
      <c r="B147" s="67" t="s">
        <v>270</v>
      </c>
      <c r="C147" s="68" t="s">
        <v>271</v>
      </c>
      <c r="D147" s="69">
        <v>257964500</v>
      </c>
      <c r="E147" s="70">
        <v>293965811</v>
      </c>
      <c r="F147" s="70">
        <v>293651734</v>
      </c>
      <c r="G147" s="71">
        <f t="shared" si="27"/>
        <v>0.9989315866395089</v>
      </c>
      <c r="H147" s="69">
        <v>26948154</v>
      </c>
      <c r="I147" s="70">
        <v>11120246</v>
      </c>
      <c r="J147" s="70">
        <v>5423563</v>
      </c>
      <c r="K147" s="69">
        <v>43491963</v>
      </c>
      <c r="L147" s="69">
        <v>30449986</v>
      </c>
      <c r="M147" s="70">
        <v>66532868</v>
      </c>
      <c r="N147" s="70">
        <v>40187240</v>
      </c>
      <c r="O147" s="69">
        <v>137170094</v>
      </c>
      <c r="P147" s="69">
        <v>0</v>
      </c>
      <c r="Q147" s="70">
        <v>53229221</v>
      </c>
      <c r="R147" s="70">
        <v>11942878</v>
      </c>
      <c r="S147" s="69">
        <v>65172099</v>
      </c>
      <c r="T147" s="69">
        <v>18020914</v>
      </c>
      <c r="U147" s="70">
        <v>5142195</v>
      </c>
      <c r="V147" s="70">
        <v>24654469</v>
      </c>
      <c r="W147" s="72">
        <v>47817578</v>
      </c>
    </row>
    <row r="148" spans="1:23" ht="12.75">
      <c r="A148" s="73"/>
      <c r="B148" s="74" t="s">
        <v>272</v>
      </c>
      <c r="C148" s="75"/>
      <c r="D148" s="76">
        <f>SUM(D143:D147)</f>
        <v>460261259</v>
      </c>
      <c r="E148" s="77">
        <f>SUM(E143:E147)</f>
        <v>508188086</v>
      </c>
      <c r="F148" s="77">
        <f>SUM(F143:F147)</f>
        <v>466096094</v>
      </c>
      <c r="G148" s="78">
        <f t="shared" si="27"/>
        <v>0.9171724147818766</v>
      </c>
      <c r="H148" s="76">
        <f aca="true" t="shared" si="30" ref="H148:W148">SUM(H143:H147)</f>
        <v>31952763</v>
      </c>
      <c r="I148" s="77">
        <f t="shared" si="30"/>
        <v>12629400</v>
      </c>
      <c r="J148" s="77">
        <f t="shared" si="30"/>
        <v>29830285</v>
      </c>
      <c r="K148" s="76">
        <f t="shared" si="30"/>
        <v>74412448</v>
      </c>
      <c r="L148" s="76">
        <f t="shared" si="30"/>
        <v>46726597</v>
      </c>
      <c r="M148" s="77">
        <f t="shared" si="30"/>
        <v>82232466</v>
      </c>
      <c r="N148" s="77">
        <f t="shared" si="30"/>
        <v>66008981</v>
      </c>
      <c r="O148" s="76">
        <f t="shared" si="30"/>
        <v>194968044</v>
      </c>
      <c r="P148" s="76">
        <f t="shared" si="30"/>
        <v>12230487</v>
      </c>
      <c r="Q148" s="77">
        <f t="shared" si="30"/>
        <v>65334134</v>
      </c>
      <c r="R148" s="77">
        <f t="shared" si="30"/>
        <v>33171635</v>
      </c>
      <c r="S148" s="76">
        <f t="shared" si="30"/>
        <v>110736256</v>
      </c>
      <c r="T148" s="76">
        <f t="shared" si="30"/>
        <v>32086914</v>
      </c>
      <c r="U148" s="77">
        <f t="shared" si="30"/>
        <v>14272603</v>
      </c>
      <c r="V148" s="77">
        <f t="shared" si="30"/>
        <v>39619829</v>
      </c>
      <c r="W148" s="79">
        <f t="shared" si="30"/>
        <v>85979346</v>
      </c>
    </row>
    <row r="149" spans="1:23" ht="12.75">
      <c r="A149" s="66" t="s">
        <v>28</v>
      </c>
      <c r="B149" s="67" t="s">
        <v>273</v>
      </c>
      <c r="C149" s="68" t="s">
        <v>274</v>
      </c>
      <c r="D149" s="69">
        <v>60000000</v>
      </c>
      <c r="E149" s="70">
        <v>60000000</v>
      </c>
      <c r="F149" s="70">
        <v>28306469</v>
      </c>
      <c r="G149" s="71">
        <f t="shared" si="27"/>
        <v>0.4717744833333333</v>
      </c>
      <c r="H149" s="69">
        <v>1936359</v>
      </c>
      <c r="I149" s="70">
        <v>3893419</v>
      </c>
      <c r="J149" s="70">
        <v>1473159</v>
      </c>
      <c r="K149" s="69">
        <v>7302937</v>
      </c>
      <c r="L149" s="69">
        <v>496142</v>
      </c>
      <c r="M149" s="70">
        <v>16346</v>
      </c>
      <c r="N149" s="70">
        <v>10309775</v>
      </c>
      <c r="O149" s="69">
        <v>10822263</v>
      </c>
      <c r="P149" s="69">
        <v>292051</v>
      </c>
      <c r="Q149" s="70">
        <v>25786</v>
      </c>
      <c r="R149" s="70">
        <v>968500</v>
      </c>
      <c r="S149" s="69">
        <v>1286337</v>
      </c>
      <c r="T149" s="69">
        <v>5627419</v>
      </c>
      <c r="U149" s="70">
        <v>314176</v>
      </c>
      <c r="V149" s="70">
        <v>2953337</v>
      </c>
      <c r="W149" s="72">
        <v>8894932</v>
      </c>
    </row>
    <row r="150" spans="1:23" ht="12.75">
      <c r="A150" s="66" t="s">
        <v>28</v>
      </c>
      <c r="B150" s="67" t="s">
        <v>275</v>
      </c>
      <c r="C150" s="68" t="s">
        <v>276</v>
      </c>
      <c r="D150" s="69">
        <v>521255100</v>
      </c>
      <c r="E150" s="70">
        <v>570504800</v>
      </c>
      <c r="F150" s="70">
        <v>468600850</v>
      </c>
      <c r="G150" s="71">
        <f t="shared" si="27"/>
        <v>0.8213793293237849</v>
      </c>
      <c r="H150" s="69">
        <v>1450186</v>
      </c>
      <c r="I150" s="70">
        <v>9034641</v>
      </c>
      <c r="J150" s="70">
        <v>23035641</v>
      </c>
      <c r="K150" s="69">
        <v>33520468</v>
      </c>
      <c r="L150" s="69">
        <v>19605248</v>
      </c>
      <c r="M150" s="70">
        <v>17792633</v>
      </c>
      <c r="N150" s="70">
        <v>63188450</v>
      </c>
      <c r="O150" s="69">
        <v>100586331</v>
      </c>
      <c r="P150" s="69">
        <v>18199369</v>
      </c>
      <c r="Q150" s="70">
        <v>48680011</v>
      </c>
      <c r="R150" s="70">
        <v>24827930</v>
      </c>
      <c r="S150" s="69">
        <v>91707310</v>
      </c>
      <c r="T150" s="69">
        <v>21435869</v>
      </c>
      <c r="U150" s="70">
        <v>74185316</v>
      </c>
      <c r="V150" s="70">
        <v>147165556</v>
      </c>
      <c r="W150" s="72">
        <v>242786741</v>
      </c>
    </row>
    <row r="151" spans="1:23" ht="12.75">
      <c r="A151" s="66" t="s">
        <v>28</v>
      </c>
      <c r="B151" s="67" t="s">
        <v>277</v>
      </c>
      <c r="C151" s="68" t="s">
        <v>278</v>
      </c>
      <c r="D151" s="69">
        <v>50447700</v>
      </c>
      <c r="E151" s="70">
        <v>50447700</v>
      </c>
      <c r="F151" s="70">
        <v>46045734</v>
      </c>
      <c r="G151" s="71">
        <f t="shared" si="27"/>
        <v>0.912741988237323</v>
      </c>
      <c r="H151" s="69">
        <v>1681268</v>
      </c>
      <c r="I151" s="70">
        <v>6978428</v>
      </c>
      <c r="J151" s="70">
        <v>763049</v>
      </c>
      <c r="K151" s="69">
        <v>9422745</v>
      </c>
      <c r="L151" s="69">
        <v>4209932</v>
      </c>
      <c r="M151" s="70">
        <v>4145392</v>
      </c>
      <c r="N151" s="70">
        <v>3566151</v>
      </c>
      <c r="O151" s="69">
        <v>11921475</v>
      </c>
      <c r="P151" s="69">
        <v>2259862</v>
      </c>
      <c r="Q151" s="70">
        <v>2484670</v>
      </c>
      <c r="R151" s="70">
        <v>2937262</v>
      </c>
      <c r="S151" s="69">
        <v>7681794</v>
      </c>
      <c r="T151" s="69">
        <v>2016634</v>
      </c>
      <c r="U151" s="70">
        <v>6373542</v>
      </c>
      <c r="V151" s="70">
        <v>8629544</v>
      </c>
      <c r="W151" s="72">
        <v>17019720</v>
      </c>
    </row>
    <row r="152" spans="1:23" ht="12.75">
      <c r="A152" s="66" t="s">
        <v>28</v>
      </c>
      <c r="B152" s="67" t="s">
        <v>279</v>
      </c>
      <c r="C152" s="68" t="s">
        <v>280</v>
      </c>
      <c r="D152" s="69">
        <v>39683000</v>
      </c>
      <c r="E152" s="70">
        <v>49423077</v>
      </c>
      <c r="F152" s="70">
        <v>41387213</v>
      </c>
      <c r="G152" s="71">
        <f t="shared" si="27"/>
        <v>0.83740664305462</v>
      </c>
      <c r="H152" s="69">
        <v>0</v>
      </c>
      <c r="I152" s="70">
        <v>8105241</v>
      </c>
      <c r="J152" s="70">
        <v>1036020</v>
      </c>
      <c r="K152" s="69">
        <v>9141261</v>
      </c>
      <c r="L152" s="69">
        <v>5139212</v>
      </c>
      <c r="M152" s="70">
        <v>4778452</v>
      </c>
      <c r="N152" s="70">
        <v>11089215</v>
      </c>
      <c r="O152" s="69">
        <v>21006879</v>
      </c>
      <c r="P152" s="69">
        <v>63296</v>
      </c>
      <c r="Q152" s="70">
        <v>2191127</v>
      </c>
      <c r="R152" s="70">
        <v>1045264</v>
      </c>
      <c r="S152" s="69">
        <v>3299687</v>
      </c>
      <c r="T152" s="69">
        <v>2618413</v>
      </c>
      <c r="U152" s="70">
        <v>3126094</v>
      </c>
      <c r="V152" s="70">
        <v>2194879</v>
      </c>
      <c r="W152" s="72">
        <v>7939386</v>
      </c>
    </row>
    <row r="153" spans="1:23" ht="12.75">
      <c r="A153" s="66" t="s">
        <v>28</v>
      </c>
      <c r="B153" s="67" t="s">
        <v>281</v>
      </c>
      <c r="C153" s="68" t="s">
        <v>282</v>
      </c>
      <c r="D153" s="69">
        <v>33714000</v>
      </c>
      <c r="E153" s="70">
        <v>27714000</v>
      </c>
      <c r="F153" s="70">
        <v>22344145</v>
      </c>
      <c r="G153" s="71">
        <f t="shared" si="27"/>
        <v>0.8062403478386375</v>
      </c>
      <c r="H153" s="69">
        <v>3756643</v>
      </c>
      <c r="I153" s="70">
        <v>1492755</v>
      </c>
      <c r="J153" s="70">
        <v>23153</v>
      </c>
      <c r="K153" s="69">
        <v>5272551</v>
      </c>
      <c r="L153" s="69">
        <v>682498</v>
      </c>
      <c r="M153" s="70">
        <v>0</v>
      </c>
      <c r="N153" s="70">
        <v>2742763</v>
      </c>
      <c r="O153" s="69">
        <v>3425261</v>
      </c>
      <c r="P153" s="69">
        <v>3654997</v>
      </c>
      <c r="Q153" s="70">
        <v>1404485</v>
      </c>
      <c r="R153" s="70">
        <v>2296889</v>
      </c>
      <c r="S153" s="69">
        <v>7356371</v>
      </c>
      <c r="T153" s="69">
        <v>904794</v>
      </c>
      <c r="U153" s="70">
        <v>0</v>
      </c>
      <c r="V153" s="70">
        <v>5385168</v>
      </c>
      <c r="W153" s="72">
        <v>6289962</v>
      </c>
    </row>
    <row r="154" spans="1:23" ht="12.75">
      <c r="A154" s="66" t="s">
        <v>43</v>
      </c>
      <c r="B154" s="67" t="s">
        <v>283</v>
      </c>
      <c r="C154" s="68" t="s">
        <v>284</v>
      </c>
      <c r="D154" s="69">
        <v>327417835</v>
      </c>
      <c r="E154" s="70">
        <v>274533059</v>
      </c>
      <c r="F154" s="70">
        <v>185291338</v>
      </c>
      <c r="G154" s="71">
        <f t="shared" si="27"/>
        <v>0.6749326972676176</v>
      </c>
      <c r="H154" s="69">
        <v>0</v>
      </c>
      <c r="I154" s="70">
        <v>3099001</v>
      </c>
      <c r="J154" s="70">
        <v>6591008</v>
      </c>
      <c r="K154" s="69">
        <v>9690009</v>
      </c>
      <c r="L154" s="69">
        <v>10643750</v>
      </c>
      <c r="M154" s="70">
        <v>13760485</v>
      </c>
      <c r="N154" s="70">
        <v>17050982</v>
      </c>
      <c r="O154" s="69">
        <v>41455217</v>
      </c>
      <c r="P154" s="69">
        <v>4075266</v>
      </c>
      <c r="Q154" s="70">
        <v>12252711</v>
      </c>
      <c r="R154" s="70">
        <v>8302900</v>
      </c>
      <c r="S154" s="69">
        <v>24630877</v>
      </c>
      <c r="T154" s="69">
        <v>10129653</v>
      </c>
      <c r="U154" s="70">
        <v>30995714</v>
      </c>
      <c r="V154" s="70">
        <v>68389868</v>
      </c>
      <c r="W154" s="72">
        <v>109515235</v>
      </c>
    </row>
    <row r="155" spans="1:23" ht="12.75">
      <c r="A155" s="73"/>
      <c r="B155" s="74" t="s">
        <v>285</v>
      </c>
      <c r="C155" s="75"/>
      <c r="D155" s="76">
        <f>SUM(D149:D154)</f>
        <v>1032517635</v>
      </c>
      <c r="E155" s="77">
        <f>SUM(E149:E154)</f>
        <v>1032622636</v>
      </c>
      <c r="F155" s="77">
        <f>SUM(F149:F154)</f>
        <v>791975749</v>
      </c>
      <c r="G155" s="78">
        <f t="shared" si="27"/>
        <v>0.7669556345073187</v>
      </c>
      <c r="H155" s="76">
        <f aca="true" t="shared" si="31" ref="H155:W155">SUM(H149:H154)</f>
        <v>8824456</v>
      </c>
      <c r="I155" s="77">
        <f t="shared" si="31"/>
        <v>32603485</v>
      </c>
      <c r="J155" s="77">
        <f t="shared" si="31"/>
        <v>32922030</v>
      </c>
      <c r="K155" s="76">
        <f t="shared" si="31"/>
        <v>74349971</v>
      </c>
      <c r="L155" s="76">
        <f t="shared" si="31"/>
        <v>40776782</v>
      </c>
      <c r="M155" s="77">
        <f t="shared" si="31"/>
        <v>40493308</v>
      </c>
      <c r="N155" s="77">
        <f t="shared" si="31"/>
        <v>107947336</v>
      </c>
      <c r="O155" s="76">
        <f t="shared" si="31"/>
        <v>189217426</v>
      </c>
      <c r="P155" s="76">
        <f t="shared" si="31"/>
        <v>28544841</v>
      </c>
      <c r="Q155" s="77">
        <f t="shared" si="31"/>
        <v>67038790</v>
      </c>
      <c r="R155" s="77">
        <f t="shared" si="31"/>
        <v>40378745</v>
      </c>
      <c r="S155" s="76">
        <f t="shared" si="31"/>
        <v>135962376</v>
      </c>
      <c r="T155" s="76">
        <f t="shared" si="31"/>
        <v>42732782</v>
      </c>
      <c r="U155" s="77">
        <f t="shared" si="31"/>
        <v>114994842</v>
      </c>
      <c r="V155" s="77">
        <f t="shared" si="31"/>
        <v>234718352</v>
      </c>
      <c r="W155" s="79">
        <f t="shared" si="31"/>
        <v>392445976</v>
      </c>
    </row>
    <row r="156" spans="1:23" ht="12.75">
      <c r="A156" s="66" t="s">
        <v>28</v>
      </c>
      <c r="B156" s="67" t="s">
        <v>286</v>
      </c>
      <c r="C156" s="68" t="s">
        <v>287</v>
      </c>
      <c r="D156" s="69">
        <v>57721000</v>
      </c>
      <c r="E156" s="70">
        <v>51721000</v>
      </c>
      <c r="F156" s="70">
        <v>41007167</v>
      </c>
      <c r="G156" s="71">
        <f t="shared" si="27"/>
        <v>0.7928533284352584</v>
      </c>
      <c r="H156" s="69">
        <v>3214878</v>
      </c>
      <c r="I156" s="70">
        <v>847713</v>
      </c>
      <c r="J156" s="70">
        <v>4521923</v>
      </c>
      <c r="K156" s="69">
        <v>8584514</v>
      </c>
      <c r="L156" s="69">
        <v>3576838</v>
      </c>
      <c r="M156" s="70">
        <v>1594796</v>
      </c>
      <c r="N156" s="70">
        <v>3348775</v>
      </c>
      <c r="O156" s="69">
        <v>8520409</v>
      </c>
      <c r="P156" s="69">
        <v>1860335</v>
      </c>
      <c r="Q156" s="70">
        <v>4289262</v>
      </c>
      <c r="R156" s="70">
        <v>5135931</v>
      </c>
      <c r="S156" s="69">
        <v>11285528</v>
      </c>
      <c r="T156" s="69">
        <v>1948806</v>
      </c>
      <c r="U156" s="70">
        <v>2592559</v>
      </c>
      <c r="V156" s="70">
        <v>8075351</v>
      </c>
      <c r="W156" s="72">
        <v>12616716</v>
      </c>
    </row>
    <row r="157" spans="1:23" ht="12.75">
      <c r="A157" s="66" t="s">
        <v>28</v>
      </c>
      <c r="B157" s="67" t="s">
        <v>288</v>
      </c>
      <c r="C157" s="68" t="s">
        <v>289</v>
      </c>
      <c r="D157" s="69">
        <v>230843836</v>
      </c>
      <c r="E157" s="70">
        <v>217762034</v>
      </c>
      <c r="F157" s="70">
        <v>139035635</v>
      </c>
      <c r="G157" s="71">
        <f t="shared" si="27"/>
        <v>0.6384750934132072</v>
      </c>
      <c r="H157" s="69">
        <v>13974082</v>
      </c>
      <c r="I157" s="70">
        <v>8840764</v>
      </c>
      <c r="J157" s="70">
        <v>9676076</v>
      </c>
      <c r="K157" s="69">
        <v>32490922</v>
      </c>
      <c r="L157" s="69">
        <v>10841711</v>
      </c>
      <c r="M157" s="70">
        <v>5158158</v>
      </c>
      <c r="N157" s="70">
        <v>13198212</v>
      </c>
      <c r="O157" s="69">
        <v>29198081</v>
      </c>
      <c r="P157" s="69">
        <v>511219</v>
      </c>
      <c r="Q157" s="70">
        <v>7938765</v>
      </c>
      <c r="R157" s="70">
        <v>11045019</v>
      </c>
      <c r="S157" s="69">
        <v>19495003</v>
      </c>
      <c r="T157" s="69">
        <v>7763902</v>
      </c>
      <c r="U157" s="70">
        <v>7517853</v>
      </c>
      <c r="V157" s="70">
        <v>42569874</v>
      </c>
      <c r="W157" s="72">
        <v>57851629</v>
      </c>
    </row>
    <row r="158" spans="1:23" ht="12.75">
      <c r="A158" s="66" t="s">
        <v>28</v>
      </c>
      <c r="B158" s="67" t="s">
        <v>290</v>
      </c>
      <c r="C158" s="68" t="s">
        <v>291</v>
      </c>
      <c r="D158" s="69">
        <v>108395000</v>
      </c>
      <c r="E158" s="70">
        <v>108395000</v>
      </c>
      <c r="F158" s="70">
        <v>443313747</v>
      </c>
      <c r="G158" s="71">
        <f t="shared" si="27"/>
        <v>4.089798856035795</v>
      </c>
      <c r="H158" s="69">
        <v>4521795</v>
      </c>
      <c r="I158" s="70">
        <v>1351724</v>
      </c>
      <c r="J158" s="70">
        <v>40114</v>
      </c>
      <c r="K158" s="69">
        <v>5913633</v>
      </c>
      <c r="L158" s="69">
        <v>1003980</v>
      </c>
      <c r="M158" s="70">
        <v>5115635</v>
      </c>
      <c r="N158" s="70">
        <v>515398</v>
      </c>
      <c r="O158" s="69">
        <v>6635013</v>
      </c>
      <c r="P158" s="69">
        <v>92230015</v>
      </c>
      <c r="Q158" s="70">
        <v>121088813</v>
      </c>
      <c r="R158" s="70">
        <v>122847150</v>
      </c>
      <c r="S158" s="69">
        <v>336165978</v>
      </c>
      <c r="T158" s="69">
        <v>62049362</v>
      </c>
      <c r="U158" s="70">
        <v>32549761</v>
      </c>
      <c r="V158" s="70">
        <v>0</v>
      </c>
      <c r="W158" s="72">
        <v>94599123</v>
      </c>
    </row>
    <row r="159" spans="1:23" ht="12.75">
      <c r="A159" s="66" t="s">
        <v>28</v>
      </c>
      <c r="B159" s="67" t="s">
        <v>292</v>
      </c>
      <c r="C159" s="68" t="s">
        <v>293</v>
      </c>
      <c r="D159" s="69">
        <v>24491000</v>
      </c>
      <c r="E159" s="70">
        <v>29780448</v>
      </c>
      <c r="F159" s="70">
        <v>38431290</v>
      </c>
      <c r="G159" s="71">
        <f t="shared" si="27"/>
        <v>1.2904873022729544</v>
      </c>
      <c r="H159" s="69">
        <v>2084869</v>
      </c>
      <c r="I159" s="70">
        <v>2182761</v>
      </c>
      <c r="J159" s="70">
        <v>1479753</v>
      </c>
      <c r="K159" s="69">
        <v>5747383</v>
      </c>
      <c r="L159" s="69">
        <v>850968</v>
      </c>
      <c r="M159" s="70">
        <v>1894592</v>
      </c>
      <c r="N159" s="70">
        <v>4616979</v>
      </c>
      <c r="O159" s="69">
        <v>7362539</v>
      </c>
      <c r="P159" s="69">
        <v>3371990</v>
      </c>
      <c r="Q159" s="70">
        <v>5323457</v>
      </c>
      <c r="R159" s="70">
        <v>2094813</v>
      </c>
      <c r="S159" s="69">
        <v>10790260</v>
      </c>
      <c r="T159" s="69">
        <v>5153801</v>
      </c>
      <c r="U159" s="70">
        <v>4201450</v>
      </c>
      <c r="V159" s="70">
        <v>5175857</v>
      </c>
      <c r="W159" s="72">
        <v>14531108</v>
      </c>
    </row>
    <row r="160" spans="1:23" ht="12.75">
      <c r="A160" s="66" t="s">
        <v>43</v>
      </c>
      <c r="B160" s="67" t="s">
        <v>294</v>
      </c>
      <c r="C160" s="68" t="s">
        <v>295</v>
      </c>
      <c r="D160" s="69">
        <v>354720174</v>
      </c>
      <c r="E160" s="70">
        <v>337303304</v>
      </c>
      <c r="F160" s="70">
        <v>243056425</v>
      </c>
      <c r="G160" s="71">
        <f t="shared" si="27"/>
        <v>0.7205871455086607</v>
      </c>
      <c r="H160" s="69">
        <v>254790</v>
      </c>
      <c r="I160" s="70">
        <v>70030467</v>
      </c>
      <c r="J160" s="70">
        <v>163519</v>
      </c>
      <c r="K160" s="69">
        <v>70448776</v>
      </c>
      <c r="L160" s="69">
        <v>42086115</v>
      </c>
      <c r="M160" s="70">
        <v>23130221</v>
      </c>
      <c r="N160" s="70">
        <v>2261562</v>
      </c>
      <c r="O160" s="69">
        <v>67477898</v>
      </c>
      <c r="P160" s="69">
        <v>7535489</v>
      </c>
      <c r="Q160" s="70">
        <v>15330117</v>
      </c>
      <c r="R160" s="70">
        <v>23992337</v>
      </c>
      <c r="S160" s="69">
        <v>46857943</v>
      </c>
      <c r="T160" s="69">
        <v>22660942</v>
      </c>
      <c r="U160" s="70">
        <v>19805253</v>
      </c>
      <c r="V160" s="70">
        <v>15805613</v>
      </c>
      <c r="W160" s="72">
        <v>58271808</v>
      </c>
    </row>
    <row r="161" spans="1:23" ht="12.75">
      <c r="A161" s="73"/>
      <c r="B161" s="74" t="s">
        <v>296</v>
      </c>
      <c r="C161" s="75"/>
      <c r="D161" s="76">
        <f>SUM(D156:D160)</f>
        <v>776171010</v>
      </c>
      <c r="E161" s="77">
        <f>SUM(E156:E160)</f>
        <v>744961786</v>
      </c>
      <c r="F161" s="77">
        <f>SUM(F156:F160)</f>
        <v>904844264</v>
      </c>
      <c r="G161" s="78">
        <f t="shared" si="27"/>
        <v>1.2146183616457342</v>
      </c>
      <c r="H161" s="76">
        <f aca="true" t="shared" si="32" ref="H161:W161">SUM(H156:H160)</f>
        <v>24050414</v>
      </c>
      <c r="I161" s="77">
        <f t="shared" si="32"/>
        <v>83253429</v>
      </c>
      <c r="J161" s="77">
        <f t="shared" si="32"/>
        <v>15881385</v>
      </c>
      <c r="K161" s="76">
        <f t="shared" si="32"/>
        <v>123185228</v>
      </c>
      <c r="L161" s="76">
        <f t="shared" si="32"/>
        <v>58359612</v>
      </c>
      <c r="M161" s="77">
        <f t="shared" si="32"/>
        <v>36893402</v>
      </c>
      <c r="N161" s="77">
        <f t="shared" si="32"/>
        <v>23940926</v>
      </c>
      <c r="O161" s="76">
        <f t="shared" si="32"/>
        <v>119193940</v>
      </c>
      <c r="P161" s="76">
        <f t="shared" si="32"/>
        <v>105509048</v>
      </c>
      <c r="Q161" s="77">
        <f t="shared" si="32"/>
        <v>153970414</v>
      </c>
      <c r="R161" s="77">
        <f t="shared" si="32"/>
        <v>165115250</v>
      </c>
      <c r="S161" s="76">
        <f t="shared" si="32"/>
        <v>424594712</v>
      </c>
      <c r="T161" s="76">
        <f t="shared" si="32"/>
        <v>99576813</v>
      </c>
      <c r="U161" s="77">
        <f t="shared" si="32"/>
        <v>66666876</v>
      </c>
      <c r="V161" s="77">
        <f t="shared" si="32"/>
        <v>71626695</v>
      </c>
      <c r="W161" s="79">
        <f t="shared" si="32"/>
        <v>237870384</v>
      </c>
    </row>
    <row r="162" spans="1:23" ht="12.75">
      <c r="A162" s="66" t="s">
        <v>28</v>
      </c>
      <c r="B162" s="67" t="s">
        <v>297</v>
      </c>
      <c r="C162" s="68" t="s">
        <v>298</v>
      </c>
      <c r="D162" s="69">
        <v>63705000</v>
      </c>
      <c r="E162" s="70">
        <v>93986840</v>
      </c>
      <c r="F162" s="70">
        <v>63005961</v>
      </c>
      <c r="G162" s="71">
        <f t="shared" si="27"/>
        <v>0.6703700326556357</v>
      </c>
      <c r="H162" s="69">
        <v>271807</v>
      </c>
      <c r="I162" s="70">
        <v>4194057</v>
      </c>
      <c r="J162" s="70">
        <v>1341134</v>
      </c>
      <c r="K162" s="69">
        <v>5806998</v>
      </c>
      <c r="L162" s="69">
        <v>1703102</v>
      </c>
      <c r="M162" s="70">
        <v>9762079</v>
      </c>
      <c r="N162" s="70">
        <v>2940482</v>
      </c>
      <c r="O162" s="69">
        <v>14405663</v>
      </c>
      <c r="P162" s="69">
        <v>573386</v>
      </c>
      <c r="Q162" s="70">
        <v>8074707</v>
      </c>
      <c r="R162" s="70">
        <v>9654350</v>
      </c>
      <c r="S162" s="69">
        <v>18302443</v>
      </c>
      <c r="T162" s="69">
        <v>3010218</v>
      </c>
      <c r="U162" s="70">
        <v>5150067</v>
      </c>
      <c r="V162" s="70">
        <v>16330572</v>
      </c>
      <c r="W162" s="72">
        <v>24490857</v>
      </c>
    </row>
    <row r="163" spans="1:23" ht="12.75">
      <c r="A163" s="66" t="s">
        <v>28</v>
      </c>
      <c r="B163" s="67" t="s">
        <v>299</v>
      </c>
      <c r="C163" s="68" t="s">
        <v>300</v>
      </c>
      <c r="D163" s="69">
        <v>83009663</v>
      </c>
      <c r="E163" s="70">
        <v>55820078</v>
      </c>
      <c r="F163" s="70">
        <v>41057264</v>
      </c>
      <c r="G163" s="71">
        <f t="shared" si="27"/>
        <v>0.7355286031667674</v>
      </c>
      <c r="H163" s="69">
        <v>0</v>
      </c>
      <c r="I163" s="70">
        <v>2861264</v>
      </c>
      <c r="J163" s="70">
        <v>7311132</v>
      </c>
      <c r="K163" s="69">
        <v>10172396</v>
      </c>
      <c r="L163" s="69">
        <v>4405316</v>
      </c>
      <c r="M163" s="70">
        <v>3049546</v>
      </c>
      <c r="N163" s="70">
        <v>6447943</v>
      </c>
      <c r="O163" s="69">
        <v>13902805</v>
      </c>
      <c r="P163" s="69">
        <v>0</v>
      </c>
      <c r="Q163" s="70">
        <v>2555617</v>
      </c>
      <c r="R163" s="70">
        <v>2597723</v>
      </c>
      <c r="S163" s="69">
        <v>5153340</v>
      </c>
      <c r="T163" s="69">
        <v>925277</v>
      </c>
      <c r="U163" s="70">
        <v>3014212</v>
      </c>
      <c r="V163" s="70">
        <v>7889234</v>
      </c>
      <c r="W163" s="72">
        <v>11828723</v>
      </c>
    </row>
    <row r="164" spans="1:23" ht="12.75">
      <c r="A164" s="66" t="s">
        <v>28</v>
      </c>
      <c r="B164" s="67" t="s">
        <v>301</v>
      </c>
      <c r="C164" s="68" t="s">
        <v>302</v>
      </c>
      <c r="D164" s="69">
        <v>73012200</v>
      </c>
      <c r="E164" s="70">
        <v>82041498</v>
      </c>
      <c r="F164" s="70">
        <v>66938053</v>
      </c>
      <c r="G164" s="71">
        <f t="shared" si="27"/>
        <v>0.8159048119769827</v>
      </c>
      <c r="H164" s="69">
        <v>0</v>
      </c>
      <c r="I164" s="70">
        <v>4110478</v>
      </c>
      <c r="J164" s="70">
        <v>6567239</v>
      </c>
      <c r="K164" s="69">
        <v>10677717</v>
      </c>
      <c r="L164" s="69">
        <v>6038426</v>
      </c>
      <c r="M164" s="70">
        <v>6465354</v>
      </c>
      <c r="N164" s="70">
        <v>5078210</v>
      </c>
      <c r="O164" s="69">
        <v>17581990</v>
      </c>
      <c r="P164" s="69">
        <v>6087837</v>
      </c>
      <c r="Q164" s="70">
        <v>3247717</v>
      </c>
      <c r="R164" s="70">
        <v>7969632</v>
      </c>
      <c r="S164" s="69">
        <v>17305186</v>
      </c>
      <c r="T164" s="69">
        <v>7734361</v>
      </c>
      <c r="U164" s="70">
        <v>3986134</v>
      </c>
      <c r="V164" s="70">
        <v>9652665</v>
      </c>
      <c r="W164" s="72">
        <v>21373160</v>
      </c>
    </row>
    <row r="165" spans="1:23" ht="12.75">
      <c r="A165" s="66" t="s">
        <v>28</v>
      </c>
      <c r="B165" s="67" t="s">
        <v>303</v>
      </c>
      <c r="C165" s="68" t="s">
        <v>304</v>
      </c>
      <c r="D165" s="69">
        <v>79738000</v>
      </c>
      <c r="E165" s="70">
        <v>102695124</v>
      </c>
      <c r="F165" s="70">
        <v>103510770</v>
      </c>
      <c r="G165" s="71">
        <f t="shared" si="27"/>
        <v>1.0079424024065642</v>
      </c>
      <c r="H165" s="69">
        <v>1617695</v>
      </c>
      <c r="I165" s="70">
        <v>5553676</v>
      </c>
      <c r="J165" s="70">
        <v>3734487</v>
      </c>
      <c r="K165" s="69">
        <v>10905858</v>
      </c>
      <c r="L165" s="69">
        <v>3047880</v>
      </c>
      <c r="M165" s="70">
        <v>3112302</v>
      </c>
      <c r="N165" s="70">
        <v>1844993</v>
      </c>
      <c r="O165" s="69">
        <v>8005175</v>
      </c>
      <c r="P165" s="69">
        <v>6156052</v>
      </c>
      <c r="Q165" s="70">
        <v>5184209</v>
      </c>
      <c r="R165" s="70">
        <v>10497908</v>
      </c>
      <c r="S165" s="69">
        <v>21838169</v>
      </c>
      <c r="T165" s="69">
        <v>7122196</v>
      </c>
      <c r="U165" s="70">
        <v>4682103</v>
      </c>
      <c r="V165" s="70">
        <v>50957269</v>
      </c>
      <c r="W165" s="72">
        <v>62761568</v>
      </c>
    </row>
    <row r="166" spans="1:23" ht="12.75">
      <c r="A166" s="66" t="s">
        <v>43</v>
      </c>
      <c r="B166" s="67" t="s">
        <v>305</v>
      </c>
      <c r="C166" s="68" t="s">
        <v>306</v>
      </c>
      <c r="D166" s="69">
        <v>399054000</v>
      </c>
      <c r="E166" s="70">
        <v>399054000</v>
      </c>
      <c r="F166" s="70">
        <v>220868126</v>
      </c>
      <c r="G166" s="71">
        <f t="shared" si="27"/>
        <v>0.5534792935291966</v>
      </c>
      <c r="H166" s="69">
        <v>7458197</v>
      </c>
      <c r="I166" s="70">
        <v>14892465</v>
      </c>
      <c r="J166" s="70">
        <v>15500938</v>
      </c>
      <c r="K166" s="69">
        <v>37851600</v>
      </c>
      <c r="L166" s="69">
        <v>6388960</v>
      </c>
      <c r="M166" s="70">
        <v>50180476</v>
      </c>
      <c r="N166" s="70">
        <v>13662968</v>
      </c>
      <c r="O166" s="69">
        <v>70232404</v>
      </c>
      <c r="P166" s="69">
        <v>7448514</v>
      </c>
      <c r="Q166" s="70">
        <v>13560723</v>
      </c>
      <c r="R166" s="70">
        <v>12012947</v>
      </c>
      <c r="S166" s="69">
        <v>33022184</v>
      </c>
      <c r="T166" s="69">
        <v>22436211</v>
      </c>
      <c r="U166" s="70">
        <v>32789108</v>
      </c>
      <c r="V166" s="70">
        <v>24536619</v>
      </c>
      <c r="W166" s="72">
        <v>79761938</v>
      </c>
    </row>
    <row r="167" spans="1:23" ht="12.75">
      <c r="A167" s="73"/>
      <c r="B167" s="74" t="s">
        <v>307</v>
      </c>
      <c r="C167" s="75"/>
      <c r="D167" s="76">
        <f>SUM(D162:D166)</f>
        <v>698518863</v>
      </c>
      <c r="E167" s="77">
        <f>SUM(E162:E166)</f>
        <v>733597540</v>
      </c>
      <c r="F167" s="77">
        <f>SUM(F162:F166)</f>
        <v>495380174</v>
      </c>
      <c r="G167" s="78">
        <f t="shared" si="27"/>
        <v>0.6752751297393936</v>
      </c>
      <c r="H167" s="76">
        <f aca="true" t="shared" si="33" ref="H167:W167">SUM(H162:H166)</f>
        <v>9347699</v>
      </c>
      <c r="I167" s="77">
        <f t="shared" si="33"/>
        <v>31611940</v>
      </c>
      <c r="J167" s="77">
        <f t="shared" si="33"/>
        <v>34454930</v>
      </c>
      <c r="K167" s="76">
        <f t="shared" si="33"/>
        <v>75414569</v>
      </c>
      <c r="L167" s="76">
        <f t="shared" si="33"/>
        <v>21583684</v>
      </c>
      <c r="M167" s="77">
        <f t="shared" si="33"/>
        <v>72569757</v>
      </c>
      <c r="N167" s="77">
        <f t="shared" si="33"/>
        <v>29974596</v>
      </c>
      <c r="O167" s="76">
        <f t="shared" si="33"/>
        <v>124128037</v>
      </c>
      <c r="P167" s="76">
        <f t="shared" si="33"/>
        <v>20265789</v>
      </c>
      <c r="Q167" s="77">
        <f t="shared" si="33"/>
        <v>32622973</v>
      </c>
      <c r="R167" s="77">
        <f t="shared" si="33"/>
        <v>42732560</v>
      </c>
      <c r="S167" s="76">
        <f t="shared" si="33"/>
        <v>95621322</v>
      </c>
      <c r="T167" s="76">
        <f t="shared" si="33"/>
        <v>41228263</v>
      </c>
      <c r="U167" s="77">
        <f t="shared" si="33"/>
        <v>49621624</v>
      </c>
      <c r="V167" s="77">
        <f t="shared" si="33"/>
        <v>109366359</v>
      </c>
      <c r="W167" s="79">
        <f t="shared" si="33"/>
        <v>200216246</v>
      </c>
    </row>
    <row r="168" spans="1:23" ht="12.75">
      <c r="A168" s="73"/>
      <c r="B168" s="74" t="s">
        <v>308</v>
      </c>
      <c r="C168" s="75"/>
      <c r="D168" s="76">
        <f>SUM(D103,D105:D109,D111:D118,D120:D123,D125:D129,D131:D134,D136:D141,D143:D147,D149:D154,D156:D160,D162:D166)</f>
        <v>14570998196</v>
      </c>
      <c r="E168" s="77">
        <f>SUM(E103,E105:E109,E111:E118,E120:E123,E125:E129,E131:E134,E136:E141,E143:E147,E149:E154,E156:E160,E162:E166)</f>
        <v>14708240947</v>
      </c>
      <c r="F168" s="77">
        <f>SUM(F103,F105:F109,F111:F118,F120:F123,F125:F129,F131:F134,F136:F141,F143:F147,F149:F154,F156:F160,F162:F166)</f>
        <v>17172999602</v>
      </c>
      <c r="G168" s="78">
        <f t="shared" si="27"/>
        <v>1.1675767118502862</v>
      </c>
      <c r="H168" s="76">
        <f aca="true" t="shared" si="34" ref="H168:W168">SUM(H103,H105:H109,H111:H118,H120:H123,H125:H129,H131:H134,H136:H141,H143:H147,H149:H154,H156:H160,H162:H166)</f>
        <v>585053408</v>
      </c>
      <c r="I168" s="77">
        <f t="shared" si="34"/>
        <v>686336955</v>
      </c>
      <c r="J168" s="77">
        <f t="shared" si="34"/>
        <v>543441926</v>
      </c>
      <c r="K168" s="76">
        <f t="shared" si="34"/>
        <v>1814832289</v>
      </c>
      <c r="L168" s="76">
        <f t="shared" si="34"/>
        <v>673952506</v>
      </c>
      <c r="M168" s="77">
        <f t="shared" si="34"/>
        <v>967394665</v>
      </c>
      <c r="N168" s="77">
        <f t="shared" si="34"/>
        <v>1018826661</v>
      </c>
      <c r="O168" s="76">
        <f t="shared" si="34"/>
        <v>2660173832</v>
      </c>
      <c r="P168" s="76">
        <f t="shared" si="34"/>
        <v>7510851600</v>
      </c>
      <c r="Q168" s="77">
        <f t="shared" si="34"/>
        <v>719202070</v>
      </c>
      <c r="R168" s="77">
        <f t="shared" si="34"/>
        <v>888059222</v>
      </c>
      <c r="S168" s="76">
        <f t="shared" si="34"/>
        <v>9118112892</v>
      </c>
      <c r="T168" s="76">
        <f t="shared" si="34"/>
        <v>653052704</v>
      </c>
      <c r="U168" s="77">
        <f t="shared" si="34"/>
        <v>955523615</v>
      </c>
      <c r="V168" s="77">
        <f t="shared" si="34"/>
        <v>1971304270</v>
      </c>
      <c r="W168" s="79">
        <f t="shared" si="34"/>
        <v>3579880589</v>
      </c>
    </row>
    <row r="169" spans="1:23" ht="12.75">
      <c r="A169" s="61"/>
      <c r="B169" s="62" t="s">
        <v>606</v>
      </c>
      <c r="C169" s="63"/>
      <c r="D169" s="80"/>
      <c r="E169" s="81"/>
      <c r="F169" s="81"/>
      <c r="G169" s="82"/>
      <c r="H169" s="80"/>
      <c r="I169" s="81"/>
      <c r="J169" s="81"/>
      <c r="K169" s="80"/>
      <c r="L169" s="80"/>
      <c r="M169" s="81"/>
      <c r="N169" s="81"/>
      <c r="O169" s="80"/>
      <c r="P169" s="80"/>
      <c r="Q169" s="81"/>
      <c r="R169" s="81"/>
      <c r="S169" s="80"/>
      <c r="T169" s="80"/>
      <c r="U169" s="81"/>
      <c r="V169" s="81"/>
      <c r="W169" s="83"/>
    </row>
    <row r="170" spans="1:23" ht="12.75">
      <c r="A170" s="65"/>
      <c r="B170" s="62" t="s">
        <v>309</v>
      </c>
      <c r="C170" s="63"/>
      <c r="D170" s="80"/>
      <c r="E170" s="81"/>
      <c r="F170" s="81"/>
      <c r="G170" s="82"/>
      <c r="H170" s="80"/>
      <c r="I170" s="81"/>
      <c r="J170" s="81"/>
      <c r="K170" s="80"/>
      <c r="L170" s="80"/>
      <c r="M170" s="81"/>
      <c r="N170" s="81"/>
      <c r="O170" s="80"/>
      <c r="P170" s="80"/>
      <c r="Q170" s="81"/>
      <c r="R170" s="81"/>
      <c r="S170" s="80"/>
      <c r="T170" s="80"/>
      <c r="U170" s="81"/>
      <c r="V170" s="81"/>
      <c r="W170" s="83"/>
    </row>
    <row r="171" spans="1:23" ht="12.75">
      <c r="A171" s="66" t="s">
        <v>28</v>
      </c>
      <c r="B171" s="67" t="s">
        <v>310</v>
      </c>
      <c r="C171" s="68" t="s">
        <v>311</v>
      </c>
      <c r="D171" s="69">
        <v>113023557</v>
      </c>
      <c r="E171" s="70">
        <v>135338681</v>
      </c>
      <c r="F171" s="70">
        <v>149382862</v>
      </c>
      <c r="G171" s="71">
        <f aca="true" t="shared" si="35" ref="G171:G203">IF($E171=0,0,$F171/$E171)</f>
        <v>1.1037706359795245</v>
      </c>
      <c r="H171" s="69">
        <v>12759834</v>
      </c>
      <c r="I171" s="70">
        <v>9783825</v>
      </c>
      <c r="J171" s="70">
        <v>27098193</v>
      </c>
      <c r="K171" s="69">
        <v>49641852</v>
      </c>
      <c r="L171" s="69">
        <v>8866290</v>
      </c>
      <c r="M171" s="70">
        <v>15429501</v>
      </c>
      <c r="N171" s="70">
        <v>40650093</v>
      </c>
      <c r="O171" s="69">
        <v>64945884</v>
      </c>
      <c r="P171" s="69">
        <v>668610</v>
      </c>
      <c r="Q171" s="70">
        <v>0</v>
      </c>
      <c r="R171" s="70">
        <v>11680803</v>
      </c>
      <c r="S171" s="69">
        <v>12349413</v>
      </c>
      <c r="T171" s="69">
        <v>1009034</v>
      </c>
      <c r="U171" s="70">
        <v>9695008</v>
      </c>
      <c r="V171" s="70">
        <v>11741671</v>
      </c>
      <c r="W171" s="72">
        <v>22445713</v>
      </c>
    </row>
    <row r="172" spans="1:23" ht="12.75">
      <c r="A172" s="66" t="s">
        <v>28</v>
      </c>
      <c r="B172" s="67" t="s">
        <v>312</v>
      </c>
      <c r="C172" s="68" t="s">
        <v>313</v>
      </c>
      <c r="D172" s="69">
        <v>141632508</v>
      </c>
      <c r="E172" s="70">
        <v>162818703</v>
      </c>
      <c r="F172" s="70">
        <v>154185322</v>
      </c>
      <c r="G172" s="71">
        <f t="shared" si="35"/>
        <v>0.946975495806523</v>
      </c>
      <c r="H172" s="69">
        <v>6969562</v>
      </c>
      <c r="I172" s="70">
        <v>6822752</v>
      </c>
      <c r="J172" s="70">
        <v>3506734</v>
      </c>
      <c r="K172" s="69">
        <v>17299048</v>
      </c>
      <c r="L172" s="69">
        <v>17306963</v>
      </c>
      <c r="M172" s="70">
        <v>10071186</v>
      </c>
      <c r="N172" s="70">
        <v>29574381</v>
      </c>
      <c r="O172" s="69">
        <v>56952530</v>
      </c>
      <c r="P172" s="69">
        <v>8978135</v>
      </c>
      <c r="Q172" s="70">
        <v>8191985</v>
      </c>
      <c r="R172" s="70">
        <v>20964602</v>
      </c>
      <c r="S172" s="69">
        <v>38134722</v>
      </c>
      <c r="T172" s="69">
        <v>14477562</v>
      </c>
      <c r="U172" s="70">
        <v>15777701</v>
      </c>
      <c r="V172" s="70">
        <v>11543759</v>
      </c>
      <c r="W172" s="72">
        <v>41799022</v>
      </c>
    </row>
    <row r="173" spans="1:23" ht="12.75">
      <c r="A173" s="66" t="s">
        <v>28</v>
      </c>
      <c r="B173" s="67" t="s">
        <v>314</v>
      </c>
      <c r="C173" s="68" t="s">
        <v>315</v>
      </c>
      <c r="D173" s="69">
        <v>141124514</v>
      </c>
      <c r="E173" s="70">
        <v>168930910</v>
      </c>
      <c r="F173" s="70">
        <v>121637659</v>
      </c>
      <c r="G173" s="71">
        <f t="shared" si="35"/>
        <v>0.7200438273848166</v>
      </c>
      <c r="H173" s="69">
        <v>459256</v>
      </c>
      <c r="I173" s="70">
        <v>21835696</v>
      </c>
      <c r="J173" s="70">
        <v>11588783</v>
      </c>
      <c r="K173" s="69">
        <v>33883735</v>
      </c>
      <c r="L173" s="69">
        <v>9050941</v>
      </c>
      <c r="M173" s="70">
        <v>17080201</v>
      </c>
      <c r="N173" s="70">
        <v>19838551</v>
      </c>
      <c r="O173" s="69">
        <v>45969693</v>
      </c>
      <c r="P173" s="69">
        <v>11216073</v>
      </c>
      <c r="Q173" s="70">
        <v>2033676</v>
      </c>
      <c r="R173" s="70">
        <v>16328251</v>
      </c>
      <c r="S173" s="69">
        <v>29578000</v>
      </c>
      <c r="T173" s="69">
        <v>3393037</v>
      </c>
      <c r="U173" s="70">
        <v>2914709</v>
      </c>
      <c r="V173" s="70">
        <v>5898485</v>
      </c>
      <c r="W173" s="72">
        <v>12206231</v>
      </c>
    </row>
    <row r="174" spans="1:23" ht="12.75">
      <c r="A174" s="66" t="s">
        <v>28</v>
      </c>
      <c r="B174" s="67" t="s">
        <v>316</v>
      </c>
      <c r="C174" s="68" t="s">
        <v>317</v>
      </c>
      <c r="D174" s="69">
        <v>63119000</v>
      </c>
      <c r="E174" s="70">
        <v>64101000</v>
      </c>
      <c r="F174" s="70">
        <v>47549255</v>
      </c>
      <c r="G174" s="71">
        <f t="shared" si="35"/>
        <v>0.7417864775900532</v>
      </c>
      <c r="H174" s="69">
        <v>1288659</v>
      </c>
      <c r="I174" s="70">
        <v>8192972</v>
      </c>
      <c r="J174" s="70">
        <v>3180460</v>
      </c>
      <c r="K174" s="69">
        <v>12662091</v>
      </c>
      <c r="L174" s="69">
        <v>919529</v>
      </c>
      <c r="M174" s="70">
        <v>2081432</v>
      </c>
      <c r="N174" s="70">
        <v>4198035</v>
      </c>
      <c r="O174" s="69">
        <v>7198996</v>
      </c>
      <c r="P174" s="69">
        <v>3009264</v>
      </c>
      <c r="Q174" s="70">
        <v>3073388</v>
      </c>
      <c r="R174" s="70">
        <v>5627608</v>
      </c>
      <c r="S174" s="69">
        <v>11710260</v>
      </c>
      <c r="T174" s="69">
        <v>2156053</v>
      </c>
      <c r="U174" s="70">
        <v>3151789</v>
      </c>
      <c r="V174" s="70">
        <v>10670066</v>
      </c>
      <c r="W174" s="72">
        <v>15977908</v>
      </c>
    </row>
    <row r="175" spans="1:23" ht="12.75">
      <c r="A175" s="66" t="s">
        <v>28</v>
      </c>
      <c r="B175" s="67" t="s">
        <v>318</v>
      </c>
      <c r="C175" s="68" t="s">
        <v>319</v>
      </c>
      <c r="D175" s="69">
        <v>96044850</v>
      </c>
      <c r="E175" s="70">
        <v>99533247</v>
      </c>
      <c r="F175" s="70">
        <v>79859093</v>
      </c>
      <c r="G175" s="71">
        <f t="shared" si="35"/>
        <v>0.8023358566811349</v>
      </c>
      <c r="H175" s="69">
        <v>89598</v>
      </c>
      <c r="I175" s="70">
        <v>1942999</v>
      </c>
      <c r="J175" s="70">
        <v>6090833</v>
      </c>
      <c r="K175" s="69">
        <v>8123430</v>
      </c>
      <c r="L175" s="69">
        <v>6833025</v>
      </c>
      <c r="M175" s="70">
        <v>17971533</v>
      </c>
      <c r="N175" s="70">
        <v>7848013</v>
      </c>
      <c r="O175" s="69">
        <v>32652571</v>
      </c>
      <c r="P175" s="69">
        <v>133747</v>
      </c>
      <c r="Q175" s="70">
        <v>6196725</v>
      </c>
      <c r="R175" s="70">
        <v>7428633</v>
      </c>
      <c r="S175" s="69">
        <v>13759105</v>
      </c>
      <c r="T175" s="69">
        <v>5785151</v>
      </c>
      <c r="U175" s="70">
        <v>5667484</v>
      </c>
      <c r="V175" s="70">
        <v>13871352</v>
      </c>
      <c r="W175" s="72">
        <v>25323987</v>
      </c>
    </row>
    <row r="176" spans="1:23" ht="12.75">
      <c r="A176" s="66" t="s">
        <v>43</v>
      </c>
      <c r="B176" s="67" t="s">
        <v>320</v>
      </c>
      <c r="C176" s="68" t="s">
        <v>321</v>
      </c>
      <c r="D176" s="69">
        <v>640834648</v>
      </c>
      <c r="E176" s="70">
        <v>610475626</v>
      </c>
      <c r="F176" s="70">
        <v>258800980</v>
      </c>
      <c r="G176" s="71">
        <f t="shared" si="35"/>
        <v>0.42393335454804876</v>
      </c>
      <c r="H176" s="69">
        <v>0</v>
      </c>
      <c r="I176" s="70">
        <v>346730</v>
      </c>
      <c r="J176" s="70">
        <v>11211071</v>
      </c>
      <c r="K176" s="69">
        <v>11557801</v>
      </c>
      <c r="L176" s="69">
        <v>30852750</v>
      </c>
      <c r="M176" s="70">
        <v>1183549</v>
      </c>
      <c r="N176" s="70">
        <v>101951254</v>
      </c>
      <c r="O176" s="69">
        <v>133987553</v>
      </c>
      <c r="P176" s="69">
        <v>44463751</v>
      </c>
      <c r="Q176" s="70">
        <v>11801978</v>
      </c>
      <c r="R176" s="70">
        <v>56989897</v>
      </c>
      <c r="S176" s="69">
        <v>113255626</v>
      </c>
      <c r="T176" s="69">
        <v>0</v>
      </c>
      <c r="U176" s="70">
        <v>0</v>
      </c>
      <c r="V176" s="70">
        <v>0</v>
      </c>
      <c r="W176" s="72">
        <v>0</v>
      </c>
    </row>
    <row r="177" spans="1:23" ht="12.75">
      <c r="A177" s="73"/>
      <c r="B177" s="74" t="s">
        <v>322</v>
      </c>
      <c r="C177" s="75"/>
      <c r="D177" s="76">
        <f>SUM(D171:D176)</f>
        <v>1195779077</v>
      </c>
      <c r="E177" s="77">
        <f>SUM(E171:E176)</f>
        <v>1241198167</v>
      </c>
      <c r="F177" s="77">
        <f>SUM(F171:F176)</f>
        <v>811415171</v>
      </c>
      <c r="G177" s="78">
        <f t="shared" si="35"/>
        <v>0.6537353926014943</v>
      </c>
      <c r="H177" s="76">
        <f aca="true" t="shared" si="36" ref="H177:W177">SUM(H171:H176)</f>
        <v>21566909</v>
      </c>
      <c r="I177" s="77">
        <f t="shared" si="36"/>
        <v>48924974</v>
      </c>
      <c r="J177" s="77">
        <f t="shared" si="36"/>
        <v>62676074</v>
      </c>
      <c r="K177" s="76">
        <f t="shared" si="36"/>
        <v>133167957</v>
      </c>
      <c r="L177" s="76">
        <f t="shared" si="36"/>
        <v>73829498</v>
      </c>
      <c r="M177" s="77">
        <f t="shared" si="36"/>
        <v>63817402</v>
      </c>
      <c r="N177" s="77">
        <f t="shared" si="36"/>
        <v>204060327</v>
      </c>
      <c r="O177" s="76">
        <f t="shared" si="36"/>
        <v>341707227</v>
      </c>
      <c r="P177" s="76">
        <f t="shared" si="36"/>
        <v>68469580</v>
      </c>
      <c r="Q177" s="77">
        <f t="shared" si="36"/>
        <v>31297752</v>
      </c>
      <c r="R177" s="77">
        <f t="shared" si="36"/>
        <v>119019794</v>
      </c>
      <c r="S177" s="76">
        <f t="shared" si="36"/>
        <v>218787126</v>
      </c>
      <c r="T177" s="76">
        <f t="shared" si="36"/>
        <v>26820837</v>
      </c>
      <c r="U177" s="77">
        <f t="shared" si="36"/>
        <v>37206691</v>
      </c>
      <c r="V177" s="77">
        <f t="shared" si="36"/>
        <v>53725333</v>
      </c>
      <c r="W177" s="79">
        <f t="shared" si="36"/>
        <v>117752861</v>
      </c>
    </row>
    <row r="178" spans="1:23" ht="12.75">
      <c r="A178" s="66" t="s">
        <v>28</v>
      </c>
      <c r="B178" s="67" t="s">
        <v>323</v>
      </c>
      <c r="C178" s="68" t="s">
        <v>324</v>
      </c>
      <c r="D178" s="69">
        <v>47468000</v>
      </c>
      <c r="E178" s="70">
        <v>47468000</v>
      </c>
      <c r="F178" s="70">
        <v>18774065</v>
      </c>
      <c r="G178" s="71">
        <f t="shared" si="35"/>
        <v>0.3955099224740878</v>
      </c>
      <c r="H178" s="69">
        <v>223236</v>
      </c>
      <c r="I178" s="70">
        <v>113370</v>
      </c>
      <c r="J178" s="70">
        <v>2193314</v>
      </c>
      <c r="K178" s="69">
        <v>2529920</v>
      </c>
      <c r="L178" s="69">
        <v>90319</v>
      </c>
      <c r="M178" s="70">
        <v>1857528</v>
      </c>
      <c r="N178" s="70">
        <v>6976464</v>
      </c>
      <c r="O178" s="69">
        <v>8924311</v>
      </c>
      <c r="P178" s="69">
        <v>1239586</v>
      </c>
      <c r="Q178" s="70">
        <v>89837</v>
      </c>
      <c r="R178" s="70">
        <v>5728787</v>
      </c>
      <c r="S178" s="69">
        <v>7058210</v>
      </c>
      <c r="T178" s="69">
        <v>109580</v>
      </c>
      <c r="U178" s="70">
        <v>84773</v>
      </c>
      <c r="V178" s="70">
        <v>67271</v>
      </c>
      <c r="W178" s="72">
        <v>261624</v>
      </c>
    </row>
    <row r="179" spans="1:23" ht="12.75">
      <c r="A179" s="66" t="s">
        <v>28</v>
      </c>
      <c r="B179" s="67" t="s">
        <v>325</v>
      </c>
      <c r="C179" s="68" t="s">
        <v>326</v>
      </c>
      <c r="D179" s="69">
        <v>252050000</v>
      </c>
      <c r="E179" s="70">
        <v>217403000</v>
      </c>
      <c r="F179" s="70">
        <v>163298530</v>
      </c>
      <c r="G179" s="71">
        <f t="shared" si="35"/>
        <v>0.7511328270539045</v>
      </c>
      <c r="H179" s="69">
        <v>11604573</v>
      </c>
      <c r="I179" s="70">
        <v>8807221</v>
      </c>
      <c r="J179" s="70">
        <v>11472216</v>
      </c>
      <c r="K179" s="69">
        <v>31884010</v>
      </c>
      <c r="L179" s="69">
        <v>17737880</v>
      </c>
      <c r="M179" s="70">
        <v>17405032</v>
      </c>
      <c r="N179" s="70">
        <v>5165506</v>
      </c>
      <c r="O179" s="69">
        <v>40308418</v>
      </c>
      <c r="P179" s="69">
        <v>19954074</v>
      </c>
      <c r="Q179" s="70">
        <v>19199333</v>
      </c>
      <c r="R179" s="70">
        <v>9843715</v>
      </c>
      <c r="S179" s="69">
        <v>48997122</v>
      </c>
      <c r="T179" s="69">
        <v>4286077</v>
      </c>
      <c r="U179" s="70">
        <v>8962936</v>
      </c>
      <c r="V179" s="70">
        <v>28859967</v>
      </c>
      <c r="W179" s="72">
        <v>42108980</v>
      </c>
    </row>
    <row r="180" spans="1:23" ht="12.75">
      <c r="A180" s="66" t="s">
        <v>28</v>
      </c>
      <c r="B180" s="67" t="s">
        <v>327</v>
      </c>
      <c r="C180" s="68" t="s">
        <v>328</v>
      </c>
      <c r="D180" s="69">
        <v>163757000</v>
      </c>
      <c r="E180" s="70">
        <v>182816000</v>
      </c>
      <c r="F180" s="70">
        <v>190130120</v>
      </c>
      <c r="G180" s="71">
        <f t="shared" si="35"/>
        <v>1.0400080955715036</v>
      </c>
      <c r="H180" s="69">
        <v>42476058</v>
      </c>
      <c r="I180" s="70">
        <v>7858744</v>
      </c>
      <c r="J180" s="70">
        <v>6942451</v>
      </c>
      <c r="K180" s="69">
        <v>57277253</v>
      </c>
      <c r="L180" s="69">
        <v>18304320</v>
      </c>
      <c r="M180" s="70">
        <v>4407067</v>
      </c>
      <c r="N180" s="70">
        <v>23452412</v>
      </c>
      <c r="O180" s="69">
        <v>46163799</v>
      </c>
      <c r="P180" s="69">
        <v>4643202</v>
      </c>
      <c r="Q180" s="70">
        <v>1805064</v>
      </c>
      <c r="R180" s="70">
        <v>36132529</v>
      </c>
      <c r="S180" s="69">
        <v>42580795</v>
      </c>
      <c r="T180" s="69">
        <v>9945139</v>
      </c>
      <c r="U180" s="70">
        <v>7344453</v>
      </c>
      <c r="V180" s="70">
        <v>26818681</v>
      </c>
      <c r="W180" s="72">
        <v>44108273</v>
      </c>
    </row>
    <row r="181" spans="1:23" ht="12.75">
      <c r="A181" s="66" t="s">
        <v>28</v>
      </c>
      <c r="B181" s="67" t="s">
        <v>329</v>
      </c>
      <c r="C181" s="68" t="s">
        <v>330</v>
      </c>
      <c r="D181" s="69">
        <v>131615000</v>
      </c>
      <c r="E181" s="70">
        <v>131615000</v>
      </c>
      <c r="F181" s="70">
        <v>50266545</v>
      </c>
      <c r="G181" s="71">
        <f t="shared" si="35"/>
        <v>0.3819210956198002</v>
      </c>
      <c r="H181" s="69">
        <v>1980448</v>
      </c>
      <c r="I181" s="70">
        <v>17263063</v>
      </c>
      <c r="J181" s="70">
        <v>18326883</v>
      </c>
      <c r="K181" s="69">
        <v>37570394</v>
      </c>
      <c r="L181" s="69">
        <v>12696151</v>
      </c>
      <c r="M181" s="70">
        <v>0</v>
      </c>
      <c r="N181" s="70">
        <v>0</v>
      </c>
      <c r="O181" s="69">
        <v>12696151</v>
      </c>
      <c r="P181" s="69">
        <v>0</v>
      </c>
      <c r="Q181" s="70">
        <v>0</v>
      </c>
      <c r="R181" s="70">
        <v>0</v>
      </c>
      <c r="S181" s="69">
        <v>0</v>
      </c>
      <c r="T181" s="69">
        <v>0</v>
      </c>
      <c r="U181" s="70">
        <v>0</v>
      </c>
      <c r="V181" s="70">
        <v>0</v>
      </c>
      <c r="W181" s="72">
        <v>0</v>
      </c>
    </row>
    <row r="182" spans="1:23" ht="12.75">
      <c r="A182" s="66" t="s">
        <v>43</v>
      </c>
      <c r="B182" s="67" t="s">
        <v>331</v>
      </c>
      <c r="C182" s="68" t="s">
        <v>332</v>
      </c>
      <c r="D182" s="69">
        <v>634432291</v>
      </c>
      <c r="E182" s="70">
        <v>634432291</v>
      </c>
      <c r="F182" s="70">
        <v>411089418</v>
      </c>
      <c r="G182" s="71">
        <f t="shared" si="35"/>
        <v>0.647964209627533</v>
      </c>
      <c r="H182" s="69">
        <v>1907269</v>
      </c>
      <c r="I182" s="70">
        <v>17023755</v>
      </c>
      <c r="J182" s="70">
        <v>44702553</v>
      </c>
      <c r="K182" s="69">
        <v>63633577</v>
      </c>
      <c r="L182" s="69">
        <v>44398881</v>
      </c>
      <c r="M182" s="70">
        <v>44696073</v>
      </c>
      <c r="N182" s="70">
        <v>83231729</v>
      </c>
      <c r="O182" s="69">
        <v>172326683</v>
      </c>
      <c r="P182" s="69">
        <v>9603226</v>
      </c>
      <c r="Q182" s="70">
        <v>773722</v>
      </c>
      <c r="R182" s="70">
        <v>4059547</v>
      </c>
      <c r="S182" s="69">
        <v>14436495</v>
      </c>
      <c r="T182" s="69">
        <v>4059547</v>
      </c>
      <c r="U182" s="70">
        <v>59643268</v>
      </c>
      <c r="V182" s="70">
        <v>96989848</v>
      </c>
      <c r="W182" s="72">
        <v>160692663</v>
      </c>
    </row>
    <row r="183" spans="1:23" ht="12.75">
      <c r="A183" s="73"/>
      <c r="B183" s="74" t="s">
        <v>333</v>
      </c>
      <c r="C183" s="75"/>
      <c r="D183" s="76">
        <f>SUM(D178:D182)</f>
        <v>1229322291</v>
      </c>
      <c r="E183" s="77">
        <f>SUM(E178:E182)</f>
        <v>1213734291</v>
      </c>
      <c r="F183" s="77">
        <f>SUM(F178:F182)</f>
        <v>833558678</v>
      </c>
      <c r="G183" s="78">
        <f t="shared" si="35"/>
        <v>0.6867719600417881</v>
      </c>
      <c r="H183" s="76">
        <f aca="true" t="shared" si="37" ref="H183:W183">SUM(H178:H182)</f>
        <v>58191584</v>
      </c>
      <c r="I183" s="77">
        <f t="shared" si="37"/>
        <v>51066153</v>
      </c>
      <c r="J183" s="77">
        <f t="shared" si="37"/>
        <v>83637417</v>
      </c>
      <c r="K183" s="76">
        <f t="shared" si="37"/>
        <v>192895154</v>
      </c>
      <c r="L183" s="76">
        <f t="shared" si="37"/>
        <v>93227551</v>
      </c>
      <c r="M183" s="77">
        <f t="shared" si="37"/>
        <v>68365700</v>
      </c>
      <c r="N183" s="77">
        <f t="shared" si="37"/>
        <v>118826111</v>
      </c>
      <c r="O183" s="76">
        <f t="shared" si="37"/>
        <v>280419362</v>
      </c>
      <c r="P183" s="76">
        <f t="shared" si="37"/>
        <v>35440088</v>
      </c>
      <c r="Q183" s="77">
        <f t="shared" si="37"/>
        <v>21867956</v>
      </c>
      <c r="R183" s="77">
        <f t="shared" si="37"/>
        <v>55764578</v>
      </c>
      <c r="S183" s="76">
        <f t="shared" si="37"/>
        <v>113072622</v>
      </c>
      <c r="T183" s="76">
        <f t="shared" si="37"/>
        <v>18400343</v>
      </c>
      <c r="U183" s="77">
        <f t="shared" si="37"/>
        <v>76035430</v>
      </c>
      <c r="V183" s="77">
        <f t="shared" si="37"/>
        <v>152735767</v>
      </c>
      <c r="W183" s="79">
        <f t="shared" si="37"/>
        <v>247171540</v>
      </c>
    </row>
    <row r="184" spans="1:23" ht="12.75">
      <c r="A184" s="66" t="s">
        <v>28</v>
      </c>
      <c r="B184" s="67" t="s">
        <v>334</v>
      </c>
      <c r="C184" s="68" t="s">
        <v>335</v>
      </c>
      <c r="D184" s="69">
        <v>69568500</v>
      </c>
      <c r="E184" s="70">
        <v>66041024</v>
      </c>
      <c r="F184" s="70">
        <v>39575584</v>
      </c>
      <c r="G184" s="71">
        <f t="shared" si="35"/>
        <v>0.5992575766238876</v>
      </c>
      <c r="H184" s="69">
        <v>0</v>
      </c>
      <c r="I184" s="70">
        <v>3549398</v>
      </c>
      <c r="J184" s="70">
        <v>666731</v>
      </c>
      <c r="K184" s="69">
        <v>4216129</v>
      </c>
      <c r="L184" s="69">
        <v>1784966</v>
      </c>
      <c r="M184" s="70">
        <v>10960182</v>
      </c>
      <c r="N184" s="70">
        <v>11411032</v>
      </c>
      <c r="O184" s="69">
        <v>24156180</v>
      </c>
      <c r="P184" s="69">
        <v>1073579</v>
      </c>
      <c r="Q184" s="70">
        <v>4304662</v>
      </c>
      <c r="R184" s="70">
        <v>2912517</v>
      </c>
      <c r="S184" s="69">
        <v>8290758</v>
      </c>
      <c r="T184" s="69">
        <v>2912517</v>
      </c>
      <c r="U184" s="70">
        <v>0</v>
      </c>
      <c r="V184" s="70">
        <v>0</v>
      </c>
      <c r="W184" s="72">
        <v>2912517</v>
      </c>
    </row>
    <row r="185" spans="1:23" ht="12.75">
      <c r="A185" s="66" t="s">
        <v>28</v>
      </c>
      <c r="B185" s="67" t="s">
        <v>336</v>
      </c>
      <c r="C185" s="68" t="s">
        <v>337</v>
      </c>
      <c r="D185" s="69">
        <v>47527108</v>
      </c>
      <c r="E185" s="70">
        <v>64055524</v>
      </c>
      <c r="F185" s="70">
        <v>40336256</v>
      </c>
      <c r="G185" s="71">
        <f t="shared" si="35"/>
        <v>0.6297076892228686</v>
      </c>
      <c r="H185" s="69">
        <v>0</v>
      </c>
      <c r="I185" s="70">
        <v>0</v>
      </c>
      <c r="J185" s="70">
        <v>279688</v>
      </c>
      <c r="K185" s="69">
        <v>279688</v>
      </c>
      <c r="L185" s="69">
        <v>22750</v>
      </c>
      <c r="M185" s="70">
        <v>5507369</v>
      </c>
      <c r="N185" s="70">
        <v>10279056</v>
      </c>
      <c r="O185" s="69">
        <v>15809175</v>
      </c>
      <c r="P185" s="69">
        <v>1728892</v>
      </c>
      <c r="Q185" s="70">
        <v>5748935</v>
      </c>
      <c r="R185" s="70">
        <v>9396775</v>
      </c>
      <c r="S185" s="69">
        <v>16874602</v>
      </c>
      <c r="T185" s="69">
        <v>1148049</v>
      </c>
      <c r="U185" s="70">
        <v>2901574</v>
      </c>
      <c r="V185" s="70">
        <v>3323168</v>
      </c>
      <c r="W185" s="72">
        <v>7372791</v>
      </c>
    </row>
    <row r="186" spans="1:23" ht="12.75">
      <c r="A186" s="66" t="s">
        <v>28</v>
      </c>
      <c r="B186" s="67" t="s">
        <v>338</v>
      </c>
      <c r="C186" s="68" t="s">
        <v>339</v>
      </c>
      <c r="D186" s="69">
        <v>1230118000</v>
      </c>
      <c r="E186" s="70">
        <v>1231379000</v>
      </c>
      <c r="F186" s="70">
        <v>961949743</v>
      </c>
      <c r="G186" s="71">
        <f t="shared" si="35"/>
        <v>0.7811971318334973</v>
      </c>
      <c r="H186" s="69">
        <v>42514078</v>
      </c>
      <c r="I186" s="70">
        <v>67305086</v>
      </c>
      <c r="J186" s="70">
        <v>96927101</v>
      </c>
      <c r="K186" s="69">
        <v>206746265</v>
      </c>
      <c r="L186" s="69">
        <v>69191122</v>
      </c>
      <c r="M186" s="70">
        <v>86835889</v>
      </c>
      <c r="N186" s="70">
        <v>68525466</v>
      </c>
      <c r="O186" s="69">
        <v>224552477</v>
      </c>
      <c r="P186" s="69">
        <v>32153725</v>
      </c>
      <c r="Q186" s="70">
        <v>108760288</v>
      </c>
      <c r="R186" s="70">
        <v>95751645</v>
      </c>
      <c r="S186" s="69">
        <v>236665658</v>
      </c>
      <c r="T186" s="69">
        <v>34280402</v>
      </c>
      <c r="U186" s="70">
        <v>83206177</v>
      </c>
      <c r="V186" s="70">
        <v>176498764</v>
      </c>
      <c r="W186" s="72">
        <v>293985343</v>
      </c>
    </row>
    <row r="187" spans="1:23" ht="12.75">
      <c r="A187" s="66" t="s">
        <v>28</v>
      </c>
      <c r="B187" s="67" t="s">
        <v>340</v>
      </c>
      <c r="C187" s="68" t="s">
        <v>341</v>
      </c>
      <c r="D187" s="69">
        <v>219628474</v>
      </c>
      <c r="E187" s="70">
        <v>201570735</v>
      </c>
      <c r="F187" s="70">
        <v>84878097</v>
      </c>
      <c r="G187" s="71">
        <f t="shared" si="35"/>
        <v>0.4210834325726897</v>
      </c>
      <c r="H187" s="69">
        <v>0</v>
      </c>
      <c r="I187" s="70">
        <v>1527518</v>
      </c>
      <c r="J187" s="70">
        <v>1316839</v>
      </c>
      <c r="K187" s="69">
        <v>2844357</v>
      </c>
      <c r="L187" s="69">
        <v>1425133</v>
      </c>
      <c r="M187" s="70">
        <v>3820540</v>
      </c>
      <c r="N187" s="70">
        <v>9426298</v>
      </c>
      <c r="O187" s="69">
        <v>14671971</v>
      </c>
      <c r="P187" s="69">
        <v>2283222</v>
      </c>
      <c r="Q187" s="70">
        <v>9011144</v>
      </c>
      <c r="R187" s="70">
        <v>19915345</v>
      </c>
      <c r="S187" s="69">
        <v>31209711</v>
      </c>
      <c r="T187" s="69">
        <v>8357368</v>
      </c>
      <c r="U187" s="70">
        <v>9894912</v>
      </c>
      <c r="V187" s="70">
        <v>17899778</v>
      </c>
      <c r="W187" s="72">
        <v>36152058</v>
      </c>
    </row>
    <row r="188" spans="1:23" ht="12.75">
      <c r="A188" s="66" t="s">
        <v>43</v>
      </c>
      <c r="B188" s="67" t="s">
        <v>342</v>
      </c>
      <c r="C188" s="68" t="s">
        <v>343</v>
      </c>
      <c r="D188" s="69">
        <v>237974000</v>
      </c>
      <c r="E188" s="70">
        <v>296529000</v>
      </c>
      <c r="F188" s="70">
        <v>222539441</v>
      </c>
      <c r="G188" s="71">
        <f t="shared" si="35"/>
        <v>0.750481204199252</v>
      </c>
      <c r="H188" s="69">
        <v>0</v>
      </c>
      <c r="I188" s="70">
        <v>0</v>
      </c>
      <c r="J188" s="70">
        <v>16300900</v>
      </c>
      <c r="K188" s="69">
        <v>16300900</v>
      </c>
      <c r="L188" s="69">
        <v>9054055</v>
      </c>
      <c r="M188" s="70">
        <v>9381966</v>
      </c>
      <c r="N188" s="70">
        <v>25022244</v>
      </c>
      <c r="O188" s="69">
        <v>43458265</v>
      </c>
      <c r="P188" s="69">
        <v>9411426</v>
      </c>
      <c r="Q188" s="70">
        <v>15103808</v>
      </c>
      <c r="R188" s="70">
        <v>31102311</v>
      </c>
      <c r="S188" s="69">
        <v>55617545</v>
      </c>
      <c r="T188" s="69">
        <v>19979387</v>
      </c>
      <c r="U188" s="70">
        <v>54612379</v>
      </c>
      <c r="V188" s="70">
        <v>32570965</v>
      </c>
      <c r="W188" s="72">
        <v>107162731</v>
      </c>
    </row>
    <row r="189" spans="1:23" ht="12.75">
      <c r="A189" s="73"/>
      <c r="B189" s="74" t="s">
        <v>344</v>
      </c>
      <c r="C189" s="75"/>
      <c r="D189" s="76">
        <f>SUM(D184:D188)</f>
        <v>1804816082</v>
      </c>
      <c r="E189" s="77">
        <f>SUM(E184:E188)</f>
        <v>1859575283</v>
      </c>
      <c r="F189" s="77">
        <f>SUM(F184:F188)</f>
        <v>1349279121</v>
      </c>
      <c r="G189" s="78">
        <f t="shared" si="35"/>
        <v>0.725584564031872</v>
      </c>
      <c r="H189" s="76">
        <f aca="true" t="shared" si="38" ref="H189:W189">SUM(H184:H188)</f>
        <v>42514078</v>
      </c>
      <c r="I189" s="77">
        <f t="shared" si="38"/>
        <v>72382002</v>
      </c>
      <c r="J189" s="77">
        <f t="shared" si="38"/>
        <v>115491259</v>
      </c>
      <c r="K189" s="76">
        <f t="shared" si="38"/>
        <v>230387339</v>
      </c>
      <c r="L189" s="76">
        <f t="shared" si="38"/>
        <v>81478026</v>
      </c>
      <c r="M189" s="77">
        <f t="shared" si="38"/>
        <v>116505946</v>
      </c>
      <c r="N189" s="77">
        <f t="shared" si="38"/>
        <v>124664096</v>
      </c>
      <c r="O189" s="76">
        <f t="shared" si="38"/>
        <v>322648068</v>
      </c>
      <c r="P189" s="76">
        <f t="shared" si="38"/>
        <v>46650844</v>
      </c>
      <c r="Q189" s="77">
        <f t="shared" si="38"/>
        <v>142928837</v>
      </c>
      <c r="R189" s="77">
        <f t="shared" si="38"/>
        <v>159078593</v>
      </c>
      <c r="S189" s="76">
        <f t="shared" si="38"/>
        <v>348658274</v>
      </c>
      <c r="T189" s="76">
        <f t="shared" si="38"/>
        <v>66677723</v>
      </c>
      <c r="U189" s="77">
        <f t="shared" si="38"/>
        <v>150615042</v>
      </c>
      <c r="V189" s="77">
        <f t="shared" si="38"/>
        <v>230292675</v>
      </c>
      <c r="W189" s="79">
        <f t="shared" si="38"/>
        <v>447585440</v>
      </c>
    </row>
    <row r="190" spans="1:23" ht="12.75">
      <c r="A190" s="66" t="s">
        <v>28</v>
      </c>
      <c r="B190" s="67" t="s">
        <v>345</v>
      </c>
      <c r="C190" s="68" t="s">
        <v>346</v>
      </c>
      <c r="D190" s="69">
        <v>114676972</v>
      </c>
      <c r="E190" s="70">
        <v>45067986</v>
      </c>
      <c r="F190" s="70">
        <v>0</v>
      </c>
      <c r="G190" s="71">
        <f t="shared" si="35"/>
        <v>0</v>
      </c>
      <c r="H190" s="69">
        <v>0</v>
      </c>
      <c r="I190" s="70">
        <v>0</v>
      </c>
      <c r="J190" s="70">
        <v>0</v>
      </c>
      <c r="K190" s="69">
        <v>0</v>
      </c>
      <c r="L190" s="69">
        <v>0</v>
      </c>
      <c r="M190" s="70">
        <v>0</v>
      </c>
      <c r="N190" s="70">
        <v>0</v>
      </c>
      <c r="O190" s="69">
        <v>0</v>
      </c>
      <c r="P190" s="69">
        <v>0</v>
      </c>
      <c r="Q190" s="70">
        <v>0</v>
      </c>
      <c r="R190" s="70">
        <v>0</v>
      </c>
      <c r="S190" s="69">
        <v>0</v>
      </c>
      <c r="T190" s="69">
        <v>0</v>
      </c>
      <c r="U190" s="70">
        <v>0</v>
      </c>
      <c r="V190" s="70">
        <v>0</v>
      </c>
      <c r="W190" s="72">
        <v>0</v>
      </c>
    </row>
    <row r="191" spans="1:23" ht="12.75">
      <c r="A191" s="66" t="s">
        <v>28</v>
      </c>
      <c r="B191" s="67" t="s">
        <v>347</v>
      </c>
      <c r="C191" s="68" t="s">
        <v>348</v>
      </c>
      <c r="D191" s="69">
        <v>106452000</v>
      </c>
      <c r="E191" s="70">
        <v>133958000</v>
      </c>
      <c r="F191" s="70">
        <v>101199064</v>
      </c>
      <c r="G191" s="71">
        <f t="shared" si="35"/>
        <v>0.7554536795114887</v>
      </c>
      <c r="H191" s="69">
        <v>9723739</v>
      </c>
      <c r="I191" s="70">
        <v>9396561</v>
      </c>
      <c r="J191" s="70">
        <v>5305062</v>
      </c>
      <c r="K191" s="69">
        <v>24425362</v>
      </c>
      <c r="L191" s="69">
        <v>12854056</v>
      </c>
      <c r="M191" s="70">
        <v>19908869</v>
      </c>
      <c r="N191" s="70">
        <v>9140326</v>
      </c>
      <c r="O191" s="69">
        <v>41903251</v>
      </c>
      <c r="P191" s="69">
        <v>9423052</v>
      </c>
      <c r="Q191" s="70">
        <v>3267259</v>
      </c>
      <c r="R191" s="70">
        <v>0</v>
      </c>
      <c r="S191" s="69">
        <v>12690311</v>
      </c>
      <c r="T191" s="69">
        <v>3259625</v>
      </c>
      <c r="U191" s="70">
        <v>10008925</v>
      </c>
      <c r="V191" s="70">
        <v>8911590</v>
      </c>
      <c r="W191" s="72">
        <v>22180140</v>
      </c>
    </row>
    <row r="192" spans="1:23" ht="12.75">
      <c r="A192" s="66" t="s">
        <v>28</v>
      </c>
      <c r="B192" s="67" t="s">
        <v>349</v>
      </c>
      <c r="C192" s="68" t="s">
        <v>350</v>
      </c>
      <c r="D192" s="69">
        <v>85238800</v>
      </c>
      <c r="E192" s="70">
        <v>84988799</v>
      </c>
      <c r="F192" s="70">
        <v>34675472</v>
      </c>
      <c r="G192" s="71">
        <f t="shared" si="35"/>
        <v>0.4080004942768988</v>
      </c>
      <c r="H192" s="69">
        <v>1320122</v>
      </c>
      <c r="I192" s="70">
        <v>1789269</v>
      </c>
      <c r="J192" s="70">
        <v>0</v>
      </c>
      <c r="K192" s="69">
        <v>3109391</v>
      </c>
      <c r="L192" s="69">
        <v>1687422</v>
      </c>
      <c r="M192" s="70">
        <v>1156217</v>
      </c>
      <c r="N192" s="70">
        <v>0</v>
      </c>
      <c r="O192" s="69">
        <v>2843639</v>
      </c>
      <c r="P192" s="69">
        <v>9142355</v>
      </c>
      <c r="Q192" s="70">
        <v>4819750</v>
      </c>
      <c r="R192" s="70">
        <v>7837162</v>
      </c>
      <c r="S192" s="69">
        <v>21799267</v>
      </c>
      <c r="T192" s="69">
        <v>2486760</v>
      </c>
      <c r="U192" s="70">
        <v>4436415</v>
      </c>
      <c r="V192" s="70">
        <v>0</v>
      </c>
      <c r="W192" s="72">
        <v>6923175</v>
      </c>
    </row>
    <row r="193" spans="1:23" ht="12.75">
      <c r="A193" s="66" t="s">
        <v>28</v>
      </c>
      <c r="B193" s="67" t="s">
        <v>351</v>
      </c>
      <c r="C193" s="68" t="s">
        <v>352</v>
      </c>
      <c r="D193" s="69">
        <v>486147170</v>
      </c>
      <c r="E193" s="70">
        <v>409229036</v>
      </c>
      <c r="F193" s="70">
        <v>301694174</v>
      </c>
      <c r="G193" s="71">
        <f t="shared" si="35"/>
        <v>0.7372257280394933</v>
      </c>
      <c r="H193" s="69">
        <v>0</v>
      </c>
      <c r="I193" s="70">
        <v>34772435</v>
      </c>
      <c r="J193" s="70">
        <v>34972495</v>
      </c>
      <c r="K193" s="69">
        <v>69744930</v>
      </c>
      <c r="L193" s="69">
        <v>8839827</v>
      </c>
      <c r="M193" s="70">
        <v>45239636</v>
      </c>
      <c r="N193" s="70">
        <v>44092950</v>
      </c>
      <c r="O193" s="69">
        <v>98172413</v>
      </c>
      <c r="P193" s="69">
        <v>8684113</v>
      </c>
      <c r="Q193" s="70">
        <v>8727074</v>
      </c>
      <c r="R193" s="70">
        <v>31560511</v>
      </c>
      <c r="S193" s="69">
        <v>48971698</v>
      </c>
      <c r="T193" s="69">
        <v>17916277</v>
      </c>
      <c r="U193" s="70">
        <v>27030364</v>
      </c>
      <c r="V193" s="70">
        <v>39858492</v>
      </c>
      <c r="W193" s="72">
        <v>84805133</v>
      </c>
    </row>
    <row r="194" spans="1:23" ht="12.75">
      <c r="A194" s="66" t="s">
        <v>28</v>
      </c>
      <c r="B194" s="67" t="s">
        <v>353</v>
      </c>
      <c r="C194" s="68" t="s">
        <v>354</v>
      </c>
      <c r="D194" s="69">
        <v>125230500</v>
      </c>
      <c r="E194" s="70">
        <v>125230500</v>
      </c>
      <c r="F194" s="70">
        <v>42435718</v>
      </c>
      <c r="G194" s="71">
        <f t="shared" si="35"/>
        <v>0.33886088452892865</v>
      </c>
      <c r="H194" s="69">
        <v>0</v>
      </c>
      <c r="I194" s="70">
        <v>6911006</v>
      </c>
      <c r="J194" s="70">
        <v>843100</v>
      </c>
      <c r="K194" s="69">
        <v>7754106</v>
      </c>
      <c r="L194" s="69">
        <v>2014913</v>
      </c>
      <c r="M194" s="70">
        <v>145191</v>
      </c>
      <c r="N194" s="70">
        <v>3822505</v>
      </c>
      <c r="O194" s="69">
        <v>5982609</v>
      </c>
      <c r="P194" s="69">
        <v>1427704</v>
      </c>
      <c r="Q194" s="70">
        <v>4638729</v>
      </c>
      <c r="R194" s="70">
        <v>6948353</v>
      </c>
      <c r="S194" s="69">
        <v>13014786</v>
      </c>
      <c r="T194" s="69">
        <v>7573661</v>
      </c>
      <c r="U194" s="70">
        <v>4757995</v>
      </c>
      <c r="V194" s="70">
        <v>3352561</v>
      </c>
      <c r="W194" s="72">
        <v>15684217</v>
      </c>
    </row>
    <row r="195" spans="1:23" ht="12.75">
      <c r="A195" s="66" t="s">
        <v>43</v>
      </c>
      <c r="B195" s="67" t="s">
        <v>355</v>
      </c>
      <c r="C195" s="68" t="s">
        <v>356</v>
      </c>
      <c r="D195" s="69">
        <v>300000</v>
      </c>
      <c r="E195" s="70">
        <v>1100000</v>
      </c>
      <c r="F195" s="70">
        <v>0</v>
      </c>
      <c r="G195" s="71">
        <f t="shared" si="35"/>
        <v>0</v>
      </c>
      <c r="H195" s="69">
        <v>0</v>
      </c>
      <c r="I195" s="70">
        <v>0</v>
      </c>
      <c r="J195" s="70">
        <v>0</v>
      </c>
      <c r="K195" s="69">
        <v>0</v>
      </c>
      <c r="L195" s="69">
        <v>0</v>
      </c>
      <c r="M195" s="70">
        <v>0</v>
      </c>
      <c r="N195" s="70">
        <v>0</v>
      </c>
      <c r="O195" s="69">
        <v>0</v>
      </c>
      <c r="P195" s="69">
        <v>0</v>
      </c>
      <c r="Q195" s="70">
        <v>0</v>
      </c>
      <c r="R195" s="70">
        <v>0</v>
      </c>
      <c r="S195" s="69">
        <v>0</v>
      </c>
      <c r="T195" s="69">
        <v>0</v>
      </c>
      <c r="U195" s="70">
        <v>0</v>
      </c>
      <c r="V195" s="70">
        <v>0</v>
      </c>
      <c r="W195" s="72">
        <v>0</v>
      </c>
    </row>
    <row r="196" spans="1:23" ht="12.75">
      <c r="A196" s="73"/>
      <c r="B196" s="74" t="s">
        <v>357</v>
      </c>
      <c r="C196" s="75"/>
      <c r="D196" s="76">
        <f>SUM(D190:D195)</f>
        <v>918045442</v>
      </c>
      <c r="E196" s="77">
        <f>SUM(E190:E195)</f>
        <v>799574321</v>
      </c>
      <c r="F196" s="77">
        <f>SUM(F190:F195)</f>
        <v>480004428</v>
      </c>
      <c r="G196" s="78">
        <f t="shared" si="35"/>
        <v>0.6003249671646221</v>
      </c>
      <c r="H196" s="76">
        <f aca="true" t="shared" si="39" ref="H196:W196">SUM(H190:H195)</f>
        <v>11043861</v>
      </c>
      <c r="I196" s="77">
        <f t="shared" si="39"/>
        <v>52869271</v>
      </c>
      <c r="J196" s="77">
        <f t="shared" si="39"/>
        <v>41120657</v>
      </c>
      <c r="K196" s="76">
        <f t="shared" si="39"/>
        <v>105033789</v>
      </c>
      <c r="L196" s="76">
        <f t="shared" si="39"/>
        <v>25396218</v>
      </c>
      <c r="M196" s="77">
        <f t="shared" si="39"/>
        <v>66449913</v>
      </c>
      <c r="N196" s="77">
        <f t="shared" si="39"/>
        <v>57055781</v>
      </c>
      <c r="O196" s="76">
        <f t="shared" si="39"/>
        <v>148901912</v>
      </c>
      <c r="P196" s="76">
        <f t="shared" si="39"/>
        <v>28677224</v>
      </c>
      <c r="Q196" s="77">
        <f t="shared" si="39"/>
        <v>21452812</v>
      </c>
      <c r="R196" s="77">
        <f t="shared" si="39"/>
        <v>46346026</v>
      </c>
      <c r="S196" s="76">
        <f t="shared" si="39"/>
        <v>96476062</v>
      </c>
      <c r="T196" s="76">
        <f t="shared" si="39"/>
        <v>31236323</v>
      </c>
      <c r="U196" s="77">
        <f t="shared" si="39"/>
        <v>46233699</v>
      </c>
      <c r="V196" s="77">
        <f t="shared" si="39"/>
        <v>52122643</v>
      </c>
      <c r="W196" s="79">
        <f t="shared" si="39"/>
        <v>129592665</v>
      </c>
    </row>
    <row r="197" spans="1:23" ht="12.75">
      <c r="A197" s="66" t="s">
        <v>28</v>
      </c>
      <c r="B197" s="67" t="s">
        <v>358</v>
      </c>
      <c r="C197" s="68" t="s">
        <v>359</v>
      </c>
      <c r="D197" s="69">
        <v>61285000</v>
      </c>
      <c r="E197" s="70">
        <v>9424167</v>
      </c>
      <c r="F197" s="70">
        <v>56868037</v>
      </c>
      <c r="G197" s="71">
        <f t="shared" si="35"/>
        <v>6.034277300052089</v>
      </c>
      <c r="H197" s="69">
        <v>2130666</v>
      </c>
      <c r="I197" s="70">
        <v>2493000</v>
      </c>
      <c r="J197" s="70">
        <v>25552</v>
      </c>
      <c r="K197" s="69">
        <v>4649218</v>
      </c>
      <c r="L197" s="69">
        <v>10284667</v>
      </c>
      <c r="M197" s="70">
        <v>10284667</v>
      </c>
      <c r="N197" s="70">
        <v>8979147</v>
      </c>
      <c r="O197" s="69">
        <v>29548481</v>
      </c>
      <c r="P197" s="69">
        <v>10284666</v>
      </c>
      <c r="Q197" s="70">
        <v>1636512</v>
      </c>
      <c r="R197" s="70">
        <v>4474413</v>
      </c>
      <c r="S197" s="69">
        <v>16395591</v>
      </c>
      <c r="T197" s="69">
        <v>1506217</v>
      </c>
      <c r="U197" s="70">
        <v>4768530</v>
      </c>
      <c r="V197" s="70">
        <v>0</v>
      </c>
      <c r="W197" s="72">
        <v>6274747</v>
      </c>
    </row>
    <row r="198" spans="1:23" ht="12.75">
      <c r="A198" s="66" t="s">
        <v>28</v>
      </c>
      <c r="B198" s="67" t="s">
        <v>360</v>
      </c>
      <c r="C198" s="68" t="s">
        <v>361</v>
      </c>
      <c r="D198" s="69">
        <v>77301754</v>
      </c>
      <c r="E198" s="70">
        <v>104559899</v>
      </c>
      <c r="F198" s="70">
        <v>110483953</v>
      </c>
      <c r="G198" s="71">
        <f t="shared" si="35"/>
        <v>1.056657036365347</v>
      </c>
      <c r="H198" s="69">
        <v>1714015</v>
      </c>
      <c r="I198" s="70">
        <v>5145499</v>
      </c>
      <c r="J198" s="70">
        <v>11718776</v>
      </c>
      <c r="K198" s="69">
        <v>18578290</v>
      </c>
      <c r="L198" s="69">
        <v>3283117</v>
      </c>
      <c r="M198" s="70">
        <v>9286738</v>
      </c>
      <c r="N198" s="70">
        <v>14916211</v>
      </c>
      <c r="O198" s="69">
        <v>27486066</v>
      </c>
      <c r="P198" s="69">
        <v>7884602</v>
      </c>
      <c r="Q198" s="70">
        <v>3644308</v>
      </c>
      <c r="R198" s="70">
        <v>8166135</v>
      </c>
      <c r="S198" s="69">
        <v>19695045</v>
      </c>
      <c r="T198" s="69">
        <v>6284922</v>
      </c>
      <c r="U198" s="70">
        <v>18985833</v>
      </c>
      <c r="V198" s="70">
        <v>19453797</v>
      </c>
      <c r="W198" s="72">
        <v>44724552</v>
      </c>
    </row>
    <row r="199" spans="1:23" ht="12.75">
      <c r="A199" s="66" t="s">
        <v>28</v>
      </c>
      <c r="B199" s="67" t="s">
        <v>362</v>
      </c>
      <c r="C199" s="68" t="s">
        <v>363</v>
      </c>
      <c r="D199" s="69">
        <v>144961811</v>
      </c>
      <c r="E199" s="70">
        <v>160759599</v>
      </c>
      <c r="F199" s="70">
        <v>141284826</v>
      </c>
      <c r="G199" s="71">
        <f t="shared" si="35"/>
        <v>0.8788577906318366</v>
      </c>
      <c r="H199" s="69">
        <v>16896661</v>
      </c>
      <c r="I199" s="70">
        <v>29320495</v>
      </c>
      <c r="J199" s="70">
        <v>17140481</v>
      </c>
      <c r="K199" s="69">
        <v>63357637</v>
      </c>
      <c r="L199" s="69">
        <v>8018264</v>
      </c>
      <c r="M199" s="70">
        <v>14798548</v>
      </c>
      <c r="N199" s="70">
        <v>17423077</v>
      </c>
      <c r="O199" s="69">
        <v>40239889</v>
      </c>
      <c r="P199" s="69">
        <v>17423077</v>
      </c>
      <c r="Q199" s="70">
        <v>2453931</v>
      </c>
      <c r="R199" s="70">
        <v>7574935</v>
      </c>
      <c r="S199" s="69">
        <v>27451943</v>
      </c>
      <c r="T199" s="69">
        <v>8434745</v>
      </c>
      <c r="U199" s="70">
        <v>1800612</v>
      </c>
      <c r="V199" s="70">
        <v>0</v>
      </c>
      <c r="W199" s="72">
        <v>10235357</v>
      </c>
    </row>
    <row r="200" spans="1:23" ht="12.75">
      <c r="A200" s="66" t="s">
        <v>28</v>
      </c>
      <c r="B200" s="67" t="s">
        <v>364</v>
      </c>
      <c r="C200" s="68" t="s">
        <v>365</v>
      </c>
      <c r="D200" s="69">
        <v>140438401</v>
      </c>
      <c r="E200" s="70">
        <v>164371772</v>
      </c>
      <c r="F200" s="70">
        <v>84070777</v>
      </c>
      <c r="G200" s="71">
        <f t="shared" si="35"/>
        <v>0.5114672426844677</v>
      </c>
      <c r="H200" s="69">
        <v>3412904</v>
      </c>
      <c r="I200" s="70">
        <v>7976469</v>
      </c>
      <c r="J200" s="70">
        <v>8156266</v>
      </c>
      <c r="K200" s="69">
        <v>19545639</v>
      </c>
      <c r="L200" s="69">
        <v>10456584</v>
      </c>
      <c r="M200" s="70">
        <v>10159257</v>
      </c>
      <c r="N200" s="70">
        <v>16675052</v>
      </c>
      <c r="O200" s="69">
        <v>37290893</v>
      </c>
      <c r="P200" s="69">
        <v>0</v>
      </c>
      <c r="Q200" s="70">
        <v>0</v>
      </c>
      <c r="R200" s="70">
        <v>9513601</v>
      </c>
      <c r="S200" s="69">
        <v>9513601</v>
      </c>
      <c r="T200" s="69">
        <v>0</v>
      </c>
      <c r="U200" s="70">
        <v>8103721</v>
      </c>
      <c r="V200" s="70">
        <v>9616923</v>
      </c>
      <c r="W200" s="72">
        <v>17720644</v>
      </c>
    </row>
    <row r="201" spans="1:23" ht="12.75">
      <c r="A201" s="66" t="s">
        <v>43</v>
      </c>
      <c r="B201" s="67" t="s">
        <v>366</v>
      </c>
      <c r="C201" s="68" t="s">
        <v>367</v>
      </c>
      <c r="D201" s="69">
        <v>689845000</v>
      </c>
      <c r="E201" s="70">
        <v>689845000</v>
      </c>
      <c r="F201" s="70">
        <v>412349325</v>
      </c>
      <c r="G201" s="71">
        <f t="shared" si="35"/>
        <v>0.597741992766491</v>
      </c>
      <c r="H201" s="69">
        <v>0</v>
      </c>
      <c r="I201" s="70">
        <v>53448205</v>
      </c>
      <c r="J201" s="70">
        <v>46739319</v>
      </c>
      <c r="K201" s="69">
        <v>100187524</v>
      </c>
      <c r="L201" s="69">
        <v>33518845</v>
      </c>
      <c r="M201" s="70">
        <v>45842376</v>
      </c>
      <c r="N201" s="70">
        <v>55391280</v>
      </c>
      <c r="O201" s="69">
        <v>134752501</v>
      </c>
      <c r="P201" s="69">
        <v>22637319</v>
      </c>
      <c r="Q201" s="70">
        <v>43794286</v>
      </c>
      <c r="R201" s="70">
        <v>24592780</v>
      </c>
      <c r="S201" s="69">
        <v>91024385</v>
      </c>
      <c r="T201" s="69">
        <v>0</v>
      </c>
      <c r="U201" s="70">
        <v>86384915</v>
      </c>
      <c r="V201" s="70">
        <v>0</v>
      </c>
      <c r="W201" s="72">
        <v>86384915</v>
      </c>
    </row>
    <row r="202" spans="1:23" ht="12.75">
      <c r="A202" s="73"/>
      <c r="B202" s="74" t="s">
        <v>368</v>
      </c>
      <c r="C202" s="75"/>
      <c r="D202" s="76">
        <f>SUM(D197:D201)</f>
        <v>1113831966</v>
      </c>
      <c r="E202" s="77">
        <f>SUM(E197:E201)</f>
        <v>1128960437</v>
      </c>
      <c r="F202" s="77">
        <f>SUM(F197:F201)</f>
        <v>805056918</v>
      </c>
      <c r="G202" s="78">
        <f t="shared" si="35"/>
        <v>0.7130957752065141</v>
      </c>
      <c r="H202" s="76">
        <f aca="true" t="shared" si="40" ref="H202:W202">SUM(H197:H201)</f>
        <v>24154246</v>
      </c>
      <c r="I202" s="77">
        <f t="shared" si="40"/>
        <v>98383668</v>
      </c>
      <c r="J202" s="77">
        <f t="shared" si="40"/>
        <v>83780394</v>
      </c>
      <c r="K202" s="76">
        <f t="shared" si="40"/>
        <v>206318308</v>
      </c>
      <c r="L202" s="76">
        <f t="shared" si="40"/>
        <v>65561477</v>
      </c>
      <c r="M202" s="77">
        <f t="shared" si="40"/>
        <v>90371586</v>
      </c>
      <c r="N202" s="77">
        <f t="shared" si="40"/>
        <v>113384767</v>
      </c>
      <c r="O202" s="76">
        <f t="shared" si="40"/>
        <v>269317830</v>
      </c>
      <c r="P202" s="76">
        <f t="shared" si="40"/>
        <v>58229664</v>
      </c>
      <c r="Q202" s="77">
        <f t="shared" si="40"/>
        <v>51529037</v>
      </c>
      <c r="R202" s="77">
        <f t="shared" si="40"/>
        <v>54321864</v>
      </c>
      <c r="S202" s="76">
        <f t="shared" si="40"/>
        <v>164080565</v>
      </c>
      <c r="T202" s="76">
        <f t="shared" si="40"/>
        <v>16225884</v>
      </c>
      <c r="U202" s="77">
        <f t="shared" si="40"/>
        <v>120043611</v>
      </c>
      <c r="V202" s="77">
        <f t="shared" si="40"/>
        <v>29070720</v>
      </c>
      <c r="W202" s="79">
        <f t="shared" si="40"/>
        <v>165340215</v>
      </c>
    </row>
    <row r="203" spans="1:23" ht="12.75">
      <c r="A203" s="73"/>
      <c r="B203" s="74" t="s">
        <v>369</v>
      </c>
      <c r="C203" s="75"/>
      <c r="D203" s="76">
        <f>SUM(D171:D176,D178:D182,D184:D188,D190:D195,D197:D201)</f>
        <v>6261794858</v>
      </c>
      <c r="E203" s="77">
        <f>SUM(E171:E176,E178:E182,E184:E188,E190:E195,E197:E201)</f>
        <v>6243042499</v>
      </c>
      <c r="F203" s="77">
        <f>SUM(F171:F176,F178:F182,F184:F188,F190:F195,F197:F201)</f>
        <v>4279314316</v>
      </c>
      <c r="G203" s="78">
        <f t="shared" si="35"/>
        <v>0.6854533373247825</v>
      </c>
      <c r="H203" s="76">
        <f aca="true" t="shared" si="41" ref="H203:W203">SUM(H171:H176,H178:H182,H184:H188,H190:H195,H197:H201)</f>
        <v>157470678</v>
      </c>
      <c r="I203" s="77">
        <f t="shared" si="41"/>
        <v>323626068</v>
      </c>
      <c r="J203" s="77">
        <f t="shared" si="41"/>
        <v>386705801</v>
      </c>
      <c r="K203" s="76">
        <f t="shared" si="41"/>
        <v>867802547</v>
      </c>
      <c r="L203" s="76">
        <f t="shared" si="41"/>
        <v>339492770</v>
      </c>
      <c r="M203" s="77">
        <f t="shared" si="41"/>
        <v>405510547</v>
      </c>
      <c r="N203" s="77">
        <f t="shared" si="41"/>
        <v>617991082</v>
      </c>
      <c r="O203" s="76">
        <f t="shared" si="41"/>
        <v>1362994399</v>
      </c>
      <c r="P203" s="76">
        <f t="shared" si="41"/>
        <v>237467400</v>
      </c>
      <c r="Q203" s="77">
        <f t="shared" si="41"/>
        <v>269076394</v>
      </c>
      <c r="R203" s="77">
        <f t="shared" si="41"/>
        <v>434530855</v>
      </c>
      <c r="S203" s="76">
        <f t="shared" si="41"/>
        <v>941074649</v>
      </c>
      <c r="T203" s="76">
        <f t="shared" si="41"/>
        <v>159361110</v>
      </c>
      <c r="U203" s="77">
        <f t="shared" si="41"/>
        <v>430134473</v>
      </c>
      <c r="V203" s="77">
        <f t="shared" si="41"/>
        <v>517947138</v>
      </c>
      <c r="W203" s="79">
        <f t="shared" si="41"/>
        <v>1107442721</v>
      </c>
    </row>
    <row r="204" spans="1:23" ht="12.75">
      <c r="A204" s="61"/>
      <c r="B204" s="62" t="s">
        <v>606</v>
      </c>
      <c r="C204" s="63"/>
      <c r="D204" s="80"/>
      <c r="E204" s="81"/>
      <c r="F204" s="81"/>
      <c r="G204" s="82"/>
      <c r="H204" s="80"/>
      <c r="I204" s="81"/>
      <c r="J204" s="81"/>
      <c r="K204" s="80"/>
      <c r="L204" s="80"/>
      <c r="M204" s="81"/>
      <c r="N204" s="81"/>
      <c r="O204" s="80"/>
      <c r="P204" s="80"/>
      <c r="Q204" s="81"/>
      <c r="R204" s="81"/>
      <c r="S204" s="80"/>
      <c r="T204" s="80"/>
      <c r="U204" s="81"/>
      <c r="V204" s="81"/>
      <c r="W204" s="83"/>
    </row>
    <row r="205" spans="1:23" ht="12.75">
      <c r="A205" s="65"/>
      <c r="B205" s="62" t="s">
        <v>370</v>
      </c>
      <c r="C205" s="63"/>
      <c r="D205" s="80"/>
      <c r="E205" s="81"/>
      <c r="F205" s="81"/>
      <c r="G205" s="82"/>
      <c r="H205" s="80"/>
      <c r="I205" s="81"/>
      <c r="J205" s="81"/>
      <c r="K205" s="80"/>
      <c r="L205" s="80"/>
      <c r="M205" s="81"/>
      <c r="N205" s="81"/>
      <c r="O205" s="80"/>
      <c r="P205" s="80"/>
      <c r="Q205" s="81"/>
      <c r="R205" s="81"/>
      <c r="S205" s="80"/>
      <c r="T205" s="80"/>
      <c r="U205" s="81"/>
      <c r="V205" s="81"/>
      <c r="W205" s="83"/>
    </row>
    <row r="206" spans="1:23" ht="12.75">
      <c r="A206" s="66" t="s">
        <v>28</v>
      </c>
      <c r="B206" s="67" t="s">
        <v>371</v>
      </c>
      <c r="C206" s="68" t="s">
        <v>372</v>
      </c>
      <c r="D206" s="69">
        <v>133185000</v>
      </c>
      <c r="E206" s="70">
        <v>133185000</v>
      </c>
      <c r="F206" s="70">
        <v>142365622</v>
      </c>
      <c r="G206" s="71">
        <f aca="true" t="shared" si="42" ref="G206:G229">IF($E206=0,0,$F206/$E206)</f>
        <v>1.06893135112813</v>
      </c>
      <c r="H206" s="69">
        <v>49242110</v>
      </c>
      <c r="I206" s="70">
        <v>2887954</v>
      </c>
      <c r="J206" s="70">
        <v>8778398</v>
      </c>
      <c r="K206" s="69">
        <v>60908462</v>
      </c>
      <c r="L206" s="69">
        <v>1570664</v>
      </c>
      <c r="M206" s="70">
        <v>8692180</v>
      </c>
      <c r="N206" s="70">
        <v>23590833</v>
      </c>
      <c r="O206" s="69">
        <v>33853677</v>
      </c>
      <c r="P206" s="69">
        <v>4616445</v>
      </c>
      <c r="Q206" s="70">
        <v>8998401</v>
      </c>
      <c r="R206" s="70">
        <v>21651903</v>
      </c>
      <c r="S206" s="69">
        <v>35266749</v>
      </c>
      <c r="T206" s="69">
        <v>4567095</v>
      </c>
      <c r="U206" s="70">
        <v>4342748</v>
      </c>
      <c r="V206" s="70">
        <v>3426891</v>
      </c>
      <c r="W206" s="72">
        <v>12336734</v>
      </c>
    </row>
    <row r="207" spans="1:23" ht="12.75">
      <c r="A207" s="66" t="s">
        <v>28</v>
      </c>
      <c r="B207" s="67" t="s">
        <v>373</v>
      </c>
      <c r="C207" s="68" t="s">
        <v>374</v>
      </c>
      <c r="D207" s="69">
        <v>79055238</v>
      </c>
      <c r="E207" s="70">
        <v>74066349</v>
      </c>
      <c r="F207" s="70">
        <v>58285145</v>
      </c>
      <c r="G207" s="71">
        <f t="shared" si="42"/>
        <v>0.7869315254083875</v>
      </c>
      <c r="H207" s="69">
        <v>0</v>
      </c>
      <c r="I207" s="70">
        <v>4452496</v>
      </c>
      <c r="J207" s="70">
        <v>14939161</v>
      </c>
      <c r="K207" s="69">
        <v>19391657</v>
      </c>
      <c r="L207" s="69">
        <v>5343503</v>
      </c>
      <c r="M207" s="70">
        <v>1020697</v>
      </c>
      <c r="N207" s="70">
        <v>6575212</v>
      </c>
      <c r="O207" s="69">
        <v>12939412</v>
      </c>
      <c r="P207" s="69">
        <v>5281117</v>
      </c>
      <c r="Q207" s="70">
        <v>3107741</v>
      </c>
      <c r="R207" s="70">
        <v>6727787</v>
      </c>
      <c r="S207" s="69">
        <v>15116645</v>
      </c>
      <c r="T207" s="69">
        <v>5167311</v>
      </c>
      <c r="U207" s="70">
        <v>4463795</v>
      </c>
      <c r="V207" s="70">
        <v>1206325</v>
      </c>
      <c r="W207" s="72">
        <v>10837431</v>
      </c>
    </row>
    <row r="208" spans="1:23" ht="12.75">
      <c r="A208" s="66" t="s">
        <v>28</v>
      </c>
      <c r="B208" s="67" t="s">
        <v>375</v>
      </c>
      <c r="C208" s="68" t="s">
        <v>376</v>
      </c>
      <c r="D208" s="69">
        <v>125604250</v>
      </c>
      <c r="E208" s="70">
        <v>155699582</v>
      </c>
      <c r="F208" s="70">
        <v>117988715</v>
      </c>
      <c r="G208" s="71">
        <f t="shared" si="42"/>
        <v>0.7577972495777157</v>
      </c>
      <c r="H208" s="69">
        <v>5852748</v>
      </c>
      <c r="I208" s="70">
        <v>620817</v>
      </c>
      <c r="J208" s="70">
        <v>9673459</v>
      </c>
      <c r="K208" s="69">
        <v>16147024</v>
      </c>
      <c r="L208" s="69">
        <v>6583741</v>
      </c>
      <c r="M208" s="70">
        <v>10671088</v>
      </c>
      <c r="N208" s="70">
        <v>37181019</v>
      </c>
      <c r="O208" s="69">
        <v>54435848</v>
      </c>
      <c r="P208" s="69">
        <v>2137093</v>
      </c>
      <c r="Q208" s="70">
        <v>1306011</v>
      </c>
      <c r="R208" s="70">
        <v>28930921</v>
      </c>
      <c r="S208" s="69">
        <v>32374025</v>
      </c>
      <c r="T208" s="69">
        <v>2889768</v>
      </c>
      <c r="U208" s="70">
        <v>3981102</v>
      </c>
      <c r="V208" s="70">
        <v>8160948</v>
      </c>
      <c r="W208" s="72">
        <v>15031818</v>
      </c>
    </row>
    <row r="209" spans="1:23" ht="12.75">
      <c r="A209" s="66" t="s">
        <v>28</v>
      </c>
      <c r="B209" s="67" t="s">
        <v>377</v>
      </c>
      <c r="C209" s="68" t="s">
        <v>378</v>
      </c>
      <c r="D209" s="69">
        <v>48930000</v>
      </c>
      <c r="E209" s="70">
        <v>53337812</v>
      </c>
      <c r="F209" s="70">
        <v>44666073</v>
      </c>
      <c r="G209" s="71">
        <f t="shared" si="42"/>
        <v>0.8374185465275553</v>
      </c>
      <c r="H209" s="69">
        <v>0</v>
      </c>
      <c r="I209" s="70">
        <v>1394750</v>
      </c>
      <c r="J209" s="70">
        <v>550533</v>
      </c>
      <c r="K209" s="69">
        <v>1945283</v>
      </c>
      <c r="L209" s="69">
        <v>4348572</v>
      </c>
      <c r="M209" s="70">
        <v>7038223</v>
      </c>
      <c r="N209" s="70">
        <v>6655443</v>
      </c>
      <c r="O209" s="69">
        <v>18042238</v>
      </c>
      <c r="P209" s="69">
        <v>123594</v>
      </c>
      <c r="Q209" s="70">
        <v>875011</v>
      </c>
      <c r="R209" s="70">
        <v>3332273</v>
      </c>
      <c r="S209" s="69">
        <v>4330878</v>
      </c>
      <c r="T209" s="69">
        <v>8105864</v>
      </c>
      <c r="U209" s="70">
        <v>6410670</v>
      </c>
      <c r="V209" s="70">
        <v>5831140</v>
      </c>
      <c r="W209" s="72">
        <v>20347674</v>
      </c>
    </row>
    <row r="210" spans="1:23" ht="12.75">
      <c r="A210" s="66" t="s">
        <v>28</v>
      </c>
      <c r="B210" s="67" t="s">
        <v>379</v>
      </c>
      <c r="C210" s="68" t="s">
        <v>380</v>
      </c>
      <c r="D210" s="69">
        <v>68341350</v>
      </c>
      <c r="E210" s="70">
        <v>98500000</v>
      </c>
      <c r="F210" s="70">
        <v>33869590</v>
      </c>
      <c r="G210" s="71">
        <f t="shared" si="42"/>
        <v>0.34385370558375633</v>
      </c>
      <c r="H210" s="69">
        <v>2014728</v>
      </c>
      <c r="I210" s="70">
        <v>0</v>
      </c>
      <c r="J210" s="70">
        <v>3284671</v>
      </c>
      <c r="K210" s="69">
        <v>5299399</v>
      </c>
      <c r="L210" s="69">
        <v>0</v>
      </c>
      <c r="M210" s="70">
        <v>0</v>
      </c>
      <c r="N210" s="70">
        <v>7318513</v>
      </c>
      <c r="O210" s="69">
        <v>7318513</v>
      </c>
      <c r="P210" s="69">
        <v>170000</v>
      </c>
      <c r="Q210" s="70">
        <v>5388325</v>
      </c>
      <c r="R210" s="70">
        <v>3153988</v>
      </c>
      <c r="S210" s="69">
        <v>8712313</v>
      </c>
      <c r="T210" s="69">
        <v>2512215</v>
      </c>
      <c r="U210" s="70">
        <v>4602642</v>
      </c>
      <c r="V210" s="70">
        <v>5424508</v>
      </c>
      <c r="W210" s="72">
        <v>12539365</v>
      </c>
    </row>
    <row r="211" spans="1:23" ht="12.75">
      <c r="A211" s="66" t="s">
        <v>28</v>
      </c>
      <c r="B211" s="67" t="s">
        <v>381</v>
      </c>
      <c r="C211" s="68" t="s">
        <v>382</v>
      </c>
      <c r="D211" s="69">
        <v>40122200</v>
      </c>
      <c r="E211" s="70">
        <v>40122200</v>
      </c>
      <c r="F211" s="70">
        <v>37978787</v>
      </c>
      <c r="G211" s="71">
        <f t="shared" si="42"/>
        <v>0.9465778795778895</v>
      </c>
      <c r="H211" s="69">
        <v>547491</v>
      </c>
      <c r="I211" s="70">
        <v>14833992</v>
      </c>
      <c r="J211" s="70">
        <v>0</v>
      </c>
      <c r="K211" s="69">
        <v>15381483</v>
      </c>
      <c r="L211" s="69">
        <v>0</v>
      </c>
      <c r="M211" s="70">
        <v>0</v>
      </c>
      <c r="N211" s="70">
        <v>4124000</v>
      </c>
      <c r="O211" s="69">
        <v>4124000</v>
      </c>
      <c r="P211" s="69">
        <v>1455340</v>
      </c>
      <c r="Q211" s="70">
        <v>166902</v>
      </c>
      <c r="R211" s="70">
        <v>0</v>
      </c>
      <c r="S211" s="69">
        <v>1622242</v>
      </c>
      <c r="T211" s="69">
        <v>3852125</v>
      </c>
      <c r="U211" s="70">
        <v>10434189</v>
      </c>
      <c r="V211" s="70">
        <v>2564748</v>
      </c>
      <c r="W211" s="72">
        <v>16851062</v>
      </c>
    </row>
    <row r="212" spans="1:23" ht="12.75">
      <c r="A212" s="66" t="s">
        <v>28</v>
      </c>
      <c r="B212" s="67" t="s">
        <v>383</v>
      </c>
      <c r="C212" s="68" t="s">
        <v>384</v>
      </c>
      <c r="D212" s="69">
        <v>104396000</v>
      </c>
      <c r="E212" s="70">
        <v>104396000</v>
      </c>
      <c r="F212" s="70">
        <v>51679081</v>
      </c>
      <c r="G212" s="71">
        <f t="shared" si="42"/>
        <v>0.4950293210467834</v>
      </c>
      <c r="H212" s="69">
        <v>498075</v>
      </c>
      <c r="I212" s="70">
        <v>0</v>
      </c>
      <c r="J212" s="70">
        <v>2764465</v>
      </c>
      <c r="K212" s="69">
        <v>3262540</v>
      </c>
      <c r="L212" s="69">
        <v>0</v>
      </c>
      <c r="M212" s="70">
        <v>1480758</v>
      </c>
      <c r="N212" s="70">
        <v>2110200</v>
      </c>
      <c r="O212" s="69">
        <v>3590958</v>
      </c>
      <c r="P212" s="69">
        <v>1088882</v>
      </c>
      <c r="Q212" s="70">
        <v>5832393</v>
      </c>
      <c r="R212" s="70">
        <v>4072480</v>
      </c>
      <c r="S212" s="69">
        <v>10993755</v>
      </c>
      <c r="T212" s="69">
        <v>12274771</v>
      </c>
      <c r="U212" s="70">
        <v>5361860</v>
      </c>
      <c r="V212" s="70">
        <v>16195197</v>
      </c>
      <c r="W212" s="72">
        <v>33831828</v>
      </c>
    </row>
    <row r="213" spans="1:23" ht="12.75">
      <c r="A213" s="66" t="s">
        <v>43</v>
      </c>
      <c r="B213" s="67" t="s">
        <v>385</v>
      </c>
      <c r="C213" s="68" t="s">
        <v>386</v>
      </c>
      <c r="D213" s="69">
        <v>28050000</v>
      </c>
      <c r="E213" s="70">
        <v>28505020</v>
      </c>
      <c r="F213" s="70">
        <v>19066601</v>
      </c>
      <c r="G213" s="71">
        <f t="shared" si="42"/>
        <v>0.6688857260931583</v>
      </c>
      <c r="H213" s="69">
        <v>53546</v>
      </c>
      <c r="I213" s="70">
        <v>537993</v>
      </c>
      <c r="J213" s="70">
        <v>3908956</v>
      </c>
      <c r="K213" s="69">
        <v>4500495</v>
      </c>
      <c r="L213" s="69">
        <v>2963673</v>
      </c>
      <c r="M213" s="70">
        <v>441785</v>
      </c>
      <c r="N213" s="70">
        <v>441785</v>
      </c>
      <c r="O213" s="69">
        <v>3847243</v>
      </c>
      <c r="P213" s="69">
        <v>2064321</v>
      </c>
      <c r="Q213" s="70">
        <v>1587528</v>
      </c>
      <c r="R213" s="70">
        <v>2184051</v>
      </c>
      <c r="S213" s="69">
        <v>5835900</v>
      </c>
      <c r="T213" s="69">
        <v>1143252</v>
      </c>
      <c r="U213" s="70">
        <v>1393926</v>
      </c>
      <c r="V213" s="70">
        <v>2345785</v>
      </c>
      <c r="W213" s="72">
        <v>4882963</v>
      </c>
    </row>
    <row r="214" spans="1:23" ht="12.75">
      <c r="A214" s="73"/>
      <c r="B214" s="74" t="s">
        <v>387</v>
      </c>
      <c r="C214" s="75"/>
      <c r="D214" s="76">
        <f>SUM(D206:D213)</f>
        <v>627684038</v>
      </c>
      <c r="E214" s="77">
        <f>SUM(E206:E213)</f>
        <v>687811963</v>
      </c>
      <c r="F214" s="77">
        <f>SUM(F206:F213)</f>
        <v>505899614</v>
      </c>
      <c r="G214" s="78">
        <f t="shared" si="42"/>
        <v>0.7355202311303795</v>
      </c>
      <c r="H214" s="76">
        <f aca="true" t="shared" si="43" ref="H214:W214">SUM(H206:H213)</f>
        <v>58208698</v>
      </c>
      <c r="I214" s="77">
        <f t="shared" si="43"/>
        <v>24728002</v>
      </c>
      <c r="J214" s="77">
        <f t="shared" si="43"/>
        <v>43899643</v>
      </c>
      <c r="K214" s="76">
        <f t="shared" si="43"/>
        <v>126836343</v>
      </c>
      <c r="L214" s="76">
        <f t="shared" si="43"/>
        <v>20810153</v>
      </c>
      <c r="M214" s="77">
        <f t="shared" si="43"/>
        <v>29344731</v>
      </c>
      <c r="N214" s="77">
        <f t="shared" si="43"/>
        <v>87997005</v>
      </c>
      <c r="O214" s="76">
        <f t="shared" si="43"/>
        <v>138151889</v>
      </c>
      <c r="P214" s="76">
        <f t="shared" si="43"/>
        <v>16936792</v>
      </c>
      <c r="Q214" s="77">
        <f t="shared" si="43"/>
        <v>27262312</v>
      </c>
      <c r="R214" s="77">
        <f t="shared" si="43"/>
        <v>70053403</v>
      </c>
      <c r="S214" s="76">
        <f t="shared" si="43"/>
        <v>114252507</v>
      </c>
      <c r="T214" s="76">
        <f t="shared" si="43"/>
        <v>40512401</v>
      </c>
      <c r="U214" s="77">
        <f t="shared" si="43"/>
        <v>40990932</v>
      </c>
      <c r="V214" s="77">
        <f t="shared" si="43"/>
        <v>45155542</v>
      </c>
      <c r="W214" s="79">
        <f t="shared" si="43"/>
        <v>126658875</v>
      </c>
    </row>
    <row r="215" spans="1:23" ht="12.75">
      <c r="A215" s="66" t="s">
        <v>28</v>
      </c>
      <c r="B215" s="67" t="s">
        <v>388</v>
      </c>
      <c r="C215" s="68" t="s">
        <v>389</v>
      </c>
      <c r="D215" s="69">
        <v>35000964</v>
      </c>
      <c r="E215" s="70">
        <v>35000964</v>
      </c>
      <c r="F215" s="70">
        <v>24805525</v>
      </c>
      <c r="G215" s="71">
        <f t="shared" si="42"/>
        <v>0.7087097658224499</v>
      </c>
      <c r="H215" s="69">
        <v>1</v>
      </c>
      <c r="I215" s="70">
        <v>1</v>
      </c>
      <c r="J215" s="70">
        <v>1</v>
      </c>
      <c r="K215" s="69">
        <v>3</v>
      </c>
      <c r="L215" s="69">
        <v>0</v>
      </c>
      <c r="M215" s="70">
        <v>0</v>
      </c>
      <c r="N215" s="70">
        <v>12402761</v>
      </c>
      <c r="O215" s="69">
        <v>12402761</v>
      </c>
      <c r="P215" s="69">
        <v>12402761</v>
      </c>
      <c r="Q215" s="70">
        <v>0</v>
      </c>
      <c r="R215" s="70">
        <v>0</v>
      </c>
      <c r="S215" s="69">
        <v>12402761</v>
      </c>
      <c r="T215" s="69">
        <v>0</v>
      </c>
      <c r="U215" s="70">
        <v>0</v>
      </c>
      <c r="V215" s="70">
        <v>0</v>
      </c>
      <c r="W215" s="72">
        <v>0</v>
      </c>
    </row>
    <row r="216" spans="1:23" ht="12.75">
      <c r="A216" s="66" t="s">
        <v>28</v>
      </c>
      <c r="B216" s="67" t="s">
        <v>390</v>
      </c>
      <c r="C216" s="68" t="s">
        <v>391</v>
      </c>
      <c r="D216" s="69">
        <v>245502811</v>
      </c>
      <c r="E216" s="70">
        <v>250437726</v>
      </c>
      <c r="F216" s="70">
        <v>159647612</v>
      </c>
      <c r="G216" s="71">
        <f t="shared" si="42"/>
        <v>0.637474291712743</v>
      </c>
      <c r="H216" s="69">
        <v>0</v>
      </c>
      <c r="I216" s="70">
        <v>0</v>
      </c>
      <c r="J216" s="70">
        <v>0</v>
      </c>
      <c r="K216" s="69">
        <v>0</v>
      </c>
      <c r="L216" s="69">
        <v>7676879</v>
      </c>
      <c r="M216" s="70">
        <v>23389065</v>
      </c>
      <c r="N216" s="70">
        <v>8487841</v>
      </c>
      <c r="O216" s="69">
        <v>39553785</v>
      </c>
      <c r="P216" s="69">
        <v>9812664</v>
      </c>
      <c r="Q216" s="70">
        <v>12001539</v>
      </c>
      <c r="R216" s="70">
        <v>9303474</v>
      </c>
      <c r="S216" s="69">
        <v>31117677</v>
      </c>
      <c r="T216" s="69">
        <v>7783017</v>
      </c>
      <c r="U216" s="70">
        <v>27201451</v>
      </c>
      <c r="V216" s="70">
        <v>53991682</v>
      </c>
      <c r="W216" s="72">
        <v>88976150</v>
      </c>
    </row>
    <row r="217" spans="1:23" ht="12.75">
      <c r="A217" s="66" t="s">
        <v>28</v>
      </c>
      <c r="B217" s="67" t="s">
        <v>392</v>
      </c>
      <c r="C217" s="68" t="s">
        <v>393</v>
      </c>
      <c r="D217" s="69">
        <v>282174770</v>
      </c>
      <c r="E217" s="70">
        <v>290154333</v>
      </c>
      <c r="F217" s="70">
        <v>263697908</v>
      </c>
      <c r="G217" s="71">
        <f t="shared" si="42"/>
        <v>0.9088194729802639</v>
      </c>
      <c r="H217" s="69">
        <v>0</v>
      </c>
      <c r="I217" s="70">
        <v>6844883</v>
      </c>
      <c r="J217" s="70">
        <v>19290976</v>
      </c>
      <c r="K217" s="69">
        <v>26135859</v>
      </c>
      <c r="L217" s="69">
        <v>10144444</v>
      </c>
      <c r="M217" s="70">
        <v>22982384</v>
      </c>
      <c r="N217" s="70">
        <v>34647457</v>
      </c>
      <c r="O217" s="69">
        <v>67774285</v>
      </c>
      <c r="P217" s="69">
        <v>9240604</v>
      </c>
      <c r="Q217" s="70">
        <v>10918184</v>
      </c>
      <c r="R217" s="70">
        <v>42713711</v>
      </c>
      <c r="S217" s="69">
        <v>62872499</v>
      </c>
      <c r="T217" s="69">
        <v>25768516</v>
      </c>
      <c r="U217" s="70">
        <v>25768516</v>
      </c>
      <c r="V217" s="70">
        <v>55378233</v>
      </c>
      <c r="W217" s="72">
        <v>106915265</v>
      </c>
    </row>
    <row r="218" spans="1:23" ht="12.75">
      <c r="A218" s="66" t="s">
        <v>28</v>
      </c>
      <c r="B218" s="67" t="s">
        <v>394</v>
      </c>
      <c r="C218" s="68" t="s">
        <v>395</v>
      </c>
      <c r="D218" s="69">
        <v>81869138</v>
      </c>
      <c r="E218" s="70">
        <v>56259138</v>
      </c>
      <c r="F218" s="70">
        <v>37590275</v>
      </c>
      <c r="G218" s="71">
        <f t="shared" si="42"/>
        <v>0.6681630102473308</v>
      </c>
      <c r="H218" s="69">
        <v>124707</v>
      </c>
      <c r="I218" s="70">
        <v>0</v>
      </c>
      <c r="J218" s="70">
        <v>0</v>
      </c>
      <c r="K218" s="69">
        <v>124707</v>
      </c>
      <c r="L218" s="69">
        <v>7785</v>
      </c>
      <c r="M218" s="70">
        <v>0</v>
      </c>
      <c r="N218" s="70">
        <v>130251</v>
      </c>
      <c r="O218" s="69">
        <v>138036</v>
      </c>
      <c r="P218" s="69">
        <v>4560</v>
      </c>
      <c r="Q218" s="70">
        <v>35410215</v>
      </c>
      <c r="R218" s="70">
        <v>485574</v>
      </c>
      <c r="S218" s="69">
        <v>35900349</v>
      </c>
      <c r="T218" s="69">
        <v>853919</v>
      </c>
      <c r="U218" s="70">
        <v>286632</v>
      </c>
      <c r="V218" s="70">
        <v>286632</v>
      </c>
      <c r="W218" s="72">
        <v>1427183</v>
      </c>
    </row>
    <row r="219" spans="1:23" ht="12.75">
      <c r="A219" s="66" t="s">
        <v>28</v>
      </c>
      <c r="B219" s="67" t="s">
        <v>396</v>
      </c>
      <c r="C219" s="68" t="s">
        <v>397</v>
      </c>
      <c r="D219" s="69">
        <v>153363891</v>
      </c>
      <c r="E219" s="70">
        <v>161325325</v>
      </c>
      <c r="F219" s="70">
        <v>120127954</v>
      </c>
      <c r="G219" s="71">
        <f t="shared" si="42"/>
        <v>0.7446317185475994</v>
      </c>
      <c r="H219" s="69">
        <v>75040</v>
      </c>
      <c r="I219" s="70">
        <v>8592647</v>
      </c>
      <c r="J219" s="70">
        <v>572827</v>
      </c>
      <c r="K219" s="69">
        <v>9240514</v>
      </c>
      <c r="L219" s="69">
        <v>11852433</v>
      </c>
      <c r="M219" s="70">
        <v>20410299</v>
      </c>
      <c r="N219" s="70">
        <v>18335580</v>
      </c>
      <c r="O219" s="69">
        <v>50598312</v>
      </c>
      <c r="P219" s="69">
        <v>14857587</v>
      </c>
      <c r="Q219" s="70">
        <v>7565421</v>
      </c>
      <c r="R219" s="70">
        <v>13387567</v>
      </c>
      <c r="S219" s="69">
        <v>35810575</v>
      </c>
      <c r="T219" s="69">
        <v>3770812</v>
      </c>
      <c r="U219" s="70">
        <v>20707741</v>
      </c>
      <c r="V219" s="70">
        <v>0</v>
      </c>
      <c r="W219" s="72">
        <v>24478553</v>
      </c>
    </row>
    <row r="220" spans="1:23" ht="12.75">
      <c r="A220" s="66" t="s">
        <v>28</v>
      </c>
      <c r="B220" s="67" t="s">
        <v>398</v>
      </c>
      <c r="C220" s="68" t="s">
        <v>399</v>
      </c>
      <c r="D220" s="69">
        <v>121003000</v>
      </c>
      <c r="E220" s="70">
        <v>121002450</v>
      </c>
      <c r="F220" s="70">
        <v>126117248</v>
      </c>
      <c r="G220" s="71">
        <f t="shared" si="42"/>
        <v>1.042270201966985</v>
      </c>
      <c r="H220" s="69">
        <v>10976413</v>
      </c>
      <c r="I220" s="70">
        <v>38058509</v>
      </c>
      <c r="J220" s="70">
        <v>1654837</v>
      </c>
      <c r="K220" s="69">
        <v>50689759</v>
      </c>
      <c r="L220" s="69">
        <v>0</v>
      </c>
      <c r="M220" s="70">
        <v>0</v>
      </c>
      <c r="N220" s="70">
        <v>22438000</v>
      </c>
      <c r="O220" s="69">
        <v>22438000</v>
      </c>
      <c r="P220" s="69">
        <v>1990986</v>
      </c>
      <c r="Q220" s="70">
        <v>1790132</v>
      </c>
      <c r="R220" s="70">
        <v>9079217</v>
      </c>
      <c r="S220" s="69">
        <v>12860335</v>
      </c>
      <c r="T220" s="69">
        <v>5731471</v>
      </c>
      <c r="U220" s="70">
        <v>2867222</v>
      </c>
      <c r="V220" s="70">
        <v>31530461</v>
      </c>
      <c r="W220" s="72">
        <v>40129154</v>
      </c>
    </row>
    <row r="221" spans="1:23" ht="12.75">
      <c r="A221" s="66" t="s">
        <v>43</v>
      </c>
      <c r="B221" s="67" t="s">
        <v>400</v>
      </c>
      <c r="C221" s="68" t="s">
        <v>401</v>
      </c>
      <c r="D221" s="69">
        <v>29384500</v>
      </c>
      <c r="E221" s="70">
        <v>25498452</v>
      </c>
      <c r="F221" s="70">
        <v>19106883</v>
      </c>
      <c r="G221" s="71">
        <f t="shared" si="42"/>
        <v>0.749335018455238</v>
      </c>
      <c r="H221" s="69">
        <v>1580123</v>
      </c>
      <c r="I221" s="70">
        <v>5355829</v>
      </c>
      <c r="J221" s="70">
        <v>868583</v>
      </c>
      <c r="K221" s="69">
        <v>7804535</v>
      </c>
      <c r="L221" s="69">
        <v>68882</v>
      </c>
      <c r="M221" s="70">
        <v>539360</v>
      </c>
      <c r="N221" s="70">
        <v>0</v>
      </c>
      <c r="O221" s="69">
        <v>608242</v>
      </c>
      <c r="P221" s="69">
        <v>689807</v>
      </c>
      <c r="Q221" s="70">
        <v>1288307</v>
      </c>
      <c r="R221" s="70">
        <v>1914582</v>
      </c>
      <c r="S221" s="69">
        <v>3892696</v>
      </c>
      <c r="T221" s="69">
        <v>2807221</v>
      </c>
      <c r="U221" s="70">
        <v>2854245</v>
      </c>
      <c r="V221" s="70">
        <v>1139944</v>
      </c>
      <c r="W221" s="72">
        <v>6801410</v>
      </c>
    </row>
    <row r="222" spans="1:23" ht="12.75">
      <c r="A222" s="73"/>
      <c r="B222" s="74" t="s">
        <v>402</v>
      </c>
      <c r="C222" s="75"/>
      <c r="D222" s="76">
        <f>SUM(D215:D221)</f>
        <v>948299074</v>
      </c>
      <c r="E222" s="77">
        <f>SUM(E215:E221)</f>
        <v>939678388</v>
      </c>
      <c r="F222" s="77">
        <f>SUM(F215:F221)</f>
        <v>751093405</v>
      </c>
      <c r="G222" s="78">
        <f t="shared" si="42"/>
        <v>0.7993090131599366</v>
      </c>
      <c r="H222" s="76">
        <f aca="true" t="shared" si="44" ref="H222:W222">SUM(H215:H221)</f>
        <v>12756284</v>
      </c>
      <c r="I222" s="77">
        <f t="shared" si="44"/>
        <v>58851869</v>
      </c>
      <c r="J222" s="77">
        <f t="shared" si="44"/>
        <v>22387224</v>
      </c>
      <c r="K222" s="76">
        <f t="shared" si="44"/>
        <v>93995377</v>
      </c>
      <c r="L222" s="76">
        <f t="shared" si="44"/>
        <v>29750423</v>
      </c>
      <c r="M222" s="77">
        <f t="shared" si="44"/>
        <v>67321108</v>
      </c>
      <c r="N222" s="77">
        <f t="shared" si="44"/>
        <v>96441890</v>
      </c>
      <c r="O222" s="76">
        <f t="shared" si="44"/>
        <v>193513421</v>
      </c>
      <c r="P222" s="76">
        <f t="shared" si="44"/>
        <v>48998969</v>
      </c>
      <c r="Q222" s="77">
        <f t="shared" si="44"/>
        <v>68973798</v>
      </c>
      <c r="R222" s="77">
        <f t="shared" si="44"/>
        <v>76884125</v>
      </c>
      <c r="S222" s="76">
        <f t="shared" si="44"/>
        <v>194856892</v>
      </c>
      <c r="T222" s="76">
        <f t="shared" si="44"/>
        <v>46714956</v>
      </c>
      <c r="U222" s="77">
        <f t="shared" si="44"/>
        <v>79685807</v>
      </c>
      <c r="V222" s="77">
        <f t="shared" si="44"/>
        <v>142326952</v>
      </c>
      <c r="W222" s="79">
        <f t="shared" si="44"/>
        <v>268727715</v>
      </c>
    </row>
    <row r="223" spans="1:23" ht="12.75">
      <c r="A223" s="66" t="s">
        <v>28</v>
      </c>
      <c r="B223" s="67" t="s">
        <v>403</v>
      </c>
      <c r="C223" s="68" t="s">
        <v>404</v>
      </c>
      <c r="D223" s="69">
        <v>112170049</v>
      </c>
      <c r="E223" s="70">
        <v>116769049</v>
      </c>
      <c r="F223" s="70">
        <v>86669665</v>
      </c>
      <c r="G223" s="71">
        <f t="shared" si="42"/>
        <v>0.7422314880718092</v>
      </c>
      <c r="H223" s="69">
        <v>5313669</v>
      </c>
      <c r="I223" s="70">
        <v>4057042</v>
      </c>
      <c r="J223" s="70">
        <v>4091434</v>
      </c>
      <c r="K223" s="69">
        <v>13462145</v>
      </c>
      <c r="L223" s="69">
        <v>170376</v>
      </c>
      <c r="M223" s="70">
        <v>4410358</v>
      </c>
      <c r="N223" s="70">
        <v>803212</v>
      </c>
      <c r="O223" s="69">
        <v>5383946</v>
      </c>
      <c r="P223" s="69">
        <v>12869556</v>
      </c>
      <c r="Q223" s="70">
        <v>2717489</v>
      </c>
      <c r="R223" s="70">
        <v>26837606</v>
      </c>
      <c r="S223" s="69">
        <v>42424651</v>
      </c>
      <c r="T223" s="69">
        <v>11081772</v>
      </c>
      <c r="U223" s="70">
        <v>3375341</v>
      </c>
      <c r="V223" s="70">
        <v>10941810</v>
      </c>
      <c r="W223" s="72">
        <v>25398923</v>
      </c>
    </row>
    <row r="224" spans="1:23" ht="12.75">
      <c r="A224" s="66" t="s">
        <v>28</v>
      </c>
      <c r="B224" s="67" t="s">
        <v>405</v>
      </c>
      <c r="C224" s="68" t="s">
        <v>406</v>
      </c>
      <c r="D224" s="69">
        <v>259173883</v>
      </c>
      <c r="E224" s="70">
        <v>259173883</v>
      </c>
      <c r="F224" s="70">
        <v>155023741</v>
      </c>
      <c r="G224" s="71">
        <f t="shared" si="42"/>
        <v>0.5981456897028471</v>
      </c>
      <c r="H224" s="69">
        <v>5806936</v>
      </c>
      <c r="I224" s="70">
        <v>12952248</v>
      </c>
      <c r="J224" s="70">
        <v>12070610</v>
      </c>
      <c r="K224" s="69">
        <v>30829794</v>
      </c>
      <c r="L224" s="69">
        <v>14013688</v>
      </c>
      <c r="M224" s="70">
        <v>12386702</v>
      </c>
      <c r="N224" s="70">
        <v>9643175</v>
      </c>
      <c r="O224" s="69">
        <v>36043565</v>
      </c>
      <c r="P224" s="69">
        <v>7733385</v>
      </c>
      <c r="Q224" s="70">
        <v>14364695</v>
      </c>
      <c r="R224" s="70">
        <v>8645244</v>
      </c>
      <c r="S224" s="69">
        <v>30743324</v>
      </c>
      <c r="T224" s="69">
        <v>10820899</v>
      </c>
      <c r="U224" s="70">
        <v>14846895</v>
      </c>
      <c r="V224" s="70">
        <v>31739264</v>
      </c>
      <c r="W224" s="72">
        <v>57407058</v>
      </c>
    </row>
    <row r="225" spans="1:23" ht="12.75">
      <c r="A225" s="66" t="s">
        <v>28</v>
      </c>
      <c r="B225" s="67" t="s">
        <v>407</v>
      </c>
      <c r="C225" s="68" t="s">
        <v>408</v>
      </c>
      <c r="D225" s="69">
        <v>553040515</v>
      </c>
      <c r="E225" s="70">
        <v>540283743</v>
      </c>
      <c r="F225" s="70">
        <v>597356513</v>
      </c>
      <c r="G225" s="71">
        <f t="shared" si="42"/>
        <v>1.1056348090044235</v>
      </c>
      <c r="H225" s="69">
        <v>84085140</v>
      </c>
      <c r="I225" s="70">
        <v>84085140</v>
      </c>
      <c r="J225" s="70">
        <v>13651347</v>
      </c>
      <c r="K225" s="69">
        <v>181821627</v>
      </c>
      <c r="L225" s="69">
        <v>24864973</v>
      </c>
      <c r="M225" s="70">
        <v>11170834</v>
      </c>
      <c r="N225" s="70">
        <v>47636360</v>
      </c>
      <c r="O225" s="69">
        <v>83672167</v>
      </c>
      <c r="P225" s="69">
        <v>62085785</v>
      </c>
      <c r="Q225" s="70">
        <v>50930187</v>
      </c>
      <c r="R225" s="70">
        <v>73189886</v>
      </c>
      <c r="S225" s="69">
        <v>186205858</v>
      </c>
      <c r="T225" s="69">
        <v>27760138</v>
      </c>
      <c r="U225" s="70">
        <v>35478301</v>
      </c>
      <c r="V225" s="70">
        <v>82418422</v>
      </c>
      <c r="W225" s="72">
        <v>145656861</v>
      </c>
    </row>
    <row r="226" spans="1:23" ht="12.75">
      <c r="A226" s="66" t="s">
        <v>28</v>
      </c>
      <c r="B226" s="67" t="s">
        <v>409</v>
      </c>
      <c r="C226" s="68" t="s">
        <v>410</v>
      </c>
      <c r="D226" s="69">
        <v>607133896</v>
      </c>
      <c r="E226" s="70">
        <v>612978591</v>
      </c>
      <c r="F226" s="70">
        <v>285695910</v>
      </c>
      <c r="G226" s="71">
        <f t="shared" si="42"/>
        <v>0.4660781211525216</v>
      </c>
      <c r="H226" s="69">
        <v>0</v>
      </c>
      <c r="I226" s="70">
        <v>2996558</v>
      </c>
      <c r="J226" s="70">
        <v>10096564</v>
      </c>
      <c r="K226" s="69">
        <v>13093122</v>
      </c>
      <c r="L226" s="69">
        <v>46138082</v>
      </c>
      <c r="M226" s="70">
        <v>24143846</v>
      </c>
      <c r="N226" s="70">
        <v>98237835</v>
      </c>
      <c r="O226" s="69">
        <v>168519763</v>
      </c>
      <c r="P226" s="69">
        <v>33334709</v>
      </c>
      <c r="Q226" s="70">
        <v>31961221</v>
      </c>
      <c r="R226" s="70">
        <v>42508555</v>
      </c>
      <c r="S226" s="69">
        <v>107804485</v>
      </c>
      <c r="T226" s="69">
        <v>24002018</v>
      </c>
      <c r="U226" s="70">
        <v>24002018</v>
      </c>
      <c r="V226" s="70">
        <v>-51725496</v>
      </c>
      <c r="W226" s="72">
        <v>-3721460</v>
      </c>
    </row>
    <row r="227" spans="1:23" ht="12.75">
      <c r="A227" s="66" t="s">
        <v>43</v>
      </c>
      <c r="B227" s="67" t="s">
        <v>411</v>
      </c>
      <c r="C227" s="68" t="s">
        <v>412</v>
      </c>
      <c r="D227" s="69">
        <v>44547000</v>
      </c>
      <c r="E227" s="70">
        <v>39267000</v>
      </c>
      <c r="F227" s="70">
        <v>26637886</v>
      </c>
      <c r="G227" s="71">
        <f t="shared" si="42"/>
        <v>0.6783784348180406</v>
      </c>
      <c r="H227" s="69">
        <v>0</v>
      </c>
      <c r="I227" s="70">
        <v>103189</v>
      </c>
      <c r="J227" s="70">
        <v>860588</v>
      </c>
      <c r="K227" s="69">
        <v>963777</v>
      </c>
      <c r="L227" s="69">
        <v>1064847</v>
      </c>
      <c r="M227" s="70">
        <v>1305451</v>
      </c>
      <c r="N227" s="70">
        <v>2685927</v>
      </c>
      <c r="O227" s="69">
        <v>5056225</v>
      </c>
      <c r="P227" s="69">
        <v>194054</v>
      </c>
      <c r="Q227" s="70">
        <v>658771</v>
      </c>
      <c r="R227" s="70">
        <v>1475411</v>
      </c>
      <c r="S227" s="69">
        <v>2328236</v>
      </c>
      <c r="T227" s="69">
        <v>1196830</v>
      </c>
      <c r="U227" s="70">
        <v>5040341</v>
      </c>
      <c r="V227" s="70">
        <v>12052477</v>
      </c>
      <c r="W227" s="72">
        <v>18289648</v>
      </c>
    </row>
    <row r="228" spans="1:23" ht="12.75">
      <c r="A228" s="73"/>
      <c r="B228" s="74" t="s">
        <v>413</v>
      </c>
      <c r="C228" s="75"/>
      <c r="D228" s="76">
        <f>SUM(D223:D227)</f>
        <v>1576065343</v>
      </c>
      <c r="E228" s="77">
        <f>SUM(E223:E227)</f>
        <v>1568472266</v>
      </c>
      <c r="F228" s="77">
        <f>SUM(F223:F227)</f>
        <v>1151383715</v>
      </c>
      <c r="G228" s="78">
        <f t="shared" si="42"/>
        <v>0.7340797411332742</v>
      </c>
      <c r="H228" s="76">
        <f aca="true" t="shared" si="45" ref="H228:W228">SUM(H223:H227)</f>
        <v>95205745</v>
      </c>
      <c r="I228" s="77">
        <f t="shared" si="45"/>
        <v>104194177</v>
      </c>
      <c r="J228" s="77">
        <f t="shared" si="45"/>
        <v>40770543</v>
      </c>
      <c r="K228" s="76">
        <f t="shared" si="45"/>
        <v>240170465</v>
      </c>
      <c r="L228" s="76">
        <f t="shared" si="45"/>
        <v>86251966</v>
      </c>
      <c r="M228" s="77">
        <f t="shared" si="45"/>
        <v>53417191</v>
      </c>
      <c r="N228" s="77">
        <f t="shared" si="45"/>
        <v>159006509</v>
      </c>
      <c r="O228" s="76">
        <f t="shared" si="45"/>
        <v>298675666</v>
      </c>
      <c r="P228" s="76">
        <f t="shared" si="45"/>
        <v>116217489</v>
      </c>
      <c r="Q228" s="77">
        <f t="shared" si="45"/>
        <v>100632363</v>
      </c>
      <c r="R228" s="77">
        <f t="shared" si="45"/>
        <v>152656702</v>
      </c>
      <c r="S228" s="76">
        <f t="shared" si="45"/>
        <v>369506554</v>
      </c>
      <c r="T228" s="76">
        <f t="shared" si="45"/>
        <v>74861657</v>
      </c>
      <c r="U228" s="77">
        <f t="shared" si="45"/>
        <v>82742896</v>
      </c>
      <c r="V228" s="77">
        <f t="shared" si="45"/>
        <v>85426477</v>
      </c>
      <c r="W228" s="79">
        <f t="shared" si="45"/>
        <v>243031030</v>
      </c>
    </row>
    <row r="229" spans="1:23" ht="12.75">
      <c r="A229" s="73"/>
      <c r="B229" s="74" t="s">
        <v>414</v>
      </c>
      <c r="C229" s="75"/>
      <c r="D229" s="76">
        <f>SUM(D206:D213,D215:D221,D223:D227)</f>
        <v>3152048455</v>
      </c>
      <c r="E229" s="77">
        <f>SUM(E206:E213,E215:E221,E223:E227)</f>
        <v>3195962617</v>
      </c>
      <c r="F229" s="77">
        <f>SUM(F206:F213,F215:F221,F223:F227)</f>
        <v>2408376734</v>
      </c>
      <c r="G229" s="78">
        <f t="shared" si="42"/>
        <v>0.7535684933200831</v>
      </c>
      <c r="H229" s="76">
        <f aca="true" t="shared" si="46" ref="H229:W229">SUM(H206:H213,H215:H221,H223:H227)</f>
        <v>166170727</v>
      </c>
      <c r="I229" s="77">
        <f t="shared" si="46"/>
        <v>187774048</v>
      </c>
      <c r="J229" s="77">
        <f t="shared" si="46"/>
        <v>107057410</v>
      </c>
      <c r="K229" s="76">
        <f t="shared" si="46"/>
        <v>461002185</v>
      </c>
      <c r="L229" s="76">
        <f t="shared" si="46"/>
        <v>136812542</v>
      </c>
      <c r="M229" s="77">
        <f t="shared" si="46"/>
        <v>150083030</v>
      </c>
      <c r="N229" s="77">
        <f t="shared" si="46"/>
        <v>343445404</v>
      </c>
      <c r="O229" s="76">
        <f t="shared" si="46"/>
        <v>630340976</v>
      </c>
      <c r="P229" s="76">
        <f t="shared" si="46"/>
        <v>182153250</v>
      </c>
      <c r="Q229" s="77">
        <f t="shared" si="46"/>
        <v>196868473</v>
      </c>
      <c r="R229" s="77">
        <f t="shared" si="46"/>
        <v>299594230</v>
      </c>
      <c r="S229" s="76">
        <f t="shared" si="46"/>
        <v>678615953</v>
      </c>
      <c r="T229" s="76">
        <f t="shared" si="46"/>
        <v>162089014</v>
      </c>
      <c r="U229" s="77">
        <f t="shared" si="46"/>
        <v>203419635</v>
      </c>
      <c r="V229" s="77">
        <f t="shared" si="46"/>
        <v>272908971</v>
      </c>
      <c r="W229" s="79">
        <f t="shared" si="46"/>
        <v>638417620</v>
      </c>
    </row>
    <row r="230" spans="1:23" ht="12.75">
      <c r="A230" s="61"/>
      <c r="B230" s="62" t="s">
        <v>606</v>
      </c>
      <c r="C230" s="63"/>
      <c r="D230" s="80"/>
      <c r="E230" s="81"/>
      <c r="F230" s="81"/>
      <c r="G230" s="82"/>
      <c r="H230" s="80"/>
      <c r="I230" s="81"/>
      <c r="J230" s="81"/>
      <c r="K230" s="80"/>
      <c r="L230" s="80"/>
      <c r="M230" s="81"/>
      <c r="N230" s="81"/>
      <c r="O230" s="80"/>
      <c r="P230" s="80"/>
      <c r="Q230" s="81"/>
      <c r="R230" s="81"/>
      <c r="S230" s="80"/>
      <c r="T230" s="80"/>
      <c r="U230" s="81"/>
      <c r="V230" s="81"/>
      <c r="W230" s="83"/>
    </row>
    <row r="231" spans="1:23" ht="12.75">
      <c r="A231" s="65"/>
      <c r="B231" s="62" t="s">
        <v>415</v>
      </c>
      <c r="C231" s="63"/>
      <c r="D231" s="80"/>
      <c r="E231" s="81"/>
      <c r="F231" s="81"/>
      <c r="G231" s="82"/>
      <c r="H231" s="80"/>
      <c r="I231" s="81"/>
      <c r="J231" s="81"/>
      <c r="K231" s="80"/>
      <c r="L231" s="80"/>
      <c r="M231" s="81"/>
      <c r="N231" s="81"/>
      <c r="O231" s="80"/>
      <c r="P231" s="80"/>
      <c r="Q231" s="81"/>
      <c r="R231" s="81"/>
      <c r="S231" s="80"/>
      <c r="T231" s="80"/>
      <c r="U231" s="81"/>
      <c r="V231" s="81"/>
      <c r="W231" s="83"/>
    </row>
    <row r="232" spans="1:23" ht="12.75">
      <c r="A232" s="66" t="s">
        <v>28</v>
      </c>
      <c r="B232" s="67" t="s">
        <v>416</v>
      </c>
      <c r="C232" s="68" t="s">
        <v>417</v>
      </c>
      <c r="D232" s="69">
        <v>208438041</v>
      </c>
      <c r="E232" s="70">
        <v>230172443</v>
      </c>
      <c r="F232" s="70">
        <v>115908339</v>
      </c>
      <c r="G232" s="71">
        <f aca="true" t="shared" si="47" ref="G232:G258">IF($E232=0,0,$F232/$E232)</f>
        <v>0.5035717459887238</v>
      </c>
      <c r="H232" s="69">
        <v>6949619</v>
      </c>
      <c r="I232" s="70">
        <v>8451997</v>
      </c>
      <c r="J232" s="70">
        <v>3172895</v>
      </c>
      <c r="K232" s="69">
        <v>18574511</v>
      </c>
      <c r="L232" s="69">
        <v>13328366</v>
      </c>
      <c r="M232" s="70">
        <v>16544788</v>
      </c>
      <c r="N232" s="70">
        <v>34658646</v>
      </c>
      <c r="O232" s="69">
        <v>64531800</v>
      </c>
      <c r="P232" s="69">
        <v>868620</v>
      </c>
      <c r="Q232" s="70">
        <v>0</v>
      </c>
      <c r="R232" s="70">
        <v>17314052</v>
      </c>
      <c r="S232" s="69">
        <v>18182672</v>
      </c>
      <c r="T232" s="69">
        <v>0</v>
      </c>
      <c r="U232" s="70">
        <v>0</v>
      </c>
      <c r="V232" s="70">
        <v>14619356</v>
      </c>
      <c r="W232" s="72">
        <v>14619356</v>
      </c>
    </row>
    <row r="233" spans="1:23" ht="12.75">
      <c r="A233" s="66" t="s">
        <v>28</v>
      </c>
      <c r="B233" s="67" t="s">
        <v>418</v>
      </c>
      <c r="C233" s="68" t="s">
        <v>419</v>
      </c>
      <c r="D233" s="69">
        <v>301005000</v>
      </c>
      <c r="E233" s="70">
        <v>311487130</v>
      </c>
      <c r="F233" s="70">
        <v>166783838</v>
      </c>
      <c r="G233" s="71">
        <f t="shared" si="47"/>
        <v>0.5354437533261808</v>
      </c>
      <c r="H233" s="69">
        <v>0</v>
      </c>
      <c r="I233" s="70">
        <v>3532547</v>
      </c>
      <c r="J233" s="70">
        <v>9329149</v>
      </c>
      <c r="K233" s="69">
        <v>12861696</v>
      </c>
      <c r="L233" s="69">
        <v>13205813</v>
      </c>
      <c r="M233" s="70">
        <v>14404328</v>
      </c>
      <c r="N233" s="70">
        <v>25814205</v>
      </c>
      <c r="O233" s="69">
        <v>53424346</v>
      </c>
      <c r="P233" s="69">
        <v>6209687</v>
      </c>
      <c r="Q233" s="70">
        <v>23166589</v>
      </c>
      <c r="R233" s="70">
        <v>21772942</v>
      </c>
      <c r="S233" s="69">
        <v>51149218</v>
      </c>
      <c r="T233" s="69">
        <v>16597836</v>
      </c>
      <c r="U233" s="70">
        <v>26877845</v>
      </c>
      <c r="V233" s="70">
        <v>5872897</v>
      </c>
      <c r="W233" s="72">
        <v>49348578</v>
      </c>
    </row>
    <row r="234" spans="1:23" ht="12.75">
      <c r="A234" s="66" t="s">
        <v>28</v>
      </c>
      <c r="B234" s="67" t="s">
        <v>420</v>
      </c>
      <c r="C234" s="68" t="s">
        <v>421</v>
      </c>
      <c r="D234" s="69">
        <v>581218800</v>
      </c>
      <c r="E234" s="70">
        <v>624207647</v>
      </c>
      <c r="F234" s="70">
        <v>334514014</v>
      </c>
      <c r="G234" s="71">
        <f t="shared" si="47"/>
        <v>0.5359018198634788</v>
      </c>
      <c r="H234" s="69">
        <v>12409086</v>
      </c>
      <c r="I234" s="70">
        <v>0</v>
      </c>
      <c r="J234" s="70">
        <v>60589969</v>
      </c>
      <c r="K234" s="69">
        <v>72999055</v>
      </c>
      <c r="L234" s="69">
        <v>48936181</v>
      </c>
      <c r="M234" s="70">
        <v>85666517</v>
      </c>
      <c r="N234" s="70">
        <v>22524205</v>
      </c>
      <c r="O234" s="69">
        <v>157126903</v>
      </c>
      <c r="P234" s="69">
        <v>25885407</v>
      </c>
      <c r="Q234" s="70">
        <v>48714584</v>
      </c>
      <c r="R234" s="70">
        <v>29788065</v>
      </c>
      <c r="S234" s="69">
        <v>104388056</v>
      </c>
      <c r="T234" s="69">
        <v>0</v>
      </c>
      <c r="U234" s="70">
        <v>0</v>
      </c>
      <c r="V234" s="70">
        <v>0</v>
      </c>
      <c r="W234" s="72">
        <v>0</v>
      </c>
    </row>
    <row r="235" spans="1:23" ht="12.75">
      <c r="A235" s="66" t="s">
        <v>28</v>
      </c>
      <c r="B235" s="67" t="s">
        <v>422</v>
      </c>
      <c r="C235" s="68" t="s">
        <v>423</v>
      </c>
      <c r="D235" s="69">
        <v>44926700</v>
      </c>
      <c r="E235" s="70">
        <v>44926700</v>
      </c>
      <c r="F235" s="70">
        <v>14076131</v>
      </c>
      <c r="G235" s="71">
        <f t="shared" si="47"/>
        <v>0.3133132636049387</v>
      </c>
      <c r="H235" s="69">
        <v>0</v>
      </c>
      <c r="I235" s="70">
        <v>0</v>
      </c>
      <c r="J235" s="70">
        <v>0</v>
      </c>
      <c r="K235" s="69">
        <v>0</v>
      </c>
      <c r="L235" s="69">
        <v>0</v>
      </c>
      <c r="M235" s="70">
        <v>5715571</v>
      </c>
      <c r="N235" s="70">
        <v>0</v>
      </c>
      <c r="O235" s="69">
        <v>5715571</v>
      </c>
      <c r="P235" s="69">
        <v>2800926</v>
      </c>
      <c r="Q235" s="70">
        <v>1347146</v>
      </c>
      <c r="R235" s="70">
        <v>4212488</v>
      </c>
      <c r="S235" s="69">
        <v>8360560</v>
      </c>
      <c r="T235" s="69">
        <v>0</v>
      </c>
      <c r="U235" s="70">
        <v>0</v>
      </c>
      <c r="V235" s="70">
        <v>0</v>
      </c>
      <c r="W235" s="72">
        <v>0</v>
      </c>
    </row>
    <row r="236" spans="1:23" ht="12.75">
      <c r="A236" s="66" t="s">
        <v>28</v>
      </c>
      <c r="B236" s="67" t="s">
        <v>424</v>
      </c>
      <c r="C236" s="68" t="s">
        <v>425</v>
      </c>
      <c r="D236" s="69">
        <v>214679913</v>
      </c>
      <c r="E236" s="70">
        <v>254839217</v>
      </c>
      <c r="F236" s="70">
        <v>133932194</v>
      </c>
      <c r="G236" s="71">
        <f t="shared" si="47"/>
        <v>0.5255556643779831</v>
      </c>
      <c r="H236" s="69">
        <v>3500740</v>
      </c>
      <c r="I236" s="70">
        <v>7605552</v>
      </c>
      <c r="J236" s="70">
        <v>1985358</v>
      </c>
      <c r="K236" s="69">
        <v>13091650</v>
      </c>
      <c r="L236" s="69">
        <v>12950828</v>
      </c>
      <c r="M236" s="70">
        <v>17602216</v>
      </c>
      <c r="N236" s="70">
        <v>35804891</v>
      </c>
      <c r="O236" s="69">
        <v>66357935</v>
      </c>
      <c r="P236" s="69">
        <v>2733864</v>
      </c>
      <c r="Q236" s="70">
        <v>17694059</v>
      </c>
      <c r="R236" s="70">
        <v>16898553</v>
      </c>
      <c r="S236" s="69">
        <v>37326476</v>
      </c>
      <c r="T236" s="69">
        <v>12623667</v>
      </c>
      <c r="U236" s="70">
        <v>0</v>
      </c>
      <c r="V236" s="70">
        <v>4532466</v>
      </c>
      <c r="W236" s="72">
        <v>17156133</v>
      </c>
    </row>
    <row r="237" spans="1:23" ht="12.75">
      <c r="A237" s="66" t="s">
        <v>43</v>
      </c>
      <c r="B237" s="67" t="s">
        <v>426</v>
      </c>
      <c r="C237" s="68" t="s">
        <v>427</v>
      </c>
      <c r="D237" s="69">
        <v>3573000</v>
      </c>
      <c r="E237" s="70">
        <v>21302603</v>
      </c>
      <c r="F237" s="70">
        <v>2792223</v>
      </c>
      <c r="G237" s="71">
        <f t="shared" si="47"/>
        <v>0.13107426355361362</v>
      </c>
      <c r="H237" s="69">
        <v>0</v>
      </c>
      <c r="I237" s="70">
        <v>0</v>
      </c>
      <c r="J237" s="70">
        <v>0</v>
      </c>
      <c r="K237" s="69">
        <v>0</v>
      </c>
      <c r="L237" s="69">
        <v>0</v>
      </c>
      <c r="M237" s="70">
        <v>2894</v>
      </c>
      <c r="N237" s="70">
        <v>0</v>
      </c>
      <c r="O237" s="69">
        <v>2894</v>
      </c>
      <c r="P237" s="69">
        <v>56940</v>
      </c>
      <c r="Q237" s="70">
        <v>48809</v>
      </c>
      <c r="R237" s="70">
        <v>658059</v>
      </c>
      <c r="S237" s="69">
        <v>763808</v>
      </c>
      <c r="T237" s="69">
        <v>0</v>
      </c>
      <c r="U237" s="70">
        <v>1772704</v>
      </c>
      <c r="V237" s="70">
        <v>252817</v>
      </c>
      <c r="W237" s="72">
        <v>2025521</v>
      </c>
    </row>
    <row r="238" spans="1:23" ht="12.75">
      <c r="A238" s="73"/>
      <c r="B238" s="74" t="s">
        <v>428</v>
      </c>
      <c r="C238" s="75"/>
      <c r="D238" s="76">
        <f>SUM(D232:D237)</f>
        <v>1353841454</v>
      </c>
      <c r="E238" s="77">
        <f>SUM(E232:E237)</f>
        <v>1486935740</v>
      </c>
      <c r="F238" s="77">
        <f>SUM(F232:F237)</f>
        <v>768006739</v>
      </c>
      <c r="G238" s="78">
        <f t="shared" si="47"/>
        <v>0.5165029788039125</v>
      </c>
      <c r="H238" s="76">
        <f aca="true" t="shared" si="48" ref="H238:W238">SUM(H232:H237)</f>
        <v>22859445</v>
      </c>
      <c r="I238" s="77">
        <f t="shared" si="48"/>
        <v>19590096</v>
      </c>
      <c r="J238" s="77">
        <f t="shared" si="48"/>
        <v>75077371</v>
      </c>
      <c r="K238" s="76">
        <f t="shared" si="48"/>
        <v>117526912</v>
      </c>
      <c r="L238" s="76">
        <f t="shared" si="48"/>
        <v>88421188</v>
      </c>
      <c r="M238" s="77">
        <f t="shared" si="48"/>
        <v>139936314</v>
      </c>
      <c r="N238" s="77">
        <f t="shared" si="48"/>
        <v>118801947</v>
      </c>
      <c r="O238" s="76">
        <f t="shared" si="48"/>
        <v>347159449</v>
      </c>
      <c r="P238" s="76">
        <f t="shared" si="48"/>
        <v>38555444</v>
      </c>
      <c r="Q238" s="77">
        <f t="shared" si="48"/>
        <v>90971187</v>
      </c>
      <c r="R238" s="77">
        <f t="shared" si="48"/>
        <v>90644159</v>
      </c>
      <c r="S238" s="76">
        <f t="shared" si="48"/>
        <v>220170790</v>
      </c>
      <c r="T238" s="76">
        <f t="shared" si="48"/>
        <v>29221503</v>
      </c>
      <c r="U238" s="77">
        <f t="shared" si="48"/>
        <v>28650549</v>
      </c>
      <c r="V238" s="77">
        <f t="shared" si="48"/>
        <v>25277536</v>
      </c>
      <c r="W238" s="79">
        <f t="shared" si="48"/>
        <v>83149588</v>
      </c>
    </row>
    <row r="239" spans="1:23" ht="12.75">
      <c r="A239" s="66" t="s">
        <v>28</v>
      </c>
      <c r="B239" s="67" t="s">
        <v>429</v>
      </c>
      <c r="C239" s="68" t="s">
        <v>430</v>
      </c>
      <c r="D239" s="69">
        <v>34012050</v>
      </c>
      <c r="E239" s="70">
        <v>47882553</v>
      </c>
      <c r="F239" s="70">
        <v>27282509</v>
      </c>
      <c r="G239" s="71">
        <f t="shared" si="47"/>
        <v>0.569779748377243</v>
      </c>
      <c r="H239" s="69">
        <v>0</v>
      </c>
      <c r="I239" s="70">
        <v>3072789</v>
      </c>
      <c r="J239" s="70">
        <v>3897787</v>
      </c>
      <c r="K239" s="69">
        <v>6970576</v>
      </c>
      <c r="L239" s="69">
        <v>1446486</v>
      </c>
      <c r="M239" s="70">
        <v>5976679</v>
      </c>
      <c r="N239" s="70">
        <v>6559905</v>
      </c>
      <c r="O239" s="69">
        <v>13983070</v>
      </c>
      <c r="P239" s="69">
        <v>0</v>
      </c>
      <c r="Q239" s="70">
        <v>595257</v>
      </c>
      <c r="R239" s="70">
        <v>21000</v>
      </c>
      <c r="S239" s="69">
        <v>616257</v>
      </c>
      <c r="T239" s="69">
        <v>2358849</v>
      </c>
      <c r="U239" s="70">
        <v>5928</v>
      </c>
      <c r="V239" s="70">
        <v>3347829</v>
      </c>
      <c r="W239" s="72">
        <v>5712606</v>
      </c>
    </row>
    <row r="240" spans="1:23" ht="12.75">
      <c r="A240" s="66" t="s">
        <v>28</v>
      </c>
      <c r="B240" s="67" t="s">
        <v>431</v>
      </c>
      <c r="C240" s="68" t="s">
        <v>432</v>
      </c>
      <c r="D240" s="69">
        <v>29730000</v>
      </c>
      <c r="E240" s="70">
        <v>29730000</v>
      </c>
      <c r="F240" s="70">
        <v>24639610</v>
      </c>
      <c r="G240" s="71">
        <f t="shared" si="47"/>
        <v>0.8287793474604777</v>
      </c>
      <c r="H240" s="69">
        <v>0</v>
      </c>
      <c r="I240" s="70">
        <v>6105758</v>
      </c>
      <c r="J240" s="70">
        <v>6105758</v>
      </c>
      <c r="K240" s="69">
        <v>12211516</v>
      </c>
      <c r="L240" s="69">
        <v>0</v>
      </c>
      <c r="M240" s="70">
        <v>0</v>
      </c>
      <c r="N240" s="70">
        <v>10372800</v>
      </c>
      <c r="O240" s="69">
        <v>10372800</v>
      </c>
      <c r="P240" s="69">
        <v>2055294</v>
      </c>
      <c r="Q240" s="70">
        <v>0</v>
      </c>
      <c r="R240" s="70">
        <v>0</v>
      </c>
      <c r="S240" s="69">
        <v>2055294</v>
      </c>
      <c r="T240" s="69">
        <v>0</v>
      </c>
      <c r="U240" s="70">
        <v>0</v>
      </c>
      <c r="V240" s="70">
        <v>0</v>
      </c>
      <c r="W240" s="72">
        <v>0</v>
      </c>
    </row>
    <row r="241" spans="1:23" ht="12.75">
      <c r="A241" s="66" t="s">
        <v>28</v>
      </c>
      <c r="B241" s="67" t="s">
        <v>433</v>
      </c>
      <c r="C241" s="68" t="s">
        <v>434</v>
      </c>
      <c r="D241" s="69">
        <v>140265947</v>
      </c>
      <c r="E241" s="70">
        <v>51180000</v>
      </c>
      <c r="F241" s="70">
        <v>481053603</v>
      </c>
      <c r="G241" s="71">
        <f t="shared" si="47"/>
        <v>9.399249765533412</v>
      </c>
      <c r="H241" s="69">
        <v>7040249</v>
      </c>
      <c r="I241" s="70">
        <v>804530</v>
      </c>
      <c r="J241" s="70">
        <v>0</v>
      </c>
      <c r="K241" s="69">
        <v>7844779</v>
      </c>
      <c r="L241" s="69">
        <v>2723991</v>
      </c>
      <c r="M241" s="70">
        <v>86663772</v>
      </c>
      <c r="N241" s="70">
        <v>12233320</v>
      </c>
      <c r="O241" s="69">
        <v>101621083</v>
      </c>
      <c r="P241" s="69">
        <v>827456</v>
      </c>
      <c r="Q241" s="70">
        <v>361397523</v>
      </c>
      <c r="R241" s="70">
        <v>2084607</v>
      </c>
      <c r="S241" s="69">
        <v>364309586</v>
      </c>
      <c r="T241" s="69">
        <v>81217</v>
      </c>
      <c r="U241" s="70">
        <v>1319600</v>
      </c>
      <c r="V241" s="70">
        <v>5877338</v>
      </c>
      <c r="W241" s="72">
        <v>7278155</v>
      </c>
    </row>
    <row r="242" spans="1:23" ht="12.75">
      <c r="A242" s="66" t="s">
        <v>28</v>
      </c>
      <c r="B242" s="67" t="s">
        <v>435</v>
      </c>
      <c r="C242" s="68" t="s">
        <v>436</v>
      </c>
      <c r="D242" s="69">
        <v>55133000</v>
      </c>
      <c r="E242" s="70">
        <v>55133000</v>
      </c>
      <c r="F242" s="70">
        <v>24536102</v>
      </c>
      <c r="G242" s="71">
        <f t="shared" si="47"/>
        <v>0.44503477046415035</v>
      </c>
      <c r="H242" s="69">
        <v>8684005</v>
      </c>
      <c r="I242" s="70">
        <v>5230356</v>
      </c>
      <c r="J242" s="70">
        <v>0</v>
      </c>
      <c r="K242" s="69">
        <v>13914361</v>
      </c>
      <c r="L242" s="69">
        <v>826593</v>
      </c>
      <c r="M242" s="70">
        <v>3492347</v>
      </c>
      <c r="N242" s="70">
        <v>1855762</v>
      </c>
      <c r="O242" s="69">
        <v>6174702</v>
      </c>
      <c r="P242" s="69">
        <v>0</v>
      </c>
      <c r="Q242" s="70">
        <v>1866904</v>
      </c>
      <c r="R242" s="70">
        <v>2580135</v>
      </c>
      <c r="S242" s="69">
        <v>4447039</v>
      </c>
      <c r="T242" s="69">
        <v>0</v>
      </c>
      <c r="U242" s="70">
        <v>0</v>
      </c>
      <c r="V242" s="70">
        <v>0</v>
      </c>
      <c r="W242" s="72">
        <v>0</v>
      </c>
    </row>
    <row r="243" spans="1:23" ht="12.75">
      <c r="A243" s="66" t="s">
        <v>28</v>
      </c>
      <c r="B243" s="67" t="s">
        <v>437</v>
      </c>
      <c r="C243" s="68" t="s">
        <v>438</v>
      </c>
      <c r="D243" s="69">
        <v>66186852</v>
      </c>
      <c r="E243" s="70">
        <v>54588992</v>
      </c>
      <c r="F243" s="70">
        <v>24562395</v>
      </c>
      <c r="G243" s="71">
        <f t="shared" si="47"/>
        <v>0.4499514297681115</v>
      </c>
      <c r="H243" s="69">
        <v>0</v>
      </c>
      <c r="I243" s="70">
        <v>17998</v>
      </c>
      <c r="J243" s="70">
        <v>4620579</v>
      </c>
      <c r="K243" s="69">
        <v>4638577</v>
      </c>
      <c r="L243" s="69">
        <v>0</v>
      </c>
      <c r="M243" s="70">
        <v>0</v>
      </c>
      <c r="N243" s="70">
        <v>6898406</v>
      </c>
      <c r="O243" s="69">
        <v>6898406</v>
      </c>
      <c r="P243" s="69">
        <v>0</v>
      </c>
      <c r="Q243" s="70">
        <v>5096591</v>
      </c>
      <c r="R243" s="70">
        <v>425000</v>
      </c>
      <c r="S243" s="69">
        <v>5521591</v>
      </c>
      <c r="T243" s="69">
        <v>957600</v>
      </c>
      <c r="U243" s="70">
        <v>6546221</v>
      </c>
      <c r="V243" s="70">
        <v>0</v>
      </c>
      <c r="W243" s="72">
        <v>7503821</v>
      </c>
    </row>
    <row r="244" spans="1:23" ht="12.75">
      <c r="A244" s="66" t="s">
        <v>43</v>
      </c>
      <c r="B244" s="67" t="s">
        <v>439</v>
      </c>
      <c r="C244" s="68" t="s">
        <v>440</v>
      </c>
      <c r="D244" s="69">
        <v>307729846</v>
      </c>
      <c r="E244" s="70">
        <v>302069846</v>
      </c>
      <c r="F244" s="70">
        <v>190674507</v>
      </c>
      <c r="G244" s="71">
        <f t="shared" si="47"/>
        <v>0.63122655082891</v>
      </c>
      <c r="H244" s="69">
        <v>0</v>
      </c>
      <c r="I244" s="70">
        <v>0</v>
      </c>
      <c r="J244" s="70">
        <v>0</v>
      </c>
      <c r="K244" s="69">
        <v>0</v>
      </c>
      <c r="L244" s="69">
        <v>25033551</v>
      </c>
      <c r="M244" s="70">
        <v>17942059</v>
      </c>
      <c r="N244" s="70">
        <v>30838854</v>
      </c>
      <c r="O244" s="69">
        <v>73814464</v>
      </c>
      <c r="P244" s="69">
        <v>2127942</v>
      </c>
      <c r="Q244" s="70">
        <v>18624959</v>
      </c>
      <c r="R244" s="70">
        <v>0</v>
      </c>
      <c r="S244" s="69">
        <v>20752901</v>
      </c>
      <c r="T244" s="69">
        <v>21301103</v>
      </c>
      <c r="U244" s="70">
        <v>16664085</v>
      </c>
      <c r="V244" s="70">
        <v>58141954</v>
      </c>
      <c r="W244" s="72">
        <v>96107142</v>
      </c>
    </row>
    <row r="245" spans="1:23" ht="12.75">
      <c r="A245" s="73"/>
      <c r="B245" s="74" t="s">
        <v>441</v>
      </c>
      <c r="C245" s="75"/>
      <c r="D245" s="76">
        <f>SUM(D239:D244)</f>
        <v>633057695</v>
      </c>
      <c r="E245" s="77">
        <f>SUM(E239:E244)</f>
        <v>540584391</v>
      </c>
      <c r="F245" s="77">
        <f>SUM(F239:F244)</f>
        <v>772748726</v>
      </c>
      <c r="G245" s="78">
        <f t="shared" si="47"/>
        <v>1.4294691797714152</v>
      </c>
      <c r="H245" s="76">
        <f aca="true" t="shared" si="49" ref="H245:W245">SUM(H239:H244)</f>
        <v>15724254</v>
      </c>
      <c r="I245" s="77">
        <f t="shared" si="49"/>
        <v>15231431</v>
      </c>
      <c r="J245" s="77">
        <f t="shared" si="49"/>
        <v>14624124</v>
      </c>
      <c r="K245" s="76">
        <f t="shared" si="49"/>
        <v>45579809</v>
      </c>
      <c r="L245" s="76">
        <f t="shared" si="49"/>
        <v>30030621</v>
      </c>
      <c r="M245" s="77">
        <f t="shared" si="49"/>
        <v>114074857</v>
      </c>
      <c r="N245" s="77">
        <f t="shared" si="49"/>
        <v>68759047</v>
      </c>
      <c r="O245" s="76">
        <f t="shared" si="49"/>
        <v>212864525</v>
      </c>
      <c r="P245" s="76">
        <f t="shared" si="49"/>
        <v>5010692</v>
      </c>
      <c r="Q245" s="77">
        <f t="shared" si="49"/>
        <v>387581234</v>
      </c>
      <c r="R245" s="77">
        <f t="shared" si="49"/>
        <v>5110742</v>
      </c>
      <c r="S245" s="76">
        <f t="shared" si="49"/>
        <v>397702668</v>
      </c>
      <c r="T245" s="76">
        <f t="shared" si="49"/>
        <v>24698769</v>
      </c>
      <c r="U245" s="77">
        <f t="shared" si="49"/>
        <v>24535834</v>
      </c>
      <c r="V245" s="77">
        <f t="shared" si="49"/>
        <v>67367121</v>
      </c>
      <c r="W245" s="79">
        <f t="shared" si="49"/>
        <v>116601724</v>
      </c>
    </row>
    <row r="246" spans="1:23" ht="12.75">
      <c r="A246" s="66" t="s">
        <v>28</v>
      </c>
      <c r="B246" s="67" t="s">
        <v>442</v>
      </c>
      <c r="C246" s="68" t="s">
        <v>443</v>
      </c>
      <c r="D246" s="69">
        <v>37405000</v>
      </c>
      <c r="E246" s="70">
        <v>66081653</v>
      </c>
      <c r="F246" s="70">
        <v>31093785</v>
      </c>
      <c r="G246" s="71">
        <f t="shared" si="47"/>
        <v>0.4705358233093836</v>
      </c>
      <c r="H246" s="69">
        <v>0</v>
      </c>
      <c r="I246" s="70">
        <v>1404460</v>
      </c>
      <c r="J246" s="70">
        <v>4132421</v>
      </c>
      <c r="K246" s="69">
        <v>5536881</v>
      </c>
      <c r="L246" s="69">
        <v>826585</v>
      </c>
      <c r="M246" s="70">
        <v>2145571</v>
      </c>
      <c r="N246" s="70">
        <v>3274880</v>
      </c>
      <c r="O246" s="69">
        <v>6247036</v>
      </c>
      <c r="P246" s="69">
        <v>3796409</v>
      </c>
      <c r="Q246" s="70">
        <v>1644084</v>
      </c>
      <c r="R246" s="70">
        <v>707430</v>
      </c>
      <c r="S246" s="69">
        <v>6147923</v>
      </c>
      <c r="T246" s="69">
        <v>12456606</v>
      </c>
      <c r="U246" s="70">
        <v>705339</v>
      </c>
      <c r="V246" s="70">
        <v>0</v>
      </c>
      <c r="W246" s="72">
        <v>13161945</v>
      </c>
    </row>
    <row r="247" spans="1:23" ht="12.75">
      <c r="A247" s="66" t="s">
        <v>28</v>
      </c>
      <c r="B247" s="67" t="s">
        <v>444</v>
      </c>
      <c r="C247" s="68" t="s">
        <v>445</v>
      </c>
      <c r="D247" s="69">
        <v>15897000</v>
      </c>
      <c r="E247" s="70">
        <v>15897000</v>
      </c>
      <c r="F247" s="70">
        <v>1639503</v>
      </c>
      <c r="G247" s="71">
        <f t="shared" si="47"/>
        <v>0.10313285525570863</v>
      </c>
      <c r="H247" s="69">
        <v>556801</v>
      </c>
      <c r="I247" s="70">
        <v>418391</v>
      </c>
      <c r="J247" s="70">
        <v>372169</v>
      </c>
      <c r="K247" s="69">
        <v>1347361</v>
      </c>
      <c r="L247" s="69">
        <v>0</v>
      </c>
      <c r="M247" s="70">
        <v>0</v>
      </c>
      <c r="N247" s="70">
        <v>-410821</v>
      </c>
      <c r="O247" s="69">
        <v>-410821</v>
      </c>
      <c r="P247" s="69">
        <v>15900</v>
      </c>
      <c r="Q247" s="70">
        <v>687063</v>
      </c>
      <c r="R247" s="70">
        <v>0</v>
      </c>
      <c r="S247" s="69">
        <v>702963</v>
      </c>
      <c r="T247" s="69">
        <v>0</v>
      </c>
      <c r="U247" s="70">
        <v>0</v>
      </c>
      <c r="V247" s="70">
        <v>0</v>
      </c>
      <c r="W247" s="72">
        <v>0</v>
      </c>
    </row>
    <row r="248" spans="1:23" ht="12.75">
      <c r="A248" s="66" t="s">
        <v>28</v>
      </c>
      <c r="B248" s="67" t="s">
        <v>446</v>
      </c>
      <c r="C248" s="68" t="s">
        <v>447</v>
      </c>
      <c r="D248" s="69">
        <v>74286700</v>
      </c>
      <c r="E248" s="70">
        <v>80286700</v>
      </c>
      <c r="F248" s="70">
        <v>53526929</v>
      </c>
      <c r="G248" s="71">
        <f t="shared" si="47"/>
        <v>0.6666973359223881</v>
      </c>
      <c r="H248" s="69">
        <v>5360228</v>
      </c>
      <c r="I248" s="70">
        <v>6450201</v>
      </c>
      <c r="J248" s="70">
        <v>5034834</v>
      </c>
      <c r="K248" s="69">
        <v>16845263</v>
      </c>
      <c r="L248" s="69">
        <v>3070981</v>
      </c>
      <c r="M248" s="70">
        <v>2806945</v>
      </c>
      <c r="N248" s="70">
        <v>5786336</v>
      </c>
      <c r="O248" s="69">
        <v>11664262</v>
      </c>
      <c r="P248" s="69">
        <v>706573</v>
      </c>
      <c r="Q248" s="70">
        <v>4326953</v>
      </c>
      <c r="R248" s="70">
        <v>7201323</v>
      </c>
      <c r="S248" s="69">
        <v>12234849</v>
      </c>
      <c r="T248" s="69">
        <v>152231</v>
      </c>
      <c r="U248" s="70">
        <v>6209351</v>
      </c>
      <c r="V248" s="70">
        <v>6420973</v>
      </c>
      <c r="W248" s="72">
        <v>12782555</v>
      </c>
    </row>
    <row r="249" spans="1:23" ht="12.75">
      <c r="A249" s="66" t="s">
        <v>28</v>
      </c>
      <c r="B249" s="67" t="s">
        <v>448</v>
      </c>
      <c r="C249" s="68" t="s">
        <v>449</v>
      </c>
      <c r="D249" s="69">
        <v>25126216</v>
      </c>
      <c r="E249" s="70">
        <v>25126216</v>
      </c>
      <c r="F249" s="70">
        <v>26031604</v>
      </c>
      <c r="G249" s="71">
        <f t="shared" si="47"/>
        <v>1.0360335993290832</v>
      </c>
      <c r="H249" s="69">
        <v>0</v>
      </c>
      <c r="I249" s="70">
        <v>640675</v>
      </c>
      <c r="J249" s="70">
        <v>1885449</v>
      </c>
      <c r="K249" s="69">
        <v>2526124</v>
      </c>
      <c r="L249" s="69">
        <v>4953304</v>
      </c>
      <c r="M249" s="70">
        <v>3377714</v>
      </c>
      <c r="N249" s="70">
        <v>3369762</v>
      </c>
      <c r="O249" s="69">
        <v>11700780</v>
      </c>
      <c r="P249" s="69">
        <v>0</v>
      </c>
      <c r="Q249" s="70">
        <v>879693</v>
      </c>
      <c r="R249" s="70">
        <v>0</v>
      </c>
      <c r="S249" s="69">
        <v>879693</v>
      </c>
      <c r="T249" s="69">
        <v>1675252</v>
      </c>
      <c r="U249" s="70">
        <v>2446535</v>
      </c>
      <c r="V249" s="70">
        <v>6803220</v>
      </c>
      <c r="W249" s="72">
        <v>10925007</v>
      </c>
    </row>
    <row r="250" spans="1:23" ht="12.75">
      <c r="A250" s="66" t="s">
        <v>28</v>
      </c>
      <c r="B250" s="67" t="s">
        <v>450</v>
      </c>
      <c r="C250" s="68" t="s">
        <v>451</v>
      </c>
      <c r="D250" s="69">
        <v>58010000</v>
      </c>
      <c r="E250" s="70">
        <v>49110853</v>
      </c>
      <c r="F250" s="70">
        <v>29605927</v>
      </c>
      <c r="G250" s="71">
        <f t="shared" si="47"/>
        <v>0.6028387859604067</v>
      </c>
      <c r="H250" s="69">
        <v>3027355</v>
      </c>
      <c r="I250" s="70">
        <v>5366108</v>
      </c>
      <c r="J250" s="70">
        <v>3604580</v>
      </c>
      <c r="K250" s="69">
        <v>11998043</v>
      </c>
      <c r="L250" s="69">
        <v>2354000</v>
      </c>
      <c r="M250" s="70">
        <v>2050839</v>
      </c>
      <c r="N250" s="70">
        <v>1971761</v>
      </c>
      <c r="O250" s="69">
        <v>6376600</v>
      </c>
      <c r="P250" s="69">
        <v>1938839</v>
      </c>
      <c r="Q250" s="70">
        <v>1712107</v>
      </c>
      <c r="R250" s="70">
        <v>1219469</v>
      </c>
      <c r="S250" s="69">
        <v>4870415</v>
      </c>
      <c r="T250" s="69">
        <v>4557234</v>
      </c>
      <c r="U250" s="70">
        <v>1803635</v>
      </c>
      <c r="V250" s="70">
        <v>0</v>
      </c>
      <c r="W250" s="72">
        <v>6360869</v>
      </c>
    </row>
    <row r="251" spans="1:23" ht="12.75">
      <c r="A251" s="66" t="s">
        <v>43</v>
      </c>
      <c r="B251" s="67" t="s">
        <v>452</v>
      </c>
      <c r="C251" s="68" t="s">
        <v>453</v>
      </c>
      <c r="D251" s="69">
        <v>396024650</v>
      </c>
      <c r="E251" s="70">
        <v>441885000</v>
      </c>
      <c r="F251" s="70">
        <v>159801486</v>
      </c>
      <c r="G251" s="71">
        <f t="shared" si="47"/>
        <v>0.3616359143215995</v>
      </c>
      <c r="H251" s="69">
        <v>70214</v>
      </c>
      <c r="I251" s="70">
        <v>1494891</v>
      </c>
      <c r="J251" s="70">
        <v>25260159</v>
      </c>
      <c r="K251" s="69">
        <v>26825264</v>
      </c>
      <c r="L251" s="69">
        <v>16882313</v>
      </c>
      <c r="M251" s="70">
        <v>65949188</v>
      </c>
      <c r="N251" s="70">
        <v>50144721</v>
      </c>
      <c r="O251" s="69">
        <v>132976222</v>
      </c>
      <c r="P251" s="69">
        <v>0</v>
      </c>
      <c r="Q251" s="70">
        <v>0</v>
      </c>
      <c r="R251" s="70">
        <v>0</v>
      </c>
      <c r="S251" s="69">
        <v>0</v>
      </c>
      <c r="T251" s="69">
        <v>0</v>
      </c>
      <c r="U251" s="70">
        <v>0</v>
      </c>
      <c r="V251" s="70">
        <v>0</v>
      </c>
      <c r="W251" s="72">
        <v>0</v>
      </c>
    </row>
    <row r="252" spans="1:23" ht="12.75">
      <c r="A252" s="73"/>
      <c r="B252" s="74" t="s">
        <v>454</v>
      </c>
      <c r="C252" s="75"/>
      <c r="D252" s="76">
        <f>SUM(D246:D251)</f>
        <v>606749566</v>
      </c>
      <c r="E252" s="77">
        <f>SUM(E246:E251)</f>
        <v>678387422</v>
      </c>
      <c r="F252" s="77">
        <f>SUM(F246:F251)</f>
        <v>301699234</v>
      </c>
      <c r="G252" s="78">
        <f t="shared" si="47"/>
        <v>0.4447299938293962</v>
      </c>
      <c r="H252" s="76">
        <f aca="true" t="shared" si="50" ref="H252:W252">SUM(H246:H251)</f>
        <v>9014598</v>
      </c>
      <c r="I252" s="77">
        <f t="shared" si="50"/>
        <v>15774726</v>
      </c>
      <c r="J252" s="77">
        <f t="shared" si="50"/>
        <v>40289612</v>
      </c>
      <c r="K252" s="76">
        <f t="shared" si="50"/>
        <v>65078936</v>
      </c>
      <c r="L252" s="76">
        <f t="shared" si="50"/>
        <v>28087183</v>
      </c>
      <c r="M252" s="77">
        <f t="shared" si="50"/>
        <v>76330257</v>
      </c>
      <c r="N252" s="77">
        <f t="shared" si="50"/>
        <v>64136639</v>
      </c>
      <c r="O252" s="76">
        <f t="shared" si="50"/>
        <v>168554079</v>
      </c>
      <c r="P252" s="76">
        <f t="shared" si="50"/>
        <v>6457721</v>
      </c>
      <c r="Q252" s="77">
        <f t="shared" si="50"/>
        <v>9249900</v>
      </c>
      <c r="R252" s="77">
        <f t="shared" si="50"/>
        <v>9128222</v>
      </c>
      <c r="S252" s="76">
        <f t="shared" si="50"/>
        <v>24835843</v>
      </c>
      <c r="T252" s="76">
        <f t="shared" si="50"/>
        <v>18841323</v>
      </c>
      <c r="U252" s="77">
        <f t="shared" si="50"/>
        <v>11164860</v>
      </c>
      <c r="V252" s="77">
        <f t="shared" si="50"/>
        <v>13224193</v>
      </c>
      <c r="W252" s="79">
        <f t="shared" si="50"/>
        <v>43230376</v>
      </c>
    </row>
    <row r="253" spans="1:23" ht="12.75">
      <c r="A253" s="66" t="s">
        <v>28</v>
      </c>
      <c r="B253" s="67" t="s">
        <v>455</v>
      </c>
      <c r="C253" s="68" t="s">
        <v>456</v>
      </c>
      <c r="D253" s="69">
        <v>213746949</v>
      </c>
      <c r="E253" s="70">
        <v>204257530</v>
      </c>
      <c r="F253" s="70">
        <v>93014051</v>
      </c>
      <c r="G253" s="71">
        <f t="shared" si="47"/>
        <v>0.4553763623793943</v>
      </c>
      <c r="H253" s="69">
        <v>3776812</v>
      </c>
      <c r="I253" s="70">
        <v>18121726</v>
      </c>
      <c r="J253" s="70">
        <v>23603028</v>
      </c>
      <c r="K253" s="69">
        <v>45501566</v>
      </c>
      <c r="L253" s="69">
        <v>6498112</v>
      </c>
      <c r="M253" s="70">
        <v>8332735</v>
      </c>
      <c r="N253" s="70">
        <v>11643063</v>
      </c>
      <c r="O253" s="69">
        <v>26473910</v>
      </c>
      <c r="P253" s="69">
        <v>882479</v>
      </c>
      <c r="Q253" s="70">
        <v>11716411</v>
      </c>
      <c r="R253" s="70">
        <v>8439685</v>
      </c>
      <c r="S253" s="69">
        <v>21038575</v>
      </c>
      <c r="T253" s="69">
        <v>0</v>
      </c>
      <c r="U253" s="70">
        <v>0</v>
      </c>
      <c r="V253" s="70">
        <v>0</v>
      </c>
      <c r="W253" s="72">
        <v>0</v>
      </c>
    </row>
    <row r="254" spans="1:23" ht="12.75">
      <c r="A254" s="66" t="s">
        <v>28</v>
      </c>
      <c r="B254" s="67" t="s">
        <v>457</v>
      </c>
      <c r="C254" s="68" t="s">
        <v>458</v>
      </c>
      <c r="D254" s="69">
        <v>48419480</v>
      </c>
      <c r="E254" s="70">
        <v>66761416</v>
      </c>
      <c r="F254" s="70">
        <v>41094919</v>
      </c>
      <c r="G254" s="71">
        <f t="shared" si="47"/>
        <v>0.6155489422213574</v>
      </c>
      <c r="H254" s="69">
        <v>0</v>
      </c>
      <c r="I254" s="70">
        <v>8523657</v>
      </c>
      <c r="J254" s="70">
        <v>6949633</v>
      </c>
      <c r="K254" s="69">
        <v>15473290</v>
      </c>
      <c r="L254" s="69">
        <v>6560727</v>
      </c>
      <c r="M254" s="70">
        <v>7959604</v>
      </c>
      <c r="N254" s="70">
        <v>5536963</v>
      </c>
      <c r="O254" s="69">
        <v>20057294</v>
      </c>
      <c r="P254" s="69">
        <v>2323653</v>
      </c>
      <c r="Q254" s="70">
        <v>2323653</v>
      </c>
      <c r="R254" s="70">
        <v>690675</v>
      </c>
      <c r="S254" s="69">
        <v>5337981</v>
      </c>
      <c r="T254" s="69">
        <v>0</v>
      </c>
      <c r="U254" s="70">
        <v>0</v>
      </c>
      <c r="V254" s="70">
        <v>226354</v>
      </c>
      <c r="W254" s="72">
        <v>226354</v>
      </c>
    </row>
    <row r="255" spans="1:23" ht="12.75">
      <c r="A255" s="66" t="s">
        <v>28</v>
      </c>
      <c r="B255" s="67" t="s">
        <v>459</v>
      </c>
      <c r="C255" s="68" t="s">
        <v>460</v>
      </c>
      <c r="D255" s="69">
        <v>241497885</v>
      </c>
      <c r="E255" s="70">
        <v>243329334</v>
      </c>
      <c r="F255" s="70">
        <v>158667451</v>
      </c>
      <c r="G255" s="71">
        <f t="shared" si="47"/>
        <v>0.6520687349598384</v>
      </c>
      <c r="H255" s="69">
        <v>8637886</v>
      </c>
      <c r="I255" s="70">
        <v>3922404</v>
      </c>
      <c r="J255" s="70">
        <v>7357622</v>
      </c>
      <c r="K255" s="69">
        <v>19917912</v>
      </c>
      <c r="L255" s="69">
        <v>21072057</v>
      </c>
      <c r="M255" s="70">
        <v>26272819</v>
      </c>
      <c r="N255" s="70">
        <v>30660216</v>
      </c>
      <c r="O255" s="69">
        <v>78005092</v>
      </c>
      <c r="P255" s="69">
        <v>6489422</v>
      </c>
      <c r="Q255" s="70">
        <v>11256266</v>
      </c>
      <c r="R255" s="70">
        <v>14743774</v>
      </c>
      <c r="S255" s="69">
        <v>32489462</v>
      </c>
      <c r="T255" s="69">
        <v>10149471</v>
      </c>
      <c r="U255" s="70">
        <v>4540261</v>
      </c>
      <c r="V255" s="70">
        <v>13565253</v>
      </c>
      <c r="W255" s="72">
        <v>28254985</v>
      </c>
    </row>
    <row r="256" spans="1:23" ht="12.75">
      <c r="A256" s="66" t="s">
        <v>43</v>
      </c>
      <c r="B256" s="67" t="s">
        <v>461</v>
      </c>
      <c r="C256" s="68" t="s">
        <v>462</v>
      </c>
      <c r="D256" s="69">
        <v>9905000</v>
      </c>
      <c r="E256" s="70">
        <v>7705000</v>
      </c>
      <c r="F256" s="70">
        <v>8138742</v>
      </c>
      <c r="G256" s="71">
        <f t="shared" si="47"/>
        <v>1.0562935756002596</v>
      </c>
      <c r="H256" s="69">
        <v>0</v>
      </c>
      <c r="I256" s="70">
        <v>13490</v>
      </c>
      <c r="J256" s="70">
        <v>1361779</v>
      </c>
      <c r="K256" s="69">
        <v>1375269</v>
      </c>
      <c r="L256" s="69">
        <v>449186</v>
      </c>
      <c r="M256" s="70">
        <v>0</v>
      </c>
      <c r="N256" s="70">
        <v>493619</v>
      </c>
      <c r="O256" s="69">
        <v>942805</v>
      </c>
      <c r="P256" s="69">
        <v>475234</v>
      </c>
      <c r="Q256" s="70">
        <v>1675644</v>
      </c>
      <c r="R256" s="70">
        <v>2212709</v>
      </c>
      <c r="S256" s="69">
        <v>4363587</v>
      </c>
      <c r="T256" s="69">
        <v>914860</v>
      </c>
      <c r="U256" s="70">
        <v>441724</v>
      </c>
      <c r="V256" s="70">
        <v>100497</v>
      </c>
      <c r="W256" s="72">
        <v>1457081</v>
      </c>
    </row>
    <row r="257" spans="1:23" ht="12.75">
      <c r="A257" s="73"/>
      <c r="B257" s="74" t="s">
        <v>463</v>
      </c>
      <c r="C257" s="75"/>
      <c r="D257" s="76">
        <f>SUM(D253:D256)</f>
        <v>513569314</v>
      </c>
      <c r="E257" s="77">
        <f>SUM(E253:E256)</f>
        <v>522053280</v>
      </c>
      <c r="F257" s="77">
        <f>SUM(F253:F256)</f>
        <v>300915163</v>
      </c>
      <c r="G257" s="78">
        <f t="shared" si="47"/>
        <v>0.576406996236093</v>
      </c>
      <c r="H257" s="76">
        <f aca="true" t="shared" si="51" ref="H257:W257">SUM(H253:H256)</f>
        <v>12414698</v>
      </c>
      <c r="I257" s="77">
        <f t="shared" si="51"/>
        <v>30581277</v>
      </c>
      <c r="J257" s="77">
        <f t="shared" si="51"/>
        <v>39272062</v>
      </c>
      <c r="K257" s="76">
        <f t="shared" si="51"/>
        <v>82268037</v>
      </c>
      <c r="L257" s="76">
        <f t="shared" si="51"/>
        <v>34580082</v>
      </c>
      <c r="M257" s="77">
        <f t="shared" si="51"/>
        <v>42565158</v>
      </c>
      <c r="N257" s="77">
        <f t="shared" si="51"/>
        <v>48333861</v>
      </c>
      <c r="O257" s="76">
        <f t="shared" si="51"/>
        <v>125479101</v>
      </c>
      <c r="P257" s="76">
        <f t="shared" si="51"/>
        <v>10170788</v>
      </c>
      <c r="Q257" s="77">
        <f t="shared" si="51"/>
        <v>26971974</v>
      </c>
      <c r="R257" s="77">
        <f t="shared" si="51"/>
        <v>26086843</v>
      </c>
      <c r="S257" s="76">
        <f t="shared" si="51"/>
        <v>63229605</v>
      </c>
      <c r="T257" s="76">
        <f t="shared" si="51"/>
        <v>11064331</v>
      </c>
      <c r="U257" s="77">
        <f t="shared" si="51"/>
        <v>4981985</v>
      </c>
      <c r="V257" s="77">
        <f t="shared" si="51"/>
        <v>13892104</v>
      </c>
      <c r="W257" s="79">
        <f t="shared" si="51"/>
        <v>29938420</v>
      </c>
    </row>
    <row r="258" spans="1:23" ht="12.75">
      <c r="A258" s="73"/>
      <c r="B258" s="74" t="s">
        <v>464</v>
      </c>
      <c r="C258" s="75"/>
      <c r="D258" s="76">
        <f>SUM(D232:D237,D239:D244,D246:D251,D253:D256)</f>
        <v>3107218029</v>
      </c>
      <c r="E258" s="77">
        <f>SUM(E232:E237,E239:E244,E246:E251,E253:E256)</f>
        <v>3227960833</v>
      </c>
      <c r="F258" s="77">
        <f>SUM(F232:F237,F239:F244,F246:F251,F253:F256)</f>
        <v>2143369862</v>
      </c>
      <c r="G258" s="78">
        <f t="shared" si="47"/>
        <v>0.6640011985548153</v>
      </c>
      <c r="H258" s="76">
        <f aca="true" t="shared" si="52" ref="H258:W258">SUM(H232:H237,H239:H244,H246:H251,H253:H256)</f>
        <v>60012995</v>
      </c>
      <c r="I258" s="77">
        <f t="shared" si="52"/>
        <v>81177530</v>
      </c>
      <c r="J258" s="77">
        <f t="shared" si="52"/>
        <v>169263169</v>
      </c>
      <c r="K258" s="76">
        <f t="shared" si="52"/>
        <v>310453694</v>
      </c>
      <c r="L258" s="76">
        <f t="shared" si="52"/>
        <v>181119074</v>
      </c>
      <c r="M258" s="77">
        <f t="shared" si="52"/>
        <v>372906586</v>
      </c>
      <c r="N258" s="77">
        <f t="shared" si="52"/>
        <v>300031494</v>
      </c>
      <c r="O258" s="76">
        <f t="shared" si="52"/>
        <v>854057154</v>
      </c>
      <c r="P258" s="76">
        <f t="shared" si="52"/>
        <v>60194645</v>
      </c>
      <c r="Q258" s="77">
        <f t="shared" si="52"/>
        <v>514774295</v>
      </c>
      <c r="R258" s="77">
        <f t="shared" si="52"/>
        <v>130969966</v>
      </c>
      <c r="S258" s="76">
        <f t="shared" si="52"/>
        <v>705938906</v>
      </c>
      <c r="T258" s="76">
        <f t="shared" si="52"/>
        <v>83825926</v>
      </c>
      <c r="U258" s="77">
        <f t="shared" si="52"/>
        <v>69333228</v>
      </c>
      <c r="V258" s="77">
        <f t="shared" si="52"/>
        <v>119760954</v>
      </c>
      <c r="W258" s="79">
        <f t="shared" si="52"/>
        <v>272920108</v>
      </c>
    </row>
    <row r="259" spans="1:23" ht="12.75">
      <c r="A259" s="61"/>
      <c r="B259" s="62" t="s">
        <v>606</v>
      </c>
      <c r="C259" s="63"/>
      <c r="D259" s="80"/>
      <c r="E259" s="81"/>
      <c r="F259" s="81"/>
      <c r="G259" s="82"/>
      <c r="H259" s="80"/>
      <c r="I259" s="81"/>
      <c r="J259" s="81"/>
      <c r="K259" s="80"/>
      <c r="L259" s="80"/>
      <c r="M259" s="81"/>
      <c r="N259" s="81"/>
      <c r="O259" s="80"/>
      <c r="P259" s="80"/>
      <c r="Q259" s="81"/>
      <c r="R259" s="81"/>
      <c r="S259" s="80"/>
      <c r="T259" s="80"/>
      <c r="U259" s="81"/>
      <c r="V259" s="81"/>
      <c r="W259" s="83"/>
    </row>
    <row r="260" spans="1:23" ht="12.75">
      <c r="A260" s="65"/>
      <c r="B260" s="62" t="s">
        <v>465</v>
      </c>
      <c r="C260" s="63"/>
      <c r="D260" s="80"/>
      <c r="E260" s="81"/>
      <c r="F260" s="81"/>
      <c r="G260" s="82"/>
      <c r="H260" s="80"/>
      <c r="I260" s="81"/>
      <c r="J260" s="81"/>
      <c r="K260" s="80"/>
      <c r="L260" s="80"/>
      <c r="M260" s="81"/>
      <c r="N260" s="81"/>
      <c r="O260" s="80"/>
      <c r="P260" s="80"/>
      <c r="Q260" s="81"/>
      <c r="R260" s="81"/>
      <c r="S260" s="80"/>
      <c r="T260" s="80"/>
      <c r="U260" s="81"/>
      <c r="V260" s="81"/>
      <c r="W260" s="83"/>
    </row>
    <row r="261" spans="1:23" ht="12.75">
      <c r="A261" s="66" t="s">
        <v>28</v>
      </c>
      <c r="B261" s="67" t="s">
        <v>466</v>
      </c>
      <c r="C261" s="68" t="s">
        <v>467</v>
      </c>
      <c r="D261" s="69">
        <v>114264001</v>
      </c>
      <c r="E261" s="70">
        <v>114390173</v>
      </c>
      <c r="F261" s="70">
        <v>105273548</v>
      </c>
      <c r="G261" s="71">
        <f aca="true" t="shared" si="53" ref="G261:G297">IF($E261=0,0,$F261/$E261)</f>
        <v>0.920302375974202</v>
      </c>
      <c r="H261" s="69">
        <v>7435763</v>
      </c>
      <c r="I261" s="70">
        <v>12343665</v>
      </c>
      <c r="J261" s="70">
        <v>6609556</v>
      </c>
      <c r="K261" s="69">
        <v>26388984</v>
      </c>
      <c r="L261" s="69">
        <v>5715246</v>
      </c>
      <c r="M261" s="70">
        <v>5902205</v>
      </c>
      <c r="N261" s="70">
        <v>13119276</v>
      </c>
      <c r="O261" s="69">
        <v>24736727</v>
      </c>
      <c r="P261" s="69">
        <v>5818706</v>
      </c>
      <c r="Q261" s="70">
        <v>6143095</v>
      </c>
      <c r="R261" s="70">
        <v>7921765</v>
      </c>
      <c r="S261" s="69">
        <v>19883566</v>
      </c>
      <c r="T261" s="69">
        <v>2875888</v>
      </c>
      <c r="U261" s="70">
        <v>8294754</v>
      </c>
      <c r="V261" s="70">
        <v>23093629</v>
      </c>
      <c r="W261" s="72">
        <v>34264271</v>
      </c>
    </row>
    <row r="262" spans="1:23" ht="12.75">
      <c r="A262" s="66" t="s">
        <v>28</v>
      </c>
      <c r="B262" s="67" t="s">
        <v>468</v>
      </c>
      <c r="C262" s="68" t="s">
        <v>469</v>
      </c>
      <c r="D262" s="69">
        <v>95256152</v>
      </c>
      <c r="E262" s="70">
        <v>90979944</v>
      </c>
      <c r="F262" s="70">
        <v>100019882</v>
      </c>
      <c r="G262" s="71">
        <f t="shared" si="53"/>
        <v>1.0993618769429008</v>
      </c>
      <c r="H262" s="69">
        <v>5336923</v>
      </c>
      <c r="I262" s="70">
        <v>4862651</v>
      </c>
      <c r="J262" s="70">
        <v>10693986</v>
      </c>
      <c r="K262" s="69">
        <v>20893560</v>
      </c>
      <c r="L262" s="69">
        <v>14650145</v>
      </c>
      <c r="M262" s="70">
        <v>11575716</v>
      </c>
      <c r="N262" s="70">
        <v>15984522</v>
      </c>
      <c r="O262" s="69">
        <v>42210383</v>
      </c>
      <c r="P262" s="69">
        <v>1398836</v>
      </c>
      <c r="Q262" s="70">
        <v>3706533</v>
      </c>
      <c r="R262" s="70">
        <v>9095742</v>
      </c>
      <c r="S262" s="69">
        <v>14201111</v>
      </c>
      <c r="T262" s="69">
        <v>3333798</v>
      </c>
      <c r="U262" s="70">
        <v>9635066</v>
      </c>
      <c r="V262" s="70">
        <v>9745964</v>
      </c>
      <c r="W262" s="72">
        <v>22714828</v>
      </c>
    </row>
    <row r="263" spans="1:23" ht="12.75">
      <c r="A263" s="66" t="s">
        <v>28</v>
      </c>
      <c r="B263" s="67" t="s">
        <v>470</v>
      </c>
      <c r="C263" s="68" t="s">
        <v>471</v>
      </c>
      <c r="D263" s="69">
        <v>208307099</v>
      </c>
      <c r="E263" s="70">
        <v>105013650</v>
      </c>
      <c r="F263" s="70">
        <v>44569879</v>
      </c>
      <c r="G263" s="71">
        <f t="shared" si="53"/>
        <v>0.4244198635129814</v>
      </c>
      <c r="H263" s="69">
        <v>1687885</v>
      </c>
      <c r="I263" s="70">
        <v>6586245</v>
      </c>
      <c r="J263" s="70">
        <v>4348543</v>
      </c>
      <c r="K263" s="69">
        <v>12622673</v>
      </c>
      <c r="L263" s="69">
        <v>2764821</v>
      </c>
      <c r="M263" s="70">
        <v>5353953</v>
      </c>
      <c r="N263" s="70">
        <v>5038920</v>
      </c>
      <c r="O263" s="69">
        <v>13157694</v>
      </c>
      <c r="P263" s="69">
        <v>11000</v>
      </c>
      <c r="Q263" s="70">
        <v>3767627</v>
      </c>
      <c r="R263" s="70">
        <v>1537601</v>
      </c>
      <c r="S263" s="69">
        <v>5316228</v>
      </c>
      <c r="T263" s="69">
        <v>571884</v>
      </c>
      <c r="U263" s="70">
        <v>12901400</v>
      </c>
      <c r="V263" s="70">
        <v>0</v>
      </c>
      <c r="W263" s="72">
        <v>13473284</v>
      </c>
    </row>
    <row r="264" spans="1:23" ht="12.75">
      <c r="A264" s="66" t="s">
        <v>43</v>
      </c>
      <c r="B264" s="67" t="s">
        <v>472</v>
      </c>
      <c r="C264" s="68" t="s">
        <v>473</v>
      </c>
      <c r="D264" s="69">
        <v>946000</v>
      </c>
      <c r="E264" s="70">
        <v>1216000</v>
      </c>
      <c r="F264" s="70">
        <v>1452126</v>
      </c>
      <c r="G264" s="71">
        <f t="shared" si="53"/>
        <v>1.1941825657894738</v>
      </c>
      <c r="H264" s="69">
        <v>0</v>
      </c>
      <c r="I264" s="70">
        <v>0</v>
      </c>
      <c r="J264" s="70">
        <v>0</v>
      </c>
      <c r="K264" s="69">
        <v>0</v>
      </c>
      <c r="L264" s="69">
        <v>25981</v>
      </c>
      <c r="M264" s="70">
        <v>0</v>
      </c>
      <c r="N264" s="70">
        <v>0</v>
      </c>
      <c r="O264" s="69">
        <v>25981</v>
      </c>
      <c r="P264" s="69">
        <v>0</v>
      </c>
      <c r="Q264" s="70">
        <v>0</v>
      </c>
      <c r="R264" s="70">
        <v>75046</v>
      </c>
      <c r="S264" s="69">
        <v>75046</v>
      </c>
      <c r="T264" s="69">
        <v>1300543</v>
      </c>
      <c r="U264" s="70">
        <v>50556</v>
      </c>
      <c r="V264" s="70">
        <v>0</v>
      </c>
      <c r="W264" s="72">
        <v>1351099</v>
      </c>
    </row>
    <row r="265" spans="1:23" ht="12.75">
      <c r="A265" s="73"/>
      <c r="B265" s="74" t="s">
        <v>474</v>
      </c>
      <c r="C265" s="75"/>
      <c r="D265" s="76">
        <f>SUM(D261:D264)</f>
        <v>418773252</v>
      </c>
      <c r="E265" s="77">
        <f>SUM(E261:E264)</f>
        <v>311599767</v>
      </c>
      <c r="F265" s="77">
        <f>SUM(F261:F264)</f>
        <v>251315435</v>
      </c>
      <c r="G265" s="78">
        <f t="shared" si="53"/>
        <v>0.8065328078374333</v>
      </c>
      <c r="H265" s="76">
        <f aca="true" t="shared" si="54" ref="H265:W265">SUM(H261:H264)</f>
        <v>14460571</v>
      </c>
      <c r="I265" s="77">
        <f t="shared" si="54"/>
        <v>23792561</v>
      </c>
      <c r="J265" s="77">
        <f t="shared" si="54"/>
        <v>21652085</v>
      </c>
      <c r="K265" s="76">
        <f t="shared" si="54"/>
        <v>59905217</v>
      </c>
      <c r="L265" s="76">
        <f t="shared" si="54"/>
        <v>23156193</v>
      </c>
      <c r="M265" s="77">
        <f t="shared" si="54"/>
        <v>22831874</v>
      </c>
      <c r="N265" s="77">
        <f t="shared" si="54"/>
        <v>34142718</v>
      </c>
      <c r="O265" s="76">
        <f t="shared" si="54"/>
        <v>80130785</v>
      </c>
      <c r="P265" s="76">
        <f t="shared" si="54"/>
        <v>7228542</v>
      </c>
      <c r="Q265" s="77">
        <f t="shared" si="54"/>
        <v>13617255</v>
      </c>
      <c r="R265" s="77">
        <f t="shared" si="54"/>
        <v>18630154</v>
      </c>
      <c r="S265" s="76">
        <f t="shared" si="54"/>
        <v>39475951</v>
      </c>
      <c r="T265" s="76">
        <f t="shared" si="54"/>
        <v>8082113</v>
      </c>
      <c r="U265" s="77">
        <f t="shared" si="54"/>
        <v>30881776</v>
      </c>
      <c r="V265" s="77">
        <f t="shared" si="54"/>
        <v>32839593</v>
      </c>
      <c r="W265" s="79">
        <f t="shared" si="54"/>
        <v>71803482</v>
      </c>
    </row>
    <row r="266" spans="1:23" ht="12.75">
      <c r="A266" s="66" t="s">
        <v>28</v>
      </c>
      <c r="B266" s="67" t="s">
        <v>475</v>
      </c>
      <c r="C266" s="68" t="s">
        <v>476</v>
      </c>
      <c r="D266" s="69">
        <v>21947600</v>
      </c>
      <c r="E266" s="70">
        <v>37144600</v>
      </c>
      <c r="F266" s="70">
        <v>27118112</v>
      </c>
      <c r="G266" s="71">
        <f t="shared" si="53"/>
        <v>0.7300687583121099</v>
      </c>
      <c r="H266" s="69">
        <v>6788</v>
      </c>
      <c r="I266" s="70">
        <v>186555</v>
      </c>
      <c r="J266" s="70">
        <v>243619</v>
      </c>
      <c r="K266" s="69">
        <v>436962</v>
      </c>
      <c r="L266" s="69">
        <v>81754</v>
      </c>
      <c r="M266" s="70">
        <v>5400216</v>
      </c>
      <c r="N266" s="70">
        <v>899801</v>
      </c>
      <c r="O266" s="69">
        <v>6381771</v>
      </c>
      <c r="P266" s="69">
        <v>662724</v>
      </c>
      <c r="Q266" s="70">
        <v>15917</v>
      </c>
      <c r="R266" s="70">
        <v>1503776</v>
      </c>
      <c r="S266" s="69">
        <v>2182417</v>
      </c>
      <c r="T266" s="69">
        <v>1075780</v>
      </c>
      <c r="U266" s="70">
        <v>1673768</v>
      </c>
      <c r="V266" s="70">
        <v>15367414</v>
      </c>
      <c r="W266" s="72">
        <v>18116962</v>
      </c>
    </row>
    <row r="267" spans="1:23" ht="12.75">
      <c r="A267" s="66" t="s">
        <v>28</v>
      </c>
      <c r="B267" s="67" t="s">
        <v>477</v>
      </c>
      <c r="C267" s="68" t="s">
        <v>478</v>
      </c>
      <c r="D267" s="69">
        <v>24774000</v>
      </c>
      <c r="E267" s="70">
        <v>44421000</v>
      </c>
      <c r="F267" s="70">
        <v>22098737</v>
      </c>
      <c r="G267" s="71">
        <f t="shared" si="53"/>
        <v>0.4974840053128025</v>
      </c>
      <c r="H267" s="69">
        <v>856468</v>
      </c>
      <c r="I267" s="70">
        <v>2990495</v>
      </c>
      <c r="J267" s="70">
        <v>480655</v>
      </c>
      <c r="K267" s="69">
        <v>4327618</v>
      </c>
      <c r="L267" s="69">
        <v>963685</v>
      </c>
      <c r="M267" s="70">
        <v>2448045</v>
      </c>
      <c r="N267" s="70">
        <v>1672794</v>
      </c>
      <c r="O267" s="69">
        <v>5084524</v>
      </c>
      <c r="P267" s="69">
        <v>922128</v>
      </c>
      <c r="Q267" s="70">
        <v>1435369</v>
      </c>
      <c r="R267" s="70">
        <v>2193016</v>
      </c>
      <c r="S267" s="69">
        <v>4550513</v>
      </c>
      <c r="T267" s="69">
        <v>1355541</v>
      </c>
      <c r="U267" s="70">
        <v>1253119</v>
      </c>
      <c r="V267" s="70">
        <v>5527422</v>
      </c>
      <c r="W267" s="72">
        <v>8136082</v>
      </c>
    </row>
    <row r="268" spans="1:23" ht="12.75">
      <c r="A268" s="66" t="s">
        <v>28</v>
      </c>
      <c r="B268" s="67" t="s">
        <v>479</v>
      </c>
      <c r="C268" s="68" t="s">
        <v>480</v>
      </c>
      <c r="D268" s="69">
        <v>11601000</v>
      </c>
      <c r="E268" s="70">
        <v>25672000</v>
      </c>
      <c r="F268" s="70">
        <v>19969731</v>
      </c>
      <c r="G268" s="71">
        <f t="shared" si="53"/>
        <v>0.7778798301651605</v>
      </c>
      <c r="H268" s="69">
        <v>831060</v>
      </c>
      <c r="I268" s="70">
        <v>97060</v>
      </c>
      <c r="J268" s="70">
        <v>2167894</v>
      </c>
      <c r="K268" s="69">
        <v>3096014</v>
      </c>
      <c r="L268" s="69">
        <v>264719</v>
      </c>
      <c r="M268" s="70">
        <v>1656650</v>
      </c>
      <c r="N268" s="70">
        <v>1831208</v>
      </c>
      <c r="O268" s="69">
        <v>3752577</v>
      </c>
      <c r="P268" s="69">
        <v>228810</v>
      </c>
      <c r="Q268" s="70">
        <v>708972</v>
      </c>
      <c r="R268" s="70">
        <v>1204050</v>
      </c>
      <c r="S268" s="69">
        <v>2141832</v>
      </c>
      <c r="T268" s="69">
        <v>3237043</v>
      </c>
      <c r="U268" s="70">
        <v>2095977</v>
      </c>
      <c r="V268" s="70">
        <v>5646288</v>
      </c>
      <c r="W268" s="72">
        <v>10979308</v>
      </c>
    </row>
    <row r="269" spans="1:23" ht="12.75">
      <c r="A269" s="66" t="s">
        <v>28</v>
      </c>
      <c r="B269" s="67" t="s">
        <v>481</v>
      </c>
      <c r="C269" s="68" t="s">
        <v>482</v>
      </c>
      <c r="D269" s="69">
        <v>75577482</v>
      </c>
      <c r="E269" s="70">
        <v>99326816</v>
      </c>
      <c r="F269" s="70">
        <v>93861313</v>
      </c>
      <c r="G269" s="71">
        <f t="shared" si="53"/>
        <v>0.9449745474575567</v>
      </c>
      <c r="H269" s="69">
        <v>0</v>
      </c>
      <c r="I269" s="70">
        <v>28231900</v>
      </c>
      <c r="J269" s="70">
        <v>24281</v>
      </c>
      <c r="K269" s="69">
        <v>28256181</v>
      </c>
      <c r="L269" s="69">
        <v>19868436</v>
      </c>
      <c r="M269" s="70">
        <v>4387476</v>
      </c>
      <c r="N269" s="70">
        <v>868</v>
      </c>
      <c r="O269" s="69">
        <v>24256780</v>
      </c>
      <c r="P269" s="69">
        <v>1786865</v>
      </c>
      <c r="Q269" s="70">
        <v>1809632</v>
      </c>
      <c r="R269" s="70">
        <v>20240161</v>
      </c>
      <c r="S269" s="69">
        <v>23836658</v>
      </c>
      <c r="T269" s="69">
        <v>4645387</v>
      </c>
      <c r="U269" s="70">
        <v>5840156</v>
      </c>
      <c r="V269" s="70">
        <v>7026151</v>
      </c>
      <c r="W269" s="72">
        <v>17511694</v>
      </c>
    </row>
    <row r="270" spans="1:23" ht="12.75">
      <c r="A270" s="66" t="s">
        <v>28</v>
      </c>
      <c r="B270" s="67" t="s">
        <v>483</v>
      </c>
      <c r="C270" s="68" t="s">
        <v>484</v>
      </c>
      <c r="D270" s="69">
        <v>8145000</v>
      </c>
      <c r="E270" s="70">
        <v>21145000</v>
      </c>
      <c r="F270" s="70">
        <v>20431662</v>
      </c>
      <c r="G270" s="71">
        <f t="shared" si="53"/>
        <v>0.9662644596831402</v>
      </c>
      <c r="H270" s="69">
        <v>38032</v>
      </c>
      <c r="I270" s="70">
        <v>1921911</v>
      </c>
      <c r="J270" s="70">
        <v>2592270</v>
      </c>
      <c r="K270" s="69">
        <v>4552213</v>
      </c>
      <c r="L270" s="69">
        <v>1485718</v>
      </c>
      <c r="M270" s="70">
        <v>16102</v>
      </c>
      <c r="N270" s="70">
        <v>3308993</v>
      </c>
      <c r="O270" s="69">
        <v>4810813</v>
      </c>
      <c r="P270" s="69">
        <v>134356</v>
      </c>
      <c r="Q270" s="70">
        <v>1791002</v>
      </c>
      <c r="R270" s="70">
        <v>751185</v>
      </c>
      <c r="S270" s="69">
        <v>2676543</v>
      </c>
      <c r="T270" s="69">
        <v>669973</v>
      </c>
      <c r="U270" s="70">
        <v>3630476</v>
      </c>
      <c r="V270" s="70">
        <v>4091644</v>
      </c>
      <c r="W270" s="72">
        <v>8392093</v>
      </c>
    </row>
    <row r="271" spans="1:23" ht="12.75">
      <c r="A271" s="66" t="s">
        <v>28</v>
      </c>
      <c r="B271" s="67" t="s">
        <v>485</v>
      </c>
      <c r="C271" s="68" t="s">
        <v>486</v>
      </c>
      <c r="D271" s="69">
        <v>22425000</v>
      </c>
      <c r="E271" s="70">
        <v>26589000</v>
      </c>
      <c r="F271" s="70">
        <v>16353353</v>
      </c>
      <c r="G271" s="71">
        <f t="shared" si="53"/>
        <v>0.6150420474632367</v>
      </c>
      <c r="H271" s="69">
        <v>0</v>
      </c>
      <c r="I271" s="70">
        <v>0</v>
      </c>
      <c r="J271" s="70">
        <v>109015</v>
      </c>
      <c r="K271" s="69">
        <v>109015</v>
      </c>
      <c r="L271" s="69">
        <v>1284338</v>
      </c>
      <c r="M271" s="70">
        <v>594271</v>
      </c>
      <c r="N271" s="70">
        <v>1989418</v>
      </c>
      <c r="O271" s="69">
        <v>3868027</v>
      </c>
      <c r="P271" s="69">
        <v>184614</v>
      </c>
      <c r="Q271" s="70">
        <v>112418</v>
      </c>
      <c r="R271" s="70">
        <v>940254</v>
      </c>
      <c r="S271" s="69">
        <v>1237286</v>
      </c>
      <c r="T271" s="69">
        <v>1133902</v>
      </c>
      <c r="U271" s="70">
        <v>4494454</v>
      </c>
      <c r="V271" s="70">
        <v>5510669</v>
      </c>
      <c r="W271" s="72">
        <v>11139025</v>
      </c>
    </row>
    <row r="272" spans="1:23" ht="12.75">
      <c r="A272" s="66" t="s">
        <v>43</v>
      </c>
      <c r="B272" s="67" t="s">
        <v>487</v>
      </c>
      <c r="C272" s="68" t="s">
        <v>488</v>
      </c>
      <c r="D272" s="69">
        <v>110000</v>
      </c>
      <c r="E272" s="70">
        <v>536000</v>
      </c>
      <c r="F272" s="70">
        <v>116435</v>
      </c>
      <c r="G272" s="71">
        <f t="shared" si="53"/>
        <v>0.2172294776119403</v>
      </c>
      <c r="H272" s="69">
        <v>0</v>
      </c>
      <c r="I272" s="70">
        <v>0</v>
      </c>
      <c r="J272" s="70">
        <v>0</v>
      </c>
      <c r="K272" s="69">
        <v>0</v>
      </c>
      <c r="L272" s="69">
        <v>0</v>
      </c>
      <c r="M272" s="70">
        <v>0</v>
      </c>
      <c r="N272" s="70">
        <v>0</v>
      </c>
      <c r="O272" s="69">
        <v>0</v>
      </c>
      <c r="P272" s="69">
        <v>0</v>
      </c>
      <c r="Q272" s="70">
        <v>11350</v>
      </c>
      <c r="R272" s="70">
        <v>19224</v>
      </c>
      <c r="S272" s="69">
        <v>30574</v>
      </c>
      <c r="T272" s="69">
        <v>10311</v>
      </c>
      <c r="U272" s="70">
        <v>28100</v>
      </c>
      <c r="V272" s="70">
        <v>47450</v>
      </c>
      <c r="W272" s="72">
        <v>85861</v>
      </c>
    </row>
    <row r="273" spans="1:23" ht="12.75">
      <c r="A273" s="73"/>
      <c r="B273" s="74" t="s">
        <v>489</v>
      </c>
      <c r="C273" s="75"/>
      <c r="D273" s="76">
        <f>SUM(D266:D272)</f>
        <v>164580082</v>
      </c>
      <c r="E273" s="77">
        <f>SUM(E266:E272)</f>
        <v>254834416</v>
      </c>
      <c r="F273" s="77">
        <f>SUM(F266:F272)</f>
        <v>199949343</v>
      </c>
      <c r="G273" s="78">
        <f t="shared" si="53"/>
        <v>0.7846245657807853</v>
      </c>
      <c r="H273" s="76">
        <f aca="true" t="shared" si="55" ref="H273:W273">SUM(H266:H272)</f>
        <v>1732348</v>
      </c>
      <c r="I273" s="77">
        <f t="shared" si="55"/>
        <v>33427921</v>
      </c>
      <c r="J273" s="77">
        <f t="shared" si="55"/>
        <v>5617734</v>
      </c>
      <c r="K273" s="76">
        <f t="shared" si="55"/>
        <v>40778003</v>
      </c>
      <c r="L273" s="76">
        <f t="shared" si="55"/>
        <v>23948650</v>
      </c>
      <c r="M273" s="77">
        <f t="shared" si="55"/>
        <v>14502760</v>
      </c>
      <c r="N273" s="77">
        <f t="shared" si="55"/>
        <v>9703082</v>
      </c>
      <c r="O273" s="76">
        <f t="shared" si="55"/>
        <v>48154492</v>
      </c>
      <c r="P273" s="76">
        <f t="shared" si="55"/>
        <v>3919497</v>
      </c>
      <c r="Q273" s="77">
        <f t="shared" si="55"/>
        <v>5884660</v>
      </c>
      <c r="R273" s="77">
        <f t="shared" si="55"/>
        <v>26851666</v>
      </c>
      <c r="S273" s="76">
        <f t="shared" si="55"/>
        <v>36655823</v>
      </c>
      <c r="T273" s="76">
        <f t="shared" si="55"/>
        <v>12127937</v>
      </c>
      <c r="U273" s="77">
        <f t="shared" si="55"/>
        <v>19016050</v>
      </c>
      <c r="V273" s="77">
        <f t="shared" si="55"/>
        <v>43217038</v>
      </c>
      <c r="W273" s="79">
        <f t="shared" si="55"/>
        <v>74361025</v>
      </c>
    </row>
    <row r="274" spans="1:23" ht="12.75">
      <c r="A274" s="66" t="s">
        <v>28</v>
      </c>
      <c r="B274" s="67" t="s">
        <v>490</v>
      </c>
      <c r="C274" s="68" t="s">
        <v>491</v>
      </c>
      <c r="D274" s="69">
        <v>15063000</v>
      </c>
      <c r="E274" s="70">
        <v>14063000</v>
      </c>
      <c r="F274" s="70">
        <v>11040021</v>
      </c>
      <c r="G274" s="71">
        <f t="shared" si="53"/>
        <v>0.7850402474578682</v>
      </c>
      <c r="H274" s="69">
        <v>2027826</v>
      </c>
      <c r="I274" s="70">
        <v>1150967</v>
      </c>
      <c r="J274" s="70">
        <v>854205</v>
      </c>
      <c r="K274" s="69">
        <v>4032998</v>
      </c>
      <c r="L274" s="69">
        <v>1488795</v>
      </c>
      <c r="M274" s="70">
        <v>0</v>
      </c>
      <c r="N274" s="70">
        <v>0</v>
      </c>
      <c r="O274" s="69">
        <v>1488795</v>
      </c>
      <c r="P274" s="69">
        <v>0</v>
      </c>
      <c r="Q274" s="70">
        <v>1416414</v>
      </c>
      <c r="R274" s="70">
        <v>713292</v>
      </c>
      <c r="S274" s="69">
        <v>2129706</v>
      </c>
      <c r="T274" s="69">
        <v>584051</v>
      </c>
      <c r="U274" s="70">
        <v>0</v>
      </c>
      <c r="V274" s="70">
        <v>2804471</v>
      </c>
      <c r="W274" s="72">
        <v>3388522</v>
      </c>
    </row>
    <row r="275" spans="1:23" ht="12.75">
      <c r="A275" s="66" t="s">
        <v>28</v>
      </c>
      <c r="B275" s="67" t="s">
        <v>492</v>
      </c>
      <c r="C275" s="68" t="s">
        <v>493</v>
      </c>
      <c r="D275" s="69">
        <v>20781000</v>
      </c>
      <c r="E275" s="70">
        <v>40732092</v>
      </c>
      <c r="F275" s="70">
        <v>24200523</v>
      </c>
      <c r="G275" s="71">
        <f t="shared" si="53"/>
        <v>0.5941389654133159</v>
      </c>
      <c r="H275" s="69">
        <v>1379178</v>
      </c>
      <c r="I275" s="70">
        <v>4667233</v>
      </c>
      <c r="J275" s="70">
        <v>439403</v>
      </c>
      <c r="K275" s="69">
        <v>6485814</v>
      </c>
      <c r="L275" s="69">
        <v>3468572</v>
      </c>
      <c r="M275" s="70">
        <v>240370</v>
      </c>
      <c r="N275" s="70">
        <v>4935951</v>
      </c>
      <c r="O275" s="69">
        <v>8644893</v>
      </c>
      <c r="P275" s="69">
        <v>111293</v>
      </c>
      <c r="Q275" s="70">
        <v>2315320</v>
      </c>
      <c r="R275" s="70">
        <v>2640879</v>
      </c>
      <c r="S275" s="69">
        <v>5067492</v>
      </c>
      <c r="T275" s="69">
        <v>2099078</v>
      </c>
      <c r="U275" s="70">
        <v>703857</v>
      </c>
      <c r="V275" s="70">
        <v>1199389</v>
      </c>
      <c r="W275" s="72">
        <v>4002324</v>
      </c>
    </row>
    <row r="276" spans="1:23" ht="12.75">
      <c r="A276" s="66" t="s">
        <v>28</v>
      </c>
      <c r="B276" s="67" t="s">
        <v>494</v>
      </c>
      <c r="C276" s="68" t="s">
        <v>495</v>
      </c>
      <c r="D276" s="69">
        <v>39082000</v>
      </c>
      <c r="E276" s="70">
        <v>39082000</v>
      </c>
      <c r="F276" s="70">
        <v>32107470</v>
      </c>
      <c r="G276" s="71">
        <f t="shared" si="53"/>
        <v>0.8215411186735582</v>
      </c>
      <c r="H276" s="69">
        <v>0</v>
      </c>
      <c r="I276" s="70">
        <v>2646255</v>
      </c>
      <c r="J276" s="70">
        <v>2275087</v>
      </c>
      <c r="K276" s="69">
        <v>4921342</v>
      </c>
      <c r="L276" s="69">
        <v>6280433</v>
      </c>
      <c r="M276" s="70">
        <v>2424920</v>
      </c>
      <c r="N276" s="70">
        <v>270068</v>
      </c>
      <c r="O276" s="69">
        <v>8975421</v>
      </c>
      <c r="P276" s="69">
        <v>1007578</v>
      </c>
      <c r="Q276" s="70">
        <v>2280742</v>
      </c>
      <c r="R276" s="70">
        <v>3576686</v>
      </c>
      <c r="S276" s="69">
        <v>6865006</v>
      </c>
      <c r="T276" s="69">
        <v>949375</v>
      </c>
      <c r="U276" s="70">
        <v>7049600</v>
      </c>
      <c r="V276" s="70">
        <v>3346726</v>
      </c>
      <c r="W276" s="72">
        <v>11345701</v>
      </c>
    </row>
    <row r="277" spans="1:23" ht="12.75">
      <c r="A277" s="66" t="s">
        <v>28</v>
      </c>
      <c r="B277" s="67" t="s">
        <v>496</v>
      </c>
      <c r="C277" s="68" t="s">
        <v>497</v>
      </c>
      <c r="D277" s="69">
        <v>0</v>
      </c>
      <c r="E277" s="70">
        <v>0</v>
      </c>
      <c r="F277" s="70">
        <v>14857075</v>
      </c>
      <c r="G277" s="71">
        <f t="shared" si="53"/>
        <v>0</v>
      </c>
      <c r="H277" s="69">
        <v>0</v>
      </c>
      <c r="I277" s="70">
        <v>0</v>
      </c>
      <c r="J277" s="70">
        <v>0</v>
      </c>
      <c r="K277" s="69">
        <v>0</v>
      </c>
      <c r="L277" s="69">
        <v>169765</v>
      </c>
      <c r="M277" s="70">
        <v>815709</v>
      </c>
      <c r="N277" s="70">
        <v>1357545</v>
      </c>
      <c r="O277" s="69">
        <v>2343019</v>
      </c>
      <c r="P277" s="69">
        <v>51859</v>
      </c>
      <c r="Q277" s="70">
        <v>672720</v>
      </c>
      <c r="R277" s="70">
        <v>2129578</v>
      </c>
      <c r="S277" s="69">
        <v>2854157</v>
      </c>
      <c r="T277" s="69">
        <v>534331</v>
      </c>
      <c r="U277" s="70">
        <v>3263220</v>
      </c>
      <c r="V277" s="70">
        <v>5862348</v>
      </c>
      <c r="W277" s="72">
        <v>9659899</v>
      </c>
    </row>
    <row r="278" spans="1:23" ht="12.75">
      <c r="A278" s="66" t="s">
        <v>28</v>
      </c>
      <c r="B278" s="67" t="s">
        <v>498</v>
      </c>
      <c r="C278" s="68" t="s">
        <v>499</v>
      </c>
      <c r="D278" s="69">
        <v>24027000</v>
      </c>
      <c r="E278" s="70">
        <v>21027000</v>
      </c>
      <c r="F278" s="70">
        <v>18421665</v>
      </c>
      <c r="G278" s="71">
        <f t="shared" si="53"/>
        <v>0.8760957340562134</v>
      </c>
      <c r="H278" s="69">
        <v>1037400</v>
      </c>
      <c r="I278" s="70">
        <v>0</v>
      </c>
      <c r="J278" s="70">
        <v>4892929</v>
      </c>
      <c r="K278" s="69">
        <v>5930329</v>
      </c>
      <c r="L278" s="69">
        <v>1824231</v>
      </c>
      <c r="M278" s="70">
        <v>1431450</v>
      </c>
      <c r="N278" s="70">
        <v>0</v>
      </c>
      <c r="O278" s="69">
        <v>3255681</v>
      </c>
      <c r="P278" s="69">
        <v>2049237</v>
      </c>
      <c r="Q278" s="70">
        <v>2155640</v>
      </c>
      <c r="R278" s="70">
        <v>3379003</v>
      </c>
      <c r="S278" s="69">
        <v>7583880</v>
      </c>
      <c r="T278" s="69">
        <v>663317</v>
      </c>
      <c r="U278" s="70">
        <v>988458</v>
      </c>
      <c r="V278" s="70">
        <v>0</v>
      </c>
      <c r="W278" s="72">
        <v>1651775</v>
      </c>
    </row>
    <row r="279" spans="1:23" ht="12.75">
      <c r="A279" s="66" t="s">
        <v>28</v>
      </c>
      <c r="B279" s="67" t="s">
        <v>500</v>
      </c>
      <c r="C279" s="68" t="s">
        <v>501</v>
      </c>
      <c r="D279" s="69">
        <v>14055000</v>
      </c>
      <c r="E279" s="70">
        <v>14055000</v>
      </c>
      <c r="F279" s="70">
        <v>11746433</v>
      </c>
      <c r="G279" s="71">
        <f t="shared" si="53"/>
        <v>0.8357476342938456</v>
      </c>
      <c r="H279" s="69">
        <v>0</v>
      </c>
      <c r="I279" s="70">
        <v>206578</v>
      </c>
      <c r="J279" s="70">
        <v>192505</v>
      </c>
      <c r="K279" s="69">
        <v>399083</v>
      </c>
      <c r="L279" s="69">
        <v>1468977</v>
      </c>
      <c r="M279" s="70">
        <v>1687711</v>
      </c>
      <c r="N279" s="70">
        <v>190000</v>
      </c>
      <c r="O279" s="69">
        <v>3346688</v>
      </c>
      <c r="P279" s="69">
        <v>0</v>
      </c>
      <c r="Q279" s="70">
        <v>608147</v>
      </c>
      <c r="R279" s="70">
        <v>470473</v>
      </c>
      <c r="S279" s="69">
        <v>1078620</v>
      </c>
      <c r="T279" s="69">
        <v>668220</v>
      </c>
      <c r="U279" s="70">
        <v>1226684</v>
      </c>
      <c r="V279" s="70">
        <v>5027138</v>
      </c>
      <c r="W279" s="72">
        <v>6922042</v>
      </c>
    </row>
    <row r="280" spans="1:23" ht="12.75">
      <c r="A280" s="66" t="s">
        <v>28</v>
      </c>
      <c r="B280" s="67" t="s">
        <v>502</v>
      </c>
      <c r="C280" s="68" t="s">
        <v>503</v>
      </c>
      <c r="D280" s="69">
        <v>25130783</v>
      </c>
      <c r="E280" s="70">
        <v>10121000</v>
      </c>
      <c r="F280" s="70">
        <v>0</v>
      </c>
      <c r="G280" s="71">
        <f t="shared" si="53"/>
        <v>0</v>
      </c>
      <c r="H280" s="69">
        <v>0</v>
      </c>
      <c r="I280" s="70">
        <v>0</v>
      </c>
      <c r="J280" s="70">
        <v>0</v>
      </c>
      <c r="K280" s="69">
        <v>0</v>
      </c>
      <c r="L280" s="69">
        <v>0</v>
      </c>
      <c r="M280" s="70">
        <v>0</v>
      </c>
      <c r="N280" s="70">
        <v>0</v>
      </c>
      <c r="O280" s="69">
        <v>0</v>
      </c>
      <c r="P280" s="69">
        <v>0</v>
      </c>
      <c r="Q280" s="70">
        <v>0</v>
      </c>
      <c r="R280" s="70">
        <v>0</v>
      </c>
      <c r="S280" s="69">
        <v>0</v>
      </c>
      <c r="T280" s="69">
        <v>0</v>
      </c>
      <c r="U280" s="70">
        <v>0</v>
      </c>
      <c r="V280" s="70">
        <v>0</v>
      </c>
      <c r="W280" s="72">
        <v>0</v>
      </c>
    </row>
    <row r="281" spans="1:23" ht="12.75">
      <c r="A281" s="66" t="s">
        <v>28</v>
      </c>
      <c r="B281" s="67" t="s">
        <v>504</v>
      </c>
      <c r="C281" s="68" t="s">
        <v>505</v>
      </c>
      <c r="D281" s="69">
        <v>87473000</v>
      </c>
      <c r="E281" s="70">
        <v>87473000</v>
      </c>
      <c r="F281" s="70">
        <v>12304711</v>
      </c>
      <c r="G281" s="71">
        <f t="shared" si="53"/>
        <v>0.1406686749053994</v>
      </c>
      <c r="H281" s="69">
        <v>0</v>
      </c>
      <c r="I281" s="70">
        <v>0</v>
      </c>
      <c r="J281" s="70">
        <v>1343969</v>
      </c>
      <c r="K281" s="69">
        <v>1343969</v>
      </c>
      <c r="L281" s="69">
        <v>0</v>
      </c>
      <c r="M281" s="70">
        <v>2190898</v>
      </c>
      <c r="N281" s="70">
        <v>1929585</v>
      </c>
      <c r="O281" s="69">
        <v>4120483</v>
      </c>
      <c r="P281" s="69">
        <v>992116</v>
      </c>
      <c r="Q281" s="70">
        <v>0</v>
      </c>
      <c r="R281" s="70">
        <v>2064251</v>
      </c>
      <c r="S281" s="69">
        <v>3056367</v>
      </c>
      <c r="T281" s="69">
        <v>433606</v>
      </c>
      <c r="U281" s="70">
        <v>595090</v>
      </c>
      <c r="V281" s="70">
        <v>2755196</v>
      </c>
      <c r="W281" s="72">
        <v>3783892</v>
      </c>
    </row>
    <row r="282" spans="1:23" ht="12.75">
      <c r="A282" s="66" t="s">
        <v>43</v>
      </c>
      <c r="B282" s="67" t="s">
        <v>506</v>
      </c>
      <c r="C282" s="68" t="s">
        <v>507</v>
      </c>
      <c r="D282" s="69">
        <v>160750</v>
      </c>
      <c r="E282" s="70">
        <v>160750</v>
      </c>
      <c r="F282" s="70">
        <v>0</v>
      </c>
      <c r="G282" s="71">
        <f t="shared" si="53"/>
        <v>0</v>
      </c>
      <c r="H282" s="69">
        <v>0</v>
      </c>
      <c r="I282" s="70">
        <v>0</v>
      </c>
      <c r="J282" s="70">
        <v>0</v>
      </c>
      <c r="K282" s="69">
        <v>0</v>
      </c>
      <c r="L282" s="69">
        <v>0</v>
      </c>
      <c r="M282" s="70">
        <v>0</v>
      </c>
      <c r="N282" s="70">
        <v>0</v>
      </c>
      <c r="O282" s="69">
        <v>0</v>
      </c>
      <c r="P282" s="69">
        <v>0</v>
      </c>
      <c r="Q282" s="70">
        <v>0</v>
      </c>
      <c r="R282" s="70">
        <v>0</v>
      </c>
      <c r="S282" s="69">
        <v>0</v>
      </c>
      <c r="T282" s="69">
        <v>0</v>
      </c>
      <c r="U282" s="70">
        <v>0</v>
      </c>
      <c r="V282" s="70">
        <v>0</v>
      </c>
      <c r="W282" s="72">
        <v>0</v>
      </c>
    </row>
    <row r="283" spans="1:23" ht="12.75">
      <c r="A283" s="73"/>
      <c r="B283" s="74" t="s">
        <v>508</v>
      </c>
      <c r="C283" s="75"/>
      <c r="D283" s="76">
        <f>SUM(D274:D282)</f>
        <v>225772533</v>
      </c>
      <c r="E283" s="77">
        <f>SUM(E274:E282)</f>
        <v>226713842</v>
      </c>
      <c r="F283" s="77">
        <f>SUM(F274:F282)</f>
        <v>124677898</v>
      </c>
      <c r="G283" s="78">
        <f t="shared" si="53"/>
        <v>0.5499350939498436</v>
      </c>
      <c r="H283" s="76">
        <f aca="true" t="shared" si="56" ref="H283:W283">SUM(H274:H282)</f>
        <v>4444404</v>
      </c>
      <c r="I283" s="77">
        <f t="shared" si="56"/>
        <v>8671033</v>
      </c>
      <c r="J283" s="77">
        <f t="shared" si="56"/>
        <v>9998098</v>
      </c>
      <c r="K283" s="76">
        <f t="shared" si="56"/>
        <v>23113535</v>
      </c>
      <c r="L283" s="76">
        <f t="shared" si="56"/>
        <v>14700773</v>
      </c>
      <c r="M283" s="77">
        <f t="shared" si="56"/>
        <v>8791058</v>
      </c>
      <c r="N283" s="77">
        <f t="shared" si="56"/>
        <v>8683149</v>
      </c>
      <c r="O283" s="76">
        <f t="shared" si="56"/>
        <v>32174980</v>
      </c>
      <c r="P283" s="76">
        <f t="shared" si="56"/>
        <v>4212083</v>
      </c>
      <c r="Q283" s="77">
        <f t="shared" si="56"/>
        <v>9448983</v>
      </c>
      <c r="R283" s="77">
        <f t="shared" si="56"/>
        <v>14974162</v>
      </c>
      <c r="S283" s="76">
        <f t="shared" si="56"/>
        <v>28635228</v>
      </c>
      <c r="T283" s="76">
        <f t="shared" si="56"/>
        <v>5931978</v>
      </c>
      <c r="U283" s="77">
        <f t="shared" si="56"/>
        <v>13826909</v>
      </c>
      <c r="V283" s="77">
        <f t="shared" si="56"/>
        <v>20995268</v>
      </c>
      <c r="W283" s="79">
        <f t="shared" si="56"/>
        <v>40754155</v>
      </c>
    </row>
    <row r="284" spans="1:23" ht="12.75">
      <c r="A284" s="66" t="s">
        <v>28</v>
      </c>
      <c r="B284" s="67" t="s">
        <v>509</v>
      </c>
      <c r="C284" s="68" t="s">
        <v>510</v>
      </c>
      <c r="D284" s="69">
        <v>36906800</v>
      </c>
      <c r="E284" s="70">
        <v>36906800</v>
      </c>
      <c r="F284" s="70">
        <v>50031076</v>
      </c>
      <c r="G284" s="71">
        <f t="shared" si="53"/>
        <v>1.3556059046029458</v>
      </c>
      <c r="H284" s="69">
        <v>20133</v>
      </c>
      <c r="I284" s="70">
        <v>5783216</v>
      </c>
      <c r="J284" s="70">
        <v>3794178</v>
      </c>
      <c r="K284" s="69">
        <v>9597527</v>
      </c>
      <c r="L284" s="69">
        <v>5394420</v>
      </c>
      <c r="M284" s="70">
        <v>6599728</v>
      </c>
      <c r="N284" s="70">
        <v>2947656</v>
      </c>
      <c r="O284" s="69">
        <v>14941804</v>
      </c>
      <c r="P284" s="69">
        <v>8103139</v>
      </c>
      <c r="Q284" s="70">
        <v>2382657</v>
      </c>
      <c r="R284" s="70">
        <v>9979191</v>
      </c>
      <c r="S284" s="69">
        <v>20464987</v>
      </c>
      <c r="T284" s="69">
        <v>884776</v>
      </c>
      <c r="U284" s="70">
        <v>352277</v>
      </c>
      <c r="V284" s="70">
        <v>3789705</v>
      </c>
      <c r="W284" s="72">
        <v>5026758</v>
      </c>
    </row>
    <row r="285" spans="1:23" ht="12.75">
      <c r="A285" s="66" t="s">
        <v>28</v>
      </c>
      <c r="B285" s="67" t="s">
        <v>511</v>
      </c>
      <c r="C285" s="68" t="s">
        <v>512</v>
      </c>
      <c r="D285" s="69">
        <v>18298000</v>
      </c>
      <c r="E285" s="70">
        <v>19398000</v>
      </c>
      <c r="F285" s="70">
        <v>9939516</v>
      </c>
      <c r="G285" s="71">
        <f t="shared" si="53"/>
        <v>0.5123990102072379</v>
      </c>
      <c r="H285" s="69">
        <v>997704</v>
      </c>
      <c r="I285" s="70">
        <v>1290160</v>
      </c>
      <c r="J285" s="70">
        <v>708009</v>
      </c>
      <c r="K285" s="69">
        <v>2995873</v>
      </c>
      <c r="L285" s="69">
        <v>925635</v>
      </c>
      <c r="M285" s="70">
        <v>388410</v>
      </c>
      <c r="N285" s="70">
        <v>392002</v>
      </c>
      <c r="O285" s="69">
        <v>1706047</v>
      </c>
      <c r="P285" s="69">
        <v>631320</v>
      </c>
      <c r="Q285" s="70">
        <v>911979</v>
      </c>
      <c r="R285" s="70">
        <v>2761837</v>
      </c>
      <c r="S285" s="69">
        <v>4305136</v>
      </c>
      <c r="T285" s="69">
        <v>0</v>
      </c>
      <c r="U285" s="70">
        <v>217391</v>
      </c>
      <c r="V285" s="70">
        <v>715069</v>
      </c>
      <c r="W285" s="72">
        <v>932460</v>
      </c>
    </row>
    <row r="286" spans="1:23" ht="12.75">
      <c r="A286" s="66" t="s">
        <v>28</v>
      </c>
      <c r="B286" s="67" t="s">
        <v>513</v>
      </c>
      <c r="C286" s="68" t="s">
        <v>514</v>
      </c>
      <c r="D286" s="69">
        <v>39155000</v>
      </c>
      <c r="E286" s="70">
        <v>24352000</v>
      </c>
      <c r="F286" s="70">
        <v>11052337</v>
      </c>
      <c r="G286" s="71">
        <f t="shared" si="53"/>
        <v>0.45385746550591327</v>
      </c>
      <c r="H286" s="69">
        <v>4402966</v>
      </c>
      <c r="I286" s="70">
        <v>0</v>
      </c>
      <c r="J286" s="70">
        <v>1104488</v>
      </c>
      <c r="K286" s="69">
        <v>5507454</v>
      </c>
      <c r="L286" s="69">
        <v>939210</v>
      </c>
      <c r="M286" s="70">
        <v>1542656</v>
      </c>
      <c r="N286" s="70">
        <v>220581</v>
      </c>
      <c r="O286" s="69">
        <v>2702447</v>
      </c>
      <c r="P286" s="69">
        <v>0</v>
      </c>
      <c r="Q286" s="70">
        <v>0</v>
      </c>
      <c r="R286" s="70">
        <v>755578</v>
      </c>
      <c r="S286" s="69">
        <v>755578</v>
      </c>
      <c r="T286" s="69">
        <v>0</v>
      </c>
      <c r="U286" s="70">
        <v>0</v>
      </c>
      <c r="V286" s="70">
        <v>2086858</v>
      </c>
      <c r="W286" s="72">
        <v>2086858</v>
      </c>
    </row>
    <row r="287" spans="1:23" ht="12.75">
      <c r="A287" s="66" t="s">
        <v>28</v>
      </c>
      <c r="B287" s="67" t="s">
        <v>515</v>
      </c>
      <c r="C287" s="68" t="s">
        <v>516</v>
      </c>
      <c r="D287" s="69">
        <v>13864000</v>
      </c>
      <c r="E287" s="70">
        <v>4604600</v>
      </c>
      <c r="F287" s="70">
        <v>14762588</v>
      </c>
      <c r="G287" s="71">
        <f t="shared" si="53"/>
        <v>3.2060522086609042</v>
      </c>
      <c r="H287" s="69">
        <v>58087</v>
      </c>
      <c r="I287" s="70">
        <v>2328242</v>
      </c>
      <c r="J287" s="70">
        <v>125306</v>
      </c>
      <c r="K287" s="69">
        <v>2511635</v>
      </c>
      <c r="L287" s="69">
        <v>2865268</v>
      </c>
      <c r="M287" s="70">
        <v>1624213</v>
      </c>
      <c r="N287" s="70">
        <v>3087877</v>
      </c>
      <c r="O287" s="69">
        <v>7577358</v>
      </c>
      <c r="P287" s="69">
        <v>279194</v>
      </c>
      <c r="Q287" s="70">
        <v>826668</v>
      </c>
      <c r="R287" s="70">
        <v>0</v>
      </c>
      <c r="S287" s="69">
        <v>1105862</v>
      </c>
      <c r="T287" s="69">
        <v>0</v>
      </c>
      <c r="U287" s="70">
        <v>0</v>
      </c>
      <c r="V287" s="70">
        <v>3567733</v>
      </c>
      <c r="W287" s="72">
        <v>3567733</v>
      </c>
    </row>
    <row r="288" spans="1:23" ht="12.75">
      <c r="A288" s="66" t="s">
        <v>28</v>
      </c>
      <c r="B288" s="67" t="s">
        <v>517</v>
      </c>
      <c r="C288" s="68" t="s">
        <v>518</v>
      </c>
      <c r="D288" s="69">
        <v>91816543</v>
      </c>
      <c r="E288" s="70">
        <v>91816543</v>
      </c>
      <c r="F288" s="70">
        <v>43951871</v>
      </c>
      <c r="G288" s="71">
        <f t="shared" si="53"/>
        <v>0.4786922875107594</v>
      </c>
      <c r="H288" s="69">
        <v>146822</v>
      </c>
      <c r="I288" s="70">
        <v>1314919</v>
      </c>
      <c r="J288" s="70">
        <v>1097919</v>
      </c>
      <c r="K288" s="69">
        <v>2559660</v>
      </c>
      <c r="L288" s="69">
        <v>2089236</v>
      </c>
      <c r="M288" s="70">
        <v>3191860</v>
      </c>
      <c r="N288" s="70">
        <v>3190712</v>
      </c>
      <c r="O288" s="69">
        <v>8471808</v>
      </c>
      <c r="P288" s="69">
        <v>1634326</v>
      </c>
      <c r="Q288" s="70">
        <v>2609516</v>
      </c>
      <c r="R288" s="70">
        <v>3470474</v>
      </c>
      <c r="S288" s="69">
        <v>7714316</v>
      </c>
      <c r="T288" s="69">
        <v>2710181</v>
      </c>
      <c r="U288" s="70">
        <v>4896663</v>
      </c>
      <c r="V288" s="70">
        <v>17599243</v>
      </c>
      <c r="W288" s="72">
        <v>25206087</v>
      </c>
    </row>
    <row r="289" spans="1:23" ht="12.75">
      <c r="A289" s="66" t="s">
        <v>43</v>
      </c>
      <c r="B289" s="67" t="s">
        <v>519</v>
      </c>
      <c r="C289" s="68" t="s">
        <v>520</v>
      </c>
      <c r="D289" s="69">
        <v>1530000</v>
      </c>
      <c r="E289" s="70">
        <v>740000</v>
      </c>
      <c r="F289" s="70">
        <v>2700</v>
      </c>
      <c r="G289" s="71">
        <f t="shared" si="53"/>
        <v>0.0036486486486486487</v>
      </c>
      <c r="H289" s="69">
        <v>0</v>
      </c>
      <c r="I289" s="70">
        <v>0</v>
      </c>
      <c r="J289" s="70">
        <v>0</v>
      </c>
      <c r="K289" s="69">
        <v>0</v>
      </c>
      <c r="L289" s="69">
        <v>0</v>
      </c>
      <c r="M289" s="70">
        <v>0</v>
      </c>
      <c r="N289" s="70">
        <v>0</v>
      </c>
      <c r="O289" s="69">
        <v>0</v>
      </c>
      <c r="P289" s="69">
        <v>0</v>
      </c>
      <c r="Q289" s="70">
        <v>0</v>
      </c>
      <c r="R289" s="70">
        <v>0</v>
      </c>
      <c r="S289" s="69">
        <v>0</v>
      </c>
      <c r="T289" s="69">
        <v>2700</v>
      </c>
      <c r="U289" s="70">
        <v>0</v>
      </c>
      <c r="V289" s="70">
        <v>0</v>
      </c>
      <c r="W289" s="72">
        <v>2700</v>
      </c>
    </row>
    <row r="290" spans="1:23" ht="12.75">
      <c r="A290" s="73"/>
      <c r="B290" s="74" t="s">
        <v>521</v>
      </c>
      <c r="C290" s="75"/>
      <c r="D290" s="76">
        <f>SUM(D284:D289)</f>
        <v>201570343</v>
      </c>
      <c r="E290" s="77">
        <f>SUM(E284:E289)</f>
        <v>177817943</v>
      </c>
      <c r="F290" s="77">
        <f>SUM(F284:F289)</f>
        <v>129740088</v>
      </c>
      <c r="G290" s="78">
        <f t="shared" si="53"/>
        <v>0.7296231516973515</v>
      </c>
      <c r="H290" s="76">
        <f aca="true" t="shared" si="57" ref="H290:W290">SUM(H284:H289)</f>
        <v>5625712</v>
      </c>
      <c r="I290" s="77">
        <f t="shared" si="57"/>
        <v>10716537</v>
      </c>
      <c r="J290" s="77">
        <f t="shared" si="57"/>
        <v>6829900</v>
      </c>
      <c r="K290" s="76">
        <f t="shared" si="57"/>
        <v>23172149</v>
      </c>
      <c r="L290" s="76">
        <f t="shared" si="57"/>
        <v>12213769</v>
      </c>
      <c r="M290" s="77">
        <f t="shared" si="57"/>
        <v>13346867</v>
      </c>
      <c r="N290" s="77">
        <f t="shared" si="57"/>
        <v>9838828</v>
      </c>
      <c r="O290" s="76">
        <f t="shared" si="57"/>
        <v>35399464</v>
      </c>
      <c r="P290" s="76">
        <f t="shared" si="57"/>
        <v>10647979</v>
      </c>
      <c r="Q290" s="77">
        <f t="shared" si="57"/>
        <v>6730820</v>
      </c>
      <c r="R290" s="77">
        <f t="shared" si="57"/>
        <v>16967080</v>
      </c>
      <c r="S290" s="76">
        <f t="shared" si="57"/>
        <v>34345879</v>
      </c>
      <c r="T290" s="76">
        <f t="shared" si="57"/>
        <v>3597657</v>
      </c>
      <c r="U290" s="77">
        <f t="shared" si="57"/>
        <v>5466331</v>
      </c>
      <c r="V290" s="77">
        <f t="shared" si="57"/>
        <v>27758608</v>
      </c>
      <c r="W290" s="79">
        <f t="shared" si="57"/>
        <v>36822596</v>
      </c>
    </row>
    <row r="291" spans="1:23" ht="12.75">
      <c r="A291" s="66" t="s">
        <v>28</v>
      </c>
      <c r="B291" s="67" t="s">
        <v>522</v>
      </c>
      <c r="C291" s="68" t="s">
        <v>523</v>
      </c>
      <c r="D291" s="69">
        <v>232065602</v>
      </c>
      <c r="E291" s="70">
        <v>313940936</v>
      </c>
      <c r="F291" s="70">
        <v>250394357</v>
      </c>
      <c r="G291" s="71">
        <f t="shared" si="53"/>
        <v>0.7975842850898552</v>
      </c>
      <c r="H291" s="69">
        <v>1331</v>
      </c>
      <c r="I291" s="70">
        <v>14432827</v>
      </c>
      <c r="J291" s="70">
        <v>3442112</v>
      </c>
      <c r="K291" s="69">
        <v>17876270</v>
      </c>
      <c r="L291" s="69">
        <v>10651705</v>
      </c>
      <c r="M291" s="70">
        <v>17758420</v>
      </c>
      <c r="N291" s="70">
        <v>30575175</v>
      </c>
      <c r="O291" s="69">
        <v>58985300</v>
      </c>
      <c r="P291" s="69">
        <v>14408453</v>
      </c>
      <c r="Q291" s="70">
        <v>12360606</v>
      </c>
      <c r="R291" s="70">
        <v>42716115</v>
      </c>
      <c r="S291" s="69">
        <v>69485174</v>
      </c>
      <c r="T291" s="69">
        <v>11905926</v>
      </c>
      <c r="U291" s="70">
        <v>30389372</v>
      </c>
      <c r="V291" s="70">
        <v>61752315</v>
      </c>
      <c r="W291" s="72">
        <v>104047613</v>
      </c>
    </row>
    <row r="292" spans="1:23" ht="12.75">
      <c r="A292" s="66" t="s">
        <v>28</v>
      </c>
      <c r="B292" s="67" t="s">
        <v>524</v>
      </c>
      <c r="C292" s="68" t="s">
        <v>525</v>
      </c>
      <c r="D292" s="69">
        <v>37507000</v>
      </c>
      <c r="E292" s="70">
        <v>37507000</v>
      </c>
      <c r="F292" s="70">
        <v>31013751</v>
      </c>
      <c r="G292" s="71">
        <f t="shared" si="53"/>
        <v>0.8268790092516064</v>
      </c>
      <c r="H292" s="69">
        <v>4897110</v>
      </c>
      <c r="I292" s="70">
        <v>7647516</v>
      </c>
      <c r="J292" s="70">
        <v>3609604</v>
      </c>
      <c r="K292" s="69">
        <v>16154230</v>
      </c>
      <c r="L292" s="69">
        <v>610348</v>
      </c>
      <c r="M292" s="70">
        <v>2884859</v>
      </c>
      <c r="N292" s="70">
        <v>3172929</v>
      </c>
      <c r="O292" s="69">
        <v>6668136</v>
      </c>
      <c r="P292" s="69">
        <v>2396440</v>
      </c>
      <c r="Q292" s="70">
        <v>1547249</v>
      </c>
      <c r="R292" s="70">
        <v>746438</v>
      </c>
      <c r="S292" s="69">
        <v>4690127</v>
      </c>
      <c r="T292" s="69">
        <v>1563907</v>
      </c>
      <c r="U292" s="70">
        <v>1205612</v>
      </c>
      <c r="V292" s="70">
        <v>731739</v>
      </c>
      <c r="W292" s="72">
        <v>3501258</v>
      </c>
    </row>
    <row r="293" spans="1:23" ht="12.75">
      <c r="A293" s="66" t="s">
        <v>28</v>
      </c>
      <c r="B293" s="67" t="s">
        <v>526</v>
      </c>
      <c r="C293" s="68" t="s">
        <v>527</v>
      </c>
      <c r="D293" s="69">
        <v>41037080</v>
      </c>
      <c r="E293" s="70">
        <v>41037080</v>
      </c>
      <c r="F293" s="70">
        <v>6851107</v>
      </c>
      <c r="G293" s="71">
        <f t="shared" si="53"/>
        <v>0.16694918351890534</v>
      </c>
      <c r="H293" s="69">
        <v>0</v>
      </c>
      <c r="I293" s="70">
        <v>0</v>
      </c>
      <c r="J293" s="70">
        <v>1215135</v>
      </c>
      <c r="K293" s="69">
        <v>1215135</v>
      </c>
      <c r="L293" s="69">
        <v>779959</v>
      </c>
      <c r="M293" s="70">
        <v>779959</v>
      </c>
      <c r="N293" s="70">
        <v>908262</v>
      </c>
      <c r="O293" s="69">
        <v>2468180</v>
      </c>
      <c r="P293" s="69">
        <v>0</v>
      </c>
      <c r="Q293" s="70">
        <v>0</v>
      </c>
      <c r="R293" s="70">
        <v>0</v>
      </c>
      <c r="S293" s="69">
        <v>0</v>
      </c>
      <c r="T293" s="69">
        <v>1656312</v>
      </c>
      <c r="U293" s="70">
        <v>949711</v>
      </c>
      <c r="V293" s="70">
        <v>561769</v>
      </c>
      <c r="W293" s="72">
        <v>3167792</v>
      </c>
    </row>
    <row r="294" spans="1:23" ht="12.75">
      <c r="A294" s="66" t="s">
        <v>28</v>
      </c>
      <c r="B294" s="67" t="s">
        <v>528</v>
      </c>
      <c r="C294" s="68" t="s">
        <v>529</v>
      </c>
      <c r="D294" s="69">
        <v>60410694</v>
      </c>
      <c r="E294" s="70">
        <v>60410694</v>
      </c>
      <c r="F294" s="70">
        <v>48105701</v>
      </c>
      <c r="G294" s="71">
        <f t="shared" si="53"/>
        <v>0.7963110140731043</v>
      </c>
      <c r="H294" s="69">
        <v>0</v>
      </c>
      <c r="I294" s="70">
        <v>7533693</v>
      </c>
      <c r="J294" s="70">
        <v>5269844</v>
      </c>
      <c r="K294" s="69">
        <v>12803537</v>
      </c>
      <c r="L294" s="69">
        <v>0</v>
      </c>
      <c r="M294" s="70">
        <v>12854561</v>
      </c>
      <c r="N294" s="70">
        <v>12985936</v>
      </c>
      <c r="O294" s="69">
        <v>25840497</v>
      </c>
      <c r="P294" s="69">
        <v>310000</v>
      </c>
      <c r="Q294" s="70">
        <v>1206970</v>
      </c>
      <c r="R294" s="70">
        <v>1206970</v>
      </c>
      <c r="S294" s="69">
        <v>2723940</v>
      </c>
      <c r="T294" s="69">
        <v>1018739</v>
      </c>
      <c r="U294" s="70">
        <v>5718988</v>
      </c>
      <c r="V294" s="70">
        <v>0</v>
      </c>
      <c r="W294" s="72">
        <v>6737727</v>
      </c>
    </row>
    <row r="295" spans="1:23" ht="12.75">
      <c r="A295" s="66" t="s">
        <v>43</v>
      </c>
      <c r="B295" s="67" t="s">
        <v>530</v>
      </c>
      <c r="C295" s="68" t="s">
        <v>531</v>
      </c>
      <c r="D295" s="69">
        <v>10086900</v>
      </c>
      <c r="E295" s="70">
        <v>14049710</v>
      </c>
      <c r="F295" s="70">
        <v>3652601</v>
      </c>
      <c r="G295" s="71">
        <f t="shared" si="53"/>
        <v>0.25997696749612625</v>
      </c>
      <c r="H295" s="69">
        <v>37345</v>
      </c>
      <c r="I295" s="70">
        <v>767952</v>
      </c>
      <c r="J295" s="70">
        <v>222652</v>
      </c>
      <c r="K295" s="69">
        <v>1027949</v>
      </c>
      <c r="L295" s="69">
        <v>0</v>
      </c>
      <c r="M295" s="70">
        <v>43083</v>
      </c>
      <c r="N295" s="70">
        <v>383710</v>
      </c>
      <c r="O295" s="69">
        <v>426793</v>
      </c>
      <c r="P295" s="69">
        <v>47754</v>
      </c>
      <c r="Q295" s="70">
        <v>3588</v>
      </c>
      <c r="R295" s="70">
        <v>641924</v>
      </c>
      <c r="S295" s="69">
        <v>693266</v>
      </c>
      <c r="T295" s="69">
        <v>13053</v>
      </c>
      <c r="U295" s="70">
        <v>547235</v>
      </c>
      <c r="V295" s="70">
        <v>944305</v>
      </c>
      <c r="W295" s="72">
        <v>1504593</v>
      </c>
    </row>
    <row r="296" spans="1:23" ht="12.75">
      <c r="A296" s="73"/>
      <c r="B296" s="74" t="s">
        <v>532</v>
      </c>
      <c r="C296" s="75"/>
      <c r="D296" s="76">
        <f>SUM(D291:D295)</f>
        <v>381107276</v>
      </c>
      <c r="E296" s="77">
        <f>SUM(E291:E295)</f>
        <v>466945420</v>
      </c>
      <c r="F296" s="77">
        <f>SUM(F291:F295)</f>
        <v>340017517</v>
      </c>
      <c r="G296" s="78">
        <f t="shared" si="53"/>
        <v>0.7281740058613274</v>
      </c>
      <c r="H296" s="76">
        <f aca="true" t="shared" si="58" ref="H296:W296">SUM(H291:H295)</f>
        <v>4935786</v>
      </c>
      <c r="I296" s="77">
        <f t="shared" si="58"/>
        <v>30381988</v>
      </c>
      <c r="J296" s="77">
        <f t="shared" si="58"/>
        <v>13759347</v>
      </c>
      <c r="K296" s="76">
        <f t="shared" si="58"/>
        <v>49077121</v>
      </c>
      <c r="L296" s="76">
        <f t="shared" si="58"/>
        <v>12042012</v>
      </c>
      <c r="M296" s="77">
        <f t="shared" si="58"/>
        <v>34320882</v>
      </c>
      <c r="N296" s="77">
        <f t="shared" si="58"/>
        <v>48026012</v>
      </c>
      <c r="O296" s="76">
        <f t="shared" si="58"/>
        <v>94388906</v>
      </c>
      <c r="P296" s="76">
        <f t="shared" si="58"/>
        <v>17162647</v>
      </c>
      <c r="Q296" s="77">
        <f t="shared" si="58"/>
        <v>15118413</v>
      </c>
      <c r="R296" s="77">
        <f t="shared" si="58"/>
        <v>45311447</v>
      </c>
      <c r="S296" s="76">
        <f t="shared" si="58"/>
        <v>77592507</v>
      </c>
      <c r="T296" s="76">
        <f t="shared" si="58"/>
        <v>16157937</v>
      </c>
      <c r="U296" s="77">
        <f t="shared" si="58"/>
        <v>38810918</v>
      </c>
      <c r="V296" s="77">
        <f t="shared" si="58"/>
        <v>63990128</v>
      </c>
      <c r="W296" s="79">
        <f t="shared" si="58"/>
        <v>118958983</v>
      </c>
    </row>
    <row r="297" spans="1:23" ht="12.75">
      <c r="A297" s="73"/>
      <c r="B297" s="74" t="s">
        <v>533</v>
      </c>
      <c r="C297" s="75"/>
      <c r="D297" s="76">
        <f>SUM(D261:D264,D266:D272,D274:D282,D284:D289,D291:D295)</f>
        <v>1391803486</v>
      </c>
      <c r="E297" s="77">
        <f>SUM(E261:E264,E266:E272,E274:E282,E284:E289,E291:E295)</f>
        <v>1437911388</v>
      </c>
      <c r="F297" s="77">
        <f>SUM(F261:F264,F266:F272,F274:F282,F284:F289,F291:F295)</f>
        <v>1045700281</v>
      </c>
      <c r="G297" s="78">
        <f t="shared" si="53"/>
        <v>0.7272355513189662</v>
      </c>
      <c r="H297" s="76">
        <f aca="true" t="shared" si="59" ref="H297:W297">SUM(H261:H264,H266:H272,H274:H282,H284:H289,H291:H295)</f>
        <v>31198821</v>
      </c>
      <c r="I297" s="77">
        <f t="shared" si="59"/>
        <v>106990040</v>
      </c>
      <c r="J297" s="77">
        <f t="shared" si="59"/>
        <v>57857164</v>
      </c>
      <c r="K297" s="76">
        <f t="shared" si="59"/>
        <v>196046025</v>
      </c>
      <c r="L297" s="76">
        <f t="shared" si="59"/>
        <v>86061397</v>
      </c>
      <c r="M297" s="77">
        <f t="shared" si="59"/>
        <v>93793441</v>
      </c>
      <c r="N297" s="77">
        <f t="shared" si="59"/>
        <v>110393789</v>
      </c>
      <c r="O297" s="76">
        <f t="shared" si="59"/>
        <v>290248627</v>
      </c>
      <c r="P297" s="76">
        <f t="shared" si="59"/>
        <v>43170748</v>
      </c>
      <c r="Q297" s="77">
        <f t="shared" si="59"/>
        <v>50800131</v>
      </c>
      <c r="R297" s="77">
        <f t="shared" si="59"/>
        <v>122734509</v>
      </c>
      <c r="S297" s="76">
        <f t="shared" si="59"/>
        <v>216705388</v>
      </c>
      <c r="T297" s="76">
        <f t="shared" si="59"/>
        <v>45897622</v>
      </c>
      <c r="U297" s="77">
        <f t="shared" si="59"/>
        <v>108001984</v>
      </c>
      <c r="V297" s="77">
        <f t="shared" si="59"/>
        <v>188800635</v>
      </c>
      <c r="W297" s="79">
        <f t="shared" si="59"/>
        <v>342700241</v>
      </c>
    </row>
    <row r="298" spans="1:23" ht="12.75">
      <c r="A298" s="61"/>
      <c r="B298" s="62" t="s">
        <v>606</v>
      </c>
      <c r="C298" s="63"/>
      <c r="D298" s="80"/>
      <c r="E298" s="81"/>
      <c r="F298" s="81"/>
      <c r="G298" s="82"/>
      <c r="H298" s="80"/>
      <c r="I298" s="81"/>
      <c r="J298" s="81"/>
      <c r="K298" s="80"/>
      <c r="L298" s="80"/>
      <c r="M298" s="81"/>
      <c r="N298" s="81"/>
      <c r="O298" s="80"/>
      <c r="P298" s="80"/>
      <c r="Q298" s="81"/>
      <c r="R298" s="81"/>
      <c r="S298" s="80"/>
      <c r="T298" s="80"/>
      <c r="U298" s="81"/>
      <c r="V298" s="81"/>
      <c r="W298" s="83"/>
    </row>
    <row r="299" spans="1:23" ht="12.75">
      <c r="A299" s="65"/>
      <c r="B299" s="62" t="s">
        <v>534</v>
      </c>
      <c r="C299" s="63"/>
      <c r="D299" s="80"/>
      <c r="E299" s="81"/>
      <c r="F299" s="81"/>
      <c r="G299" s="82"/>
      <c r="H299" s="80"/>
      <c r="I299" s="81"/>
      <c r="J299" s="81"/>
      <c r="K299" s="80"/>
      <c r="L299" s="80"/>
      <c r="M299" s="81"/>
      <c r="N299" s="81"/>
      <c r="O299" s="80"/>
      <c r="P299" s="80"/>
      <c r="Q299" s="81"/>
      <c r="R299" s="81"/>
      <c r="S299" s="80"/>
      <c r="T299" s="80"/>
      <c r="U299" s="81"/>
      <c r="V299" s="81"/>
      <c r="W299" s="83"/>
    </row>
    <row r="300" spans="1:23" ht="12.75">
      <c r="A300" s="66" t="s">
        <v>22</v>
      </c>
      <c r="B300" s="67" t="s">
        <v>535</v>
      </c>
      <c r="C300" s="68" t="s">
        <v>536</v>
      </c>
      <c r="D300" s="69">
        <v>7023202807</v>
      </c>
      <c r="E300" s="70">
        <v>7856479101</v>
      </c>
      <c r="F300" s="70">
        <v>5262010456</v>
      </c>
      <c r="G300" s="71">
        <f aca="true" t="shared" si="60" ref="G300:G337">IF($E300=0,0,$F300/$E300)</f>
        <v>0.6697670022860791</v>
      </c>
      <c r="H300" s="69">
        <v>91966178</v>
      </c>
      <c r="I300" s="70">
        <v>316012167</v>
      </c>
      <c r="J300" s="70">
        <v>382670322</v>
      </c>
      <c r="K300" s="69">
        <v>790648667</v>
      </c>
      <c r="L300" s="69">
        <v>414483107</v>
      </c>
      <c r="M300" s="70">
        <v>466096010</v>
      </c>
      <c r="N300" s="70">
        <v>532733461</v>
      </c>
      <c r="O300" s="69">
        <v>1413312578</v>
      </c>
      <c r="P300" s="69">
        <v>182276455</v>
      </c>
      <c r="Q300" s="70">
        <v>332779330</v>
      </c>
      <c r="R300" s="70">
        <v>433473432</v>
      </c>
      <c r="S300" s="69">
        <v>948529217</v>
      </c>
      <c r="T300" s="69">
        <v>457757881</v>
      </c>
      <c r="U300" s="70">
        <v>573934366</v>
      </c>
      <c r="V300" s="70">
        <v>1077827747</v>
      </c>
      <c r="W300" s="72">
        <v>2109519994</v>
      </c>
    </row>
    <row r="301" spans="1:23" ht="12.75">
      <c r="A301" s="73"/>
      <c r="B301" s="74" t="s">
        <v>27</v>
      </c>
      <c r="C301" s="75"/>
      <c r="D301" s="76">
        <f>D300</f>
        <v>7023202807</v>
      </c>
      <c r="E301" s="77">
        <f>E300</f>
        <v>7856479101</v>
      </c>
      <c r="F301" s="77">
        <f>F300</f>
        <v>5262010456</v>
      </c>
      <c r="G301" s="78">
        <f t="shared" si="60"/>
        <v>0.6697670022860791</v>
      </c>
      <c r="H301" s="76">
        <f aca="true" t="shared" si="61" ref="H301:W301">H300</f>
        <v>91966178</v>
      </c>
      <c r="I301" s="77">
        <f t="shared" si="61"/>
        <v>316012167</v>
      </c>
      <c r="J301" s="77">
        <f t="shared" si="61"/>
        <v>382670322</v>
      </c>
      <c r="K301" s="76">
        <f t="shared" si="61"/>
        <v>790648667</v>
      </c>
      <c r="L301" s="76">
        <f t="shared" si="61"/>
        <v>414483107</v>
      </c>
      <c r="M301" s="77">
        <f t="shared" si="61"/>
        <v>466096010</v>
      </c>
      <c r="N301" s="77">
        <f t="shared" si="61"/>
        <v>532733461</v>
      </c>
      <c r="O301" s="76">
        <f t="shared" si="61"/>
        <v>1413312578</v>
      </c>
      <c r="P301" s="76">
        <f t="shared" si="61"/>
        <v>182276455</v>
      </c>
      <c r="Q301" s="77">
        <f t="shared" si="61"/>
        <v>332779330</v>
      </c>
      <c r="R301" s="77">
        <f t="shared" si="61"/>
        <v>433473432</v>
      </c>
      <c r="S301" s="76">
        <f t="shared" si="61"/>
        <v>948529217</v>
      </c>
      <c r="T301" s="76">
        <f t="shared" si="61"/>
        <v>457757881</v>
      </c>
      <c r="U301" s="77">
        <f t="shared" si="61"/>
        <v>573934366</v>
      </c>
      <c r="V301" s="77">
        <f t="shared" si="61"/>
        <v>1077827747</v>
      </c>
      <c r="W301" s="79">
        <f t="shared" si="61"/>
        <v>2109519994</v>
      </c>
    </row>
    <row r="302" spans="1:23" ht="12.75">
      <c r="A302" s="66" t="s">
        <v>28</v>
      </c>
      <c r="B302" s="67" t="s">
        <v>537</v>
      </c>
      <c r="C302" s="68" t="s">
        <v>538</v>
      </c>
      <c r="D302" s="69">
        <v>47708928</v>
      </c>
      <c r="E302" s="70">
        <v>62197076</v>
      </c>
      <c r="F302" s="70">
        <v>38587422</v>
      </c>
      <c r="G302" s="71">
        <f t="shared" si="60"/>
        <v>0.6204057245392051</v>
      </c>
      <c r="H302" s="69">
        <v>143070</v>
      </c>
      <c r="I302" s="70">
        <v>813515</v>
      </c>
      <c r="J302" s="70">
        <v>808776</v>
      </c>
      <c r="K302" s="69">
        <v>1765361</v>
      </c>
      <c r="L302" s="69">
        <v>1231765</v>
      </c>
      <c r="M302" s="70">
        <v>5691524</v>
      </c>
      <c r="N302" s="70">
        <v>2784696</v>
      </c>
      <c r="O302" s="69">
        <v>9707985</v>
      </c>
      <c r="P302" s="69">
        <v>259677</v>
      </c>
      <c r="Q302" s="70">
        <v>700604</v>
      </c>
      <c r="R302" s="70">
        <v>5930894</v>
      </c>
      <c r="S302" s="69">
        <v>6891175</v>
      </c>
      <c r="T302" s="69">
        <v>1805422</v>
      </c>
      <c r="U302" s="70">
        <v>5315321</v>
      </c>
      <c r="V302" s="70">
        <v>13102158</v>
      </c>
      <c r="W302" s="72">
        <v>20222901</v>
      </c>
    </row>
    <row r="303" spans="1:23" ht="12.75">
      <c r="A303" s="66" t="s">
        <v>28</v>
      </c>
      <c r="B303" s="67" t="s">
        <v>539</v>
      </c>
      <c r="C303" s="68" t="s">
        <v>540</v>
      </c>
      <c r="D303" s="69">
        <v>70634841</v>
      </c>
      <c r="E303" s="70">
        <v>76517159</v>
      </c>
      <c r="F303" s="70">
        <v>50778151</v>
      </c>
      <c r="G303" s="71">
        <f t="shared" si="60"/>
        <v>0.663617829825595</v>
      </c>
      <c r="H303" s="69">
        <v>2004646</v>
      </c>
      <c r="I303" s="70">
        <v>2533317</v>
      </c>
      <c r="J303" s="70">
        <v>5456193</v>
      </c>
      <c r="K303" s="69">
        <v>9994156</v>
      </c>
      <c r="L303" s="69">
        <v>666433</v>
      </c>
      <c r="M303" s="70">
        <v>268190</v>
      </c>
      <c r="N303" s="70">
        <v>408882</v>
      </c>
      <c r="O303" s="69">
        <v>1343505</v>
      </c>
      <c r="P303" s="69">
        <v>1287450</v>
      </c>
      <c r="Q303" s="70">
        <v>170275</v>
      </c>
      <c r="R303" s="70">
        <v>1136151</v>
      </c>
      <c r="S303" s="69">
        <v>2593876</v>
      </c>
      <c r="T303" s="69">
        <v>346966</v>
      </c>
      <c r="U303" s="70">
        <v>17139349</v>
      </c>
      <c r="V303" s="70">
        <v>19360299</v>
      </c>
      <c r="W303" s="72">
        <v>36846614</v>
      </c>
    </row>
    <row r="304" spans="1:23" ht="12.75">
      <c r="A304" s="66" t="s">
        <v>28</v>
      </c>
      <c r="B304" s="67" t="s">
        <v>541</v>
      </c>
      <c r="C304" s="68" t="s">
        <v>542</v>
      </c>
      <c r="D304" s="69">
        <v>31319500</v>
      </c>
      <c r="E304" s="70">
        <v>34210934</v>
      </c>
      <c r="F304" s="70">
        <v>28486770</v>
      </c>
      <c r="G304" s="71">
        <f t="shared" si="60"/>
        <v>0.8326802770131911</v>
      </c>
      <c r="H304" s="69">
        <v>0</v>
      </c>
      <c r="I304" s="70">
        <v>781201</v>
      </c>
      <c r="J304" s="70">
        <v>1373105</v>
      </c>
      <c r="K304" s="69">
        <v>2154306</v>
      </c>
      <c r="L304" s="69">
        <v>2883350</v>
      </c>
      <c r="M304" s="70">
        <v>3157728</v>
      </c>
      <c r="N304" s="70">
        <v>1903542</v>
      </c>
      <c r="O304" s="69">
        <v>7944620</v>
      </c>
      <c r="P304" s="69">
        <v>1454315</v>
      </c>
      <c r="Q304" s="70">
        <v>3017177</v>
      </c>
      <c r="R304" s="70">
        <v>2411487</v>
      </c>
      <c r="S304" s="69">
        <v>6882979</v>
      </c>
      <c r="T304" s="69">
        <v>416207</v>
      </c>
      <c r="U304" s="70">
        <v>5376429</v>
      </c>
      <c r="V304" s="70">
        <v>5712229</v>
      </c>
      <c r="W304" s="72">
        <v>11504865</v>
      </c>
    </row>
    <row r="305" spans="1:23" ht="12.75">
      <c r="A305" s="66" t="s">
        <v>28</v>
      </c>
      <c r="B305" s="67" t="s">
        <v>543</v>
      </c>
      <c r="C305" s="68" t="s">
        <v>544</v>
      </c>
      <c r="D305" s="69">
        <v>226798873</v>
      </c>
      <c r="E305" s="70">
        <v>319470531</v>
      </c>
      <c r="F305" s="70">
        <v>228256683</v>
      </c>
      <c r="G305" s="71">
        <f t="shared" si="60"/>
        <v>0.714484313421697</v>
      </c>
      <c r="H305" s="69">
        <v>1538843</v>
      </c>
      <c r="I305" s="70">
        <v>9283935</v>
      </c>
      <c r="J305" s="70">
        <v>11432067</v>
      </c>
      <c r="K305" s="69">
        <v>22254845</v>
      </c>
      <c r="L305" s="69">
        <v>13542290</v>
      </c>
      <c r="M305" s="70">
        <v>11542488</v>
      </c>
      <c r="N305" s="70">
        <v>19722114</v>
      </c>
      <c r="O305" s="69">
        <v>44806892</v>
      </c>
      <c r="P305" s="69">
        <v>12296954</v>
      </c>
      <c r="Q305" s="70">
        <v>8724942</v>
      </c>
      <c r="R305" s="70">
        <v>53233646</v>
      </c>
      <c r="S305" s="69">
        <v>74255542</v>
      </c>
      <c r="T305" s="69">
        <v>18340112</v>
      </c>
      <c r="U305" s="70">
        <v>16433378</v>
      </c>
      <c r="V305" s="70">
        <v>52165914</v>
      </c>
      <c r="W305" s="72">
        <v>86939404</v>
      </c>
    </row>
    <row r="306" spans="1:23" ht="12.75">
      <c r="A306" s="66" t="s">
        <v>28</v>
      </c>
      <c r="B306" s="67" t="s">
        <v>545</v>
      </c>
      <c r="C306" s="68" t="s">
        <v>546</v>
      </c>
      <c r="D306" s="69">
        <v>81242586</v>
      </c>
      <c r="E306" s="70">
        <v>110073122</v>
      </c>
      <c r="F306" s="70">
        <v>85636084</v>
      </c>
      <c r="G306" s="71">
        <f t="shared" si="60"/>
        <v>0.7779926874428074</v>
      </c>
      <c r="H306" s="69">
        <v>7588775</v>
      </c>
      <c r="I306" s="70">
        <v>329862</v>
      </c>
      <c r="J306" s="70">
        <v>3810401</v>
      </c>
      <c r="K306" s="69">
        <v>11729038</v>
      </c>
      <c r="L306" s="69">
        <v>5655491</v>
      </c>
      <c r="M306" s="70">
        <v>8790065</v>
      </c>
      <c r="N306" s="70">
        <v>7372777</v>
      </c>
      <c r="O306" s="69">
        <v>21818333</v>
      </c>
      <c r="P306" s="69">
        <v>1830235</v>
      </c>
      <c r="Q306" s="70">
        <v>8336290</v>
      </c>
      <c r="R306" s="70">
        <v>3040130</v>
      </c>
      <c r="S306" s="69">
        <v>13206655</v>
      </c>
      <c r="T306" s="69">
        <v>8184413</v>
      </c>
      <c r="U306" s="70">
        <v>6745424</v>
      </c>
      <c r="V306" s="70">
        <v>23952221</v>
      </c>
      <c r="W306" s="72">
        <v>38882058</v>
      </c>
    </row>
    <row r="307" spans="1:23" ht="12.75">
      <c r="A307" s="66" t="s">
        <v>43</v>
      </c>
      <c r="B307" s="67" t="s">
        <v>547</v>
      </c>
      <c r="C307" s="68" t="s">
        <v>548</v>
      </c>
      <c r="D307" s="69">
        <v>8964500</v>
      </c>
      <c r="E307" s="70">
        <v>9334500</v>
      </c>
      <c r="F307" s="70">
        <v>8095879</v>
      </c>
      <c r="G307" s="71">
        <f t="shared" si="60"/>
        <v>0.8673071937436392</v>
      </c>
      <c r="H307" s="69">
        <v>0</v>
      </c>
      <c r="I307" s="70">
        <v>175336</v>
      </c>
      <c r="J307" s="70">
        <v>117779</v>
      </c>
      <c r="K307" s="69">
        <v>293115</v>
      </c>
      <c r="L307" s="69">
        <v>345540</v>
      </c>
      <c r="M307" s="70">
        <v>82880</v>
      </c>
      <c r="N307" s="70">
        <v>260605</v>
      </c>
      <c r="O307" s="69">
        <v>689025</v>
      </c>
      <c r="P307" s="69">
        <v>55318</v>
      </c>
      <c r="Q307" s="70">
        <v>2247776</v>
      </c>
      <c r="R307" s="70">
        <v>869062</v>
      </c>
      <c r="S307" s="69">
        <v>3172156</v>
      </c>
      <c r="T307" s="69">
        <v>149842</v>
      </c>
      <c r="U307" s="70">
        <v>803753</v>
      </c>
      <c r="V307" s="70">
        <v>2987988</v>
      </c>
      <c r="W307" s="72">
        <v>3941583</v>
      </c>
    </row>
    <row r="308" spans="1:23" ht="12.75">
      <c r="A308" s="73"/>
      <c r="B308" s="74" t="s">
        <v>549</v>
      </c>
      <c r="C308" s="75"/>
      <c r="D308" s="76">
        <f>SUM(D302:D307)</f>
        <v>466669228</v>
      </c>
      <c r="E308" s="77">
        <f>SUM(E302:E307)</f>
        <v>611803322</v>
      </c>
      <c r="F308" s="77">
        <f>SUM(F302:F307)</f>
        <v>439840989</v>
      </c>
      <c r="G308" s="78">
        <f t="shared" si="60"/>
        <v>0.7189254670310535</v>
      </c>
      <c r="H308" s="76">
        <f aca="true" t="shared" si="62" ref="H308:W308">SUM(H302:H307)</f>
        <v>11275334</v>
      </c>
      <c r="I308" s="77">
        <f t="shared" si="62"/>
        <v>13917166</v>
      </c>
      <c r="J308" s="77">
        <f t="shared" si="62"/>
        <v>22998321</v>
      </c>
      <c r="K308" s="76">
        <f t="shared" si="62"/>
        <v>48190821</v>
      </c>
      <c r="L308" s="76">
        <f t="shared" si="62"/>
        <v>24324869</v>
      </c>
      <c r="M308" s="77">
        <f t="shared" si="62"/>
        <v>29532875</v>
      </c>
      <c r="N308" s="77">
        <f t="shared" si="62"/>
        <v>32452616</v>
      </c>
      <c r="O308" s="76">
        <f t="shared" si="62"/>
        <v>86310360</v>
      </c>
      <c r="P308" s="76">
        <f t="shared" si="62"/>
        <v>17183949</v>
      </c>
      <c r="Q308" s="77">
        <f t="shared" si="62"/>
        <v>23197064</v>
      </c>
      <c r="R308" s="77">
        <f t="shared" si="62"/>
        <v>66621370</v>
      </c>
      <c r="S308" s="76">
        <f t="shared" si="62"/>
        <v>107002383</v>
      </c>
      <c r="T308" s="76">
        <f t="shared" si="62"/>
        <v>29242962</v>
      </c>
      <c r="U308" s="77">
        <f t="shared" si="62"/>
        <v>51813654</v>
      </c>
      <c r="V308" s="77">
        <f t="shared" si="62"/>
        <v>117280809</v>
      </c>
      <c r="W308" s="79">
        <f t="shared" si="62"/>
        <v>198337425</v>
      </c>
    </row>
    <row r="309" spans="1:23" ht="12.75">
      <c r="A309" s="66" t="s">
        <v>28</v>
      </c>
      <c r="B309" s="67" t="s">
        <v>550</v>
      </c>
      <c r="C309" s="68" t="s">
        <v>551</v>
      </c>
      <c r="D309" s="69">
        <v>83246710</v>
      </c>
      <c r="E309" s="70">
        <v>64066541</v>
      </c>
      <c r="F309" s="70">
        <v>63642557</v>
      </c>
      <c r="G309" s="71">
        <f t="shared" si="60"/>
        <v>0.9933821306194758</v>
      </c>
      <c r="H309" s="69">
        <v>0</v>
      </c>
      <c r="I309" s="70">
        <v>2394808</v>
      </c>
      <c r="J309" s="70">
        <v>3894630</v>
      </c>
      <c r="K309" s="69">
        <v>6289438</v>
      </c>
      <c r="L309" s="69">
        <v>4259014</v>
      </c>
      <c r="M309" s="70">
        <v>5596320</v>
      </c>
      <c r="N309" s="70">
        <v>4013556</v>
      </c>
      <c r="O309" s="69">
        <v>13868890</v>
      </c>
      <c r="P309" s="69">
        <v>2324393</v>
      </c>
      <c r="Q309" s="70">
        <v>5447557</v>
      </c>
      <c r="R309" s="70">
        <v>6119760</v>
      </c>
      <c r="S309" s="69">
        <v>13891710</v>
      </c>
      <c r="T309" s="69">
        <v>10086943</v>
      </c>
      <c r="U309" s="70">
        <v>3736538</v>
      </c>
      <c r="V309" s="70">
        <v>15769038</v>
      </c>
      <c r="W309" s="72">
        <v>29592519</v>
      </c>
    </row>
    <row r="310" spans="1:23" ht="12.75">
      <c r="A310" s="66" t="s">
        <v>28</v>
      </c>
      <c r="B310" s="67" t="s">
        <v>552</v>
      </c>
      <c r="C310" s="68" t="s">
        <v>553</v>
      </c>
      <c r="D310" s="69">
        <v>633141543</v>
      </c>
      <c r="E310" s="70">
        <v>838669081</v>
      </c>
      <c r="F310" s="70">
        <v>650141710</v>
      </c>
      <c r="G310" s="71">
        <f t="shared" si="60"/>
        <v>0.7752064845705215</v>
      </c>
      <c r="H310" s="69">
        <v>3290</v>
      </c>
      <c r="I310" s="70">
        <v>23660712</v>
      </c>
      <c r="J310" s="70">
        <v>43150604</v>
      </c>
      <c r="K310" s="69">
        <v>66814606</v>
      </c>
      <c r="L310" s="69">
        <v>67246528</v>
      </c>
      <c r="M310" s="70">
        <v>92428408</v>
      </c>
      <c r="N310" s="70">
        <v>54033510</v>
      </c>
      <c r="O310" s="69">
        <v>213708446</v>
      </c>
      <c r="P310" s="69">
        <v>37389018</v>
      </c>
      <c r="Q310" s="70">
        <v>33534889</v>
      </c>
      <c r="R310" s="70">
        <v>54578921</v>
      </c>
      <c r="S310" s="69">
        <v>125502828</v>
      </c>
      <c r="T310" s="69">
        <v>39826711</v>
      </c>
      <c r="U310" s="70">
        <v>77167206</v>
      </c>
      <c r="V310" s="70">
        <v>127121913</v>
      </c>
      <c r="W310" s="72">
        <v>244115830</v>
      </c>
    </row>
    <row r="311" spans="1:23" ht="12.75">
      <c r="A311" s="66" t="s">
        <v>28</v>
      </c>
      <c r="B311" s="67" t="s">
        <v>554</v>
      </c>
      <c r="C311" s="68" t="s">
        <v>555</v>
      </c>
      <c r="D311" s="69">
        <v>418056510</v>
      </c>
      <c r="E311" s="70">
        <v>499855136</v>
      </c>
      <c r="F311" s="70">
        <v>363926618</v>
      </c>
      <c r="G311" s="71">
        <f t="shared" si="60"/>
        <v>0.7280641765777515</v>
      </c>
      <c r="H311" s="69">
        <v>0</v>
      </c>
      <c r="I311" s="70">
        <v>1120587</v>
      </c>
      <c r="J311" s="70">
        <v>13353579</v>
      </c>
      <c r="K311" s="69">
        <v>14474166</v>
      </c>
      <c r="L311" s="69">
        <v>20516026</v>
      </c>
      <c r="M311" s="70">
        <v>22548274</v>
      </c>
      <c r="N311" s="70">
        <v>27045980</v>
      </c>
      <c r="O311" s="69">
        <v>70110280</v>
      </c>
      <c r="P311" s="69">
        <v>12377461</v>
      </c>
      <c r="Q311" s="70">
        <v>20581321</v>
      </c>
      <c r="R311" s="70">
        <v>45411503</v>
      </c>
      <c r="S311" s="69">
        <v>78370285</v>
      </c>
      <c r="T311" s="69">
        <v>43612989</v>
      </c>
      <c r="U311" s="70">
        <v>68504744</v>
      </c>
      <c r="V311" s="70">
        <v>88854154</v>
      </c>
      <c r="W311" s="72">
        <v>200971887</v>
      </c>
    </row>
    <row r="312" spans="1:23" ht="12.75">
      <c r="A312" s="66" t="s">
        <v>28</v>
      </c>
      <c r="B312" s="67" t="s">
        <v>556</v>
      </c>
      <c r="C312" s="68" t="s">
        <v>557</v>
      </c>
      <c r="D312" s="69">
        <v>209953903</v>
      </c>
      <c r="E312" s="70">
        <v>247760283</v>
      </c>
      <c r="F312" s="70">
        <v>158673378</v>
      </c>
      <c r="G312" s="71">
        <f t="shared" si="60"/>
        <v>0.6404310492331816</v>
      </c>
      <c r="H312" s="69">
        <v>1419192</v>
      </c>
      <c r="I312" s="70">
        <v>3446424</v>
      </c>
      <c r="J312" s="70">
        <v>8678192</v>
      </c>
      <c r="K312" s="69">
        <v>13543808</v>
      </c>
      <c r="L312" s="69">
        <v>12521343</v>
      </c>
      <c r="M312" s="70">
        <v>10392163</v>
      </c>
      <c r="N312" s="70">
        <v>2392365</v>
      </c>
      <c r="O312" s="69">
        <v>25305871</v>
      </c>
      <c r="P312" s="69">
        <v>3280827</v>
      </c>
      <c r="Q312" s="70">
        <v>3612797</v>
      </c>
      <c r="R312" s="70">
        <v>26137073</v>
      </c>
      <c r="S312" s="69">
        <v>33030697</v>
      </c>
      <c r="T312" s="69">
        <v>11955709</v>
      </c>
      <c r="U312" s="70">
        <v>22284418</v>
      </c>
      <c r="V312" s="70">
        <v>52552875</v>
      </c>
      <c r="W312" s="72">
        <v>86793002</v>
      </c>
    </row>
    <row r="313" spans="1:23" ht="12.75">
      <c r="A313" s="66" t="s">
        <v>28</v>
      </c>
      <c r="B313" s="67" t="s">
        <v>558</v>
      </c>
      <c r="C313" s="68" t="s">
        <v>559</v>
      </c>
      <c r="D313" s="69">
        <v>76008244</v>
      </c>
      <c r="E313" s="70">
        <v>55821285</v>
      </c>
      <c r="F313" s="70">
        <v>42145708</v>
      </c>
      <c r="G313" s="71">
        <f t="shared" si="60"/>
        <v>0.7550114261970142</v>
      </c>
      <c r="H313" s="69">
        <v>428606</v>
      </c>
      <c r="I313" s="70">
        <v>860103</v>
      </c>
      <c r="J313" s="70">
        <v>7037406</v>
      </c>
      <c r="K313" s="69">
        <v>8326115</v>
      </c>
      <c r="L313" s="69">
        <v>2363457</v>
      </c>
      <c r="M313" s="70">
        <v>8849079</v>
      </c>
      <c r="N313" s="70">
        <v>798801</v>
      </c>
      <c r="O313" s="69">
        <v>12011337</v>
      </c>
      <c r="P313" s="69">
        <v>2811313</v>
      </c>
      <c r="Q313" s="70">
        <v>2530924</v>
      </c>
      <c r="R313" s="70">
        <v>2102628</v>
      </c>
      <c r="S313" s="69">
        <v>7444865</v>
      </c>
      <c r="T313" s="69">
        <v>1876430</v>
      </c>
      <c r="U313" s="70">
        <v>2290618</v>
      </c>
      <c r="V313" s="70">
        <v>10196343</v>
      </c>
      <c r="W313" s="72">
        <v>14363391</v>
      </c>
    </row>
    <row r="314" spans="1:23" ht="12.75">
      <c r="A314" s="66" t="s">
        <v>43</v>
      </c>
      <c r="B314" s="67" t="s">
        <v>560</v>
      </c>
      <c r="C314" s="68" t="s">
        <v>561</v>
      </c>
      <c r="D314" s="69">
        <v>27643844</v>
      </c>
      <c r="E314" s="70">
        <v>20320170</v>
      </c>
      <c r="F314" s="70">
        <v>18296215</v>
      </c>
      <c r="G314" s="71">
        <f t="shared" si="60"/>
        <v>0.9003967486492485</v>
      </c>
      <c r="H314" s="69">
        <v>35800</v>
      </c>
      <c r="I314" s="70">
        <v>76708</v>
      </c>
      <c r="J314" s="70">
        <v>588166</v>
      </c>
      <c r="K314" s="69">
        <v>700674</v>
      </c>
      <c r="L314" s="69">
        <v>2707462</v>
      </c>
      <c r="M314" s="70">
        <v>58588</v>
      </c>
      <c r="N314" s="70">
        <v>266005</v>
      </c>
      <c r="O314" s="69">
        <v>3032055</v>
      </c>
      <c r="P314" s="69">
        <v>258163</v>
      </c>
      <c r="Q314" s="70">
        <v>2806378</v>
      </c>
      <c r="R314" s="70">
        <v>1210842</v>
      </c>
      <c r="S314" s="69">
        <v>4275383</v>
      </c>
      <c r="T314" s="69">
        <v>1282151</v>
      </c>
      <c r="U314" s="70">
        <v>1936434</v>
      </c>
      <c r="V314" s="70">
        <v>7069518</v>
      </c>
      <c r="W314" s="72">
        <v>10288103</v>
      </c>
    </row>
    <row r="315" spans="1:23" ht="12.75">
      <c r="A315" s="73"/>
      <c r="B315" s="74" t="s">
        <v>562</v>
      </c>
      <c r="C315" s="75"/>
      <c r="D315" s="76">
        <f>SUM(D309:D314)</f>
        <v>1448050754</v>
      </c>
      <c r="E315" s="77">
        <f>SUM(E309:E314)</f>
        <v>1726492496</v>
      </c>
      <c r="F315" s="77">
        <f>SUM(F309:F314)</f>
        <v>1296826186</v>
      </c>
      <c r="G315" s="78">
        <f t="shared" si="60"/>
        <v>0.7511334042890622</v>
      </c>
      <c r="H315" s="76">
        <f aca="true" t="shared" si="63" ref="H315:W315">SUM(H309:H314)</f>
        <v>1886888</v>
      </c>
      <c r="I315" s="77">
        <f t="shared" si="63"/>
        <v>31559342</v>
      </c>
      <c r="J315" s="77">
        <f t="shared" si="63"/>
        <v>76702577</v>
      </c>
      <c r="K315" s="76">
        <f t="shared" si="63"/>
        <v>110148807</v>
      </c>
      <c r="L315" s="76">
        <f t="shared" si="63"/>
        <v>109613830</v>
      </c>
      <c r="M315" s="77">
        <f t="shared" si="63"/>
        <v>139872832</v>
      </c>
      <c r="N315" s="77">
        <f t="shared" si="63"/>
        <v>88550217</v>
      </c>
      <c r="O315" s="76">
        <f t="shared" si="63"/>
        <v>338036879</v>
      </c>
      <c r="P315" s="76">
        <f t="shared" si="63"/>
        <v>58441175</v>
      </c>
      <c r="Q315" s="77">
        <f t="shared" si="63"/>
        <v>68513866</v>
      </c>
      <c r="R315" s="77">
        <f t="shared" si="63"/>
        <v>135560727</v>
      </c>
      <c r="S315" s="76">
        <f t="shared" si="63"/>
        <v>262515768</v>
      </c>
      <c r="T315" s="76">
        <f t="shared" si="63"/>
        <v>108640933</v>
      </c>
      <c r="U315" s="77">
        <f t="shared" si="63"/>
        <v>175919958</v>
      </c>
      <c r="V315" s="77">
        <f t="shared" si="63"/>
        <v>301563841</v>
      </c>
      <c r="W315" s="79">
        <f t="shared" si="63"/>
        <v>586124732</v>
      </c>
    </row>
    <row r="316" spans="1:23" ht="12.75">
      <c r="A316" s="66" t="s">
        <v>28</v>
      </c>
      <c r="B316" s="67" t="s">
        <v>563</v>
      </c>
      <c r="C316" s="68" t="s">
        <v>564</v>
      </c>
      <c r="D316" s="69">
        <v>108936202</v>
      </c>
      <c r="E316" s="70">
        <v>130284305</v>
      </c>
      <c r="F316" s="70">
        <v>80824230</v>
      </c>
      <c r="G316" s="71">
        <f t="shared" si="60"/>
        <v>0.6203681249249478</v>
      </c>
      <c r="H316" s="69">
        <v>0</v>
      </c>
      <c r="I316" s="70">
        <v>15730244</v>
      </c>
      <c r="J316" s="70">
        <v>3149792</v>
      </c>
      <c r="K316" s="69">
        <v>18880036</v>
      </c>
      <c r="L316" s="69">
        <v>3335270</v>
      </c>
      <c r="M316" s="70">
        <v>2609017</v>
      </c>
      <c r="N316" s="70">
        <v>12343695</v>
      </c>
      <c r="O316" s="69">
        <v>18287982</v>
      </c>
      <c r="P316" s="69">
        <v>1277537</v>
      </c>
      <c r="Q316" s="70">
        <v>5267869</v>
      </c>
      <c r="R316" s="70">
        <v>5724039</v>
      </c>
      <c r="S316" s="69">
        <v>12269445</v>
      </c>
      <c r="T316" s="69">
        <v>7832421</v>
      </c>
      <c r="U316" s="70">
        <v>5976367</v>
      </c>
      <c r="V316" s="70">
        <v>17577979</v>
      </c>
      <c r="W316" s="72">
        <v>31386767</v>
      </c>
    </row>
    <row r="317" spans="1:23" ht="12.75">
      <c r="A317" s="66" t="s">
        <v>28</v>
      </c>
      <c r="B317" s="67" t="s">
        <v>565</v>
      </c>
      <c r="C317" s="68" t="s">
        <v>566</v>
      </c>
      <c r="D317" s="69">
        <v>97647977</v>
      </c>
      <c r="E317" s="70">
        <v>116619618</v>
      </c>
      <c r="F317" s="70">
        <v>100834968</v>
      </c>
      <c r="G317" s="71">
        <f t="shared" si="60"/>
        <v>0.8646484161867174</v>
      </c>
      <c r="H317" s="69">
        <v>0</v>
      </c>
      <c r="I317" s="70">
        <v>6040916</v>
      </c>
      <c r="J317" s="70">
        <v>5772886</v>
      </c>
      <c r="K317" s="69">
        <v>11813802</v>
      </c>
      <c r="L317" s="69">
        <v>5139125</v>
      </c>
      <c r="M317" s="70">
        <v>4030990</v>
      </c>
      <c r="N317" s="70">
        <v>12558228</v>
      </c>
      <c r="O317" s="69">
        <v>21728343</v>
      </c>
      <c r="P317" s="69">
        <v>119423</v>
      </c>
      <c r="Q317" s="70">
        <v>1973001</v>
      </c>
      <c r="R317" s="70">
        <v>14049370</v>
      </c>
      <c r="S317" s="69">
        <v>16141794</v>
      </c>
      <c r="T317" s="69">
        <v>2780460</v>
      </c>
      <c r="U317" s="70">
        <v>4580458</v>
      </c>
      <c r="V317" s="70">
        <v>43790111</v>
      </c>
      <c r="W317" s="72">
        <v>51151029</v>
      </c>
    </row>
    <row r="318" spans="1:23" ht="12.75">
      <c r="A318" s="66" t="s">
        <v>28</v>
      </c>
      <c r="B318" s="67" t="s">
        <v>567</v>
      </c>
      <c r="C318" s="68" t="s">
        <v>568</v>
      </c>
      <c r="D318" s="69">
        <v>27664699</v>
      </c>
      <c r="E318" s="70">
        <v>34217033</v>
      </c>
      <c r="F318" s="70">
        <v>21689705</v>
      </c>
      <c r="G318" s="71">
        <f t="shared" si="60"/>
        <v>0.6338861993089816</v>
      </c>
      <c r="H318" s="69">
        <v>0</v>
      </c>
      <c r="I318" s="70">
        <v>65282</v>
      </c>
      <c r="J318" s="70">
        <v>820830</v>
      </c>
      <c r="K318" s="69">
        <v>886112</v>
      </c>
      <c r="L318" s="69">
        <v>1859989</v>
      </c>
      <c r="M318" s="70">
        <v>3308192</v>
      </c>
      <c r="N318" s="70">
        <v>2351492</v>
      </c>
      <c r="O318" s="69">
        <v>7519673</v>
      </c>
      <c r="P318" s="69">
        <v>2309765</v>
      </c>
      <c r="Q318" s="70">
        <v>2147617</v>
      </c>
      <c r="R318" s="70">
        <v>2810992</v>
      </c>
      <c r="S318" s="69">
        <v>7268374</v>
      </c>
      <c r="T318" s="69">
        <v>2605341</v>
      </c>
      <c r="U318" s="70">
        <v>1302872</v>
      </c>
      <c r="V318" s="70">
        <v>2107333</v>
      </c>
      <c r="W318" s="72">
        <v>6015546</v>
      </c>
    </row>
    <row r="319" spans="1:23" ht="12.75">
      <c r="A319" s="66" t="s">
        <v>28</v>
      </c>
      <c r="B319" s="67" t="s">
        <v>569</v>
      </c>
      <c r="C319" s="68" t="s">
        <v>570</v>
      </c>
      <c r="D319" s="69">
        <v>18810216</v>
      </c>
      <c r="E319" s="70">
        <v>23772664</v>
      </c>
      <c r="F319" s="70">
        <v>19262333</v>
      </c>
      <c r="G319" s="71">
        <f t="shared" si="60"/>
        <v>0.8102723783922576</v>
      </c>
      <c r="H319" s="69">
        <v>0</v>
      </c>
      <c r="I319" s="70">
        <v>1685675</v>
      </c>
      <c r="J319" s="70">
        <v>578243</v>
      </c>
      <c r="K319" s="69">
        <v>2263918</v>
      </c>
      <c r="L319" s="69">
        <v>2245764</v>
      </c>
      <c r="M319" s="70">
        <v>2571340</v>
      </c>
      <c r="N319" s="70">
        <v>220917</v>
      </c>
      <c r="O319" s="69">
        <v>5038021</v>
      </c>
      <c r="P319" s="69">
        <v>1451803</v>
      </c>
      <c r="Q319" s="70">
        <v>331819</v>
      </c>
      <c r="R319" s="70">
        <v>1235816</v>
      </c>
      <c r="S319" s="69">
        <v>3019438</v>
      </c>
      <c r="T319" s="69">
        <v>1976200</v>
      </c>
      <c r="U319" s="70">
        <v>3847184</v>
      </c>
      <c r="V319" s="70">
        <v>3117572</v>
      </c>
      <c r="W319" s="72">
        <v>8940956</v>
      </c>
    </row>
    <row r="320" spans="1:23" ht="12.75">
      <c r="A320" s="66" t="s">
        <v>43</v>
      </c>
      <c r="B320" s="67" t="s">
        <v>571</v>
      </c>
      <c r="C320" s="68" t="s">
        <v>572</v>
      </c>
      <c r="D320" s="69">
        <v>1220800</v>
      </c>
      <c r="E320" s="70">
        <v>4469730</v>
      </c>
      <c r="F320" s="70">
        <v>4017530</v>
      </c>
      <c r="G320" s="71">
        <f t="shared" si="60"/>
        <v>0.8988305781333548</v>
      </c>
      <c r="H320" s="69">
        <v>0</v>
      </c>
      <c r="I320" s="70">
        <v>4454</v>
      </c>
      <c r="J320" s="70">
        <v>87469</v>
      </c>
      <c r="K320" s="69">
        <v>91923</v>
      </c>
      <c r="L320" s="69">
        <v>29118</v>
      </c>
      <c r="M320" s="70">
        <v>1720504</v>
      </c>
      <c r="N320" s="70">
        <v>99071</v>
      </c>
      <c r="O320" s="69">
        <v>1848693</v>
      </c>
      <c r="P320" s="69">
        <v>213211</v>
      </c>
      <c r="Q320" s="70">
        <v>45739</v>
      </c>
      <c r="R320" s="70">
        <v>55205</v>
      </c>
      <c r="S320" s="69">
        <v>314155</v>
      </c>
      <c r="T320" s="69">
        <v>902109</v>
      </c>
      <c r="U320" s="70">
        <v>314484</v>
      </c>
      <c r="V320" s="70">
        <v>546166</v>
      </c>
      <c r="W320" s="72">
        <v>1762759</v>
      </c>
    </row>
    <row r="321" spans="1:23" ht="12.75">
      <c r="A321" s="73"/>
      <c r="B321" s="74" t="s">
        <v>573</v>
      </c>
      <c r="C321" s="75"/>
      <c r="D321" s="76">
        <f>SUM(D316:D320)</f>
        <v>254279894</v>
      </c>
      <c r="E321" s="77">
        <f>SUM(E316:E320)</f>
        <v>309363350</v>
      </c>
      <c r="F321" s="77">
        <f>SUM(F316:F320)</f>
        <v>226628766</v>
      </c>
      <c r="G321" s="78">
        <f t="shared" si="60"/>
        <v>0.7325650113369926</v>
      </c>
      <c r="H321" s="76">
        <f aca="true" t="shared" si="64" ref="H321:W321">SUM(H316:H320)</f>
        <v>0</v>
      </c>
      <c r="I321" s="77">
        <f t="shared" si="64"/>
        <v>23526571</v>
      </c>
      <c r="J321" s="77">
        <f t="shared" si="64"/>
        <v>10409220</v>
      </c>
      <c r="K321" s="76">
        <f t="shared" si="64"/>
        <v>33935791</v>
      </c>
      <c r="L321" s="76">
        <f t="shared" si="64"/>
        <v>12609266</v>
      </c>
      <c r="M321" s="77">
        <f t="shared" si="64"/>
        <v>14240043</v>
      </c>
      <c r="N321" s="77">
        <f t="shared" si="64"/>
        <v>27573403</v>
      </c>
      <c r="O321" s="76">
        <f t="shared" si="64"/>
        <v>54422712</v>
      </c>
      <c r="P321" s="76">
        <f t="shared" si="64"/>
        <v>5371739</v>
      </c>
      <c r="Q321" s="77">
        <f t="shared" si="64"/>
        <v>9766045</v>
      </c>
      <c r="R321" s="77">
        <f t="shared" si="64"/>
        <v>23875422</v>
      </c>
      <c r="S321" s="76">
        <f t="shared" si="64"/>
        <v>39013206</v>
      </c>
      <c r="T321" s="76">
        <f t="shared" si="64"/>
        <v>16096531</v>
      </c>
      <c r="U321" s="77">
        <f t="shared" si="64"/>
        <v>16021365</v>
      </c>
      <c r="V321" s="77">
        <f t="shared" si="64"/>
        <v>67139161</v>
      </c>
      <c r="W321" s="79">
        <f t="shared" si="64"/>
        <v>99257057</v>
      </c>
    </row>
    <row r="322" spans="1:23" ht="12.75">
      <c r="A322" s="66" t="s">
        <v>28</v>
      </c>
      <c r="B322" s="67" t="s">
        <v>574</v>
      </c>
      <c r="C322" s="68" t="s">
        <v>575</v>
      </c>
      <c r="D322" s="69">
        <v>30800500</v>
      </c>
      <c r="E322" s="70">
        <v>21651500</v>
      </c>
      <c r="F322" s="70">
        <v>17034207</v>
      </c>
      <c r="G322" s="71">
        <f t="shared" si="60"/>
        <v>0.7867448906542271</v>
      </c>
      <c r="H322" s="69">
        <v>1027052</v>
      </c>
      <c r="I322" s="70">
        <v>153006</v>
      </c>
      <c r="J322" s="70">
        <v>52817</v>
      </c>
      <c r="K322" s="69">
        <v>1232875</v>
      </c>
      <c r="L322" s="69">
        <v>333835</v>
      </c>
      <c r="M322" s="70">
        <v>1350529</v>
      </c>
      <c r="N322" s="70">
        <v>2142564</v>
      </c>
      <c r="O322" s="69">
        <v>3826928</v>
      </c>
      <c r="P322" s="69">
        <v>720471</v>
      </c>
      <c r="Q322" s="70">
        <v>5106605</v>
      </c>
      <c r="R322" s="70">
        <v>1176898</v>
      </c>
      <c r="S322" s="69">
        <v>7003974</v>
      </c>
      <c r="T322" s="69">
        <v>274578</v>
      </c>
      <c r="U322" s="70">
        <v>2347926</v>
      </c>
      <c r="V322" s="70">
        <v>2347926</v>
      </c>
      <c r="W322" s="72">
        <v>4970430</v>
      </c>
    </row>
    <row r="323" spans="1:23" ht="12.75">
      <c r="A323" s="66" t="s">
        <v>28</v>
      </c>
      <c r="B323" s="67" t="s">
        <v>576</v>
      </c>
      <c r="C323" s="68" t="s">
        <v>577</v>
      </c>
      <c r="D323" s="69">
        <v>78374193</v>
      </c>
      <c r="E323" s="70">
        <v>90681797</v>
      </c>
      <c r="F323" s="70">
        <v>49285538</v>
      </c>
      <c r="G323" s="71">
        <f t="shared" si="60"/>
        <v>0.5434997941207539</v>
      </c>
      <c r="H323" s="69">
        <v>0</v>
      </c>
      <c r="I323" s="70">
        <v>1627023</v>
      </c>
      <c r="J323" s="70">
        <v>2399941</v>
      </c>
      <c r="K323" s="69">
        <v>4026964</v>
      </c>
      <c r="L323" s="69">
        <v>808158</v>
      </c>
      <c r="M323" s="70">
        <v>2923189</v>
      </c>
      <c r="N323" s="70">
        <v>3886332</v>
      </c>
      <c r="O323" s="69">
        <v>7617679</v>
      </c>
      <c r="P323" s="69">
        <v>658064</v>
      </c>
      <c r="Q323" s="70">
        <v>2660387</v>
      </c>
      <c r="R323" s="70">
        <v>6770367</v>
      </c>
      <c r="S323" s="69">
        <v>10088818</v>
      </c>
      <c r="T323" s="69">
        <v>5132584</v>
      </c>
      <c r="U323" s="70">
        <v>8385021</v>
      </c>
      <c r="V323" s="70">
        <v>14034472</v>
      </c>
      <c r="W323" s="72">
        <v>27552077</v>
      </c>
    </row>
    <row r="324" spans="1:23" ht="12.75">
      <c r="A324" s="66" t="s">
        <v>28</v>
      </c>
      <c r="B324" s="67" t="s">
        <v>578</v>
      </c>
      <c r="C324" s="68" t="s">
        <v>579</v>
      </c>
      <c r="D324" s="69">
        <v>126284585</v>
      </c>
      <c r="E324" s="70">
        <v>152845153</v>
      </c>
      <c r="F324" s="70">
        <v>131216363</v>
      </c>
      <c r="G324" s="71">
        <f t="shared" si="60"/>
        <v>0.8584921433524294</v>
      </c>
      <c r="H324" s="69">
        <v>3039925</v>
      </c>
      <c r="I324" s="70">
        <v>10697821</v>
      </c>
      <c r="J324" s="70">
        <v>7762133</v>
      </c>
      <c r="K324" s="69">
        <v>21499879</v>
      </c>
      <c r="L324" s="69">
        <v>7644679</v>
      </c>
      <c r="M324" s="70">
        <v>10366101</v>
      </c>
      <c r="N324" s="70">
        <v>14416278</v>
      </c>
      <c r="O324" s="69">
        <v>32427058</v>
      </c>
      <c r="P324" s="69">
        <v>2502150</v>
      </c>
      <c r="Q324" s="70">
        <v>13973914</v>
      </c>
      <c r="R324" s="70">
        <v>12266371</v>
      </c>
      <c r="S324" s="69">
        <v>28742435</v>
      </c>
      <c r="T324" s="69">
        <v>9999335</v>
      </c>
      <c r="U324" s="70">
        <v>16650805</v>
      </c>
      <c r="V324" s="70">
        <v>21896851</v>
      </c>
      <c r="W324" s="72">
        <v>48546991</v>
      </c>
    </row>
    <row r="325" spans="1:23" ht="12.75">
      <c r="A325" s="66" t="s">
        <v>28</v>
      </c>
      <c r="B325" s="67" t="s">
        <v>580</v>
      </c>
      <c r="C325" s="68" t="s">
        <v>581</v>
      </c>
      <c r="D325" s="69">
        <v>340931872</v>
      </c>
      <c r="E325" s="70">
        <v>350685276</v>
      </c>
      <c r="F325" s="70">
        <v>253696459</v>
      </c>
      <c r="G325" s="71">
        <f t="shared" si="60"/>
        <v>0.7234305982096608</v>
      </c>
      <c r="H325" s="69">
        <v>0</v>
      </c>
      <c r="I325" s="70">
        <v>16790916</v>
      </c>
      <c r="J325" s="70">
        <v>8122765</v>
      </c>
      <c r="K325" s="69">
        <v>24913681</v>
      </c>
      <c r="L325" s="69">
        <v>11486762</v>
      </c>
      <c r="M325" s="70">
        <v>11027634</v>
      </c>
      <c r="N325" s="70">
        <v>11388693</v>
      </c>
      <c r="O325" s="69">
        <v>33903089</v>
      </c>
      <c r="P325" s="69">
        <v>13464446</v>
      </c>
      <c r="Q325" s="70">
        <v>14650312</v>
      </c>
      <c r="R325" s="70">
        <v>25551770</v>
      </c>
      <c r="S325" s="69">
        <v>53666528</v>
      </c>
      <c r="T325" s="69">
        <v>20316320</v>
      </c>
      <c r="U325" s="70">
        <v>32890037</v>
      </c>
      <c r="V325" s="70">
        <v>88006804</v>
      </c>
      <c r="W325" s="72">
        <v>141213161</v>
      </c>
    </row>
    <row r="326" spans="1:23" ht="12.75">
      <c r="A326" s="66" t="s">
        <v>28</v>
      </c>
      <c r="B326" s="67" t="s">
        <v>582</v>
      </c>
      <c r="C326" s="68" t="s">
        <v>583</v>
      </c>
      <c r="D326" s="69">
        <v>37235842</v>
      </c>
      <c r="E326" s="70">
        <v>67705189</v>
      </c>
      <c r="F326" s="70">
        <v>56707375</v>
      </c>
      <c r="G326" s="71">
        <f t="shared" si="60"/>
        <v>0.8375632036120599</v>
      </c>
      <c r="H326" s="69">
        <v>0</v>
      </c>
      <c r="I326" s="70">
        <v>950362</v>
      </c>
      <c r="J326" s="70">
        <v>268090</v>
      </c>
      <c r="K326" s="69">
        <v>1218452</v>
      </c>
      <c r="L326" s="69">
        <v>1635228</v>
      </c>
      <c r="M326" s="70">
        <v>3999526</v>
      </c>
      <c r="N326" s="70">
        <v>5413579</v>
      </c>
      <c r="O326" s="69">
        <v>11048333</v>
      </c>
      <c r="P326" s="69">
        <v>1887991</v>
      </c>
      <c r="Q326" s="70">
        <v>4699211</v>
      </c>
      <c r="R326" s="70">
        <v>2299936</v>
      </c>
      <c r="S326" s="69">
        <v>8887138</v>
      </c>
      <c r="T326" s="69">
        <v>1771500</v>
      </c>
      <c r="U326" s="70">
        <v>4226630</v>
      </c>
      <c r="V326" s="70">
        <v>29555322</v>
      </c>
      <c r="W326" s="72">
        <v>35553452</v>
      </c>
    </row>
    <row r="327" spans="1:23" ht="12.75">
      <c r="A327" s="66" t="s">
        <v>28</v>
      </c>
      <c r="B327" s="67" t="s">
        <v>584</v>
      </c>
      <c r="C327" s="68" t="s">
        <v>585</v>
      </c>
      <c r="D327" s="69">
        <v>111864106</v>
      </c>
      <c r="E327" s="70">
        <v>121995403</v>
      </c>
      <c r="F327" s="70">
        <v>106324413</v>
      </c>
      <c r="G327" s="71">
        <f t="shared" si="60"/>
        <v>0.8715444220467881</v>
      </c>
      <c r="H327" s="69">
        <v>0</v>
      </c>
      <c r="I327" s="70">
        <v>5826716</v>
      </c>
      <c r="J327" s="70">
        <v>1678353</v>
      </c>
      <c r="K327" s="69">
        <v>7505069</v>
      </c>
      <c r="L327" s="69">
        <v>4509793</v>
      </c>
      <c r="M327" s="70">
        <v>7128219</v>
      </c>
      <c r="N327" s="70">
        <v>1446248</v>
      </c>
      <c r="O327" s="69">
        <v>13084260</v>
      </c>
      <c r="P327" s="69">
        <v>4289045</v>
      </c>
      <c r="Q327" s="70">
        <v>7293729</v>
      </c>
      <c r="R327" s="70">
        <v>12383002</v>
      </c>
      <c r="S327" s="69">
        <v>23965776</v>
      </c>
      <c r="T327" s="69">
        <v>10879221</v>
      </c>
      <c r="U327" s="70">
        <v>13190786</v>
      </c>
      <c r="V327" s="70">
        <v>37699301</v>
      </c>
      <c r="W327" s="72">
        <v>61769308</v>
      </c>
    </row>
    <row r="328" spans="1:23" ht="12.75">
      <c r="A328" s="66" t="s">
        <v>28</v>
      </c>
      <c r="B328" s="67" t="s">
        <v>586</v>
      </c>
      <c r="C328" s="68" t="s">
        <v>587</v>
      </c>
      <c r="D328" s="69">
        <v>137512094</v>
      </c>
      <c r="E328" s="70">
        <v>166599205</v>
      </c>
      <c r="F328" s="70">
        <v>127047693</v>
      </c>
      <c r="G328" s="71">
        <f t="shared" si="60"/>
        <v>0.7625948335107602</v>
      </c>
      <c r="H328" s="69">
        <v>7841269</v>
      </c>
      <c r="I328" s="70">
        <v>7387366</v>
      </c>
      <c r="J328" s="70">
        <v>8695620</v>
      </c>
      <c r="K328" s="69">
        <v>23924255</v>
      </c>
      <c r="L328" s="69">
        <v>8801936</v>
      </c>
      <c r="M328" s="70">
        <v>7716491</v>
      </c>
      <c r="N328" s="70">
        <v>3914409</v>
      </c>
      <c r="O328" s="69">
        <v>20432836</v>
      </c>
      <c r="P328" s="69">
        <v>8604137</v>
      </c>
      <c r="Q328" s="70">
        <v>11061795</v>
      </c>
      <c r="R328" s="70">
        <v>11172802</v>
      </c>
      <c r="S328" s="69">
        <v>30838734</v>
      </c>
      <c r="T328" s="69">
        <v>15493413</v>
      </c>
      <c r="U328" s="70">
        <v>7535877</v>
      </c>
      <c r="V328" s="70">
        <v>28822578</v>
      </c>
      <c r="W328" s="72">
        <v>51851868</v>
      </c>
    </row>
    <row r="329" spans="1:23" ht="12.75">
      <c r="A329" s="66" t="s">
        <v>43</v>
      </c>
      <c r="B329" s="67" t="s">
        <v>588</v>
      </c>
      <c r="C329" s="68" t="s">
        <v>589</v>
      </c>
      <c r="D329" s="69">
        <v>2458500</v>
      </c>
      <c r="E329" s="70">
        <v>4676500</v>
      </c>
      <c r="F329" s="70">
        <v>3201522</v>
      </c>
      <c r="G329" s="71">
        <f t="shared" si="60"/>
        <v>0.6845978830321822</v>
      </c>
      <c r="H329" s="69">
        <v>0</v>
      </c>
      <c r="I329" s="70">
        <v>0</v>
      </c>
      <c r="J329" s="70">
        <v>0</v>
      </c>
      <c r="K329" s="69">
        <v>0</v>
      </c>
      <c r="L329" s="69">
        <v>50474</v>
      </c>
      <c r="M329" s="70">
        <v>131637</v>
      </c>
      <c r="N329" s="70">
        <v>0</v>
      </c>
      <c r="O329" s="69">
        <v>182111</v>
      </c>
      <c r="P329" s="69">
        <v>15771</v>
      </c>
      <c r="Q329" s="70">
        <v>60707</v>
      </c>
      <c r="R329" s="70">
        <v>592969</v>
      </c>
      <c r="S329" s="69">
        <v>669447</v>
      </c>
      <c r="T329" s="69">
        <v>12249</v>
      </c>
      <c r="U329" s="70">
        <v>179919</v>
      </c>
      <c r="V329" s="70">
        <v>2157796</v>
      </c>
      <c r="W329" s="72">
        <v>2349964</v>
      </c>
    </row>
    <row r="330" spans="1:23" ht="12.75">
      <c r="A330" s="73"/>
      <c r="B330" s="74" t="s">
        <v>590</v>
      </c>
      <c r="C330" s="75"/>
      <c r="D330" s="76">
        <f>SUM(D322:D329)</f>
        <v>865461692</v>
      </c>
      <c r="E330" s="77">
        <f>SUM(E322:E329)</f>
        <v>976840023</v>
      </c>
      <c r="F330" s="77">
        <f>SUM(F322:F329)</f>
        <v>744513570</v>
      </c>
      <c r="G330" s="78">
        <f t="shared" si="60"/>
        <v>0.7621653008375968</v>
      </c>
      <c r="H330" s="76">
        <f aca="true" t="shared" si="65" ref="H330:W330">SUM(H322:H329)</f>
        <v>11908246</v>
      </c>
      <c r="I330" s="77">
        <f t="shared" si="65"/>
        <v>43433210</v>
      </c>
      <c r="J330" s="77">
        <f t="shared" si="65"/>
        <v>28979719</v>
      </c>
      <c r="K330" s="76">
        <f t="shared" si="65"/>
        <v>84321175</v>
      </c>
      <c r="L330" s="76">
        <f t="shared" si="65"/>
        <v>35270865</v>
      </c>
      <c r="M330" s="77">
        <f t="shared" si="65"/>
        <v>44643326</v>
      </c>
      <c r="N330" s="77">
        <f t="shared" si="65"/>
        <v>42608103</v>
      </c>
      <c r="O330" s="76">
        <f t="shared" si="65"/>
        <v>122522294</v>
      </c>
      <c r="P330" s="76">
        <f t="shared" si="65"/>
        <v>32142075</v>
      </c>
      <c r="Q330" s="77">
        <f t="shared" si="65"/>
        <v>59506660</v>
      </c>
      <c r="R330" s="77">
        <f t="shared" si="65"/>
        <v>72214115</v>
      </c>
      <c r="S330" s="76">
        <f t="shared" si="65"/>
        <v>163862850</v>
      </c>
      <c r="T330" s="76">
        <f t="shared" si="65"/>
        <v>63879200</v>
      </c>
      <c r="U330" s="77">
        <f t="shared" si="65"/>
        <v>85407001</v>
      </c>
      <c r="V330" s="77">
        <f t="shared" si="65"/>
        <v>224521050</v>
      </c>
      <c r="W330" s="79">
        <f t="shared" si="65"/>
        <v>373807251</v>
      </c>
    </row>
    <row r="331" spans="1:23" ht="12.75">
      <c r="A331" s="66" t="s">
        <v>28</v>
      </c>
      <c r="B331" s="67" t="s">
        <v>591</v>
      </c>
      <c r="C331" s="68" t="s">
        <v>592</v>
      </c>
      <c r="D331" s="69">
        <v>9115000</v>
      </c>
      <c r="E331" s="70">
        <v>16117505</v>
      </c>
      <c r="F331" s="70">
        <v>7812844</v>
      </c>
      <c r="G331" s="71">
        <f t="shared" si="60"/>
        <v>0.4847427688094404</v>
      </c>
      <c r="H331" s="69">
        <v>1</v>
      </c>
      <c r="I331" s="70">
        <v>0</v>
      </c>
      <c r="J331" s="70">
        <v>672410</v>
      </c>
      <c r="K331" s="69">
        <v>672411</v>
      </c>
      <c r="L331" s="69">
        <v>2447113</v>
      </c>
      <c r="M331" s="70">
        <v>334332</v>
      </c>
      <c r="N331" s="70">
        <v>870488</v>
      </c>
      <c r="O331" s="69">
        <v>3651933</v>
      </c>
      <c r="P331" s="69">
        <v>143474</v>
      </c>
      <c r="Q331" s="70">
        <v>949</v>
      </c>
      <c r="R331" s="70">
        <v>380727</v>
      </c>
      <c r="S331" s="69">
        <v>525150</v>
      </c>
      <c r="T331" s="69">
        <v>291726</v>
      </c>
      <c r="U331" s="70">
        <v>1106219</v>
      </c>
      <c r="V331" s="70">
        <v>1565405</v>
      </c>
      <c r="W331" s="72">
        <v>2963350</v>
      </c>
    </row>
    <row r="332" spans="1:23" ht="12.75">
      <c r="A332" s="66" t="s">
        <v>28</v>
      </c>
      <c r="B332" s="67" t="s">
        <v>593</v>
      </c>
      <c r="C332" s="68" t="s">
        <v>594</v>
      </c>
      <c r="D332" s="69">
        <v>8528546</v>
      </c>
      <c r="E332" s="70">
        <v>17382986</v>
      </c>
      <c r="F332" s="70">
        <v>11143301</v>
      </c>
      <c r="G332" s="71">
        <f t="shared" si="60"/>
        <v>0.6410464232094532</v>
      </c>
      <c r="H332" s="69">
        <v>2930</v>
      </c>
      <c r="I332" s="70">
        <v>1727527</v>
      </c>
      <c r="J332" s="70">
        <v>62576</v>
      </c>
      <c r="K332" s="69">
        <v>1793033</v>
      </c>
      <c r="L332" s="69">
        <v>95366</v>
      </c>
      <c r="M332" s="70">
        <v>167991</v>
      </c>
      <c r="N332" s="70">
        <v>95366</v>
      </c>
      <c r="O332" s="69">
        <v>358723</v>
      </c>
      <c r="P332" s="69">
        <v>3355</v>
      </c>
      <c r="Q332" s="70">
        <v>10897</v>
      </c>
      <c r="R332" s="70">
        <v>2762955</v>
      </c>
      <c r="S332" s="69">
        <v>2777207</v>
      </c>
      <c r="T332" s="69">
        <v>1268590</v>
      </c>
      <c r="U332" s="70">
        <v>1706898</v>
      </c>
      <c r="V332" s="70">
        <v>3238850</v>
      </c>
      <c r="W332" s="72">
        <v>6214338</v>
      </c>
    </row>
    <row r="333" spans="1:23" ht="12.75">
      <c r="A333" s="66" t="s">
        <v>28</v>
      </c>
      <c r="B333" s="67" t="s">
        <v>595</v>
      </c>
      <c r="C333" s="68" t="s">
        <v>596</v>
      </c>
      <c r="D333" s="69">
        <v>15870000</v>
      </c>
      <c r="E333" s="70">
        <v>88325649</v>
      </c>
      <c r="F333" s="70">
        <v>79651929</v>
      </c>
      <c r="G333" s="71">
        <f t="shared" si="60"/>
        <v>0.9017984005982226</v>
      </c>
      <c r="H333" s="69">
        <v>4759147</v>
      </c>
      <c r="I333" s="70">
        <v>6328225</v>
      </c>
      <c r="J333" s="70">
        <v>6896439</v>
      </c>
      <c r="K333" s="69">
        <v>17983811</v>
      </c>
      <c r="L333" s="69">
        <v>5167716</v>
      </c>
      <c r="M333" s="70">
        <v>12575864</v>
      </c>
      <c r="N333" s="70">
        <v>1285439</v>
      </c>
      <c r="O333" s="69">
        <v>19029019</v>
      </c>
      <c r="P333" s="69">
        <v>1339611</v>
      </c>
      <c r="Q333" s="70">
        <v>7211622</v>
      </c>
      <c r="R333" s="70">
        <v>13726598</v>
      </c>
      <c r="S333" s="69">
        <v>22277831</v>
      </c>
      <c r="T333" s="69">
        <v>8017082</v>
      </c>
      <c r="U333" s="70">
        <v>4523124</v>
      </c>
      <c r="V333" s="70">
        <v>7821062</v>
      </c>
      <c r="W333" s="72">
        <v>20361268</v>
      </c>
    </row>
    <row r="334" spans="1:23" ht="12.75">
      <c r="A334" s="66" t="s">
        <v>43</v>
      </c>
      <c r="B334" s="67" t="s">
        <v>597</v>
      </c>
      <c r="C334" s="68" t="s">
        <v>598</v>
      </c>
      <c r="D334" s="69">
        <v>1154754</v>
      </c>
      <c r="E334" s="70">
        <v>1494603</v>
      </c>
      <c r="F334" s="70">
        <v>1200506</v>
      </c>
      <c r="G334" s="71">
        <f t="shared" si="60"/>
        <v>0.8032273453218012</v>
      </c>
      <c r="H334" s="69">
        <v>1744</v>
      </c>
      <c r="I334" s="70">
        <v>0</v>
      </c>
      <c r="J334" s="70">
        <v>570</v>
      </c>
      <c r="K334" s="69">
        <v>2314</v>
      </c>
      <c r="L334" s="69">
        <v>19296</v>
      </c>
      <c r="M334" s="70">
        <v>14255</v>
      </c>
      <c r="N334" s="70">
        <v>21969</v>
      </c>
      <c r="O334" s="69">
        <v>55520</v>
      </c>
      <c r="P334" s="69">
        <v>768</v>
      </c>
      <c r="Q334" s="70">
        <v>12555</v>
      </c>
      <c r="R334" s="70">
        <v>530393</v>
      </c>
      <c r="S334" s="69">
        <v>543716</v>
      </c>
      <c r="T334" s="69">
        <v>461326</v>
      </c>
      <c r="U334" s="70">
        <v>80467</v>
      </c>
      <c r="V334" s="70">
        <v>57163</v>
      </c>
      <c r="W334" s="72">
        <v>598956</v>
      </c>
    </row>
    <row r="335" spans="1:23" ht="12.75">
      <c r="A335" s="73"/>
      <c r="B335" s="74" t="s">
        <v>599</v>
      </c>
      <c r="C335" s="75"/>
      <c r="D335" s="76">
        <f>SUM(D331:D334)</f>
        <v>34668300</v>
      </c>
      <c r="E335" s="77">
        <f>SUM(E331:E334)</f>
        <v>123320743</v>
      </c>
      <c r="F335" s="77">
        <f>SUM(F331:F334)</f>
        <v>99808580</v>
      </c>
      <c r="G335" s="78">
        <f t="shared" si="60"/>
        <v>0.8093413773869332</v>
      </c>
      <c r="H335" s="76">
        <f aca="true" t="shared" si="66" ref="H335:W335">SUM(H331:H334)</f>
        <v>4763822</v>
      </c>
      <c r="I335" s="77">
        <f t="shared" si="66"/>
        <v>8055752</v>
      </c>
      <c r="J335" s="77">
        <f t="shared" si="66"/>
        <v>7631995</v>
      </c>
      <c r="K335" s="76">
        <f t="shared" si="66"/>
        <v>20451569</v>
      </c>
      <c r="L335" s="76">
        <f t="shared" si="66"/>
        <v>7729491</v>
      </c>
      <c r="M335" s="77">
        <f t="shared" si="66"/>
        <v>13092442</v>
      </c>
      <c r="N335" s="77">
        <f t="shared" si="66"/>
        <v>2273262</v>
      </c>
      <c r="O335" s="76">
        <f t="shared" si="66"/>
        <v>23095195</v>
      </c>
      <c r="P335" s="76">
        <f t="shared" si="66"/>
        <v>1487208</v>
      </c>
      <c r="Q335" s="77">
        <f t="shared" si="66"/>
        <v>7236023</v>
      </c>
      <c r="R335" s="77">
        <f t="shared" si="66"/>
        <v>17400673</v>
      </c>
      <c r="S335" s="76">
        <f t="shared" si="66"/>
        <v>26123904</v>
      </c>
      <c r="T335" s="76">
        <f t="shared" si="66"/>
        <v>10038724</v>
      </c>
      <c r="U335" s="77">
        <f t="shared" si="66"/>
        <v>7416708</v>
      </c>
      <c r="V335" s="77">
        <f t="shared" si="66"/>
        <v>12682480</v>
      </c>
      <c r="W335" s="79">
        <f t="shared" si="66"/>
        <v>30137912</v>
      </c>
    </row>
    <row r="336" spans="1:23" ht="12.75">
      <c r="A336" s="73"/>
      <c r="B336" s="74" t="s">
        <v>600</v>
      </c>
      <c r="C336" s="75"/>
      <c r="D336" s="76">
        <f>SUM(D300,D302:D307,D309:D314,D316:D320,D322:D329,D331:D334)</f>
        <v>10092332675</v>
      </c>
      <c r="E336" s="77">
        <f>SUM(E300,E302:E307,E309:E314,E316:E320,E322:E329,E331:E334)</f>
        <v>11604299035</v>
      </c>
      <c r="F336" s="77">
        <f>SUM(F300,F302:F307,F309:F314,F316:F320,F322:F329,F331:F334)</f>
        <v>8069628547</v>
      </c>
      <c r="G336" s="78">
        <f t="shared" si="60"/>
        <v>0.6953999136579472</v>
      </c>
      <c r="H336" s="76">
        <f aca="true" t="shared" si="67" ref="H336:W336">SUM(H300,H302:H307,H309:H314,H316:H320,H322:H329,H331:H334)</f>
        <v>121800468</v>
      </c>
      <c r="I336" s="77">
        <f t="shared" si="67"/>
        <v>436504208</v>
      </c>
      <c r="J336" s="77">
        <f t="shared" si="67"/>
        <v>529392154</v>
      </c>
      <c r="K336" s="76">
        <f t="shared" si="67"/>
        <v>1087696830</v>
      </c>
      <c r="L336" s="76">
        <f t="shared" si="67"/>
        <v>604031428</v>
      </c>
      <c r="M336" s="77">
        <f t="shared" si="67"/>
        <v>707477528</v>
      </c>
      <c r="N336" s="77">
        <f t="shared" si="67"/>
        <v>726191062</v>
      </c>
      <c r="O336" s="76">
        <f t="shared" si="67"/>
        <v>2037700018</v>
      </c>
      <c r="P336" s="76">
        <f t="shared" si="67"/>
        <v>296902601</v>
      </c>
      <c r="Q336" s="77">
        <f t="shared" si="67"/>
        <v>500998988</v>
      </c>
      <c r="R336" s="77">
        <f t="shared" si="67"/>
        <v>749145739</v>
      </c>
      <c r="S336" s="76">
        <f t="shared" si="67"/>
        <v>1547047328</v>
      </c>
      <c r="T336" s="76">
        <f t="shared" si="67"/>
        <v>685656231</v>
      </c>
      <c r="U336" s="77">
        <f t="shared" si="67"/>
        <v>910513052</v>
      </c>
      <c r="V336" s="77">
        <f t="shared" si="67"/>
        <v>1801015088</v>
      </c>
      <c r="W336" s="79">
        <f t="shared" si="67"/>
        <v>3397184371</v>
      </c>
    </row>
    <row r="337" spans="1:23" ht="12.75">
      <c r="A337" s="84"/>
      <c r="B337" s="85" t="s">
        <v>601</v>
      </c>
      <c r="C337" s="86"/>
      <c r="D337" s="87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70623095710</v>
      </c>
      <c r="E337" s="88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71381343647</v>
      </c>
      <c r="F337" s="88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58755560394</v>
      </c>
      <c r="G337" s="89">
        <f t="shared" si="60"/>
        <v>0.8231220847363436</v>
      </c>
      <c r="H337" s="87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1415623764</v>
      </c>
      <c r="I337" s="88">
        <f t="shared" si="68"/>
        <v>2733680101</v>
      </c>
      <c r="J337" s="88">
        <f t="shared" si="68"/>
        <v>3344366683</v>
      </c>
      <c r="K337" s="87">
        <f t="shared" si="68"/>
        <v>7493670548</v>
      </c>
      <c r="L337" s="87">
        <f t="shared" si="68"/>
        <v>3625049998</v>
      </c>
      <c r="M337" s="88">
        <f t="shared" si="68"/>
        <v>4640278097</v>
      </c>
      <c r="N337" s="88">
        <f t="shared" si="68"/>
        <v>5320165380</v>
      </c>
      <c r="O337" s="87">
        <f t="shared" si="68"/>
        <v>13585493475</v>
      </c>
      <c r="P337" s="87">
        <f t="shared" si="68"/>
        <v>9501458865</v>
      </c>
      <c r="Q337" s="88">
        <f t="shared" si="68"/>
        <v>3627735055</v>
      </c>
      <c r="R337" s="88">
        <f t="shared" si="68"/>
        <v>4623488634</v>
      </c>
      <c r="S337" s="87">
        <f t="shared" si="68"/>
        <v>17752682554</v>
      </c>
      <c r="T337" s="87">
        <f t="shared" si="68"/>
        <v>3704214192</v>
      </c>
      <c r="U337" s="88">
        <f t="shared" si="68"/>
        <v>5828117038</v>
      </c>
      <c r="V337" s="88">
        <f t="shared" si="68"/>
        <v>10391382587</v>
      </c>
      <c r="W337" s="90">
        <f t="shared" si="68"/>
        <v>19923713817</v>
      </c>
    </row>
    <row r="338" spans="1:23" ht="11.25">
      <c r="A338" s="91"/>
      <c r="B338" s="92"/>
      <c r="C338" s="91"/>
      <c r="D338" s="93"/>
      <c r="E338" s="93"/>
      <c r="F338" s="93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</row>
    <row r="339" spans="1:23" ht="11.25">
      <c r="A339" s="91"/>
      <c r="B339" s="92"/>
      <c r="C339" s="91"/>
      <c r="D339" s="93"/>
      <c r="E339" s="93"/>
      <c r="F339" s="93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</row>
    <row r="340" spans="1:23" ht="11.25">
      <c r="A340" s="91"/>
      <c r="B340" s="92"/>
      <c r="C340" s="91"/>
      <c r="D340" s="93"/>
      <c r="E340" s="93"/>
      <c r="F340" s="93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</row>
    <row r="341" spans="1:23" ht="11.25">
      <c r="A341" s="91"/>
      <c r="B341" s="92"/>
      <c r="C341" s="91"/>
      <c r="D341" s="93"/>
      <c r="E341" s="93"/>
      <c r="F341" s="93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</row>
    <row r="342" spans="1:23" ht="11.25">
      <c r="A342" s="91"/>
      <c r="B342" s="92"/>
      <c r="C342" s="91"/>
      <c r="D342" s="93"/>
      <c r="E342" s="93"/>
      <c r="F342" s="93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</row>
    <row r="343" spans="1:23" ht="11.25">
      <c r="A343" s="91"/>
      <c r="B343" s="92"/>
      <c r="C343" s="91"/>
      <c r="D343" s="93"/>
      <c r="E343" s="93"/>
      <c r="F343" s="93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</row>
    <row r="344" spans="1:23" ht="11.25">
      <c r="A344" s="91"/>
      <c r="B344" s="92"/>
      <c r="C344" s="91"/>
      <c r="D344" s="93"/>
      <c r="E344" s="93"/>
      <c r="F344" s="93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</row>
    <row r="345" spans="1:23" ht="11.25">
      <c r="A345" s="91"/>
      <c r="B345" s="92"/>
      <c r="C345" s="91"/>
      <c r="D345" s="93"/>
      <c r="E345" s="93"/>
      <c r="F345" s="93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</row>
    <row r="346" spans="1:23" ht="11.25">
      <c r="A346" s="91"/>
      <c r="B346" s="92"/>
      <c r="C346" s="91"/>
      <c r="D346" s="93"/>
      <c r="E346" s="93"/>
      <c r="F346" s="93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</row>
    <row r="347" spans="1:23" ht="11.25">
      <c r="A347" s="91"/>
      <c r="B347" s="92"/>
      <c r="C347" s="91"/>
      <c r="D347" s="93"/>
      <c r="E347" s="93"/>
      <c r="F347" s="93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</row>
    <row r="348" spans="1:23" ht="11.25">
      <c r="A348" s="91"/>
      <c r="B348" s="92"/>
      <c r="C348" s="91"/>
      <c r="D348" s="93"/>
      <c r="E348" s="93"/>
      <c r="F348" s="93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</row>
    <row r="349" spans="1:23" ht="11.25">
      <c r="A349" s="91"/>
      <c r="B349" s="92"/>
      <c r="C349" s="91"/>
      <c r="D349" s="93"/>
      <c r="E349" s="93"/>
      <c r="F349" s="93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</row>
    <row r="350" spans="1:23" ht="11.25">
      <c r="A350" s="91"/>
      <c r="B350" s="92"/>
      <c r="C350" s="91"/>
      <c r="D350" s="93"/>
      <c r="E350" s="93"/>
      <c r="F350" s="93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</row>
    <row r="351" spans="1:23" ht="11.25">
      <c r="A351" s="91"/>
      <c r="B351" s="92"/>
      <c r="C351" s="91"/>
      <c r="D351" s="93"/>
      <c r="E351" s="93"/>
      <c r="F351" s="93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</row>
    <row r="352" spans="1:23" ht="11.25">
      <c r="A352" s="91"/>
      <c r="B352" s="92"/>
      <c r="C352" s="91"/>
      <c r="D352" s="93"/>
      <c r="E352" s="93"/>
      <c r="F352" s="93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</row>
    <row r="353" spans="1:23" ht="11.25">
      <c r="A353" s="91"/>
      <c r="B353" s="92"/>
      <c r="C353" s="91"/>
      <c r="D353" s="93"/>
      <c r="E353" s="93"/>
      <c r="F353" s="93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</row>
    <row r="354" spans="1:23" ht="11.25">
      <c r="A354" s="91"/>
      <c r="B354" s="92"/>
      <c r="C354" s="91"/>
      <c r="D354" s="93"/>
      <c r="E354" s="93"/>
      <c r="F354" s="93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</row>
    <row r="355" spans="1:23" ht="11.25">
      <c r="A355" s="91"/>
      <c r="B355" s="92"/>
      <c r="C355" s="91"/>
      <c r="D355" s="93"/>
      <c r="E355" s="93"/>
      <c r="F355" s="93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</row>
    <row r="356" spans="1:23" ht="11.25">
      <c r="A356" s="91"/>
      <c r="B356" s="92"/>
      <c r="C356" s="91"/>
      <c r="D356" s="93"/>
      <c r="E356" s="93"/>
      <c r="F356" s="93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</row>
    <row r="357" spans="1:23" ht="11.25">
      <c r="A357" s="91"/>
      <c r="B357" s="92"/>
      <c r="C357" s="91"/>
      <c r="D357" s="93"/>
      <c r="E357" s="93"/>
      <c r="F357" s="93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</row>
    <row r="358" spans="1:23" ht="11.25">
      <c r="A358" s="91"/>
      <c r="B358" s="92"/>
      <c r="C358" s="91"/>
      <c r="D358" s="93"/>
      <c r="E358" s="93"/>
      <c r="F358" s="93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</row>
    <row r="359" spans="2:23" ht="11.25">
      <c r="B359" s="95"/>
      <c r="D359" s="96"/>
      <c r="E359" s="96"/>
      <c r="F359" s="96"/>
      <c r="G359" s="97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ht="11.25">
      <c r="B360" s="95"/>
      <c r="D360" s="96"/>
      <c r="E360" s="96"/>
      <c r="F360" s="96"/>
      <c r="G360" s="97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2018-08-15T11:32:57Z</dcterms:created>
  <dcterms:modified xsi:type="dcterms:W3CDTF">2018-08-15T11:36:29Z</dcterms:modified>
  <cp:category/>
  <cp:version/>
  <cp:contentType/>
  <cp:contentStatus/>
</cp:coreProperties>
</file>