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<sst xmlns="http://schemas.openxmlformats.org/spreadsheetml/2006/main" count="2664" uniqueCount="114">
  <si>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Free State: Mangaung(MAN)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</si>
  <si>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</si>
  <si>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</si>
  <si>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</si>
  <si>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</si>
  <si>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</si>
  <si>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</si>
  <si>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</si>
  <si>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</si>
  <si>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</si>
  <si>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</si>
  <si>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</si>
  <si>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</si>
  <si>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</si>
  <si>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</si>
  <si>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</si>
  <si>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</si>
  <si>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</si>
  <si>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</si>
  <si>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</si>
  <si>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</si>
  <si>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</si>
  <si>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</si>
  <si>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</si>
  <si>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</si>
  <si>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</si>
  <si>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</si>
  <si>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</si>
  <si>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</si>
  <si>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</si>
  <si>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</si>
  <si>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</si>
  <si>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</si>
  <si>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</si>
  <si>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</si>
  <si>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</si>
  <si>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</si>
  <si>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</si>
  <si>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</si>
  <si>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</si>
  <si>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</si>
  <si>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</si>
  <si>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</si>
  <si>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</si>
  <si>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</si>
  <si>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</si>
  <si>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</si>
  <si>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</si>
  <si>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</si>
  <si>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</si>
  <si>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</si>
  <si>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</si>
  <si>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</si>
  <si>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</si>
  <si>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</si>
  <si>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</si>
  <si>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</si>
  <si>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</si>
  <si>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</si>
  <si>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</si>
  <si>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</si>
  <si>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</si>
  <si>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</si>
  <si>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</si>
  <si>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</si>
  <si>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</si>
  <si>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2nd Quarter ended 31 December 2018 (Figures Finalised as at 2019/01/30)</t>
  </si>
  <si>
    <t>Free State: Kopanong(FS162) - Table C1 Schedule Quarterly Budget Statement Summary for 2nd Quarter ended 31 December 2018 (Figures Finalised as at 2019/01/30)</t>
  </si>
  <si>
    <t>Free State: Mohokare(FS163) - Table C1 Schedule Quarterly Budget Statement Summary for 2nd Quarter ended 31 December 2018 (Figures Finalised as at 2019/01/30)</t>
  </si>
  <si>
    <t>Free State: Xhariep(DC16) - Table C1 Schedule Quarterly Budget Statement Summary for 2nd Quarter ended 31 December 2018 (Figures Finalised as at 2019/01/30)</t>
  </si>
  <si>
    <t>Free State: Masilonyana(FS181) - Table C1 Schedule Quarterly Budget Statement Summary for 2nd Quarter ended 31 December 2018 (Figures Finalised as at 2019/01/30)</t>
  </si>
  <si>
    <t>Free State: Tokologo(FS182) - Table C1 Schedule Quarterly Budget Statement Summary for 2nd Quarter ended 31 December 2018 (Figures Finalised as at 2019/01/30)</t>
  </si>
  <si>
    <t>Free State: Tswelopele(FS183) - Table C1 Schedule Quarterly Budget Statement Summary for 2nd Quarter ended 31 December 2018 (Figures Finalised as at 2019/01/30)</t>
  </si>
  <si>
    <t>Free State: Matjhabeng(FS184) - Table C1 Schedule Quarterly Budget Statement Summary for 2nd Quarter ended 31 December 2018 (Figures Finalised as at 2019/01/30)</t>
  </si>
  <si>
    <t>Free State: Nala(FS185) - Table C1 Schedule Quarterly Budget Statement Summary for 2nd Quarter ended 31 December 2018 (Figures Finalised as at 2019/01/30)</t>
  </si>
  <si>
    <t>Free State: Lejweleputswa(DC18) - Table C1 Schedule Quarterly Budget Statement Summary for 2nd Quarter ended 31 December 2018 (Figures Finalised as at 2019/01/30)</t>
  </si>
  <si>
    <t>Free State: Setsoto(FS191) - Table C1 Schedule Quarterly Budget Statement Summary for 2nd Quarter ended 31 December 2018 (Figures Finalised as at 2019/01/30)</t>
  </si>
  <si>
    <t>Free State: Dihlabeng(FS192) - Table C1 Schedule Quarterly Budget Statement Summary for 2nd Quarter ended 31 December 2018 (Figures Finalised as at 2019/01/30)</t>
  </si>
  <si>
    <t>Free State: Nketoana(FS193) - Table C1 Schedule Quarterly Budget Statement Summary for 2nd Quarter ended 31 December 2018 (Figures Finalised as at 2019/01/30)</t>
  </si>
  <si>
    <t>Free State: Maluti-a-Phofung(FS194) - Table C1 Schedule Quarterly Budget Statement Summary for 2nd Quarter ended 31 December 2018 (Figures Finalised as at 2019/01/30)</t>
  </si>
  <si>
    <t>Free State: Phumelela(FS195) - Table C1 Schedule Quarterly Budget Statement Summary for 2nd Quarter ended 31 December 2018 (Figures Finalised as at 2019/01/30)</t>
  </si>
  <si>
    <t>Free State: Mantsopa(FS196) - Table C1 Schedule Quarterly Budget Statement Summary for 2nd Quarter ended 31 December 2018 (Figures Finalised as at 2019/01/30)</t>
  </si>
  <si>
    <t>Free State: Thabo Mofutsanyana(DC19) - Table C1 Schedule Quarterly Budget Statement Summary for 2nd Quarter ended 31 December 2018 (Figures Finalised as at 2019/01/30)</t>
  </si>
  <si>
    <t>Free State: Moqhaka(FS201) - Table C1 Schedule Quarterly Budget Statement Summary for 2nd Quarter ended 31 December 2018 (Figures Finalised as at 2019/01/30)</t>
  </si>
  <si>
    <t>Free State: Ngwathe(FS203) - Table C1 Schedule Quarterly Budget Statement Summary for 2nd Quarter ended 31 December 2018 (Figures Finalised as at 2019/01/30)</t>
  </si>
  <si>
    <t>Free State: Metsimaholo(FS204) - Table C1 Schedule Quarterly Budget Statement Summary for 2nd Quarter ended 31 December 2018 (Figures Finalised as at 2019/01/30)</t>
  </si>
  <si>
    <t>Free State: Mafube(FS205) - Table C1 Schedule Quarterly Budget Statement Summary for 2nd Quarter ended 31 December 2018 (Figures Finalised as at 2019/01/30)</t>
  </si>
  <si>
    <t>Free State: Fezile Dabi(DC20)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</si>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</sst>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2037342258</v>
      </c>
      <c r="C5" s="18">
        <v>0</v>
      </c>
      <c r="D5" s="58">
        <v>2352098280</v>
      </c>
      <c r="E5" s="59">
        <v>2352098280</v>
      </c>
      <c r="F5" s="59">
        <v>290746856</v>
      </c>
      <c r="G5" s="59">
        <v>194155415</v>
      </c>
      <c r="H5" s="59">
        <v>181349025</v>
      </c>
      <c r="I5" s="59">
        <v>666251296</v>
      </c>
      <c r="J5" s="59">
        <v>270346543</v>
      </c>
      <c r="K5" s="59">
        <v>223613096</v>
      </c>
      <c r="L5" s="59">
        <v>192403751</v>
      </c>
      <c r="M5" s="59">
        <v>686363390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1352614686</v>
      </c>
      <c r="W5" s="59">
        <v>1175523561</v>
      </c>
      <c r="X5" s="59">
        <v>177091125</v>
      </c>
      <c r="Y5" s="60">
        <v>15.06</v>
      </c>
      <c r="Z5" s="61">
        <v>2352098280</v>
      </c>
    </row>
    <row r="6" spans="1:26" ht="13.5">
      <c r="A6" s="57" t="s">
        <v>32</v>
      </c>
      <c r="B6" s="18">
        <v>6864115905</v>
      </c>
      <c r="C6" s="18">
        <v>0</v>
      </c>
      <c r="D6" s="58">
        <v>8600985492</v>
      </c>
      <c r="E6" s="59">
        <v>8600985492</v>
      </c>
      <c r="F6" s="59">
        <v>826605054</v>
      </c>
      <c r="G6" s="59">
        <v>671076687</v>
      </c>
      <c r="H6" s="59">
        <v>752457777</v>
      </c>
      <c r="I6" s="59">
        <v>2250139518</v>
      </c>
      <c r="J6" s="59">
        <v>724354304</v>
      </c>
      <c r="K6" s="59">
        <v>681771445</v>
      </c>
      <c r="L6" s="59">
        <v>635390907</v>
      </c>
      <c r="M6" s="59">
        <v>2041516656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4291656174</v>
      </c>
      <c r="W6" s="59">
        <v>4256075687</v>
      </c>
      <c r="X6" s="59">
        <v>35580487</v>
      </c>
      <c r="Y6" s="60">
        <v>0.84</v>
      </c>
      <c r="Z6" s="61">
        <v>8600985492</v>
      </c>
    </row>
    <row r="7" spans="1:26" ht="13.5">
      <c r="A7" s="57" t="s">
        <v>33</v>
      </c>
      <c r="B7" s="18">
        <v>59691199</v>
      </c>
      <c r="C7" s="18">
        <v>0</v>
      </c>
      <c r="D7" s="58">
        <v>62739252</v>
      </c>
      <c r="E7" s="59">
        <v>62739252</v>
      </c>
      <c r="F7" s="59">
        <v>2374139</v>
      </c>
      <c r="G7" s="59">
        <v>4875003</v>
      </c>
      <c r="H7" s="59">
        <v>3762471</v>
      </c>
      <c r="I7" s="59">
        <v>11011613</v>
      </c>
      <c r="J7" s="59">
        <v>3768489</v>
      </c>
      <c r="K7" s="59">
        <v>3752438</v>
      </c>
      <c r="L7" s="59">
        <v>4246421</v>
      </c>
      <c r="M7" s="59">
        <v>11767348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22778961</v>
      </c>
      <c r="W7" s="59">
        <v>30402793</v>
      </c>
      <c r="X7" s="59">
        <v>-7623832</v>
      </c>
      <c r="Y7" s="60">
        <v>-25.08</v>
      </c>
      <c r="Z7" s="61">
        <v>62739252</v>
      </c>
    </row>
    <row r="8" spans="1:26" ht="13.5">
      <c r="A8" s="57" t="s">
        <v>34</v>
      </c>
      <c r="B8" s="18">
        <v>3296060843</v>
      </c>
      <c r="C8" s="18">
        <v>0</v>
      </c>
      <c r="D8" s="58">
        <v>4249355698</v>
      </c>
      <c r="E8" s="59">
        <v>4249355698</v>
      </c>
      <c r="F8" s="59">
        <v>1402010984</v>
      </c>
      <c r="G8" s="59">
        <v>174487738</v>
      </c>
      <c r="H8" s="59">
        <v>16587317</v>
      </c>
      <c r="I8" s="59">
        <v>1593086039</v>
      </c>
      <c r="J8" s="59">
        <v>10336775</v>
      </c>
      <c r="K8" s="59">
        <v>1043957</v>
      </c>
      <c r="L8" s="59">
        <v>813123786</v>
      </c>
      <c r="M8" s="59">
        <v>824504518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2417590557</v>
      </c>
      <c r="W8" s="59">
        <v>2604232977</v>
      </c>
      <c r="X8" s="59">
        <v>-186642420</v>
      </c>
      <c r="Y8" s="60">
        <v>-7.17</v>
      </c>
      <c r="Z8" s="61">
        <v>4249355698</v>
      </c>
    </row>
    <row r="9" spans="1:26" ht="13.5">
      <c r="A9" s="57" t="s">
        <v>35</v>
      </c>
      <c r="B9" s="18">
        <v>1411215537</v>
      </c>
      <c r="C9" s="18">
        <v>0</v>
      </c>
      <c r="D9" s="58">
        <v>1896991963</v>
      </c>
      <c r="E9" s="59">
        <v>1896991963</v>
      </c>
      <c r="F9" s="59">
        <v>76299845</v>
      </c>
      <c r="G9" s="59">
        <v>122839980</v>
      </c>
      <c r="H9" s="59">
        <v>109517088</v>
      </c>
      <c r="I9" s="59">
        <v>308656913</v>
      </c>
      <c r="J9" s="59">
        <v>116712559</v>
      </c>
      <c r="K9" s="59">
        <v>170359281</v>
      </c>
      <c r="L9" s="59">
        <v>68561210</v>
      </c>
      <c r="M9" s="59">
        <v>355633050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664289963</v>
      </c>
      <c r="W9" s="59">
        <v>917364647</v>
      </c>
      <c r="X9" s="59">
        <v>-253074684</v>
      </c>
      <c r="Y9" s="60">
        <v>-27.59</v>
      </c>
      <c r="Z9" s="61">
        <v>1896991963</v>
      </c>
    </row>
    <row r="10" spans="1:26" ht="25.5">
      <c r="A10" s="62" t="s">
        <v>98</v>
      </c>
      <c r="B10" s="63">
        <f>SUM(B5:B9)</f>
        <v>13668425742</v>
      </c>
      <c r="C10" s="63">
        <f>SUM(C5:C9)</f>
        <v>0</v>
      </c>
      <c r="D10" s="64">
        <f aca="true" t="shared" si="0" ref="D10:Z10">SUM(D5:D9)</f>
        <v>17162170685</v>
      </c>
      <c r="E10" s="65">
        <f t="shared" si="0"/>
        <v>17162170685</v>
      </c>
      <c r="F10" s="65">
        <f t="shared" si="0"/>
        <v>2598036878</v>
      </c>
      <c r="G10" s="65">
        <f t="shared" si="0"/>
        <v>1167434823</v>
      </c>
      <c r="H10" s="65">
        <f t="shared" si="0"/>
        <v>1063673678</v>
      </c>
      <c r="I10" s="65">
        <f t="shared" si="0"/>
        <v>4829145379</v>
      </c>
      <c r="J10" s="65">
        <f t="shared" si="0"/>
        <v>1125518670</v>
      </c>
      <c r="K10" s="65">
        <f t="shared" si="0"/>
        <v>1080540217</v>
      </c>
      <c r="L10" s="65">
        <f t="shared" si="0"/>
        <v>1713726075</v>
      </c>
      <c r="M10" s="65">
        <f t="shared" si="0"/>
        <v>3919784962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8748930341</v>
      </c>
      <c r="W10" s="65">
        <f t="shared" si="0"/>
        <v>8983599665</v>
      </c>
      <c r="X10" s="65">
        <f t="shared" si="0"/>
        <v>-234669324</v>
      </c>
      <c r="Y10" s="66">
        <f>+IF(W10&lt;&gt;0,(X10/W10)*100,0)</f>
        <v>-2.6121970340493794</v>
      </c>
      <c r="Z10" s="67">
        <f t="shared" si="0"/>
        <v>17162170685</v>
      </c>
    </row>
    <row r="11" spans="1:26" ht="13.5">
      <c r="A11" s="57" t="s">
        <v>36</v>
      </c>
      <c r="B11" s="18">
        <v>4572051935</v>
      </c>
      <c r="C11" s="18">
        <v>0</v>
      </c>
      <c r="D11" s="58">
        <v>5646018392</v>
      </c>
      <c r="E11" s="59">
        <v>5646018392</v>
      </c>
      <c r="F11" s="59">
        <v>397667099</v>
      </c>
      <c r="G11" s="59">
        <v>459751397</v>
      </c>
      <c r="H11" s="59">
        <v>407628161</v>
      </c>
      <c r="I11" s="59">
        <v>1265046657</v>
      </c>
      <c r="J11" s="59">
        <v>445380856</v>
      </c>
      <c r="K11" s="59">
        <v>307859837</v>
      </c>
      <c r="L11" s="59">
        <v>490905752</v>
      </c>
      <c r="M11" s="59">
        <v>1244146445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2509193102</v>
      </c>
      <c r="W11" s="59">
        <v>2801283462</v>
      </c>
      <c r="X11" s="59">
        <v>-292090360</v>
      </c>
      <c r="Y11" s="60">
        <v>-10.43</v>
      </c>
      <c r="Z11" s="61">
        <v>5646018392</v>
      </c>
    </row>
    <row r="12" spans="1:26" ht="13.5">
      <c r="A12" s="57" t="s">
        <v>37</v>
      </c>
      <c r="B12" s="18">
        <v>233744053</v>
      </c>
      <c r="C12" s="18">
        <v>0</v>
      </c>
      <c r="D12" s="58">
        <v>296237112</v>
      </c>
      <c r="E12" s="59">
        <v>296237112</v>
      </c>
      <c r="F12" s="59">
        <v>19564808</v>
      </c>
      <c r="G12" s="59">
        <v>23714153</v>
      </c>
      <c r="H12" s="59">
        <v>23291881</v>
      </c>
      <c r="I12" s="59">
        <v>66570842</v>
      </c>
      <c r="J12" s="59">
        <v>23963812</v>
      </c>
      <c r="K12" s="59">
        <v>18674875</v>
      </c>
      <c r="L12" s="59">
        <v>22311410</v>
      </c>
      <c r="M12" s="59">
        <v>64950097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131520939</v>
      </c>
      <c r="W12" s="59">
        <v>140773127</v>
      </c>
      <c r="X12" s="59">
        <v>-9252188</v>
      </c>
      <c r="Y12" s="60">
        <v>-6.57</v>
      </c>
      <c r="Z12" s="61">
        <v>296237112</v>
      </c>
    </row>
    <row r="13" spans="1:26" ht="13.5">
      <c r="A13" s="57" t="s">
        <v>99</v>
      </c>
      <c r="B13" s="18">
        <v>2019837685</v>
      </c>
      <c r="C13" s="18">
        <v>0</v>
      </c>
      <c r="D13" s="58">
        <v>1637002146</v>
      </c>
      <c r="E13" s="59">
        <v>1637002146</v>
      </c>
      <c r="F13" s="59">
        <v>13187995</v>
      </c>
      <c r="G13" s="59">
        <v>13187995</v>
      </c>
      <c r="H13" s="59">
        <v>13187995</v>
      </c>
      <c r="I13" s="59">
        <v>39563985</v>
      </c>
      <c r="J13" s="59">
        <v>13471262</v>
      </c>
      <c r="K13" s="59">
        <v>140891280</v>
      </c>
      <c r="L13" s="59">
        <v>41010115</v>
      </c>
      <c r="M13" s="59">
        <v>195372657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234936642</v>
      </c>
      <c r="W13" s="59">
        <v>574475603</v>
      </c>
      <c r="X13" s="59">
        <v>-339538961</v>
      </c>
      <c r="Y13" s="60">
        <v>-59.1</v>
      </c>
      <c r="Z13" s="61">
        <v>1637002146</v>
      </c>
    </row>
    <row r="14" spans="1:26" ht="13.5">
      <c r="A14" s="57" t="s">
        <v>38</v>
      </c>
      <c r="B14" s="18">
        <v>519666148</v>
      </c>
      <c r="C14" s="18">
        <v>0</v>
      </c>
      <c r="D14" s="58">
        <v>352405902</v>
      </c>
      <c r="E14" s="59">
        <v>352405902</v>
      </c>
      <c r="F14" s="59">
        <v>3193736</v>
      </c>
      <c r="G14" s="59">
        <v>7075543</v>
      </c>
      <c r="H14" s="59">
        <v>3647723</v>
      </c>
      <c r="I14" s="59">
        <v>13917002</v>
      </c>
      <c r="J14" s="59">
        <v>11301373</v>
      </c>
      <c r="K14" s="59">
        <v>5571482</v>
      </c>
      <c r="L14" s="59">
        <v>27390582</v>
      </c>
      <c r="M14" s="59">
        <v>44263437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58180439</v>
      </c>
      <c r="W14" s="59">
        <v>174092366</v>
      </c>
      <c r="X14" s="59">
        <v>-115911927</v>
      </c>
      <c r="Y14" s="60">
        <v>-66.58</v>
      </c>
      <c r="Z14" s="61">
        <v>352405902</v>
      </c>
    </row>
    <row r="15" spans="1:26" ht="13.5">
      <c r="A15" s="57" t="s">
        <v>39</v>
      </c>
      <c r="B15" s="18">
        <v>4441690750</v>
      </c>
      <c r="C15" s="18">
        <v>0</v>
      </c>
      <c r="D15" s="58">
        <v>5638019439</v>
      </c>
      <c r="E15" s="59">
        <v>5638019439</v>
      </c>
      <c r="F15" s="59">
        <v>410376333</v>
      </c>
      <c r="G15" s="59">
        <v>561549523</v>
      </c>
      <c r="H15" s="59">
        <v>274376013</v>
      </c>
      <c r="I15" s="59">
        <v>1246301869</v>
      </c>
      <c r="J15" s="59">
        <v>358431512</v>
      </c>
      <c r="K15" s="59">
        <v>606320509</v>
      </c>
      <c r="L15" s="59">
        <v>469959966</v>
      </c>
      <c r="M15" s="59">
        <v>1434711987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2681013856</v>
      </c>
      <c r="W15" s="59">
        <v>2789362747</v>
      </c>
      <c r="X15" s="59">
        <v>-108348891</v>
      </c>
      <c r="Y15" s="60">
        <v>-3.88</v>
      </c>
      <c r="Z15" s="61">
        <v>5638019439</v>
      </c>
    </row>
    <row r="16" spans="1:26" ht="13.5">
      <c r="A16" s="68" t="s">
        <v>40</v>
      </c>
      <c r="B16" s="18">
        <v>94215911</v>
      </c>
      <c r="C16" s="18">
        <v>0</v>
      </c>
      <c r="D16" s="58">
        <v>162189233</v>
      </c>
      <c r="E16" s="59">
        <v>162189233</v>
      </c>
      <c r="F16" s="59">
        <v>25495416</v>
      </c>
      <c r="G16" s="59">
        <v>18336572</v>
      </c>
      <c r="H16" s="59">
        <v>6904853</v>
      </c>
      <c r="I16" s="59">
        <v>50736841</v>
      </c>
      <c r="J16" s="59">
        <v>12793500</v>
      </c>
      <c r="K16" s="59">
        <v>46650781</v>
      </c>
      <c r="L16" s="59">
        <v>10682408</v>
      </c>
      <c r="M16" s="59">
        <v>70126689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120863530</v>
      </c>
      <c r="W16" s="59">
        <v>77011856</v>
      </c>
      <c r="X16" s="59">
        <v>43851674</v>
      </c>
      <c r="Y16" s="60">
        <v>56.94</v>
      </c>
      <c r="Z16" s="61">
        <v>162189233</v>
      </c>
    </row>
    <row r="17" spans="1:26" ht="13.5">
      <c r="A17" s="57" t="s">
        <v>41</v>
      </c>
      <c r="B17" s="18">
        <v>4826956221</v>
      </c>
      <c r="C17" s="18">
        <v>0</v>
      </c>
      <c r="D17" s="58">
        <v>4501746828</v>
      </c>
      <c r="E17" s="59">
        <v>4501746828</v>
      </c>
      <c r="F17" s="59">
        <v>191747129</v>
      </c>
      <c r="G17" s="59">
        <v>227725048</v>
      </c>
      <c r="H17" s="59">
        <v>341634519</v>
      </c>
      <c r="I17" s="59">
        <v>761106696</v>
      </c>
      <c r="J17" s="59">
        <v>269430125</v>
      </c>
      <c r="K17" s="59">
        <v>440817148</v>
      </c>
      <c r="L17" s="59">
        <v>243577523</v>
      </c>
      <c r="M17" s="59">
        <v>953824796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1714931492</v>
      </c>
      <c r="W17" s="59">
        <v>2178471840</v>
      </c>
      <c r="X17" s="59">
        <v>-463540348</v>
      </c>
      <c r="Y17" s="60">
        <v>-21.28</v>
      </c>
      <c r="Z17" s="61">
        <v>4501746828</v>
      </c>
    </row>
    <row r="18" spans="1:26" ht="13.5">
      <c r="A18" s="69" t="s">
        <v>42</v>
      </c>
      <c r="B18" s="70">
        <f>SUM(B11:B17)</f>
        <v>16708162703</v>
      </c>
      <c r="C18" s="70">
        <f>SUM(C11:C17)</f>
        <v>0</v>
      </c>
      <c r="D18" s="71">
        <f aca="true" t="shared" si="1" ref="D18:Z18">SUM(D11:D17)</f>
        <v>18233619052</v>
      </c>
      <c r="E18" s="72">
        <f t="shared" si="1"/>
        <v>18233619052</v>
      </c>
      <c r="F18" s="72">
        <f t="shared" si="1"/>
        <v>1061232516</v>
      </c>
      <c r="G18" s="72">
        <f t="shared" si="1"/>
        <v>1311340231</v>
      </c>
      <c r="H18" s="72">
        <f t="shared" si="1"/>
        <v>1070671145</v>
      </c>
      <c r="I18" s="72">
        <f t="shared" si="1"/>
        <v>3443243892</v>
      </c>
      <c r="J18" s="72">
        <f t="shared" si="1"/>
        <v>1134772440</v>
      </c>
      <c r="K18" s="72">
        <f t="shared" si="1"/>
        <v>1566785912</v>
      </c>
      <c r="L18" s="72">
        <f t="shared" si="1"/>
        <v>1305837756</v>
      </c>
      <c r="M18" s="72">
        <f t="shared" si="1"/>
        <v>4007396108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7450640000</v>
      </c>
      <c r="W18" s="72">
        <f t="shared" si="1"/>
        <v>8735471001</v>
      </c>
      <c r="X18" s="72">
        <f t="shared" si="1"/>
        <v>-1284831001</v>
      </c>
      <c r="Y18" s="66">
        <f>+IF(W18&lt;&gt;0,(X18/W18)*100,0)</f>
        <v>-14.708205211292189</v>
      </c>
      <c r="Z18" s="73">
        <f t="shared" si="1"/>
        <v>18233619052</v>
      </c>
    </row>
    <row r="19" spans="1:26" ht="13.5">
      <c r="A19" s="69" t="s">
        <v>43</v>
      </c>
      <c r="B19" s="74">
        <f>+B10-B18</f>
        <v>-3039736961</v>
      </c>
      <c r="C19" s="74">
        <f>+C10-C18</f>
        <v>0</v>
      </c>
      <c r="D19" s="75">
        <f aca="true" t="shared" si="2" ref="D19:Z19">+D10-D18</f>
        <v>-1071448367</v>
      </c>
      <c r="E19" s="76">
        <f t="shared" si="2"/>
        <v>-1071448367</v>
      </c>
      <c r="F19" s="76">
        <f t="shared" si="2"/>
        <v>1536804362</v>
      </c>
      <c r="G19" s="76">
        <f t="shared" si="2"/>
        <v>-143905408</v>
      </c>
      <c r="H19" s="76">
        <f t="shared" si="2"/>
        <v>-6997467</v>
      </c>
      <c r="I19" s="76">
        <f t="shared" si="2"/>
        <v>1385901487</v>
      </c>
      <c r="J19" s="76">
        <f t="shared" si="2"/>
        <v>-9253770</v>
      </c>
      <c r="K19" s="76">
        <f t="shared" si="2"/>
        <v>-486245695</v>
      </c>
      <c r="L19" s="76">
        <f t="shared" si="2"/>
        <v>407888319</v>
      </c>
      <c r="M19" s="76">
        <f t="shared" si="2"/>
        <v>-87611146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1298290341</v>
      </c>
      <c r="W19" s="76">
        <f>IF(E10=E18,0,W10-W18)</f>
        <v>248128664</v>
      </c>
      <c r="X19" s="76">
        <f t="shared" si="2"/>
        <v>1050161677</v>
      </c>
      <c r="Y19" s="77">
        <f>+IF(W19&lt;&gt;0,(X19/W19)*100,0)</f>
        <v>423.2327132507352</v>
      </c>
      <c r="Z19" s="78">
        <f t="shared" si="2"/>
        <v>-1071448367</v>
      </c>
    </row>
    <row r="20" spans="1:26" ht="13.5">
      <c r="A20" s="57" t="s">
        <v>44</v>
      </c>
      <c r="B20" s="18">
        <v>1712867090</v>
      </c>
      <c r="C20" s="18">
        <v>0</v>
      </c>
      <c r="D20" s="58">
        <v>2389252068</v>
      </c>
      <c r="E20" s="59">
        <v>2389252068</v>
      </c>
      <c r="F20" s="59">
        <v>196295323</v>
      </c>
      <c r="G20" s="59">
        <v>86440279</v>
      </c>
      <c r="H20" s="59">
        <v>38319796</v>
      </c>
      <c r="I20" s="59">
        <v>321055398</v>
      </c>
      <c r="J20" s="59">
        <v>70310364</v>
      </c>
      <c r="K20" s="59">
        <v>345453916</v>
      </c>
      <c r="L20" s="59">
        <v>13282714</v>
      </c>
      <c r="M20" s="59">
        <v>429046994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750102392</v>
      </c>
      <c r="W20" s="59">
        <v>1033458615</v>
      </c>
      <c r="X20" s="59">
        <v>-283356223</v>
      </c>
      <c r="Y20" s="60">
        <v>-27.42</v>
      </c>
      <c r="Z20" s="61">
        <v>2389252068</v>
      </c>
    </row>
    <row r="21" spans="1:26" ht="13.5">
      <c r="A21" s="57" t="s">
        <v>100</v>
      </c>
      <c r="B21" s="79">
        <v>0</v>
      </c>
      <c r="C21" s="79">
        <v>0</v>
      </c>
      <c r="D21" s="80">
        <v>41160000</v>
      </c>
      <c r="E21" s="81">
        <v>41160000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90146074</v>
      </c>
      <c r="X21" s="81">
        <v>-90146074</v>
      </c>
      <c r="Y21" s="82">
        <v>-100</v>
      </c>
      <c r="Z21" s="83">
        <v>41160000</v>
      </c>
    </row>
    <row r="22" spans="1:26" ht="25.5">
      <c r="A22" s="84" t="s">
        <v>101</v>
      </c>
      <c r="B22" s="85">
        <f>SUM(B19:B21)</f>
        <v>-1326869871</v>
      </c>
      <c r="C22" s="85">
        <f>SUM(C19:C21)</f>
        <v>0</v>
      </c>
      <c r="D22" s="86">
        <f aca="true" t="shared" si="3" ref="D22:Z22">SUM(D19:D21)</f>
        <v>1358963701</v>
      </c>
      <c r="E22" s="87">
        <f t="shared" si="3"/>
        <v>1358963701</v>
      </c>
      <c r="F22" s="87">
        <f t="shared" si="3"/>
        <v>1733099685</v>
      </c>
      <c r="G22" s="87">
        <f t="shared" si="3"/>
        <v>-57465129</v>
      </c>
      <c r="H22" s="87">
        <f t="shared" si="3"/>
        <v>31322329</v>
      </c>
      <c r="I22" s="87">
        <f t="shared" si="3"/>
        <v>1706956885</v>
      </c>
      <c r="J22" s="87">
        <f t="shared" si="3"/>
        <v>61056594</v>
      </c>
      <c r="K22" s="87">
        <f t="shared" si="3"/>
        <v>-140791779</v>
      </c>
      <c r="L22" s="87">
        <f t="shared" si="3"/>
        <v>421171033</v>
      </c>
      <c r="M22" s="87">
        <f t="shared" si="3"/>
        <v>341435848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2048392733</v>
      </c>
      <c r="W22" s="87">
        <f t="shared" si="3"/>
        <v>1371733353</v>
      </c>
      <c r="X22" s="87">
        <f t="shared" si="3"/>
        <v>676659380</v>
      </c>
      <c r="Y22" s="88">
        <f>+IF(W22&lt;&gt;0,(X22/W22)*100,0)</f>
        <v>49.32878379898954</v>
      </c>
      <c r="Z22" s="89">
        <f t="shared" si="3"/>
        <v>1358963701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-1326869871</v>
      </c>
      <c r="C24" s="74">
        <f>SUM(C22:C23)</f>
        <v>0</v>
      </c>
      <c r="D24" s="75">
        <f aca="true" t="shared" si="4" ref="D24:Z24">SUM(D22:D23)</f>
        <v>1358963701</v>
      </c>
      <c r="E24" s="76">
        <f t="shared" si="4"/>
        <v>1358963701</v>
      </c>
      <c r="F24" s="76">
        <f t="shared" si="4"/>
        <v>1733099685</v>
      </c>
      <c r="G24" s="76">
        <f t="shared" si="4"/>
        <v>-57465129</v>
      </c>
      <c r="H24" s="76">
        <f t="shared" si="4"/>
        <v>31322329</v>
      </c>
      <c r="I24" s="76">
        <f t="shared" si="4"/>
        <v>1706956885</v>
      </c>
      <c r="J24" s="76">
        <f t="shared" si="4"/>
        <v>61056594</v>
      </c>
      <c r="K24" s="76">
        <f t="shared" si="4"/>
        <v>-140791779</v>
      </c>
      <c r="L24" s="76">
        <f t="shared" si="4"/>
        <v>421171033</v>
      </c>
      <c r="M24" s="76">
        <f t="shared" si="4"/>
        <v>341435848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2048392733</v>
      </c>
      <c r="W24" s="76">
        <f t="shared" si="4"/>
        <v>1371733353</v>
      </c>
      <c r="X24" s="76">
        <f t="shared" si="4"/>
        <v>676659380</v>
      </c>
      <c r="Y24" s="77">
        <f>+IF(W24&lt;&gt;0,(X24/W24)*100,0)</f>
        <v>49.32878379898954</v>
      </c>
      <c r="Z24" s="78">
        <f t="shared" si="4"/>
        <v>1358963701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3256812297</v>
      </c>
      <c r="C27" s="21">
        <v>0</v>
      </c>
      <c r="D27" s="98">
        <v>3339386117</v>
      </c>
      <c r="E27" s="99">
        <v>3339386117</v>
      </c>
      <c r="F27" s="99">
        <v>69413829</v>
      </c>
      <c r="G27" s="99">
        <v>119912772</v>
      </c>
      <c r="H27" s="99">
        <v>100609218</v>
      </c>
      <c r="I27" s="99">
        <v>289935819</v>
      </c>
      <c r="J27" s="99">
        <v>148625208</v>
      </c>
      <c r="K27" s="99">
        <v>130623208</v>
      </c>
      <c r="L27" s="99">
        <v>207144126</v>
      </c>
      <c r="M27" s="99">
        <v>486392542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776328361</v>
      </c>
      <c r="W27" s="99">
        <v>1669693060</v>
      </c>
      <c r="X27" s="99">
        <v>-893364699</v>
      </c>
      <c r="Y27" s="100">
        <v>-53.5</v>
      </c>
      <c r="Z27" s="101">
        <v>3339386117</v>
      </c>
    </row>
    <row r="28" spans="1:26" ht="13.5">
      <c r="A28" s="102" t="s">
        <v>44</v>
      </c>
      <c r="B28" s="18">
        <v>2943161972</v>
      </c>
      <c r="C28" s="18">
        <v>0</v>
      </c>
      <c r="D28" s="58">
        <v>2440334905</v>
      </c>
      <c r="E28" s="59">
        <v>2440334905</v>
      </c>
      <c r="F28" s="59">
        <v>57966235</v>
      </c>
      <c r="G28" s="59">
        <v>94652391</v>
      </c>
      <c r="H28" s="59">
        <v>93227201</v>
      </c>
      <c r="I28" s="59">
        <v>245845827</v>
      </c>
      <c r="J28" s="59">
        <v>124363421</v>
      </c>
      <c r="K28" s="59">
        <v>121465112</v>
      </c>
      <c r="L28" s="59">
        <v>188140099</v>
      </c>
      <c r="M28" s="59">
        <v>433968632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679814459</v>
      </c>
      <c r="W28" s="59">
        <v>1220167454</v>
      </c>
      <c r="X28" s="59">
        <v>-540352995</v>
      </c>
      <c r="Y28" s="60">
        <v>-44.29</v>
      </c>
      <c r="Z28" s="61">
        <v>2440334905</v>
      </c>
    </row>
    <row r="29" spans="1:26" ht="13.5">
      <c r="A29" s="57" t="s">
        <v>103</v>
      </c>
      <c r="B29" s="18">
        <v>17888614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262079</v>
      </c>
      <c r="K29" s="59">
        <v>315799</v>
      </c>
      <c r="L29" s="59">
        <v>135091</v>
      </c>
      <c r="M29" s="59">
        <v>712969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712969</v>
      </c>
      <c r="W29" s="59"/>
      <c r="X29" s="59">
        <v>712969</v>
      </c>
      <c r="Y29" s="60">
        <v>0</v>
      </c>
      <c r="Z29" s="61">
        <v>0</v>
      </c>
    </row>
    <row r="30" spans="1:26" ht="13.5">
      <c r="A30" s="57" t="s">
        <v>48</v>
      </c>
      <c r="B30" s="18">
        <v>37952506</v>
      </c>
      <c r="C30" s="18">
        <v>0</v>
      </c>
      <c r="D30" s="58">
        <v>33188260</v>
      </c>
      <c r="E30" s="59">
        <v>33188260</v>
      </c>
      <c r="F30" s="59">
        <v>0</v>
      </c>
      <c r="G30" s="59">
        <v>2894440</v>
      </c>
      <c r="H30" s="59">
        <v>0</v>
      </c>
      <c r="I30" s="59">
        <v>2894440</v>
      </c>
      <c r="J30" s="59">
        <v>2727840</v>
      </c>
      <c r="K30" s="59">
        <v>0</v>
      </c>
      <c r="L30" s="59">
        <v>1187307</v>
      </c>
      <c r="M30" s="59">
        <v>3915147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6809587</v>
      </c>
      <c r="W30" s="59">
        <v>16594130</v>
      </c>
      <c r="X30" s="59">
        <v>-9784543</v>
      </c>
      <c r="Y30" s="60">
        <v>-58.96</v>
      </c>
      <c r="Z30" s="61">
        <v>33188260</v>
      </c>
    </row>
    <row r="31" spans="1:26" ht="13.5">
      <c r="A31" s="57" t="s">
        <v>49</v>
      </c>
      <c r="B31" s="18">
        <v>257809205</v>
      </c>
      <c r="C31" s="18">
        <v>0</v>
      </c>
      <c r="D31" s="58">
        <v>865862953</v>
      </c>
      <c r="E31" s="59">
        <v>865862953</v>
      </c>
      <c r="F31" s="59">
        <v>11447617</v>
      </c>
      <c r="G31" s="59">
        <v>22365940</v>
      </c>
      <c r="H31" s="59">
        <v>7382017</v>
      </c>
      <c r="I31" s="59">
        <v>41195574</v>
      </c>
      <c r="J31" s="59">
        <v>21271868</v>
      </c>
      <c r="K31" s="59">
        <v>8842298</v>
      </c>
      <c r="L31" s="59">
        <v>17681630</v>
      </c>
      <c r="M31" s="59">
        <v>47795796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88991370</v>
      </c>
      <c r="W31" s="59">
        <v>432931477</v>
      </c>
      <c r="X31" s="59">
        <v>-343940107</v>
      </c>
      <c r="Y31" s="60">
        <v>-79.44</v>
      </c>
      <c r="Z31" s="61">
        <v>865862953</v>
      </c>
    </row>
    <row r="32" spans="1:26" ht="13.5">
      <c r="A32" s="69" t="s">
        <v>50</v>
      </c>
      <c r="B32" s="21">
        <f>SUM(B28:B31)</f>
        <v>3256812297</v>
      </c>
      <c r="C32" s="21">
        <f>SUM(C28:C31)</f>
        <v>0</v>
      </c>
      <c r="D32" s="98">
        <f aca="true" t="shared" si="5" ref="D32:Z32">SUM(D28:D31)</f>
        <v>3339386118</v>
      </c>
      <c r="E32" s="99">
        <f t="shared" si="5"/>
        <v>3339386118</v>
      </c>
      <c r="F32" s="99">
        <f t="shared" si="5"/>
        <v>69413852</v>
      </c>
      <c r="G32" s="99">
        <f t="shared" si="5"/>
        <v>119912771</v>
      </c>
      <c r="H32" s="99">
        <f t="shared" si="5"/>
        <v>100609218</v>
      </c>
      <c r="I32" s="99">
        <f t="shared" si="5"/>
        <v>289935841</v>
      </c>
      <c r="J32" s="99">
        <f t="shared" si="5"/>
        <v>148625208</v>
      </c>
      <c r="K32" s="99">
        <f t="shared" si="5"/>
        <v>130623209</v>
      </c>
      <c r="L32" s="99">
        <f t="shared" si="5"/>
        <v>207144127</v>
      </c>
      <c r="M32" s="99">
        <f t="shared" si="5"/>
        <v>486392544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776328385</v>
      </c>
      <c r="W32" s="99">
        <f t="shared" si="5"/>
        <v>1669693061</v>
      </c>
      <c r="X32" s="99">
        <f t="shared" si="5"/>
        <v>-893364676</v>
      </c>
      <c r="Y32" s="100">
        <f>+IF(W32&lt;&gt;0,(X32/W32)*100,0)</f>
        <v>-53.50472472257582</v>
      </c>
      <c r="Z32" s="101">
        <f t="shared" si="5"/>
        <v>3339386118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6217885871</v>
      </c>
      <c r="C35" s="18">
        <v>0</v>
      </c>
      <c r="D35" s="58">
        <v>12834212572</v>
      </c>
      <c r="E35" s="59">
        <v>12834212572</v>
      </c>
      <c r="F35" s="59">
        <v>8227097193</v>
      </c>
      <c r="G35" s="59">
        <v>6870202789</v>
      </c>
      <c r="H35" s="59">
        <v>9171397159</v>
      </c>
      <c r="I35" s="59">
        <v>9171397159</v>
      </c>
      <c r="J35" s="59">
        <v>8954631742</v>
      </c>
      <c r="K35" s="59">
        <v>19059236294</v>
      </c>
      <c r="L35" s="59">
        <v>-447307005</v>
      </c>
      <c r="M35" s="59">
        <v>-236290930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-236290930</v>
      </c>
      <c r="W35" s="59">
        <v>6417106289</v>
      </c>
      <c r="X35" s="59">
        <v>-6653397219</v>
      </c>
      <c r="Y35" s="60">
        <v>-103.68</v>
      </c>
      <c r="Z35" s="61">
        <v>12834212572</v>
      </c>
    </row>
    <row r="36" spans="1:26" ht="13.5">
      <c r="A36" s="57" t="s">
        <v>53</v>
      </c>
      <c r="B36" s="18">
        <v>42169104883</v>
      </c>
      <c r="C36" s="18">
        <v>0</v>
      </c>
      <c r="D36" s="58">
        <v>47810777775</v>
      </c>
      <c r="E36" s="59">
        <v>47810777775</v>
      </c>
      <c r="F36" s="59">
        <v>30770245164</v>
      </c>
      <c r="G36" s="59">
        <v>33933315194</v>
      </c>
      <c r="H36" s="59">
        <v>34608853171</v>
      </c>
      <c r="I36" s="59">
        <v>34608853171</v>
      </c>
      <c r="J36" s="59">
        <v>33662469261</v>
      </c>
      <c r="K36" s="59">
        <v>33712522105</v>
      </c>
      <c r="L36" s="59">
        <v>31388938945</v>
      </c>
      <c r="M36" s="59">
        <v>33720054875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33720054875</v>
      </c>
      <c r="W36" s="59">
        <v>23905388892</v>
      </c>
      <c r="X36" s="59">
        <v>9814665983</v>
      </c>
      <c r="Y36" s="60">
        <v>41.06</v>
      </c>
      <c r="Z36" s="61">
        <v>47810777775</v>
      </c>
    </row>
    <row r="37" spans="1:26" ht="13.5">
      <c r="A37" s="57" t="s">
        <v>54</v>
      </c>
      <c r="B37" s="18">
        <v>12339696842</v>
      </c>
      <c r="C37" s="18">
        <v>0</v>
      </c>
      <c r="D37" s="58">
        <v>12480440999</v>
      </c>
      <c r="E37" s="59">
        <v>12480440999</v>
      </c>
      <c r="F37" s="59">
        <v>4963071900</v>
      </c>
      <c r="G37" s="59">
        <v>8360461101</v>
      </c>
      <c r="H37" s="59">
        <v>10097023915</v>
      </c>
      <c r="I37" s="59">
        <v>10097023915</v>
      </c>
      <c r="J37" s="59">
        <v>7801019123</v>
      </c>
      <c r="K37" s="59">
        <v>8149276643</v>
      </c>
      <c r="L37" s="59">
        <v>7812821994</v>
      </c>
      <c r="M37" s="59">
        <v>8188679962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8188679962</v>
      </c>
      <c r="W37" s="59">
        <v>6240220504</v>
      </c>
      <c r="X37" s="59">
        <v>1948459458</v>
      </c>
      <c r="Y37" s="60">
        <v>31.22</v>
      </c>
      <c r="Z37" s="61">
        <v>12480440999</v>
      </c>
    </row>
    <row r="38" spans="1:26" ht="13.5">
      <c r="A38" s="57" t="s">
        <v>55</v>
      </c>
      <c r="B38" s="18">
        <v>4611391875</v>
      </c>
      <c r="C38" s="18">
        <v>0</v>
      </c>
      <c r="D38" s="58">
        <v>3822541427</v>
      </c>
      <c r="E38" s="59">
        <v>3822541427</v>
      </c>
      <c r="F38" s="59">
        <v>4377018405</v>
      </c>
      <c r="G38" s="59">
        <v>2743192157</v>
      </c>
      <c r="H38" s="59">
        <v>2632291310</v>
      </c>
      <c r="I38" s="59">
        <v>2632291310</v>
      </c>
      <c r="J38" s="59">
        <v>2802033845</v>
      </c>
      <c r="K38" s="59">
        <v>2871322547</v>
      </c>
      <c r="L38" s="59">
        <v>2860726094</v>
      </c>
      <c r="M38" s="59">
        <v>2919152426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2919152426</v>
      </c>
      <c r="W38" s="59">
        <v>1911270717</v>
      </c>
      <c r="X38" s="59">
        <v>1007881709</v>
      </c>
      <c r="Y38" s="60">
        <v>52.73</v>
      </c>
      <c r="Z38" s="61">
        <v>3822541427</v>
      </c>
    </row>
    <row r="39" spans="1:26" ht="13.5">
      <c r="A39" s="57" t="s">
        <v>56</v>
      </c>
      <c r="B39" s="18">
        <v>31435902037</v>
      </c>
      <c r="C39" s="18">
        <v>0</v>
      </c>
      <c r="D39" s="58">
        <v>44342007922</v>
      </c>
      <c r="E39" s="59">
        <v>44342007922</v>
      </c>
      <c r="F39" s="59">
        <v>29657252048</v>
      </c>
      <c r="G39" s="59">
        <v>29699877835</v>
      </c>
      <c r="H39" s="59">
        <v>31050935103</v>
      </c>
      <c r="I39" s="59">
        <v>31050935103</v>
      </c>
      <c r="J39" s="59">
        <v>32014048033</v>
      </c>
      <c r="K39" s="59">
        <v>41751159209</v>
      </c>
      <c r="L39" s="59">
        <v>20268083851</v>
      </c>
      <c r="M39" s="59">
        <v>22375931556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22375931556</v>
      </c>
      <c r="W39" s="59">
        <v>22171003962</v>
      </c>
      <c r="X39" s="59">
        <v>204927594</v>
      </c>
      <c r="Y39" s="60">
        <v>0.92</v>
      </c>
      <c r="Z39" s="61">
        <v>44342007922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1787724776</v>
      </c>
      <c r="C42" s="18">
        <v>0</v>
      </c>
      <c r="D42" s="58">
        <v>2593855030</v>
      </c>
      <c r="E42" s="59">
        <v>2593855030</v>
      </c>
      <c r="F42" s="59">
        <v>994918043</v>
      </c>
      <c r="G42" s="59">
        <v>-177005691</v>
      </c>
      <c r="H42" s="59">
        <v>-178002918</v>
      </c>
      <c r="I42" s="59">
        <v>639909434</v>
      </c>
      <c r="J42" s="59">
        <v>-167311341</v>
      </c>
      <c r="K42" s="59">
        <v>255880771</v>
      </c>
      <c r="L42" s="59">
        <v>388355906</v>
      </c>
      <c r="M42" s="59">
        <v>476925336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1116834770</v>
      </c>
      <c r="W42" s="59">
        <v>1816428648</v>
      </c>
      <c r="X42" s="59">
        <v>-699593878</v>
      </c>
      <c r="Y42" s="60">
        <v>-38.51</v>
      </c>
      <c r="Z42" s="61">
        <v>2593855030</v>
      </c>
    </row>
    <row r="43" spans="1:26" ht="13.5">
      <c r="A43" s="57" t="s">
        <v>59</v>
      </c>
      <c r="B43" s="18">
        <v>-1573222012</v>
      </c>
      <c r="C43" s="18">
        <v>0</v>
      </c>
      <c r="D43" s="58">
        <v>-2313190043</v>
      </c>
      <c r="E43" s="59">
        <v>-2313190043</v>
      </c>
      <c r="F43" s="59">
        <v>-316173231</v>
      </c>
      <c r="G43" s="59">
        <v>-175947433</v>
      </c>
      <c r="H43" s="59">
        <v>-49522210</v>
      </c>
      <c r="I43" s="59">
        <v>-541642874</v>
      </c>
      <c r="J43" s="59">
        <v>-58371269</v>
      </c>
      <c r="K43" s="59">
        <v>-83316950</v>
      </c>
      <c r="L43" s="59">
        <v>-264832218</v>
      </c>
      <c r="M43" s="59">
        <v>-406520437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-948163311</v>
      </c>
      <c r="W43" s="59">
        <v>-1023442632</v>
      </c>
      <c r="X43" s="59">
        <v>75279321</v>
      </c>
      <c r="Y43" s="60">
        <v>-7.36</v>
      </c>
      <c r="Z43" s="61">
        <v>-2313190043</v>
      </c>
    </row>
    <row r="44" spans="1:26" ht="13.5">
      <c r="A44" s="57" t="s">
        <v>60</v>
      </c>
      <c r="B44" s="18">
        <v>-77558079</v>
      </c>
      <c r="C44" s="18">
        <v>0</v>
      </c>
      <c r="D44" s="58">
        <v>-158756429</v>
      </c>
      <c r="E44" s="59">
        <v>-158756429</v>
      </c>
      <c r="F44" s="59">
        <v>-53874437</v>
      </c>
      <c r="G44" s="59">
        <v>-15876626</v>
      </c>
      <c r="H44" s="59">
        <v>-9836002</v>
      </c>
      <c r="I44" s="59">
        <v>-79587065</v>
      </c>
      <c r="J44" s="59">
        <v>-16212436</v>
      </c>
      <c r="K44" s="59">
        <v>-11938388</v>
      </c>
      <c r="L44" s="59">
        <v>-19492129</v>
      </c>
      <c r="M44" s="59">
        <v>-47642953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-127230018</v>
      </c>
      <c r="W44" s="59">
        <v>-20935707</v>
      </c>
      <c r="X44" s="59">
        <v>-106294311</v>
      </c>
      <c r="Y44" s="60">
        <v>507.72</v>
      </c>
      <c r="Z44" s="61">
        <v>-158756429</v>
      </c>
    </row>
    <row r="45" spans="1:26" ht="13.5">
      <c r="A45" s="69" t="s">
        <v>61</v>
      </c>
      <c r="B45" s="21">
        <v>465204890</v>
      </c>
      <c r="C45" s="21">
        <v>0</v>
      </c>
      <c r="D45" s="98">
        <v>665406022</v>
      </c>
      <c r="E45" s="99">
        <v>665406022</v>
      </c>
      <c r="F45" s="99">
        <v>1387271265</v>
      </c>
      <c r="G45" s="99">
        <v>986687966</v>
      </c>
      <c r="H45" s="99">
        <v>749326836</v>
      </c>
      <c r="I45" s="99">
        <v>749326836</v>
      </c>
      <c r="J45" s="99">
        <v>507431790</v>
      </c>
      <c r="K45" s="99">
        <v>668057223</v>
      </c>
      <c r="L45" s="99">
        <v>772088782</v>
      </c>
      <c r="M45" s="99">
        <v>772088782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772088782</v>
      </c>
      <c r="W45" s="99">
        <v>1315547773</v>
      </c>
      <c r="X45" s="99">
        <v>-543458991</v>
      </c>
      <c r="Y45" s="100">
        <v>-41.31</v>
      </c>
      <c r="Z45" s="101">
        <v>665406022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911880766</v>
      </c>
      <c r="C49" s="51">
        <v>0</v>
      </c>
      <c r="D49" s="128">
        <v>586610379</v>
      </c>
      <c r="E49" s="53">
        <v>1091132161</v>
      </c>
      <c r="F49" s="53">
        <v>0</v>
      </c>
      <c r="G49" s="53">
        <v>0</v>
      </c>
      <c r="H49" s="53">
        <v>0</v>
      </c>
      <c r="I49" s="53">
        <v>2766638333</v>
      </c>
      <c r="J49" s="53">
        <v>0</v>
      </c>
      <c r="K49" s="53">
        <v>0</v>
      </c>
      <c r="L49" s="53">
        <v>0</v>
      </c>
      <c r="M49" s="53">
        <v>433326900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724689220</v>
      </c>
      <c r="W49" s="53">
        <v>1703546382</v>
      </c>
      <c r="X49" s="53">
        <v>8747287073</v>
      </c>
      <c r="Y49" s="53">
        <v>16965111214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655692022</v>
      </c>
      <c r="C51" s="51">
        <v>0</v>
      </c>
      <c r="D51" s="128">
        <v>330131831</v>
      </c>
      <c r="E51" s="53">
        <v>350846880</v>
      </c>
      <c r="F51" s="53">
        <v>0</v>
      </c>
      <c r="G51" s="53">
        <v>0</v>
      </c>
      <c r="H51" s="53">
        <v>0</v>
      </c>
      <c r="I51" s="53">
        <v>2436994095</v>
      </c>
      <c r="J51" s="53">
        <v>0</v>
      </c>
      <c r="K51" s="53">
        <v>0</v>
      </c>
      <c r="L51" s="53">
        <v>0</v>
      </c>
      <c r="M51" s="53">
        <v>4545462613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132842338</v>
      </c>
      <c r="W51" s="53">
        <v>1013721616</v>
      </c>
      <c r="X51" s="53">
        <v>3303726234</v>
      </c>
      <c r="Y51" s="53">
        <v>12769417629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76.9411977715565</v>
      </c>
      <c r="C58" s="5">
        <f>IF(C67=0,0,+(C76/C67)*100)</f>
        <v>0</v>
      </c>
      <c r="D58" s="6">
        <f aca="true" t="shared" si="6" ref="D58:Z58">IF(D67=0,0,+(D76/D67)*100)</f>
        <v>77.9881697930796</v>
      </c>
      <c r="E58" s="7">
        <f t="shared" si="6"/>
        <v>77.9881697930796</v>
      </c>
      <c r="F58" s="7">
        <f t="shared" si="6"/>
        <v>60.66729385414267</v>
      </c>
      <c r="G58" s="7">
        <f t="shared" si="6"/>
        <v>79.30177221407712</v>
      </c>
      <c r="H58" s="7">
        <f t="shared" si="6"/>
        <v>64.60540170630784</v>
      </c>
      <c r="I58" s="7">
        <f t="shared" si="6"/>
        <v>67.62672474696943</v>
      </c>
      <c r="J58" s="7">
        <f t="shared" si="6"/>
        <v>66.20747882875415</v>
      </c>
      <c r="K58" s="7">
        <f t="shared" si="6"/>
        <v>65.29823335850683</v>
      </c>
      <c r="L58" s="7">
        <f t="shared" si="6"/>
        <v>60.73227689948748</v>
      </c>
      <c r="M58" s="7">
        <f t="shared" si="6"/>
        <v>64.22664243479777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65.9638695927975</v>
      </c>
      <c r="W58" s="7">
        <f t="shared" si="6"/>
        <v>76.54794894728877</v>
      </c>
      <c r="X58" s="7">
        <f t="shared" si="6"/>
        <v>0</v>
      </c>
      <c r="Y58" s="7">
        <f t="shared" si="6"/>
        <v>0</v>
      </c>
      <c r="Z58" s="8">
        <f t="shared" si="6"/>
        <v>77.9881697930796</v>
      </c>
    </row>
    <row r="59" spans="1:26" ht="13.5">
      <c r="A59" s="36" t="s">
        <v>31</v>
      </c>
      <c r="B59" s="9">
        <f aca="true" t="shared" si="7" ref="B59:Z66">IF(B68=0,0,+(B77/B68)*100)</f>
        <v>29.733629233698228</v>
      </c>
      <c r="C59" s="9">
        <f t="shared" si="7"/>
        <v>0</v>
      </c>
      <c r="D59" s="2">
        <f t="shared" si="7"/>
        <v>80.85939848567892</v>
      </c>
      <c r="E59" s="10">
        <f t="shared" si="7"/>
        <v>80.85939848567892</v>
      </c>
      <c r="F59" s="10">
        <f t="shared" si="7"/>
        <v>73.29745432384718</v>
      </c>
      <c r="G59" s="10">
        <f t="shared" si="7"/>
        <v>70.62719368398764</v>
      </c>
      <c r="H59" s="10">
        <f t="shared" si="7"/>
        <v>75.98934595871138</v>
      </c>
      <c r="I59" s="10">
        <f t="shared" si="7"/>
        <v>73.25098985320302</v>
      </c>
      <c r="J59" s="10">
        <f t="shared" si="7"/>
        <v>51.67889361832425</v>
      </c>
      <c r="K59" s="10">
        <f t="shared" si="7"/>
        <v>74.80328195024809</v>
      </c>
      <c r="L59" s="10">
        <f t="shared" si="7"/>
        <v>63.92131201225906</v>
      </c>
      <c r="M59" s="10">
        <f t="shared" si="7"/>
        <v>62.64450278089859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67.80973217422746</v>
      </c>
      <c r="W59" s="10">
        <f t="shared" si="7"/>
        <v>78.56982859742102</v>
      </c>
      <c r="X59" s="10">
        <f t="shared" si="7"/>
        <v>0</v>
      </c>
      <c r="Y59" s="10">
        <f t="shared" si="7"/>
        <v>0</v>
      </c>
      <c r="Z59" s="11">
        <f t="shared" si="7"/>
        <v>80.85939848567892</v>
      </c>
    </row>
    <row r="60" spans="1:26" ht="13.5">
      <c r="A60" s="37" t="s">
        <v>32</v>
      </c>
      <c r="B60" s="12">
        <f t="shared" si="7"/>
        <v>93.33364798419733</v>
      </c>
      <c r="C60" s="12">
        <f t="shared" si="7"/>
        <v>0</v>
      </c>
      <c r="D60" s="3">
        <f t="shared" si="7"/>
        <v>77.98946950020039</v>
      </c>
      <c r="E60" s="13">
        <f t="shared" si="7"/>
        <v>77.98946950020039</v>
      </c>
      <c r="F60" s="13">
        <f t="shared" si="7"/>
        <v>57.912837295572594</v>
      </c>
      <c r="G60" s="13">
        <f t="shared" si="7"/>
        <v>88.49146342048387</v>
      </c>
      <c r="H60" s="13">
        <f t="shared" si="7"/>
        <v>66.84469805140974</v>
      </c>
      <c r="I60" s="13">
        <f t="shared" si="7"/>
        <v>70.0193982371541</v>
      </c>
      <c r="J60" s="13">
        <f t="shared" si="7"/>
        <v>76.96104598558442</v>
      </c>
      <c r="K60" s="13">
        <f t="shared" si="7"/>
        <v>67.17170957490013</v>
      </c>
      <c r="L60" s="13">
        <f t="shared" si="7"/>
        <v>66.07704932107251</v>
      </c>
      <c r="M60" s="13">
        <f t="shared" si="7"/>
        <v>70.30438584871384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70.15496523790257</v>
      </c>
      <c r="W60" s="13">
        <f t="shared" si="7"/>
        <v>76.42203015643881</v>
      </c>
      <c r="X60" s="13">
        <f t="shared" si="7"/>
        <v>0</v>
      </c>
      <c r="Y60" s="13">
        <f t="shared" si="7"/>
        <v>0</v>
      </c>
      <c r="Z60" s="14">
        <f t="shared" si="7"/>
        <v>77.98946950020039</v>
      </c>
    </row>
    <row r="61" spans="1:26" ht="13.5">
      <c r="A61" s="38" t="s">
        <v>106</v>
      </c>
      <c r="B61" s="12">
        <f t="shared" si="7"/>
        <v>31.853112298366103</v>
      </c>
      <c r="C61" s="12">
        <f t="shared" si="7"/>
        <v>0</v>
      </c>
      <c r="D61" s="3">
        <f t="shared" si="7"/>
        <v>79.79108485821635</v>
      </c>
      <c r="E61" s="13">
        <f t="shared" si="7"/>
        <v>79.79108485821635</v>
      </c>
      <c r="F61" s="13">
        <f t="shared" si="7"/>
        <v>73.67561565895207</v>
      </c>
      <c r="G61" s="13">
        <f t="shared" si="7"/>
        <v>103.49568809585772</v>
      </c>
      <c r="H61" s="13">
        <f t="shared" si="7"/>
        <v>92.09652158563415</v>
      </c>
      <c r="I61" s="13">
        <f t="shared" si="7"/>
        <v>89.26970179258318</v>
      </c>
      <c r="J61" s="13">
        <f t="shared" si="7"/>
        <v>96.5048113528125</v>
      </c>
      <c r="K61" s="13">
        <f t="shared" si="7"/>
        <v>98.76582375256488</v>
      </c>
      <c r="L61" s="13">
        <f t="shared" si="7"/>
        <v>88.12007154997976</v>
      </c>
      <c r="M61" s="13">
        <f t="shared" si="7"/>
        <v>94.65041832833847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91.67569578254138</v>
      </c>
      <c r="W61" s="13">
        <f t="shared" si="7"/>
        <v>77.90914799042487</v>
      </c>
      <c r="X61" s="13">
        <f t="shared" si="7"/>
        <v>0</v>
      </c>
      <c r="Y61" s="13">
        <f t="shared" si="7"/>
        <v>0</v>
      </c>
      <c r="Z61" s="14">
        <f t="shared" si="7"/>
        <v>79.79108485821635</v>
      </c>
    </row>
    <row r="62" spans="1:26" ht="13.5">
      <c r="A62" s="38" t="s">
        <v>107</v>
      </c>
      <c r="B62" s="12">
        <f t="shared" si="7"/>
        <v>44.955161147520876</v>
      </c>
      <c r="C62" s="12">
        <f t="shared" si="7"/>
        <v>0</v>
      </c>
      <c r="D62" s="3">
        <f t="shared" si="7"/>
        <v>75.35509725210628</v>
      </c>
      <c r="E62" s="13">
        <f t="shared" si="7"/>
        <v>75.35509725210628</v>
      </c>
      <c r="F62" s="13">
        <f t="shared" si="7"/>
        <v>33.27375390706466</v>
      </c>
      <c r="G62" s="13">
        <f t="shared" si="7"/>
        <v>54.80874267648092</v>
      </c>
      <c r="H62" s="13">
        <f t="shared" si="7"/>
        <v>30.932431943827275</v>
      </c>
      <c r="I62" s="13">
        <f t="shared" si="7"/>
        <v>37.50845339292324</v>
      </c>
      <c r="J62" s="13">
        <f t="shared" si="7"/>
        <v>59.15393923175268</v>
      </c>
      <c r="K62" s="13">
        <f t="shared" si="7"/>
        <v>34.75513965561688</v>
      </c>
      <c r="L62" s="13">
        <f t="shared" si="7"/>
        <v>44.52515491434485</v>
      </c>
      <c r="M62" s="13">
        <f t="shared" si="7"/>
        <v>44.5732039038047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40.98791989989225</v>
      </c>
      <c r="W62" s="13">
        <f t="shared" si="7"/>
        <v>73.57335387411872</v>
      </c>
      <c r="X62" s="13">
        <f t="shared" si="7"/>
        <v>0</v>
      </c>
      <c r="Y62" s="13">
        <f t="shared" si="7"/>
        <v>0</v>
      </c>
      <c r="Z62" s="14">
        <f t="shared" si="7"/>
        <v>75.35509725210628</v>
      </c>
    </row>
    <row r="63" spans="1:26" ht="13.5">
      <c r="A63" s="38" t="s">
        <v>108</v>
      </c>
      <c r="B63" s="12">
        <f t="shared" si="7"/>
        <v>39.34819647872841</v>
      </c>
      <c r="C63" s="12">
        <f t="shared" si="7"/>
        <v>0</v>
      </c>
      <c r="D63" s="3">
        <f t="shared" si="7"/>
        <v>75.92454527772104</v>
      </c>
      <c r="E63" s="13">
        <f t="shared" si="7"/>
        <v>75.92454527772104</v>
      </c>
      <c r="F63" s="13">
        <f t="shared" si="7"/>
        <v>54.11389538716226</v>
      </c>
      <c r="G63" s="13">
        <f t="shared" si="7"/>
        <v>52.70569400905367</v>
      </c>
      <c r="H63" s="13">
        <f t="shared" si="7"/>
        <v>43.61860842514862</v>
      </c>
      <c r="I63" s="13">
        <f t="shared" si="7"/>
        <v>50.00144588865139</v>
      </c>
      <c r="J63" s="13">
        <f t="shared" si="7"/>
        <v>44.16193750593361</v>
      </c>
      <c r="K63" s="13">
        <f t="shared" si="7"/>
        <v>41.79059437208277</v>
      </c>
      <c r="L63" s="13">
        <f t="shared" si="7"/>
        <v>39.443191987866605</v>
      </c>
      <c r="M63" s="13">
        <f t="shared" si="7"/>
        <v>41.972041400622516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45.60399615373572</v>
      </c>
      <c r="W63" s="13">
        <f t="shared" si="7"/>
        <v>73.0778500013524</v>
      </c>
      <c r="X63" s="13">
        <f t="shared" si="7"/>
        <v>0</v>
      </c>
      <c r="Y63" s="13">
        <f t="shared" si="7"/>
        <v>0</v>
      </c>
      <c r="Z63" s="14">
        <f t="shared" si="7"/>
        <v>75.92454527772104</v>
      </c>
    </row>
    <row r="64" spans="1:26" ht="13.5">
      <c r="A64" s="38" t="s">
        <v>109</v>
      </c>
      <c r="B64" s="12">
        <f t="shared" si="7"/>
        <v>42.87015065675209</v>
      </c>
      <c r="C64" s="12">
        <f t="shared" si="7"/>
        <v>0</v>
      </c>
      <c r="D64" s="3">
        <f t="shared" si="7"/>
        <v>76.06670722973266</v>
      </c>
      <c r="E64" s="13">
        <f t="shared" si="7"/>
        <v>76.06670722973266</v>
      </c>
      <c r="F64" s="13">
        <f t="shared" si="7"/>
        <v>26.170716439829523</v>
      </c>
      <c r="G64" s="13">
        <f t="shared" si="7"/>
        <v>98.9684198195447</v>
      </c>
      <c r="H64" s="13">
        <f t="shared" si="7"/>
        <v>35.453520428960786</v>
      </c>
      <c r="I64" s="13">
        <f t="shared" si="7"/>
        <v>39.90957791717666</v>
      </c>
      <c r="J64" s="13">
        <f t="shared" si="7"/>
        <v>34.426542051037565</v>
      </c>
      <c r="K64" s="13">
        <f t="shared" si="7"/>
        <v>32.84002305461166</v>
      </c>
      <c r="L64" s="13">
        <f t="shared" si="7"/>
        <v>33.99547207262189</v>
      </c>
      <c r="M64" s="13">
        <f t="shared" si="7"/>
        <v>33.77994485625309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36.59540756167981</v>
      </c>
      <c r="W64" s="13">
        <f t="shared" si="7"/>
        <v>80.25952322293195</v>
      </c>
      <c r="X64" s="13">
        <f t="shared" si="7"/>
        <v>0</v>
      </c>
      <c r="Y64" s="13">
        <f t="shared" si="7"/>
        <v>0</v>
      </c>
      <c r="Z64" s="14">
        <f t="shared" si="7"/>
        <v>76.06670722973266</v>
      </c>
    </row>
    <row r="65" spans="1:26" ht="13.5">
      <c r="A65" s="38" t="s">
        <v>110</v>
      </c>
      <c r="B65" s="12">
        <f t="shared" si="7"/>
        <v>569.6426257967648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5.294057149261939</v>
      </c>
      <c r="G65" s="13">
        <f t="shared" si="7"/>
        <v>23.274129145301938</v>
      </c>
      <c r="H65" s="13">
        <f t="shared" si="7"/>
        <v>20.384403917174986</v>
      </c>
      <c r="I65" s="13">
        <f t="shared" si="7"/>
        <v>11.504335432107418</v>
      </c>
      <c r="J65" s="13">
        <f t="shared" si="7"/>
        <v>14.819563625967591</v>
      </c>
      <c r="K65" s="13">
        <f t="shared" si="7"/>
        <v>20.89296071961737</v>
      </c>
      <c r="L65" s="13">
        <f t="shared" si="7"/>
        <v>30.909610198271984</v>
      </c>
      <c r="M65" s="13">
        <f t="shared" si="7"/>
        <v>19.335161098498084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14.918036736714374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53.6859452485235</v>
      </c>
      <c r="C66" s="15">
        <f t="shared" si="7"/>
        <v>0</v>
      </c>
      <c r="D66" s="4">
        <f t="shared" si="7"/>
        <v>68.61559147876545</v>
      </c>
      <c r="E66" s="16">
        <f t="shared" si="7"/>
        <v>68.61559147876545</v>
      </c>
      <c r="F66" s="16">
        <f t="shared" si="7"/>
        <v>17.377741529000666</v>
      </c>
      <c r="G66" s="16">
        <f t="shared" si="7"/>
        <v>12.981236603081955</v>
      </c>
      <c r="H66" s="16">
        <f t="shared" si="7"/>
        <v>8.303210315696933</v>
      </c>
      <c r="I66" s="16">
        <f t="shared" si="7"/>
        <v>11.817421071365528</v>
      </c>
      <c r="J66" s="16">
        <f t="shared" si="7"/>
        <v>8.278493721459235</v>
      </c>
      <c r="K66" s="16">
        <f t="shared" si="7"/>
        <v>13.959345649995955</v>
      </c>
      <c r="L66" s="16">
        <f t="shared" si="7"/>
        <v>4.9100365261254515</v>
      </c>
      <c r="M66" s="16">
        <f t="shared" si="7"/>
        <v>8.935698670414165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10.209104883285306</v>
      </c>
      <c r="W66" s="16">
        <f t="shared" si="7"/>
        <v>71.15550397308824</v>
      </c>
      <c r="X66" s="16">
        <f t="shared" si="7"/>
        <v>0</v>
      </c>
      <c r="Y66" s="16">
        <f t="shared" si="7"/>
        <v>0</v>
      </c>
      <c r="Z66" s="17">
        <f t="shared" si="7"/>
        <v>68.61559147876545</v>
      </c>
    </row>
    <row r="67" spans="1:26" ht="13.5" hidden="1">
      <c r="A67" s="40" t="s">
        <v>112</v>
      </c>
      <c r="B67" s="23">
        <v>9604214057</v>
      </c>
      <c r="C67" s="23"/>
      <c r="D67" s="24">
        <v>11674826563</v>
      </c>
      <c r="E67" s="25">
        <v>11674826563</v>
      </c>
      <c r="F67" s="25">
        <v>1130585926</v>
      </c>
      <c r="G67" s="25">
        <v>932824607</v>
      </c>
      <c r="H67" s="25">
        <v>1000401779</v>
      </c>
      <c r="I67" s="25">
        <v>3063812312</v>
      </c>
      <c r="J67" s="25">
        <v>1061362315</v>
      </c>
      <c r="K67" s="25">
        <v>971663185</v>
      </c>
      <c r="L67" s="25">
        <v>899622698</v>
      </c>
      <c r="M67" s="25">
        <v>2932648198</v>
      </c>
      <c r="N67" s="25"/>
      <c r="O67" s="25"/>
      <c r="P67" s="25"/>
      <c r="Q67" s="25"/>
      <c r="R67" s="25"/>
      <c r="S67" s="25"/>
      <c r="T67" s="25"/>
      <c r="U67" s="25"/>
      <c r="V67" s="25">
        <v>5996460510</v>
      </c>
      <c r="W67" s="25">
        <v>5772974500</v>
      </c>
      <c r="X67" s="25"/>
      <c r="Y67" s="24"/>
      <c r="Z67" s="26">
        <v>11674826563</v>
      </c>
    </row>
    <row r="68" spans="1:26" ht="13.5" hidden="1">
      <c r="A68" s="36" t="s">
        <v>31</v>
      </c>
      <c r="B68" s="18">
        <v>2037297927</v>
      </c>
      <c r="C68" s="18"/>
      <c r="D68" s="19">
        <v>2352098280</v>
      </c>
      <c r="E68" s="20">
        <v>2352098280</v>
      </c>
      <c r="F68" s="20">
        <v>276039393</v>
      </c>
      <c r="G68" s="20">
        <v>194155415</v>
      </c>
      <c r="H68" s="20">
        <v>181349025</v>
      </c>
      <c r="I68" s="20">
        <v>651543833</v>
      </c>
      <c r="J68" s="20">
        <v>270346343</v>
      </c>
      <c r="K68" s="20">
        <v>223612043</v>
      </c>
      <c r="L68" s="20">
        <v>192403751</v>
      </c>
      <c r="M68" s="20">
        <v>686362137</v>
      </c>
      <c r="N68" s="20"/>
      <c r="O68" s="20"/>
      <c r="P68" s="20"/>
      <c r="Q68" s="20"/>
      <c r="R68" s="20"/>
      <c r="S68" s="20"/>
      <c r="T68" s="20"/>
      <c r="U68" s="20"/>
      <c r="V68" s="20">
        <v>1337905970</v>
      </c>
      <c r="W68" s="20">
        <v>1175523561</v>
      </c>
      <c r="X68" s="20"/>
      <c r="Y68" s="19"/>
      <c r="Z68" s="22">
        <v>2352098280</v>
      </c>
    </row>
    <row r="69" spans="1:26" ht="13.5" hidden="1">
      <c r="A69" s="37" t="s">
        <v>32</v>
      </c>
      <c r="B69" s="18">
        <v>6864115905</v>
      </c>
      <c r="C69" s="18"/>
      <c r="D69" s="19">
        <v>8600985492</v>
      </c>
      <c r="E69" s="20">
        <v>8600985492</v>
      </c>
      <c r="F69" s="20">
        <v>826605054</v>
      </c>
      <c r="G69" s="20">
        <v>671076687</v>
      </c>
      <c r="H69" s="20">
        <v>752457777</v>
      </c>
      <c r="I69" s="20">
        <v>2250139518</v>
      </c>
      <c r="J69" s="20">
        <v>724354304</v>
      </c>
      <c r="K69" s="20">
        <v>681771445</v>
      </c>
      <c r="L69" s="20">
        <v>635390907</v>
      </c>
      <c r="M69" s="20">
        <v>2041516656</v>
      </c>
      <c r="N69" s="20"/>
      <c r="O69" s="20"/>
      <c r="P69" s="20"/>
      <c r="Q69" s="20"/>
      <c r="R69" s="20"/>
      <c r="S69" s="20"/>
      <c r="T69" s="20"/>
      <c r="U69" s="20"/>
      <c r="V69" s="20">
        <v>4291656174</v>
      </c>
      <c r="W69" s="20">
        <v>4256075687</v>
      </c>
      <c r="X69" s="20"/>
      <c r="Y69" s="19"/>
      <c r="Z69" s="22">
        <v>8600985492</v>
      </c>
    </row>
    <row r="70" spans="1:26" ht="13.5" hidden="1">
      <c r="A70" s="38" t="s">
        <v>106</v>
      </c>
      <c r="B70" s="18">
        <v>3421262600</v>
      </c>
      <c r="C70" s="18"/>
      <c r="D70" s="19">
        <v>4911780885</v>
      </c>
      <c r="E70" s="20">
        <v>4911780885</v>
      </c>
      <c r="F70" s="20">
        <v>486585997</v>
      </c>
      <c r="G70" s="20">
        <v>449158408</v>
      </c>
      <c r="H70" s="20">
        <v>423848238</v>
      </c>
      <c r="I70" s="20">
        <v>1359592643</v>
      </c>
      <c r="J70" s="20">
        <v>427200432</v>
      </c>
      <c r="K70" s="20">
        <v>338085181</v>
      </c>
      <c r="L70" s="20">
        <v>334370465</v>
      </c>
      <c r="M70" s="20">
        <v>1099656078</v>
      </c>
      <c r="N70" s="20"/>
      <c r="O70" s="20"/>
      <c r="P70" s="20"/>
      <c r="Q70" s="20"/>
      <c r="R70" s="20"/>
      <c r="S70" s="20"/>
      <c r="T70" s="20"/>
      <c r="U70" s="20"/>
      <c r="V70" s="20">
        <v>2459248721</v>
      </c>
      <c r="W70" s="20">
        <v>2450242158</v>
      </c>
      <c r="X70" s="20"/>
      <c r="Y70" s="19"/>
      <c r="Z70" s="22">
        <v>4911780885</v>
      </c>
    </row>
    <row r="71" spans="1:26" ht="13.5" hidden="1">
      <c r="A71" s="38" t="s">
        <v>107</v>
      </c>
      <c r="B71" s="18">
        <v>1657206661</v>
      </c>
      <c r="C71" s="18"/>
      <c r="D71" s="19">
        <v>2302367718</v>
      </c>
      <c r="E71" s="20">
        <v>2302367718</v>
      </c>
      <c r="F71" s="20">
        <v>197738281</v>
      </c>
      <c r="G71" s="20">
        <v>128929991</v>
      </c>
      <c r="H71" s="20">
        <v>211855140</v>
      </c>
      <c r="I71" s="20">
        <v>538523412</v>
      </c>
      <c r="J71" s="20">
        <v>138665477</v>
      </c>
      <c r="K71" s="20">
        <v>205055519</v>
      </c>
      <c r="L71" s="20">
        <v>178908222</v>
      </c>
      <c r="M71" s="20">
        <v>522629218</v>
      </c>
      <c r="N71" s="20"/>
      <c r="O71" s="20"/>
      <c r="P71" s="20"/>
      <c r="Q71" s="20"/>
      <c r="R71" s="20"/>
      <c r="S71" s="20"/>
      <c r="T71" s="20"/>
      <c r="U71" s="20"/>
      <c r="V71" s="20">
        <v>1061152630</v>
      </c>
      <c r="W71" s="20">
        <v>1132929092</v>
      </c>
      <c r="X71" s="20"/>
      <c r="Y71" s="19"/>
      <c r="Z71" s="22">
        <v>2302367718</v>
      </c>
    </row>
    <row r="72" spans="1:26" ht="13.5" hidden="1">
      <c r="A72" s="38" t="s">
        <v>108</v>
      </c>
      <c r="B72" s="18">
        <v>657745971</v>
      </c>
      <c r="C72" s="18"/>
      <c r="D72" s="19">
        <v>825035175</v>
      </c>
      <c r="E72" s="20">
        <v>825035175</v>
      </c>
      <c r="F72" s="20">
        <v>63923818</v>
      </c>
      <c r="G72" s="20">
        <v>71010284</v>
      </c>
      <c r="H72" s="20">
        <v>71271265</v>
      </c>
      <c r="I72" s="20">
        <v>206205367</v>
      </c>
      <c r="J72" s="20">
        <v>92660733</v>
      </c>
      <c r="K72" s="20">
        <v>82698551</v>
      </c>
      <c r="L72" s="20">
        <v>74307300</v>
      </c>
      <c r="M72" s="20">
        <v>249666584</v>
      </c>
      <c r="N72" s="20"/>
      <c r="O72" s="20"/>
      <c r="P72" s="20"/>
      <c r="Q72" s="20"/>
      <c r="R72" s="20"/>
      <c r="S72" s="20"/>
      <c r="T72" s="20"/>
      <c r="U72" s="20"/>
      <c r="V72" s="20">
        <v>455871951</v>
      </c>
      <c r="W72" s="20">
        <v>417551258</v>
      </c>
      <c r="X72" s="20"/>
      <c r="Y72" s="19"/>
      <c r="Z72" s="22">
        <v>825035175</v>
      </c>
    </row>
    <row r="73" spans="1:26" ht="13.5" hidden="1">
      <c r="A73" s="38" t="s">
        <v>109</v>
      </c>
      <c r="B73" s="18">
        <v>400944061</v>
      </c>
      <c r="C73" s="18"/>
      <c r="D73" s="19">
        <v>561801714</v>
      </c>
      <c r="E73" s="20">
        <v>561801714</v>
      </c>
      <c r="F73" s="20">
        <v>75109392</v>
      </c>
      <c r="G73" s="20">
        <v>20846271</v>
      </c>
      <c r="H73" s="20">
        <v>44711966</v>
      </c>
      <c r="I73" s="20">
        <v>140667629</v>
      </c>
      <c r="J73" s="20">
        <v>63749949</v>
      </c>
      <c r="K73" s="20">
        <v>54670190</v>
      </c>
      <c r="L73" s="20">
        <v>47164184</v>
      </c>
      <c r="M73" s="20">
        <v>165584323</v>
      </c>
      <c r="N73" s="20"/>
      <c r="O73" s="20"/>
      <c r="P73" s="20"/>
      <c r="Q73" s="20"/>
      <c r="R73" s="20"/>
      <c r="S73" s="20"/>
      <c r="T73" s="20"/>
      <c r="U73" s="20"/>
      <c r="V73" s="20">
        <v>306251952</v>
      </c>
      <c r="W73" s="20">
        <v>255353179</v>
      </c>
      <c r="X73" s="20"/>
      <c r="Y73" s="19"/>
      <c r="Z73" s="22">
        <v>561801714</v>
      </c>
    </row>
    <row r="74" spans="1:26" ht="13.5" hidden="1">
      <c r="A74" s="38" t="s">
        <v>110</v>
      </c>
      <c r="B74" s="18">
        <v>726956612</v>
      </c>
      <c r="C74" s="18"/>
      <c r="D74" s="19"/>
      <c r="E74" s="20"/>
      <c r="F74" s="20">
        <v>3247566</v>
      </c>
      <c r="G74" s="20">
        <v>1131733</v>
      </c>
      <c r="H74" s="20">
        <v>771168</v>
      </c>
      <c r="I74" s="20">
        <v>5150467</v>
      </c>
      <c r="J74" s="20">
        <v>2077713</v>
      </c>
      <c r="K74" s="20">
        <v>1262004</v>
      </c>
      <c r="L74" s="20">
        <v>640736</v>
      </c>
      <c r="M74" s="20">
        <v>3980453</v>
      </c>
      <c r="N74" s="20"/>
      <c r="O74" s="20"/>
      <c r="P74" s="20"/>
      <c r="Q74" s="20"/>
      <c r="R74" s="20"/>
      <c r="S74" s="20"/>
      <c r="T74" s="20"/>
      <c r="U74" s="20"/>
      <c r="V74" s="20">
        <v>9130920</v>
      </c>
      <c r="W74" s="20"/>
      <c r="X74" s="20"/>
      <c r="Y74" s="19"/>
      <c r="Z74" s="22"/>
    </row>
    <row r="75" spans="1:26" ht="13.5" hidden="1">
      <c r="A75" s="39" t="s">
        <v>111</v>
      </c>
      <c r="B75" s="27">
        <v>702800225</v>
      </c>
      <c r="C75" s="27"/>
      <c r="D75" s="28">
        <v>721742791</v>
      </c>
      <c r="E75" s="29">
        <v>721742791</v>
      </c>
      <c r="F75" s="29">
        <v>27941479</v>
      </c>
      <c r="G75" s="29">
        <v>67592505</v>
      </c>
      <c r="H75" s="29">
        <v>66594977</v>
      </c>
      <c r="I75" s="29">
        <v>162128961</v>
      </c>
      <c r="J75" s="29">
        <v>66661668</v>
      </c>
      <c r="K75" s="29">
        <v>66279697</v>
      </c>
      <c r="L75" s="29">
        <v>71828040</v>
      </c>
      <c r="M75" s="29">
        <v>204769405</v>
      </c>
      <c r="N75" s="29"/>
      <c r="O75" s="29"/>
      <c r="P75" s="29"/>
      <c r="Q75" s="29"/>
      <c r="R75" s="29"/>
      <c r="S75" s="29"/>
      <c r="T75" s="29"/>
      <c r="U75" s="29"/>
      <c r="V75" s="29">
        <v>366898366</v>
      </c>
      <c r="W75" s="29">
        <v>341375252</v>
      </c>
      <c r="X75" s="29"/>
      <c r="Y75" s="28"/>
      <c r="Z75" s="30">
        <v>721742791</v>
      </c>
    </row>
    <row r="76" spans="1:26" ht="13.5" hidden="1">
      <c r="A76" s="41" t="s">
        <v>113</v>
      </c>
      <c r="B76" s="31">
        <v>7389597332</v>
      </c>
      <c r="C76" s="31"/>
      <c r="D76" s="32">
        <v>9104983563</v>
      </c>
      <c r="E76" s="33">
        <v>9104983563</v>
      </c>
      <c r="F76" s="33">
        <v>685895886</v>
      </c>
      <c r="G76" s="33">
        <v>739746445</v>
      </c>
      <c r="H76" s="33">
        <v>646313588</v>
      </c>
      <c r="I76" s="33">
        <v>2071955919</v>
      </c>
      <c r="J76" s="33">
        <v>702701230</v>
      </c>
      <c r="K76" s="33">
        <v>634478894</v>
      </c>
      <c r="L76" s="33">
        <v>546361348</v>
      </c>
      <c r="M76" s="33">
        <v>1883541472</v>
      </c>
      <c r="N76" s="33"/>
      <c r="O76" s="33"/>
      <c r="P76" s="33"/>
      <c r="Q76" s="33"/>
      <c r="R76" s="33"/>
      <c r="S76" s="33"/>
      <c r="T76" s="33"/>
      <c r="U76" s="33"/>
      <c r="V76" s="33">
        <v>3955497391</v>
      </c>
      <c r="W76" s="33">
        <v>4419093573</v>
      </c>
      <c r="X76" s="33"/>
      <c r="Y76" s="32"/>
      <c r="Z76" s="34">
        <v>9104983563</v>
      </c>
    </row>
    <row r="77" spans="1:26" ht="13.5" hidden="1">
      <c r="A77" s="36" t="s">
        <v>31</v>
      </c>
      <c r="B77" s="18">
        <v>605762612</v>
      </c>
      <c r="C77" s="18"/>
      <c r="D77" s="19">
        <v>1901892521</v>
      </c>
      <c r="E77" s="20">
        <v>1901892521</v>
      </c>
      <c r="F77" s="20">
        <v>202329848</v>
      </c>
      <c r="G77" s="20">
        <v>137126521</v>
      </c>
      <c r="H77" s="20">
        <v>137805938</v>
      </c>
      <c r="I77" s="20">
        <v>477262307</v>
      </c>
      <c r="J77" s="20">
        <v>139711999</v>
      </c>
      <c r="K77" s="20">
        <v>167269147</v>
      </c>
      <c r="L77" s="20">
        <v>122987002</v>
      </c>
      <c r="M77" s="20">
        <v>429968148</v>
      </c>
      <c r="N77" s="20"/>
      <c r="O77" s="20"/>
      <c r="P77" s="20"/>
      <c r="Q77" s="20"/>
      <c r="R77" s="20"/>
      <c r="S77" s="20"/>
      <c r="T77" s="20"/>
      <c r="U77" s="20"/>
      <c r="V77" s="20">
        <v>907230455</v>
      </c>
      <c r="W77" s="20">
        <v>923606847</v>
      </c>
      <c r="X77" s="20"/>
      <c r="Y77" s="19"/>
      <c r="Z77" s="22">
        <v>1901892521</v>
      </c>
    </row>
    <row r="78" spans="1:26" ht="13.5" hidden="1">
      <c r="A78" s="37" t="s">
        <v>32</v>
      </c>
      <c r="B78" s="18">
        <v>6406529776</v>
      </c>
      <c r="C78" s="18"/>
      <c r="D78" s="19">
        <v>6707862957</v>
      </c>
      <c r="E78" s="20">
        <v>6707862957</v>
      </c>
      <c r="F78" s="20">
        <v>478710440</v>
      </c>
      <c r="G78" s="20">
        <v>593845581</v>
      </c>
      <c r="H78" s="20">
        <v>502978129</v>
      </c>
      <c r="I78" s="20">
        <v>1575534150</v>
      </c>
      <c r="J78" s="20">
        <v>557470649</v>
      </c>
      <c r="K78" s="20">
        <v>457957535</v>
      </c>
      <c r="L78" s="20">
        <v>419847563</v>
      </c>
      <c r="M78" s="20">
        <v>1435275747</v>
      </c>
      <c r="N78" s="20"/>
      <c r="O78" s="20"/>
      <c r="P78" s="20"/>
      <c r="Q78" s="20"/>
      <c r="R78" s="20"/>
      <c r="S78" s="20"/>
      <c r="T78" s="20"/>
      <c r="U78" s="20"/>
      <c r="V78" s="20">
        <v>3010809897</v>
      </c>
      <c r="W78" s="20">
        <v>3252579445</v>
      </c>
      <c r="X78" s="20"/>
      <c r="Y78" s="19"/>
      <c r="Z78" s="22">
        <v>6707862957</v>
      </c>
    </row>
    <row r="79" spans="1:26" ht="13.5" hidden="1">
      <c r="A79" s="38" t="s">
        <v>106</v>
      </c>
      <c r="B79" s="18">
        <v>1089778618</v>
      </c>
      <c r="C79" s="18"/>
      <c r="D79" s="19">
        <v>3919163254</v>
      </c>
      <c r="E79" s="20">
        <v>3919163254</v>
      </c>
      <c r="F79" s="20">
        <v>358495229</v>
      </c>
      <c r="G79" s="20">
        <v>464859585</v>
      </c>
      <c r="H79" s="20">
        <v>390349484</v>
      </c>
      <c r="I79" s="20">
        <v>1213704298</v>
      </c>
      <c r="J79" s="20">
        <v>412268971</v>
      </c>
      <c r="K79" s="20">
        <v>333912614</v>
      </c>
      <c r="L79" s="20">
        <v>294647493</v>
      </c>
      <c r="M79" s="20">
        <v>1040829078</v>
      </c>
      <c r="N79" s="20"/>
      <c r="O79" s="20"/>
      <c r="P79" s="20"/>
      <c r="Q79" s="20"/>
      <c r="R79" s="20"/>
      <c r="S79" s="20"/>
      <c r="T79" s="20"/>
      <c r="U79" s="20"/>
      <c r="V79" s="20">
        <v>2254533376</v>
      </c>
      <c r="W79" s="20">
        <v>1908962789</v>
      </c>
      <c r="X79" s="20"/>
      <c r="Y79" s="19"/>
      <c r="Z79" s="22">
        <v>3919163254</v>
      </c>
    </row>
    <row r="80" spans="1:26" ht="13.5" hidden="1">
      <c r="A80" s="38" t="s">
        <v>107</v>
      </c>
      <c r="B80" s="18">
        <v>744999925</v>
      </c>
      <c r="C80" s="18"/>
      <c r="D80" s="19">
        <v>1734951433</v>
      </c>
      <c r="E80" s="20">
        <v>1734951433</v>
      </c>
      <c r="F80" s="20">
        <v>65794949</v>
      </c>
      <c r="G80" s="20">
        <v>70664907</v>
      </c>
      <c r="H80" s="20">
        <v>65531947</v>
      </c>
      <c r="I80" s="20">
        <v>201991803</v>
      </c>
      <c r="J80" s="20">
        <v>82026092</v>
      </c>
      <c r="K80" s="20">
        <v>71267332</v>
      </c>
      <c r="L80" s="20">
        <v>79659163</v>
      </c>
      <c r="M80" s="20">
        <v>232952587</v>
      </c>
      <c r="N80" s="20"/>
      <c r="O80" s="20"/>
      <c r="P80" s="20"/>
      <c r="Q80" s="20"/>
      <c r="R80" s="20"/>
      <c r="S80" s="20"/>
      <c r="T80" s="20"/>
      <c r="U80" s="20"/>
      <c r="V80" s="20">
        <v>434944390</v>
      </c>
      <c r="W80" s="20">
        <v>833533930</v>
      </c>
      <c r="X80" s="20"/>
      <c r="Y80" s="19"/>
      <c r="Z80" s="22">
        <v>1734951433</v>
      </c>
    </row>
    <row r="81" spans="1:26" ht="13.5" hidden="1">
      <c r="A81" s="38" t="s">
        <v>108</v>
      </c>
      <c r="B81" s="18">
        <v>258811177</v>
      </c>
      <c r="C81" s="18"/>
      <c r="D81" s="19">
        <v>626404205</v>
      </c>
      <c r="E81" s="20">
        <v>626404205</v>
      </c>
      <c r="F81" s="20">
        <v>34591668</v>
      </c>
      <c r="G81" s="20">
        <v>37426463</v>
      </c>
      <c r="H81" s="20">
        <v>31087534</v>
      </c>
      <c r="I81" s="20">
        <v>103105665</v>
      </c>
      <c r="J81" s="20">
        <v>40920775</v>
      </c>
      <c r="K81" s="20">
        <v>34560216</v>
      </c>
      <c r="L81" s="20">
        <v>29309171</v>
      </c>
      <c r="M81" s="20">
        <v>104790162</v>
      </c>
      <c r="N81" s="20"/>
      <c r="O81" s="20"/>
      <c r="P81" s="20"/>
      <c r="Q81" s="20"/>
      <c r="R81" s="20"/>
      <c r="S81" s="20"/>
      <c r="T81" s="20"/>
      <c r="U81" s="20"/>
      <c r="V81" s="20">
        <v>207895827</v>
      </c>
      <c r="W81" s="20">
        <v>305137482</v>
      </c>
      <c r="X81" s="20"/>
      <c r="Y81" s="19"/>
      <c r="Z81" s="22">
        <v>626404205</v>
      </c>
    </row>
    <row r="82" spans="1:26" ht="13.5" hidden="1">
      <c r="A82" s="38" t="s">
        <v>109</v>
      </c>
      <c r="B82" s="18">
        <v>171885323</v>
      </c>
      <c r="C82" s="18"/>
      <c r="D82" s="19">
        <v>427344065</v>
      </c>
      <c r="E82" s="20">
        <v>427344065</v>
      </c>
      <c r="F82" s="20">
        <v>19656666</v>
      </c>
      <c r="G82" s="20">
        <v>20631225</v>
      </c>
      <c r="H82" s="20">
        <v>15851966</v>
      </c>
      <c r="I82" s="20">
        <v>56139857</v>
      </c>
      <c r="J82" s="20">
        <v>21946903</v>
      </c>
      <c r="K82" s="20">
        <v>17953703</v>
      </c>
      <c r="L82" s="20">
        <v>16033687</v>
      </c>
      <c r="M82" s="20">
        <v>55934293</v>
      </c>
      <c r="N82" s="20"/>
      <c r="O82" s="20"/>
      <c r="P82" s="20"/>
      <c r="Q82" s="20"/>
      <c r="R82" s="20"/>
      <c r="S82" s="20"/>
      <c r="T82" s="20"/>
      <c r="U82" s="20"/>
      <c r="V82" s="20">
        <v>112074150</v>
      </c>
      <c r="W82" s="20">
        <v>204945244</v>
      </c>
      <c r="X82" s="20"/>
      <c r="Y82" s="19"/>
      <c r="Z82" s="22">
        <v>427344065</v>
      </c>
    </row>
    <row r="83" spans="1:26" ht="13.5" hidden="1">
      <c r="A83" s="38" t="s">
        <v>110</v>
      </c>
      <c r="B83" s="18">
        <v>4141054733</v>
      </c>
      <c r="C83" s="18"/>
      <c r="D83" s="19"/>
      <c r="E83" s="20"/>
      <c r="F83" s="20">
        <v>171928</v>
      </c>
      <c r="G83" s="20">
        <v>263401</v>
      </c>
      <c r="H83" s="20">
        <v>157198</v>
      </c>
      <c r="I83" s="20">
        <v>592527</v>
      </c>
      <c r="J83" s="20">
        <v>307908</v>
      </c>
      <c r="K83" s="20">
        <v>263670</v>
      </c>
      <c r="L83" s="20">
        <v>198049</v>
      </c>
      <c r="M83" s="20">
        <v>769627</v>
      </c>
      <c r="N83" s="20"/>
      <c r="O83" s="20"/>
      <c r="P83" s="20"/>
      <c r="Q83" s="20"/>
      <c r="R83" s="20"/>
      <c r="S83" s="20"/>
      <c r="T83" s="20"/>
      <c r="U83" s="20"/>
      <c r="V83" s="20">
        <v>1362154</v>
      </c>
      <c r="W83" s="20"/>
      <c r="X83" s="20"/>
      <c r="Y83" s="19"/>
      <c r="Z83" s="22"/>
    </row>
    <row r="84" spans="1:26" ht="13.5" hidden="1">
      <c r="A84" s="39" t="s">
        <v>111</v>
      </c>
      <c r="B84" s="27">
        <v>377304944</v>
      </c>
      <c r="C84" s="27"/>
      <c r="D84" s="28">
        <v>495228085</v>
      </c>
      <c r="E84" s="29">
        <v>495228085</v>
      </c>
      <c r="F84" s="29">
        <v>4855598</v>
      </c>
      <c r="G84" s="29">
        <v>8774343</v>
      </c>
      <c r="H84" s="29">
        <v>5529521</v>
      </c>
      <c r="I84" s="29">
        <v>19159462</v>
      </c>
      <c r="J84" s="29">
        <v>5518582</v>
      </c>
      <c r="K84" s="29">
        <v>9252212</v>
      </c>
      <c r="L84" s="29">
        <v>3526783</v>
      </c>
      <c r="M84" s="29">
        <v>18297577</v>
      </c>
      <c r="N84" s="29"/>
      <c r="O84" s="29"/>
      <c r="P84" s="29"/>
      <c r="Q84" s="29"/>
      <c r="R84" s="29"/>
      <c r="S84" s="29"/>
      <c r="T84" s="29"/>
      <c r="U84" s="29"/>
      <c r="V84" s="29">
        <v>37457039</v>
      </c>
      <c r="W84" s="29">
        <v>242907281</v>
      </c>
      <c r="X84" s="29"/>
      <c r="Y84" s="28"/>
      <c r="Z84" s="30">
        <v>495228085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298925235</v>
      </c>
      <c r="C5" s="18">
        <v>0</v>
      </c>
      <c r="D5" s="58">
        <v>294052535</v>
      </c>
      <c r="E5" s="59">
        <v>294052535</v>
      </c>
      <c r="F5" s="59">
        <v>25989936</v>
      </c>
      <c r="G5" s="59">
        <v>25422477</v>
      </c>
      <c r="H5" s="59">
        <v>25419525</v>
      </c>
      <c r="I5" s="59">
        <v>76831938</v>
      </c>
      <c r="J5" s="59">
        <v>25418747</v>
      </c>
      <c r="K5" s="59">
        <v>25419890</v>
      </c>
      <c r="L5" s="59">
        <v>25446418</v>
      </c>
      <c r="M5" s="59">
        <v>76285055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153116993</v>
      </c>
      <c r="W5" s="59">
        <v>147026268</v>
      </c>
      <c r="X5" s="59">
        <v>6090725</v>
      </c>
      <c r="Y5" s="60">
        <v>4.14</v>
      </c>
      <c r="Z5" s="61">
        <v>294052535</v>
      </c>
    </row>
    <row r="6" spans="1:26" ht="13.5">
      <c r="A6" s="57" t="s">
        <v>32</v>
      </c>
      <c r="B6" s="18">
        <v>1097788518</v>
      </c>
      <c r="C6" s="18">
        <v>0</v>
      </c>
      <c r="D6" s="58">
        <v>1278744423</v>
      </c>
      <c r="E6" s="59">
        <v>1278744423</v>
      </c>
      <c r="F6" s="59">
        <v>142162979</v>
      </c>
      <c r="G6" s="59">
        <v>109718706</v>
      </c>
      <c r="H6" s="59">
        <v>105590750</v>
      </c>
      <c r="I6" s="59">
        <v>357472435</v>
      </c>
      <c r="J6" s="59">
        <v>98074923</v>
      </c>
      <c r="K6" s="59">
        <v>117014535</v>
      </c>
      <c r="L6" s="59">
        <v>95525191</v>
      </c>
      <c r="M6" s="59">
        <v>310614649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668087084</v>
      </c>
      <c r="W6" s="59">
        <v>639372210</v>
      </c>
      <c r="X6" s="59">
        <v>28714874</v>
      </c>
      <c r="Y6" s="60">
        <v>4.49</v>
      </c>
      <c r="Z6" s="61">
        <v>1278744423</v>
      </c>
    </row>
    <row r="7" spans="1:26" ht="13.5">
      <c r="A7" s="57" t="s">
        <v>33</v>
      </c>
      <c r="B7" s="18">
        <v>1516387</v>
      </c>
      <c r="C7" s="18">
        <v>0</v>
      </c>
      <c r="D7" s="58">
        <v>3639279</v>
      </c>
      <c r="E7" s="59">
        <v>3639279</v>
      </c>
      <c r="F7" s="59">
        <v>50408</v>
      </c>
      <c r="G7" s="59">
        <v>176606</v>
      </c>
      <c r="H7" s="59">
        <v>40027</v>
      </c>
      <c r="I7" s="59">
        <v>267041</v>
      </c>
      <c r="J7" s="59">
        <v>13416</v>
      </c>
      <c r="K7" s="59">
        <v>18258</v>
      </c>
      <c r="L7" s="59">
        <v>14516</v>
      </c>
      <c r="M7" s="59">
        <v>46190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313231</v>
      </c>
      <c r="W7" s="59">
        <v>1819638</v>
      </c>
      <c r="X7" s="59">
        <v>-1506407</v>
      </c>
      <c r="Y7" s="60">
        <v>-82.79</v>
      </c>
      <c r="Z7" s="61">
        <v>3639279</v>
      </c>
    </row>
    <row r="8" spans="1:26" ht="13.5">
      <c r="A8" s="57" t="s">
        <v>34</v>
      </c>
      <c r="B8" s="18">
        <v>399296615</v>
      </c>
      <c r="C8" s="18">
        <v>0</v>
      </c>
      <c r="D8" s="58">
        <v>461252000</v>
      </c>
      <c r="E8" s="59">
        <v>461252000</v>
      </c>
      <c r="F8" s="59">
        <v>191265000</v>
      </c>
      <c r="G8" s="59">
        <v>0</v>
      </c>
      <c r="H8" s="59">
        <v>0</v>
      </c>
      <c r="I8" s="59">
        <v>191265000</v>
      </c>
      <c r="J8" s="59">
        <v>0</v>
      </c>
      <c r="K8" s="59">
        <v>0</v>
      </c>
      <c r="L8" s="59">
        <v>129707000</v>
      </c>
      <c r="M8" s="59">
        <v>129707000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320972000</v>
      </c>
      <c r="W8" s="59">
        <v>307501334</v>
      </c>
      <c r="X8" s="59">
        <v>13470666</v>
      </c>
      <c r="Y8" s="60">
        <v>4.38</v>
      </c>
      <c r="Z8" s="61">
        <v>461252000</v>
      </c>
    </row>
    <row r="9" spans="1:26" ht="13.5">
      <c r="A9" s="57" t="s">
        <v>35</v>
      </c>
      <c r="B9" s="18">
        <v>234118026</v>
      </c>
      <c r="C9" s="18">
        <v>0</v>
      </c>
      <c r="D9" s="58">
        <v>452609913</v>
      </c>
      <c r="E9" s="59">
        <v>452609913</v>
      </c>
      <c r="F9" s="59">
        <v>24029415</v>
      </c>
      <c r="G9" s="59">
        <v>17525513</v>
      </c>
      <c r="H9" s="59">
        <v>18146805</v>
      </c>
      <c r="I9" s="59">
        <v>59701733</v>
      </c>
      <c r="J9" s="59">
        <v>18562050</v>
      </c>
      <c r="K9" s="59">
        <v>17573960</v>
      </c>
      <c r="L9" s="59">
        <v>-7599187</v>
      </c>
      <c r="M9" s="59">
        <v>28536823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88238556</v>
      </c>
      <c r="W9" s="59">
        <v>226304958</v>
      </c>
      <c r="X9" s="59">
        <v>-138066402</v>
      </c>
      <c r="Y9" s="60">
        <v>-61.01</v>
      </c>
      <c r="Z9" s="61">
        <v>452609913</v>
      </c>
    </row>
    <row r="10" spans="1:26" ht="25.5">
      <c r="A10" s="62" t="s">
        <v>98</v>
      </c>
      <c r="B10" s="63">
        <f>SUM(B5:B9)</f>
        <v>2031644781</v>
      </c>
      <c r="C10" s="63">
        <f>SUM(C5:C9)</f>
        <v>0</v>
      </c>
      <c r="D10" s="64">
        <f aca="true" t="shared" si="0" ref="D10:Z10">SUM(D5:D9)</f>
        <v>2490298150</v>
      </c>
      <c r="E10" s="65">
        <f t="shared" si="0"/>
        <v>2490298150</v>
      </c>
      <c r="F10" s="65">
        <f t="shared" si="0"/>
        <v>383497738</v>
      </c>
      <c r="G10" s="65">
        <f t="shared" si="0"/>
        <v>152843302</v>
      </c>
      <c r="H10" s="65">
        <f t="shared" si="0"/>
        <v>149197107</v>
      </c>
      <c r="I10" s="65">
        <f t="shared" si="0"/>
        <v>685538147</v>
      </c>
      <c r="J10" s="65">
        <f t="shared" si="0"/>
        <v>142069136</v>
      </c>
      <c r="K10" s="65">
        <f t="shared" si="0"/>
        <v>160026643</v>
      </c>
      <c r="L10" s="65">
        <f t="shared" si="0"/>
        <v>243093938</v>
      </c>
      <c r="M10" s="65">
        <f t="shared" si="0"/>
        <v>545189717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1230727864</v>
      </c>
      <c r="W10" s="65">
        <f t="shared" si="0"/>
        <v>1322024408</v>
      </c>
      <c r="X10" s="65">
        <f t="shared" si="0"/>
        <v>-91296544</v>
      </c>
      <c r="Y10" s="66">
        <f>+IF(W10&lt;&gt;0,(X10/W10)*100,0)</f>
        <v>-6.905813799468065</v>
      </c>
      <c r="Z10" s="67">
        <f t="shared" si="0"/>
        <v>2490298150</v>
      </c>
    </row>
    <row r="11" spans="1:26" ht="13.5">
      <c r="A11" s="57" t="s">
        <v>36</v>
      </c>
      <c r="B11" s="18">
        <v>691252685</v>
      </c>
      <c r="C11" s="18">
        <v>0</v>
      </c>
      <c r="D11" s="58">
        <v>732641693</v>
      </c>
      <c r="E11" s="59">
        <v>732641693</v>
      </c>
      <c r="F11" s="59">
        <v>50866568</v>
      </c>
      <c r="G11" s="59">
        <v>62609381</v>
      </c>
      <c r="H11" s="59">
        <v>57053568</v>
      </c>
      <c r="I11" s="59">
        <v>170529517</v>
      </c>
      <c r="J11" s="59">
        <v>56542990</v>
      </c>
      <c r="K11" s="59">
        <v>53114098</v>
      </c>
      <c r="L11" s="59">
        <v>53007413</v>
      </c>
      <c r="M11" s="59">
        <v>162664501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333194018</v>
      </c>
      <c r="W11" s="59">
        <v>366320844</v>
      </c>
      <c r="X11" s="59">
        <v>-33126826</v>
      </c>
      <c r="Y11" s="60">
        <v>-9.04</v>
      </c>
      <c r="Z11" s="61">
        <v>732641693</v>
      </c>
    </row>
    <row r="12" spans="1:26" ht="13.5">
      <c r="A12" s="57" t="s">
        <v>37</v>
      </c>
      <c r="B12" s="18">
        <v>31681458</v>
      </c>
      <c r="C12" s="18">
        <v>0</v>
      </c>
      <c r="D12" s="58">
        <v>30822489</v>
      </c>
      <c r="E12" s="59">
        <v>30822489</v>
      </c>
      <c r="F12" s="59">
        <v>2745049</v>
      </c>
      <c r="G12" s="59">
        <v>3037963</v>
      </c>
      <c r="H12" s="59">
        <v>2664777</v>
      </c>
      <c r="I12" s="59">
        <v>8447789</v>
      </c>
      <c r="J12" s="59">
        <v>2728849</v>
      </c>
      <c r="K12" s="59">
        <v>2643051</v>
      </c>
      <c r="L12" s="59">
        <v>2749736</v>
      </c>
      <c r="M12" s="59">
        <v>8121636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16569425</v>
      </c>
      <c r="W12" s="59">
        <v>15411252</v>
      </c>
      <c r="X12" s="59">
        <v>1158173</v>
      </c>
      <c r="Y12" s="60">
        <v>7.52</v>
      </c>
      <c r="Z12" s="61">
        <v>30822489</v>
      </c>
    </row>
    <row r="13" spans="1:26" ht="13.5">
      <c r="A13" s="57" t="s">
        <v>99</v>
      </c>
      <c r="B13" s="18">
        <v>214017123</v>
      </c>
      <c r="C13" s="18">
        <v>0</v>
      </c>
      <c r="D13" s="58">
        <v>136000000</v>
      </c>
      <c r="E13" s="59">
        <v>136000000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67999998</v>
      </c>
      <c r="X13" s="59">
        <v>-67999998</v>
      </c>
      <c r="Y13" s="60">
        <v>-100</v>
      </c>
      <c r="Z13" s="61">
        <v>136000000</v>
      </c>
    </row>
    <row r="14" spans="1:26" ht="13.5">
      <c r="A14" s="57" t="s">
        <v>38</v>
      </c>
      <c r="B14" s="18">
        <v>202260531</v>
      </c>
      <c r="C14" s="18">
        <v>0</v>
      </c>
      <c r="D14" s="58">
        <v>133864802</v>
      </c>
      <c r="E14" s="59">
        <v>133864802</v>
      </c>
      <c r="F14" s="59">
        <v>868</v>
      </c>
      <c r="G14" s="59">
        <v>106804</v>
      </c>
      <c r="H14" s="59">
        <v>9769</v>
      </c>
      <c r="I14" s="59">
        <v>117441</v>
      </c>
      <c r="J14" s="59">
        <v>4642</v>
      </c>
      <c r="K14" s="59">
        <v>54714</v>
      </c>
      <c r="L14" s="59">
        <v>52567</v>
      </c>
      <c r="M14" s="59">
        <v>111923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229364</v>
      </c>
      <c r="W14" s="59">
        <v>66932400</v>
      </c>
      <c r="X14" s="59">
        <v>-66703036</v>
      </c>
      <c r="Y14" s="60">
        <v>-99.66</v>
      </c>
      <c r="Z14" s="61">
        <v>133864802</v>
      </c>
    </row>
    <row r="15" spans="1:26" ht="13.5">
      <c r="A15" s="57" t="s">
        <v>39</v>
      </c>
      <c r="B15" s="18">
        <v>1014211192</v>
      </c>
      <c r="C15" s="18">
        <v>0</v>
      </c>
      <c r="D15" s="58">
        <v>1043712277</v>
      </c>
      <c r="E15" s="59">
        <v>1043712277</v>
      </c>
      <c r="F15" s="59">
        <v>73063929</v>
      </c>
      <c r="G15" s="59">
        <v>28814619</v>
      </c>
      <c r="H15" s="59">
        <v>14591800</v>
      </c>
      <c r="I15" s="59">
        <v>116470348</v>
      </c>
      <c r="J15" s="59">
        <v>24386373</v>
      </c>
      <c r="K15" s="59">
        <v>6115937</v>
      </c>
      <c r="L15" s="59">
        <v>91331429</v>
      </c>
      <c r="M15" s="59">
        <v>121833739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238304087</v>
      </c>
      <c r="W15" s="59">
        <v>521856132</v>
      </c>
      <c r="X15" s="59">
        <v>-283552045</v>
      </c>
      <c r="Y15" s="60">
        <v>-54.34</v>
      </c>
      <c r="Z15" s="61">
        <v>1043712277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889830650</v>
      </c>
      <c r="C17" s="18">
        <v>0</v>
      </c>
      <c r="D17" s="58">
        <v>338395051</v>
      </c>
      <c r="E17" s="59">
        <v>338395051</v>
      </c>
      <c r="F17" s="59">
        <v>10594615</v>
      </c>
      <c r="G17" s="59">
        <v>21769551</v>
      </c>
      <c r="H17" s="59">
        <v>22765735</v>
      </c>
      <c r="I17" s="59">
        <v>55129901</v>
      </c>
      <c r="J17" s="59">
        <v>31740825</v>
      </c>
      <c r="K17" s="59">
        <v>12452638</v>
      </c>
      <c r="L17" s="59">
        <v>34000444</v>
      </c>
      <c r="M17" s="59">
        <v>78193907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133323808</v>
      </c>
      <c r="W17" s="59">
        <v>169197522</v>
      </c>
      <c r="X17" s="59">
        <v>-35873714</v>
      </c>
      <c r="Y17" s="60">
        <v>-21.2</v>
      </c>
      <c r="Z17" s="61">
        <v>338395051</v>
      </c>
    </row>
    <row r="18" spans="1:26" ht="13.5">
      <c r="A18" s="69" t="s">
        <v>42</v>
      </c>
      <c r="B18" s="70">
        <f>SUM(B11:B17)</f>
        <v>3043253639</v>
      </c>
      <c r="C18" s="70">
        <f>SUM(C11:C17)</f>
        <v>0</v>
      </c>
      <c r="D18" s="71">
        <f aca="true" t="shared" si="1" ref="D18:Z18">SUM(D11:D17)</f>
        <v>2415436312</v>
      </c>
      <c r="E18" s="72">
        <f t="shared" si="1"/>
        <v>2415436312</v>
      </c>
      <c r="F18" s="72">
        <f t="shared" si="1"/>
        <v>137271029</v>
      </c>
      <c r="G18" s="72">
        <f t="shared" si="1"/>
        <v>116338318</v>
      </c>
      <c r="H18" s="72">
        <f t="shared" si="1"/>
        <v>97085649</v>
      </c>
      <c r="I18" s="72">
        <f t="shared" si="1"/>
        <v>350694996</v>
      </c>
      <c r="J18" s="72">
        <f t="shared" si="1"/>
        <v>115403679</v>
      </c>
      <c r="K18" s="72">
        <f t="shared" si="1"/>
        <v>74380438</v>
      </c>
      <c r="L18" s="72">
        <f t="shared" si="1"/>
        <v>181141589</v>
      </c>
      <c r="M18" s="72">
        <f t="shared" si="1"/>
        <v>370925706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721620702</v>
      </c>
      <c r="W18" s="72">
        <f t="shared" si="1"/>
        <v>1207718148</v>
      </c>
      <c r="X18" s="72">
        <f t="shared" si="1"/>
        <v>-486097446</v>
      </c>
      <c r="Y18" s="66">
        <f>+IF(W18&lt;&gt;0,(X18/W18)*100,0)</f>
        <v>-40.249245803334574</v>
      </c>
      <c r="Z18" s="73">
        <f t="shared" si="1"/>
        <v>2415436312</v>
      </c>
    </row>
    <row r="19" spans="1:26" ht="13.5">
      <c r="A19" s="69" t="s">
        <v>43</v>
      </c>
      <c r="B19" s="74">
        <f>+B10-B18</f>
        <v>-1011608858</v>
      </c>
      <c r="C19" s="74">
        <f>+C10-C18</f>
        <v>0</v>
      </c>
      <c r="D19" s="75">
        <f aca="true" t="shared" si="2" ref="D19:Z19">+D10-D18</f>
        <v>74861838</v>
      </c>
      <c r="E19" s="76">
        <f t="shared" si="2"/>
        <v>74861838</v>
      </c>
      <c r="F19" s="76">
        <f t="shared" si="2"/>
        <v>246226709</v>
      </c>
      <c r="G19" s="76">
        <f t="shared" si="2"/>
        <v>36504984</v>
      </c>
      <c r="H19" s="76">
        <f t="shared" si="2"/>
        <v>52111458</v>
      </c>
      <c r="I19" s="76">
        <f t="shared" si="2"/>
        <v>334843151</v>
      </c>
      <c r="J19" s="76">
        <f t="shared" si="2"/>
        <v>26665457</v>
      </c>
      <c r="K19" s="76">
        <f t="shared" si="2"/>
        <v>85646205</v>
      </c>
      <c r="L19" s="76">
        <f t="shared" si="2"/>
        <v>61952349</v>
      </c>
      <c r="M19" s="76">
        <f t="shared" si="2"/>
        <v>174264011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509107162</v>
      </c>
      <c r="W19" s="76">
        <f>IF(E10=E18,0,W10-W18)</f>
        <v>114306260</v>
      </c>
      <c r="X19" s="76">
        <f t="shared" si="2"/>
        <v>394800902</v>
      </c>
      <c r="Y19" s="77">
        <f>+IF(W19&lt;&gt;0,(X19/W19)*100,0)</f>
        <v>345.38869699699734</v>
      </c>
      <c r="Z19" s="78">
        <f t="shared" si="2"/>
        <v>74861838</v>
      </c>
    </row>
    <row r="20" spans="1:26" ht="13.5">
      <c r="A20" s="57" t="s">
        <v>44</v>
      </c>
      <c r="B20" s="18">
        <v>141910658</v>
      </c>
      <c r="C20" s="18">
        <v>0</v>
      </c>
      <c r="D20" s="58">
        <v>163406000</v>
      </c>
      <c r="E20" s="59">
        <v>163406000</v>
      </c>
      <c r="F20" s="59">
        <v>75681000</v>
      </c>
      <c r="G20" s="59">
        <v>0</v>
      </c>
      <c r="H20" s="59">
        <v>0</v>
      </c>
      <c r="I20" s="59">
        <v>75681000</v>
      </c>
      <c r="J20" s="59">
        <v>14000000</v>
      </c>
      <c r="K20" s="59">
        <v>0</v>
      </c>
      <c r="L20" s="59">
        <v>15515000</v>
      </c>
      <c r="M20" s="59">
        <v>29515000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105196000</v>
      </c>
      <c r="W20" s="59">
        <v>108937334</v>
      </c>
      <c r="X20" s="59">
        <v>-3741334</v>
      </c>
      <c r="Y20" s="60">
        <v>-3.43</v>
      </c>
      <c r="Z20" s="61">
        <v>163406000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-869698200</v>
      </c>
      <c r="C22" s="85">
        <f>SUM(C19:C21)</f>
        <v>0</v>
      </c>
      <c r="D22" s="86">
        <f aca="true" t="shared" si="3" ref="D22:Z22">SUM(D19:D21)</f>
        <v>238267838</v>
      </c>
      <c r="E22" s="87">
        <f t="shared" si="3"/>
        <v>238267838</v>
      </c>
      <c r="F22" s="87">
        <f t="shared" si="3"/>
        <v>321907709</v>
      </c>
      <c r="G22" s="87">
        <f t="shared" si="3"/>
        <v>36504984</v>
      </c>
      <c r="H22" s="87">
        <f t="shared" si="3"/>
        <v>52111458</v>
      </c>
      <c r="I22" s="87">
        <f t="shared" si="3"/>
        <v>410524151</v>
      </c>
      <c r="J22" s="87">
        <f t="shared" si="3"/>
        <v>40665457</v>
      </c>
      <c r="K22" s="87">
        <f t="shared" si="3"/>
        <v>85646205</v>
      </c>
      <c r="L22" s="87">
        <f t="shared" si="3"/>
        <v>77467349</v>
      </c>
      <c r="M22" s="87">
        <f t="shared" si="3"/>
        <v>203779011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614303162</v>
      </c>
      <c r="W22" s="87">
        <f t="shared" si="3"/>
        <v>223243594</v>
      </c>
      <c r="X22" s="87">
        <f t="shared" si="3"/>
        <v>391059568</v>
      </c>
      <c r="Y22" s="88">
        <f>+IF(W22&lt;&gt;0,(X22/W22)*100,0)</f>
        <v>175.17168622540632</v>
      </c>
      <c r="Z22" s="89">
        <f t="shared" si="3"/>
        <v>238267838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-869698200</v>
      </c>
      <c r="C24" s="74">
        <f>SUM(C22:C23)</f>
        <v>0</v>
      </c>
      <c r="D24" s="75">
        <f aca="true" t="shared" si="4" ref="D24:Z24">SUM(D22:D23)</f>
        <v>238267838</v>
      </c>
      <c r="E24" s="76">
        <f t="shared" si="4"/>
        <v>238267838</v>
      </c>
      <c r="F24" s="76">
        <f t="shared" si="4"/>
        <v>321907709</v>
      </c>
      <c r="G24" s="76">
        <f t="shared" si="4"/>
        <v>36504984</v>
      </c>
      <c r="H24" s="76">
        <f t="shared" si="4"/>
        <v>52111458</v>
      </c>
      <c r="I24" s="76">
        <f t="shared" si="4"/>
        <v>410524151</v>
      </c>
      <c r="J24" s="76">
        <f t="shared" si="4"/>
        <v>40665457</v>
      </c>
      <c r="K24" s="76">
        <f t="shared" si="4"/>
        <v>85646205</v>
      </c>
      <c r="L24" s="76">
        <f t="shared" si="4"/>
        <v>77467349</v>
      </c>
      <c r="M24" s="76">
        <f t="shared" si="4"/>
        <v>203779011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614303162</v>
      </c>
      <c r="W24" s="76">
        <f t="shared" si="4"/>
        <v>223243594</v>
      </c>
      <c r="X24" s="76">
        <f t="shared" si="4"/>
        <v>391059568</v>
      </c>
      <c r="Y24" s="77">
        <f>+IF(W24&lt;&gt;0,(X24/W24)*100,0)</f>
        <v>175.17168622540632</v>
      </c>
      <c r="Z24" s="78">
        <f t="shared" si="4"/>
        <v>238267838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170249094</v>
      </c>
      <c r="C27" s="21">
        <v>0</v>
      </c>
      <c r="D27" s="98">
        <v>163406000</v>
      </c>
      <c r="E27" s="99">
        <v>163406000</v>
      </c>
      <c r="F27" s="99">
        <v>11052965</v>
      </c>
      <c r="G27" s="99">
        <v>5308382</v>
      </c>
      <c r="H27" s="99">
        <v>6727156</v>
      </c>
      <c r="I27" s="99">
        <v>23088503</v>
      </c>
      <c r="J27" s="99">
        <v>14408882</v>
      </c>
      <c r="K27" s="99">
        <v>14477530</v>
      </c>
      <c r="L27" s="99">
        <v>6611018</v>
      </c>
      <c r="M27" s="99">
        <v>35497430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58585933</v>
      </c>
      <c r="W27" s="99">
        <v>81703000</v>
      </c>
      <c r="X27" s="99">
        <v>-23117067</v>
      </c>
      <c r="Y27" s="100">
        <v>-28.29</v>
      </c>
      <c r="Z27" s="101">
        <v>163406000</v>
      </c>
    </row>
    <row r="28" spans="1:26" ht="13.5">
      <c r="A28" s="102" t="s">
        <v>44</v>
      </c>
      <c r="B28" s="18">
        <v>141910658</v>
      </c>
      <c r="C28" s="18">
        <v>0</v>
      </c>
      <c r="D28" s="58">
        <v>163406000</v>
      </c>
      <c r="E28" s="59">
        <v>163406000</v>
      </c>
      <c r="F28" s="59">
        <v>11052988</v>
      </c>
      <c r="G28" s="59">
        <v>5308382</v>
      </c>
      <c r="H28" s="59">
        <v>6727156</v>
      </c>
      <c r="I28" s="59">
        <v>23088526</v>
      </c>
      <c r="J28" s="59">
        <v>14408882</v>
      </c>
      <c r="K28" s="59">
        <v>14477530</v>
      </c>
      <c r="L28" s="59">
        <v>6611018</v>
      </c>
      <c r="M28" s="59">
        <v>35497430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58585956</v>
      </c>
      <c r="W28" s="59">
        <v>81703000</v>
      </c>
      <c r="X28" s="59">
        <v>-23117044</v>
      </c>
      <c r="Y28" s="60">
        <v>-28.29</v>
      </c>
      <c r="Z28" s="61">
        <v>163406000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28338436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170249094</v>
      </c>
      <c r="C32" s="21">
        <f>SUM(C28:C31)</f>
        <v>0</v>
      </c>
      <c r="D32" s="98">
        <f aca="true" t="shared" si="5" ref="D32:Z32">SUM(D28:D31)</f>
        <v>163406000</v>
      </c>
      <c r="E32" s="99">
        <f t="shared" si="5"/>
        <v>163406000</v>
      </c>
      <c r="F32" s="99">
        <f t="shared" si="5"/>
        <v>11052988</v>
      </c>
      <c r="G32" s="99">
        <f t="shared" si="5"/>
        <v>5308382</v>
      </c>
      <c r="H32" s="99">
        <f t="shared" si="5"/>
        <v>6727156</v>
      </c>
      <c r="I32" s="99">
        <f t="shared" si="5"/>
        <v>23088526</v>
      </c>
      <c r="J32" s="99">
        <f t="shared" si="5"/>
        <v>14408882</v>
      </c>
      <c r="K32" s="99">
        <f t="shared" si="5"/>
        <v>14477530</v>
      </c>
      <c r="L32" s="99">
        <f t="shared" si="5"/>
        <v>6611018</v>
      </c>
      <c r="M32" s="99">
        <f t="shared" si="5"/>
        <v>35497430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58585956</v>
      </c>
      <c r="W32" s="99">
        <f t="shared" si="5"/>
        <v>81703000</v>
      </c>
      <c r="X32" s="99">
        <f t="shared" si="5"/>
        <v>-23117044</v>
      </c>
      <c r="Y32" s="100">
        <f>+IF(W32&lt;&gt;0,(X32/W32)*100,0)</f>
        <v>-28.293996548474354</v>
      </c>
      <c r="Z32" s="101">
        <f t="shared" si="5"/>
        <v>163406000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1349673449</v>
      </c>
      <c r="C35" s="18">
        <v>0</v>
      </c>
      <c r="D35" s="58">
        <v>4861776000</v>
      </c>
      <c r="E35" s="59">
        <v>4861776000</v>
      </c>
      <c r="F35" s="59">
        <v>141538186</v>
      </c>
      <c r="G35" s="59">
        <v>146160421</v>
      </c>
      <c r="H35" s="59">
        <v>204477288</v>
      </c>
      <c r="I35" s="59">
        <v>204477288</v>
      </c>
      <c r="J35" s="59">
        <v>239393903</v>
      </c>
      <c r="K35" s="59">
        <v>314589790</v>
      </c>
      <c r="L35" s="59">
        <v>387360406</v>
      </c>
      <c r="M35" s="59">
        <v>387360406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387360406</v>
      </c>
      <c r="W35" s="59">
        <v>2430888000</v>
      </c>
      <c r="X35" s="59">
        <v>-2043527594</v>
      </c>
      <c r="Y35" s="60">
        <v>-84.07</v>
      </c>
      <c r="Z35" s="61">
        <v>4861776000</v>
      </c>
    </row>
    <row r="36" spans="1:26" ht="13.5">
      <c r="A36" s="57" t="s">
        <v>53</v>
      </c>
      <c r="B36" s="18">
        <v>5379940201</v>
      </c>
      <c r="C36" s="18">
        <v>0</v>
      </c>
      <c r="D36" s="58">
        <v>4517977000</v>
      </c>
      <c r="E36" s="59">
        <v>4517977000</v>
      </c>
      <c r="F36" s="59">
        <v>105669</v>
      </c>
      <c r="G36" s="59">
        <v>1850415</v>
      </c>
      <c r="H36" s="59">
        <v>6897374</v>
      </c>
      <c r="I36" s="59">
        <v>6897374</v>
      </c>
      <c r="J36" s="59">
        <v>19406958</v>
      </c>
      <c r="K36" s="59">
        <v>34780618</v>
      </c>
      <c r="L36" s="59">
        <v>41254782</v>
      </c>
      <c r="M36" s="59">
        <v>41254782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41254782</v>
      </c>
      <c r="W36" s="59">
        <v>2258988500</v>
      </c>
      <c r="X36" s="59">
        <v>-2217733718</v>
      </c>
      <c r="Y36" s="60">
        <v>-98.17</v>
      </c>
      <c r="Z36" s="61">
        <v>4517977000</v>
      </c>
    </row>
    <row r="37" spans="1:26" ht="13.5">
      <c r="A37" s="57" t="s">
        <v>54</v>
      </c>
      <c r="B37" s="18">
        <v>4757967388</v>
      </c>
      <c r="C37" s="18">
        <v>0</v>
      </c>
      <c r="D37" s="58">
        <v>3000000000</v>
      </c>
      <c r="E37" s="59">
        <v>3000000000</v>
      </c>
      <c r="F37" s="59">
        <v>-147825210</v>
      </c>
      <c r="G37" s="59">
        <v>-116274819</v>
      </c>
      <c r="H37" s="59">
        <v>-93968626</v>
      </c>
      <c r="I37" s="59">
        <v>-93968626</v>
      </c>
      <c r="J37" s="59">
        <v>-76830123</v>
      </c>
      <c r="K37" s="59">
        <v>-56203433</v>
      </c>
      <c r="L37" s="59">
        <v>-30862334</v>
      </c>
      <c r="M37" s="59">
        <v>-30862334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-30862334</v>
      </c>
      <c r="W37" s="59">
        <v>1500000000</v>
      </c>
      <c r="X37" s="59">
        <v>-1530862334</v>
      </c>
      <c r="Y37" s="60">
        <v>-102.06</v>
      </c>
      <c r="Z37" s="61">
        <v>3000000000</v>
      </c>
    </row>
    <row r="38" spans="1:26" ht="13.5">
      <c r="A38" s="57" t="s">
        <v>55</v>
      </c>
      <c r="B38" s="18">
        <v>484526710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160000000</v>
      </c>
      <c r="X38" s="59">
        <v>-160000000</v>
      </c>
      <c r="Y38" s="60">
        <v>-100</v>
      </c>
      <c r="Z38" s="61">
        <v>320000000</v>
      </c>
    </row>
    <row r="39" spans="1:26" ht="13.5">
      <c r="A39" s="57" t="s">
        <v>56</v>
      </c>
      <c r="B39" s="18">
        <v>1487119552</v>
      </c>
      <c r="C39" s="18">
        <v>0</v>
      </c>
      <c r="D39" s="58">
        <v>6059753000</v>
      </c>
      <c r="E39" s="59">
        <v>6059753000</v>
      </c>
      <c r="F39" s="59">
        <v>289469065</v>
      </c>
      <c r="G39" s="59">
        <v>264285655</v>
      </c>
      <c r="H39" s="59">
        <v>305343288</v>
      </c>
      <c r="I39" s="59">
        <v>305343288</v>
      </c>
      <c r="J39" s="59">
        <v>335630984</v>
      </c>
      <c r="K39" s="59">
        <v>405573841</v>
      </c>
      <c r="L39" s="59">
        <v>459477522</v>
      </c>
      <c r="M39" s="59">
        <v>459477522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459477522</v>
      </c>
      <c r="W39" s="59">
        <v>3029876500</v>
      </c>
      <c r="X39" s="59">
        <v>-2570398978</v>
      </c>
      <c r="Y39" s="60">
        <v>-84.84</v>
      </c>
      <c r="Z39" s="61">
        <v>6059753000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182620916</v>
      </c>
      <c r="C42" s="18">
        <v>0</v>
      </c>
      <c r="D42" s="58">
        <v>116289893</v>
      </c>
      <c r="E42" s="59">
        <v>116289893</v>
      </c>
      <c r="F42" s="59">
        <v>209317859</v>
      </c>
      <c r="G42" s="59">
        <v>-10368073</v>
      </c>
      <c r="H42" s="59">
        <v>-12280994</v>
      </c>
      <c r="I42" s="59">
        <v>186668792</v>
      </c>
      <c r="J42" s="59">
        <v>-5225676</v>
      </c>
      <c r="K42" s="59">
        <v>-7764005</v>
      </c>
      <c r="L42" s="59">
        <v>35218027</v>
      </c>
      <c r="M42" s="59">
        <v>22228346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208897138</v>
      </c>
      <c r="W42" s="59">
        <v>135010128</v>
      </c>
      <c r="X42" s="59">
        <v>73887010</v>
      </c>
      <c r="Y42" s="60">
        <v>54.73</v>
      </c>
      <c r="Z42" s="61">
        <v>116289893</v>
      </c>
    </row>
    <row r="43" spans="1:26" ht="13.5">
      <c r="A43" s="57" t="s">
        <v>59</v>
      </c>
      <c r="B43" s="18">
        <v>-167733993</v>
      </c>
      <c r="C43" s="18">
        <v>0</v>
      </c>
      <c r="D43" s="58">
        <v>-113406004</v>
      </c>
      <c r="E43" s="59">
        <v>-113406004</v>
      </c>
      <c r="F43" s="59">
        <v>-11052965</v>
      </c>
      <c r="G43" s="59">
        <v>-5308383</v>
      </c>
      <c r="H43" s="59">
        <v>-6727156</v>
      </c>
      <c r="I43" s="59">
        <v>-23088504</v>
      </c>
      <c r="J43" s="59">
        <v>-14408882</v>
      </c>
      <c r="K43" s="59">
        <v>-14477529</v>
      </c>
      <c r="L43" s="59">
        <v>-6611018</v>
      </c>
      <c r="M43" s="59">
        <v>-35497429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-58585933</v>
      </c>
      <c r="W43" s="59">
        <v>-31703002</v>
      </c>
      <c r="X43" s="59">
        <v>-26882931</v>
      </c>
      <c r="Y43" s="60">
        <v>84.8</v>
      </c>
      <c r="Z43" s="61">
        <v>-113406004</v>
      </c>
    </row>
    <row r="44" spans="1:26" ht="13.5">
      <c r="A44" s="57" t="s">
        <v>60</v>
      </c>
      <c r="B44" s="18">
        <v>-12535669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-2524234</v>
      </c>
      <c r="C45" s="21">
        <v>0</v>
      </c>
      <c r="D45" s="98">
        <v>-1991599</v>
      </c>
      <c r="E45" s="99">
        <v>-1991599</v>
      </c>
      <c r="F45" s="99">
        <v>193389408</v>
      </c>
      <c r="G45" s="99">
        <v>177712952</v>
      </c>
      <c r="H45" s="99">
        <v>158704802</v>
      </c>
      <c r="I45" s="99">
        <v>158704802</v>
      </c>
      <c r="J45" s="99">
        <v>139070244</v>
      </c>
      <c r="K45" s="99">
        <v>116828710</v>
      </c>
      <c r="L45" s="99">
        <v>145435719</v>
      </c>
      <c r="M45" s="99">
        <v>145435719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145435719</v>
      </c>
      <c r="W45" s="99">
        <v>98431638</v>
      </c>
      <c r="X45" s="99">
        <v>47004081</v>
      </c>
      <c r="Y45" s="100">
        <v>47.75</v>
      </c>
      <c r="Z45" s="101">
        <v>-1991599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152733314</v>
      </c>
      <c r="C49" s="51">
        <v>0</v>
      </c>
      <c r="D49" s="128">
        <v>84800282</v>
      </c>
      <c r="E49" s="53">
        <v>72594535</v>
      </c>
      <c r="F49" s="53">
        <v>0</v>
      </c>
      <c r="G49" s="53">
        <v>0</v>
      </c>
      <c r="H49" s="53">
        <v>0</v>
      </c>
      <c r="I49" s="53">
        <v>70421698</v>
      </c>
      <c r="J49" s="53">
        <v>0</v>
      </c>
      <c r="K49" s="53">
        <v>0</v>
      </c>
      <c r="L49" s="53">
        <v>0</v>
      </c>
      <c r="M49" s="53">
        <v>86256793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56662854</v>
      </c>
      <c r="W49" s="53">
        <v>399369964</v>
      </c>
      <c r="X49" s="53">
        <v>2134381817</v>
      </c>
      <c r="Y49" s="53">
        <v>3057221257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147056908</v>
      </c>
      <c r="C51" s="51">
        <v>0</v>
      </c>
      <c r="D51" s="128">
        <v>91333793</v>
      </c>
      <c r="E51" s="53">
        <v>116879757</v>
      </c>
      <c r="F51" s="53">
        <v>0</v>
      </c>
      <c r="G51" s="53">
        <v>0</v>
      </c>
      <c r="H51" s="53">
        <v>0</v>
      </c>
      <c r="I51" s="53">
        <v>187368817</v>
      </c>
      <c r="J51" s="53">
        <v>0</v>
      </c>
      <c r="K51" s="53">
        <v>0</v>
      </c>
      <c r="L51" s="53">
        <v>0</v>
      </c>
      <c r="M51" s="53">
        <v>4318535063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4861174338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60.765553175950096</v>
      </c>
      <c r="C58" s="5">
        <f>IF(C67=0,0,+(C76/C67)*100)</f>
        <v>0</v>
      </c>
      <c r="D58" s="6">
        <f aca="true" t="shared" si="6" ref="D58:Z58">IF(D67=0,0,+(D76/D67)*100)</f>
        <v>72.23175229328551</v>
      </c>
      <c r="E58" s="7">
        <f t="shared" si="6"/>
        <v>72.23175229328551</v>
      </c>
      <c r="F58" s="7">
        <f t="shared" si="6"/>
        <v>41.37219171476503</v>
      </c>
      <c r="G58" s="7">
        <f t="shared" si="6"/>
        <v>57.776297452115564</v>
      </c>
      <c r="H58" s="7">
        <f t="shared" si="6"/>
        <v>53.50588414583357</v>
      </c>
      <c r="I58" s="7">
        <f t="shared" si="6"/>
        <v>50.47760161153221</v>
      </c>
      <c r="J58" s="7">
        <f t="shared" si="6"/>
        <v>61.24222971382199</v>
      </c>
      <c r="K58" s="7">
        <f t="shared" si="6"/>
        <v>38.388752309156935</v>
      </c>
      <c r="L58" s="7">
        <f t="shared" si="6"/>
        <v>46.61792795744887</v>
      </c>
      <c r="M58" s="7">
        <f t="shared" si="6"/>
        <v>48.29562621073702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49.42292374909335</v>
      </c>
      <c r="W58" s="7">
        <f t="shared" si="6"/>
        <v>72.2317522087288</v>
      </c>
      <c r="X58" s="7">
        <f t="shared" si="6"/>
        <v>0</v>
      </c>
      <c r="Y58" s="7">
        <f t="shared" si="6"/>
        <v>0</v>
      </c>
      <c r="Z58" s="8">
        <f t="shared" si="6"/>
        <v>72.23175229328551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89.99999948988707</v>
      </c>
      <c r="E59" s="10">
        <f t="shared" si="7"/>
        <v>89.99999948988707</v>
      </c>
      <c r="F59" s="10">
        <f t="shared" si="7"/>
        <v>73.31349719368298</v>
      </c>
      <c r="G59" s="10">
        <f t="shared" si="7"/>
        <v>74.962136852361</v>
      </c>
      <c r="H59" s="10">
        <f t="shared" si="7"/>
        <v>68.76655248278635</v>
      </c>
      <c r="I59" s="10">
        <f t="shared" si="7"/>
        <v>72.35466844530201</v>
      </c>
      <c r="J59" s="10">
        <f t="shared" si="7"/>
        <v>61.382915530808816</v>
      </c>
      <c r="K59" s="10">
        <f t="shared" si="7"/>
        <v>52.9570899008611</v>
      </c>
      <c r="L59" s="10">
        <f t="shared" si="7"/>
        <v>53.58959363160661</v>
      </c>
      <c r="M59" s="10">
        <f t="shared" si="7"/>
        <v>55.97562196160178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64.19439545811875</v>
      </c>
      <c r="W59" s="10">
        <f t="shared" si="7"/>
        <v>89.99999918381931</v>
      </c>
      <c r="X59" s="10">
        <f t="shared" si="7"/>
        <v>0</v>
      </c>
      <c r="Y59" s="10">
        <f t="shared" si="7"/>
        <v>0</v>
      </c>
      <c r="Z59" s="11">
        <f t="shared" si="7"/>
        <v>89.99999948988707</v>
      </c>
    </row>
    <row r="60" spans="1:26" ht="13.5">
      <c r="A60" s="37" t="s">
        <v>32</v>
      </c>
      <c r="B60" s="12">
        <f t="shared" si="7"/>
        <v>59.93329053929857</v>
      </c>
      <c r="C60" s="12">
        <f t="shared" si="7"/>
        <v>0</v>
      </c>
      <c r="D60" s="3">
        <f t="shared" si="7"/>
        <v>65.19946042415702</v>
      </c>
      <c r="E60" s="13">
        <f t="shared" si="7"/>
        <v>65.19946042415702</v>
      </c>
      <c r="F60" s="13">
        <f t="shared" si="7"/>
        <v>35.312873543540476</v>
      </c>
      <c r="G60" s="13">
        <f t="shared" si="7"/>
        <v>61.058804320933206</v>
      </c>
      <c r="H60" s="13">
        <f t="shared" si="7"/>
        <v>56.91011002384205</v>
      </c>
      <c r="I60" s="13">
        <f t="shared" si="7"/>
        <v>49.59447432639107</v>
      </c>
      <c r="J60" s="13">
        <f t="shared" si="7"/>
        <v>70.03035016402714</v>
      </c>
      <c r="K60" s="13">
        <f t="shared" si="7"/>
        <v>40.0642484286247</v>
      </c>
      <c r="L60" s="13">
        <f t="shared" si="7"/>
        <v>52.47937164553799</v>
      </c>
      <c r="M60" s="13">
        <f t="shared" si="7"/>
        <v>53.34398314227607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51.33773862929522</v>
      </c>
      <c r="W60" s="13">
        <f t="shared" si="7"/>
        <v>65.1994605771183</v>
      </c>
      <c r="X60" s="13">
        <f t="shared" si="7"/>
        <v>0</v>
      </c>
      <c r="Y60" s="13">
        <f t="shared" si="7"/>
        <v>0</v>
      </c>
      <c r="Z60" s="14">
        <f t="shared" si="7"/>
        <v>65.19946042415702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60.00000017818006</v>
      </c>
      <c r="E61" s="13">
        <f t="shared" si="7"/>
        <v>60.00000017818006</v>
      </c>
      <c r="F61" s="13">
        <f t="shared" si="7"/>
        <v>32.08752525288688</v>
      </c>
      <c r="G61" s="13">
        <f t="shared" si="7"/>
        <v>87.51033605783674</v>
      </c>
      <c r="H61" s="13">
        <f t="shared" si="7"/>
        <v>79.8150093766474</v>
      </c>
      <c r="I61" s="13">
        <f t="shared" si="7"/>
        <v>59.60985048117023</v>
      </c>
      <c r="J61" s="13">
        <f t="shared" si="7"/>
        <v>106.81358682915287</v>
      </c>
      <c r="K61" s="13">
        <f t="shared" si="7"/>
        <v>72.45371328338479</v>
      </c>
      <c r="L61" s="13">
        <f t="shared" si="7"/>
        <v>80.72211630594633</v>
      </c>
      <c r="M61" s="13">
        <f t="shared" si="7"/>
        <v>87.14282304917127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70.38730158893557</v>
      </c>
      <c r="W61" s="13">
        <f t="shared" si="7"/>
        <v>60</v>
      </c>
      <c r="X61" s="13">
        <f t="shared" si="7"/>
        <v>0</v>
      </c>
      <c r="Y61" s="13">
        <f t="shared" si="7"/>
        <v>0</v>
      </c>
      <c r="Z61" s="14">
        <f t="shared" si="7"/>
        <v>60.00000017818006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60.00000016608552</v>
      </c>
      <c r="E62" s="13">
        <f t="shared" si="7"/>
        <v>60.00000016608552</v>
      </c>
      <c r="F62" s="13">
        <f t="shared" si="7"/>
        <v>33.94128602845424</v>
      </c>
      <c r="G62" s="13">
        <f t="shared" si="7"/>
        <v>30.637032144639992</v>
      </c>
      <c r="H62" s="13">
        <f t="shared" si="7"/>
        <v>34.57470841090761</v>
      </c>
      <c r="I62" s="13">
        <f t="shared" si="7"/>
        <v>33.04391476824989</v>
      </c>
      <c r="J62" s="13">
        <f t="shared" si="7"/>
        <v>36.782230947964266</v>
      </c>
      <c r="K62" s="13">
        <f t="shared" si="7"/>
        <v>17.476096221426722</v>
      </c>
      <c r="L62" s="13">
        <f t="shared" si="7"/>
        <v>30.94420695500064</v>
      </c>
      <c r="M62" s="13">
        <f t="shared" si="7"/>
        <v>25.929766447268193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29.121937835773178</v>
      </c>
      <c r="W62" s="13">
        <f t="shared" si="7"/>
        <v>59.999999335657904</v>
      </c>
      <c r="X62" s="13">
        <f t="shared" si="7"/>
        <v>0</v>
      </c>
      <c r="Y62" s="13">
        <f t="shared" si="7"/>
        <v>0</v>
      </c>
      <c r="Z62" s="14">
        <f t="shared" si="7"/>
        <v>60.00000016608552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79.99999691473734</v>
      </c>
      <c r="E63" s="13">
        <f t="shared" si="7"/>
        <v>79.99999691473734</v>
      </c>
      <c r="F63" s="13">
        <f t="shared" si="7"/>
        <v>188.62832004070088</v>
      </c>
      <c r="G63" s="13">
        <f t="shared" si="7"/>
        <v>35.11047620714398</v>
      </c>
      <c r="H63" s="13">
        <f t="shared" si="7"/>
        <v>29.420143532622113</v>
      </c>
      <c r="I63" s="13">
        <f t="shared" si="7"/>
        <v>47.04991861628815</v>
      </c>
      <c r="J63" s="13">
        <f t="shared" si="7"/>
        <v>35.05392811035571</v>
      </c>
      <c r="K63" s="13">
        <f t="shared" si="7"/>
        <v>24.482356981843672</v>
      </c>
      <c r="L63" s="13">
        <f t="shared" si="7"/>
        <v>25.77801242080798</v>
      </c>
      <c r="M63" s="13">
        <f t="shared" si="7"/>
        <v>28.437439799878987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36.32978028104335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79.99999691473734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99.99999547666764</v>
      </c>
      <c r="E64" s="13">
        <f t="shared" si="7"/>
        <v>99.99999547666764</v>
      </c>
      <c r="F64" s="13">
        <f t="shared" si="7"/>
        <v>21.893519524526845</v>
      </c>
      <c r="G64" s="13">
        <f t="shared" si="7"/>
        <v>27.792862962853604</v>
      </c>
      <c r="H64" s="13">
        <f t="shared" si="7"/>
        <v>27.807411094646</v>
      </c>
      <c r="I64" s="13">
        <f t="shared" si="7"/>
        <v>25.656949959811392</v>
      </c>
      <c r="J64" s="13">
        <f t="shared" si="7"/>
        <v>30.038337505108526</v>
      </c>
      <c r="K64" s="13">
        <f t="shared" si="7"/>
        <v>23.60261357388006</v>
      </c>
      <c r="L64" s="13">
        <f t="shared" si="7"/>
        <v>25.677571395571807</v>
      </c>
      <c r="M64" s="13">
        <f t="shared" si="7"/>
        <v>26.439239483246883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26.039292732185444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99.99999547666764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100.00000294802743</v>
      </c>
      <c r="E66" s="16">
        <f t="shared" si="7"/>
        <v>100.00000294802743</v>
      </c>
      <c r="F66" s="16">
        <f t="shared" si="7"/>
        <v>100</v>
      </c>
      <c r="G66" s="16">
        <f t="shared" si="7"/>
        <v>3.6640829374959223</v>
      </c>
      <c r="H66" s="16">
        <f t="shared" si="7"/>
        <v>3.607616770493744</v>
      </c>
      <c r="I66" s="16">
        <f t="shared" si="7"/>
        <v>5.33457452394866</v>
      </c>
      <c r="J66" s="16">
        <f t="shared" si="7"/>
        <v>4.8035857995628355</v>
      </c>
      <c r="K66" s="16">
        <f t="shared" si="7"/>
        <v>2.2551456533164362</v>
      </c>
      <c r="L66" s="16">
        <f t="shared" si="7"/>
        <v>2.494717831644083</v>
      </c>
      <c r="M66" s="16">
        <f t="shared" si="7"/>
        <v>3.1579763094044027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4.002275761434733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100.00000294802743</v>
      </c>
    </row>
    <row r="67" spans="1:26" ht="13.5" hidden="1">
      <c r="A67" s="40" t="s">
        <v>112</v>
      </c>
      <c r="B67" s="23">
        <v>1574684944</v>
      </c>
      <c r="C67" s="23"/>
      <c r="D67" s="24">
        <v>1708480906</v>
      </c>
      <c r="E67" s="25">
        <v>1708480906</v>
      </c>
      <c r="F67" s="25">
        <v>168686079</v>
      </c>
      <c r="G67" s="25">
        <v>149870926</v>
      </c>
      <c r="H67" s="25">
        <v>145988224</v>
      </c>
      <c r="I67" s="25">
        <v>464545229</v>
      </c>
      <c r="J67" s="25">
        <v>138828381</v>
      </c>
      <c r="K67" s="25">
        <v>158109111</v>
      </c>
      <c r="L67" s="25">
        <v>137682076</v>
      </c>
      <c r="M67" s="25">
        <v>434619568</v>
      </c>
      <c r="N67" s="25"/>
      <c r="O67" s="25"/>
      <c r="P67" s="25"/>
      <c r="Q67" s="25"/>
      <c r="R67" s="25"/>
      <c r="S67" s="25"/>
      <c r="T67" s="25"/>
      <c r="U67" s="25"/>
      <c r="V67" s="25">
        <v>899164797</v>
      </c>
      <c r="W67" s="25">
        <v>854240454</v>
      </c>
      <c r="X67" s="25"/>
      <c r="Y67" s="24"/>
      <c r="Z67" s="26">
        <v>1708480906</v>
      </c>
    </row>
    <row r="68" spans="1:26" ht="13.5" hidden="1">
      <c r="A68" s="36" t="s">
        <v>31</v>
      </c>
      <c r="B68" s="18">
        <v>298925235</v>
      </c>
      <c r="C68" s="18"/>
      <c r="D68" s="19">
        <v>294052535</v>
      </c>
      <c r="E68" s="20">
        <v>294052535</v>
      </c>
      <c r="F68" s="20">
        <v>25989936</v>
      </c>
      <c r="G68" s="20">
        <v>25422477</v>
      </c>
      <c r="H68" s="20">
        <v>25419525</v>
      </c>
      <c r="I68" s="20">
        <v>76831938</v>
      </c>
      <c r="J68" s="20">
        <v>25418747</v>
      </c>
      <c r="K68" s="20">
        <v>25419890</v>
      </c>
      <c r="L68" s="20">
        <v>25446418</v>
      </c>
      <c r="M68" s="20">
        <v>76285055</v>
      </c>
      <c r="N68" s="20"/>
      <c r="O68" s="20"/>
      <c r="P68" s="20"/>
      <c r="Q68" s="20"/>
      <c r="R68" s="20"/>
      <c r="S68" s="20"/>
      <c r="T68" s="20"/>
      <c r="U68" s="20"/>
      <c r="V68" s="20">
        <v>153116993</v>
      </c>
      <c r="W68" s="20">
        <v>147026268</v>
      </c>
      <c r="X68" s="20"/>
      <c r="Y68" s="19"/>
      <c r="Z68" s="22">
        <v>294052535</v>
      </c>
    </row>
    <row r="69" spans="1:26" ht="13.5" hidden="1">
      <c r="A69" s="37" t="s">
        <v>32</v>
      </c>
      <c r="B69" s="18">
        <v>1097788518</v>
      </c>
      <c r="C69" s="18"/>
      <c r="D69" s="19">
        <v>1278744423</v>
      </c>
      <c r="E69" s="20">
        <v>1278744423</v>
      </c>
      <c r="F69" s="20">
        <v>142162979</v>
      </c>
      <c r="G69" s="20">
        <v>109718706</v>
      </c>
      <c r="H69" s="20">
        <v>105590750</v>
      </c>
      <c r="I69" s="20">
        <v>357472435</v>
      </c>
      <c r="J69" s="20">
        <v>98074923</v>
      </c>
      <c r="K69" s="20">
        <v>117014535</v>
      </c>
      <c r="L69" s="20">
        <v>95525191</v>
      </c>
      <c r="M69" s="20">
        <v>310614649</v>
      </c>
      <c r="N69" s="20"/>
      <c r="O69" s="20"/>
      <c r="P69" s="20"/>
      <c r="Q69" s="20"/>
      <c r="R69" s="20"/>
      <c r="S69" s="20"/>
      <c r="T69" s="20"/>
      <c r="U69" s="20"/>
      <c r="V69" s="20">
        <v>668087084</v>
      </c>
      <c r="W69" s="20">
        <v>639372210</v>
      </c>
      <c r="X69" s="20"/>
      <c r="Y69" s="19"/>
      <c r="Z69" s="22">
        <v>1278744423</v>
      </c>
    </row>
    <row r="70" spans="1:26" ht="13.5" hidden="1">
      <c r="A70" s="38" t="s">
        <v>106</v>
      </c>
      <c r="B70" s="18">
        <v>531532070</v>
      </c>
      <c r="C70" s="18"/>
      <c r="D70" s="19">
        <v>673476058</v>
      </c>
      <c r="E70" s="20">
        <v>673476058</v>
      </c>
      <c r="F70" s="20">
        <v>99438136</v>
      </c>
      <c r="G70" s="20">
        <v>57931903</v>
      </c>
      <c r="H70" s="20">
        <v>55453189</v>
      </c>
      <c r="I70" s="20">
        <v>212823228</v>
      </c>
      <c r="J70" s="20">
        <v>47922263</v>
      </c>
      <c r="K70" s="20">
        <v>44920501</v>
      </c>
      <c r="L70" s="20">
        <v>44048943</v>
      </c>
      <c r="M70" s="20">
        <v>136891707</v>
      </c>
      <c r="N70" s="20"/>
      <c r="O70" s="20"/>
      <c r="P70" s="20"/>
      <c r="Q70" s="20"/>
      <c r="R70" s="20"/>
      <c r="S70" s="20"/>
      <c r="T70" s="20"/>
      <c r="U70" s="20"/>
      <c r="V70" s="20">
        <v>349714935</v>
      </c>
      <c r="W70" s="20">
        <v>336738030</v>
      </c>
      <c r="X70" s="20"/>
      <c r="Y70" s="19"/>
      <c r="Z70" s="22">
        <v>673476058</v>
      </c>
    </row>
    <row r="71" spans="1:26" ht="13.5" hidden="1">
      <c r="A71" s="38" t="s">
        <v>107</v>
      </c>
      <c r="B71" s="18">
        <v>317719704</v>
      </c>
      <c r="C71" s="18"/>
      <c r="D71" s="19">
        <v>361259659</v>
      </c>
      <c r="E71" s="20">
        <v>361259659</v>
      </c>
      <c r="F71" s="20">
        <v>27965882</v>
      </c>
      <c r="G71" s="20">
        <v>25763331</v>
      </c>
      <c r="H71" s="20">
        <v>24113985</v>
      </c>
      <c r="I71" s="20">
        <v>77843198</v>
      </c>
      <c r="J71" s="20">
        <v>24130899</v>
      </c>
      <c r="K71" s="20">
        <v>46068658</v>
      </c>
      <c r="L71" s="20">
        <v>25440429</v>
      </c>
      <c r="M71" s="20">
        <v>95639986</v>
      </c>
      <c r="N71" s="20"/>
      <c r="O71" s="20"/>
      <c r="P71" s="20"/>
      <c r="Q71" s="20"/>
      <c r="R71" s="20"/>
      <c r="S71" s="20"/>
      <c r="T71" s="20"/>
      <c r="U71" s="20"/>
      <c r="V71" s="20">
        <v>173483184</v>
      </c>
      <c r="W71" s="20">
        <v>180629832</v>
      </c>
      <c r="X71" s="20"/>
      <c r="Y71" s="19"/>
      <c r="Z71" s="22">
        <v>361259659</v>
      </c>
    </row>
    <row r="72" spans="1:26" ht="13.5" hidden="1">
      <c r="A72" s="38" t="s">
        <v>108</v>
      </c>
      <c r="B72" s="18">
        <v>150463909</v>
      </c>
      <c r="C72" s="18"/>
      <c r="D72" s="19">
        <v>155578326</v>
      </c>
      <c r="E72" s="20">
        <v>155578326</v>
      </c>
      <c r="F72" s="20">
        <v>3341450</v>
      </c>
      <c r="G72" s="20">
        <v>15998920</v>
      </c>
      <c r="H72" s="20">
        <v>15999011</v>
      </c>
      <c r="I72" s="20">
        <v>35339381</v>
      </c>
      <c r="J72" s="20">
        <v>15996852</v>
      </c>
      <c r="K72" s="20">
        <v>15999105</v>
      </c>
      <c r="L72" s="20">
        <v>16005400</v>
      </c>
      <c r="M72" s="20">
        <v>48001357</v>
      </c>
      <c r="N72" s="20"/>
      <c r="O72" s="20"/>
      <c r="P72" s="20"/>
      <c r="Q72" s="20"/>
      <c r="R72" s="20"/>
      <c r="S72" s="20"/>
      <c r="T72" s="20"/>
      <c r="U72" s="20"/>
      <c r="V72" s="20">
        <v>83340738</v>
      </c>
      <c r="W72" s="20">
        <v>77789160</v>
      </c>
      <c r="X72" s="20"/>
      <c r="Y72" s="19"/>
      <c r="Z72" s="22">
        <v>155578326</v>
      </c>
    </row>
    <row r="73" spans="1:26" ht="13.5" hidden="1">
      <c r="A73" s="38" t="s">
        <v>109</v>
      </c>
      <c r="B73" s="18">
        <v>98072835</v>
      </c>
      <c r="C73" s="18"/>
      <c r="D73" s="19">
        <v>88430380</v>
      </c>
      <c r="E73" s="20">
        <v>88430380</v>
      </c>
      <c r="F73" s="20">
        <v>11417511</v>
      </c>
      <c r="G73" s="20">
        <v>10024552</v>
      </c>
      <c r="H73" s="20">
        <v>10024565</v>
      </c>
      <c r="I73" s="20">
        <v>31466628</v>
      </c>
      <c r="J73" s="20">
        <v>10024909</v>
      </c>
      <c r="K73" s="20">
        <v>10026271</v>
      </c>
      <c r="L73" s="20">
        <v>10030419</v>
      </c>
      <c r="M73" s="20">
        <v>30081599</v>
      </c>
      <c r="N73" s="20"/>
      <c r="O73" s="20"/>
      <c r="P73" s="20"/>
      <c r="Q73" s="20"/>
      <c r="R73" s="20"/>
      <c r="S73" s="20"/>
      <c r="T73" s="20"/>
      <c r="U73" s="20"/>
      <c r="V73" s="20">
        <v>61548227</v>
      </c>
      <c r="W73" s="20">
        <v>44215188</v>
      </c>
      <c r="X73" s="20"/>
      <c r="Y73" s="19"/>
      <c r="Z73" s="22">
        <v>88430380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177971191</v>
      </c>
      <c r="C75" s="27"/>
      <c r="D75" s="28">
        <v>135683948</v>
      </c>
      <c r="E75" s="29">
        <v>135683948</v>
      </c>
      <c r="F75" s="29">
        <v>533164</v>
      </c>
      <c r="G75" s="29">
        <v>14729743</v>
      </c>
      <c r="H75" s="29">
        <v>14977949</v>
      </c>
      <c r="I75" s="29">
        <v>30240856</v>
      </c>
      <c r="J75" s="29">
        <v>15334711</v>
      </c>
      <c r="K75" s="29">
        <v>15674686</v>
      </c>
      <c r="L75" s="29">
        <v>16710467</v>
      </c>
      <c r="M75" s="29">
        <v>47719864</v>
      </c>
      <c r="N75" s="29"/>
      <c r="O75" s="29"/>
      <c r="P75" s="29"/>
      <c r="Q75" s="29"/>
      <c r="R75" s="29"/>
      <c r="S75" s="29"/>
      <c r="T75" s="29"/>
      <c r="U75" s="29"/>
      <c r="V75" s="29">
        <v>77960720</v>
      </c>
      <c r="W75" s="29">
        <v>67841976</v>
      </c>
      <c r="X75" s="29"/>
      <c r="Y75" s="28"/>
      <c r="Z75" s="30">
        <v>135683948</v>
      </c>
    </row>
    <row r="76" spans="1:26" ht="13.5" hidden="1">
      <c r="A76" s="41" t="s">
        <v>113</v>
      </c>
      <c r="B76" s="31">
        <v>956866017</v>
      </c>
      <c r="C76" s="31"/>
      <c r="D76" s="32">
        <v>1234065696</v>
      </c>
      <c r="E76" s="33">
        <v>1234065696</v>
      </c>
      <c r="F76" s="33">
        <v>69789128</v>
      </c>
      <c r="G76" s="33">
        <v>86589872</v>
      </c>
      <c r="H76" s="33">
        <v>78112290</v>
      </c>
      <c r="I76" s="33">
        <v>234491290</v>
      </c>
      <c r="J76" s="33">
        <v>85021596</v>
      </c>
      <c r="K76" s="33">
        <v>60696115</v>
      </c>
      <c r="L76" s="33">
        <v>64184531</v>
      </c>
      <c r="M76" s="33">
        <v>209902242</v>
      </c>
      <c r="N76" s="33"/>
      <c r="O76" s="33"/>
      <c r="P76" s="33"/>
      <c r="Q76" s="33"/>
      <c r="R76" s="33"/>
      <c r="S76" s="33"/>
      <c r="T76" s="33"/>
      <c r="U76" s="33"/>
      <c r="V76" s="33">
        <v>444393532</v>
      </c>
      <c r="W76" s="33">
        <v>617032848</v>
      </c>
      <c r="X76" s="33"/>
      <c r="Y76" s="32"/>
      <c r="Z76" s="34">
        <v>1234065696</v>
      </c>
    </row>
    <row r="77" spans="1:26" ht="13.5" hidden="1">
      <c r="A77" s="36" t="s">
        <v>31</v>
      </c>
      <c r="B77" s="18">
        <v>298925235</v>
      </c>
      <c r="C77" s="18"/>
      <c r="D77" s="19">
        <v>264647280</v>
      </c>
      <c r="E77" s="20">
        <v>264647280</v>
      </c>
      <c r="F77" s="20">
        <v>19054131</v>
      </c>
      <c r="G77" s="20">
        <v>19057232</v>
      </c>
      <c r="H77" s="20">
        <v>17480131</v>
      </c>
      <c r="I77" s="20">
        <v>55591494</v>
      </c>
      <c r="J77" s="20">
        <v>15602768</v>
      </c>
      <c r="K77" s="20">
        <v>13461634</v>
      </c>
      <c r="L77" s="20">
        <v>13636632</v>
      </c>
      <c r="M77" s="20">
        <v>42701034</v>
      </c>
      <c r="N77" s="20"/>
      <c r="O77" s="20"/>
      <c r="P77" s="20"/>
      <c r="Q77" s="20"/>
      <c r="R77" s="20"/>
      <c r="S77" s="20"/>
      <c r="T77" s="20"/>
      <c r="U77" s="20"/>
      <c r="V77" s="20">
        <v>98292528</v>
      </c>
      <c r="W77" s="20">
        <v>132323640</v>
      </c>
      <c r="X77" s="20"/>
      <c r="Y77" s="19"/>
      <c r="Z77" s="22">
        <v>264647280</v>
      </c>
    </row>
    <row r="78" spans="1:26" ht="13.5" hidden="1">
      <c r="A78" s="37" t="s">
        <v>32</v>
      </c>
      <c r="B78" s="18">
        <v>657940782</v>
      </c>
      <c r="C78" s="18"/>
      <c r="D78" s="19">
        <v>833734464</v>
      </c>
      <c r="E78" s="20">
        <v>833734464</v>
      </c>
      <c r="F78" s="20">
        <v>50201833</v>
      </c>
      <c r="G78" s="20">
        <v>66992930</v>
      </c>
      <c r="H78" s="20">
        <v>60091812</v>
      </c>
      <c r="I78" s="20">
        <v>177286575</v>
      </c>
      <c r="J78" s="20">
        <v>68682212</v>
      </c>
      <c r="K78" s="20">
        <v>46880994</v>
      </c>
      <c r="L78" s="20">
        <v>50131020</v>
      </c>
      <c r="M78" s="20">
        <v>165694226</v>
      </c>
      <c r="N78" s="20"/>
      <c r="O78" s="20"/>
      <c r="P78" s="20"/>
      <c r="Q78" s="20"/>
      <c r="R78" s="20"/>
      <c r="S78" s="20"/>
      <c r="T78" s="20"/>
      <c r="U78" s="20"/>
      <c r="V78" s="20">
        <v>342980801</v>
      </c>
      <c r="W78" s="20">
        <v>416867232</v>
      </c>
      <c r="X78" s="20"/>
      <c r="Y78" s="19"/>
      <c r="Z78" s="22">
        <v>833734464</v>
      </c>
    </row>
    <row r="79" spans="1:26" ht="13.5" hidden="1">
      <c r="A79" s="38" t="s">
        <v>106</v>
      </c>
      <c r="B79" s="18">
        <v>531532070</v>
      </c>
      <c r="C79" s="18"/>
      <c r="D79" s="19">
        <v>404085636</v>
      </c>
      <c r="E79" s="20">
        <v>404085636</v>
      </c>
      <c r="F79" s="20">
        <v>31907237</v>
      </c>
      <c r="G79" s="20">
        <v>50696403</v>
      </c>
      <c r="H79" s="20">
        <v>44259968</v>
      </c>
      <c r="I79" s="20">
        <v>126863608</v>
      </c>
      <c r="J79" s="20">
        <v>51187488</v>
      </c>
      <c r="K79" s="20">
        <v>32546571</v>
      </c>
      <c r="L79" s="20">
        <v>35557239</v>
      </c>
      <c r="M79" s="20">
        <v>119291298</v>
      </c>
      <c r="N79" s="20"/>
      <c r="O79" s="20"/>
      <c r="P79" s="20"/>
      <c r="Q79" s="20"/>
      <c r="R79" s="20"/>
      <c r="S79" s="20"/>
      <c r="T79" s="20"/>
      <c r="U79" s="20"/>
      <c r="V79" s="20">
        <v>246154906</v>
      </c>
      <c r="W79" s="20">
        <v>202042818</v>
      </c>
      <c r="X79" s="20"/>
      <c r="Y79" s="19"/>
      <c r="Z79" s="22">
        <v>404085636</v>
      </c>
    </row>
    <row r="80" spans="1:26" ht="13.5" hidden="1">
      <c r="A80" s="38" t="s">
        <v>107</v>
      </c>
      <c r="B80" s="18">
        <v>317719704</v>
      </c>
      <c r="C80" s="18"/>
      <c r="D80" s="19">
        <v>216755796</v>
      </c>
      <c r="E80" s="20">
        <v>216755796</v>
      </c>
      <c r="F80" s="20">
        <v>9491980</v>
      </c>
      <c r="G80" s="20">
        <v>7893120</v>
      </c>
      <c r="H80" s="20">
        <v>8337340</v>
      </c>
      <c r="I80" s="20">
        <v>25722440</v>
      </c>
      <c r="J80" s="20">
        <v>8875883</v>
      </c>
      <c r="K80" s="20">
        <v>8051003</v>
      </c>
      <c r="L80" s="20">
        <v>7872339</v>
      </c>
      <c r="M80" s="20">
        <v>24799225</v>
      </c>
      <c r="N80" s="20"/>
      <c r="O80" s="20"/>
      <c r="P80" s="20"/>
      <c r="Q80" s="20"/>
      <c r="R80" s="20"/>
      <c r="S80" s="20"/>
      <c r="T80" s="20"/>
      <c r="U80" s="20"/>
      <c r="V80" s="20">
        <v>50521665</v>
      </c>
      <c r="W80" s="20">
        <v>108377898</v>
      </c>
      <c r="X80" s="20"/>
      <c r="Y80" s="19"/>
      <c r="Z80" s="22">
        <v>216755796</v>
      </c>
    </row>
    <row r="81" spans="1:26" ht="13.5" hidden="1">
      <c r="A81" s="38" t="s">
        <v>108</v>
      </c>
      <c r="B81" s="18">
        <v>150463909</v>
      </c>
      <c r="C81" s="18"/>
      <c r="D81" s="19">
        <v>124462656</v>
      </c>
      <c r="E81" s="20">
        <v>124462656</v>
      </c>
      <c r="F81" s="20">
        <v>6302921</v>
      </c>
      <c r="G81" s="20">
        <v>5617297</v>
      </c>
      <c r="H81" s="20">
        <v>4706932</v>
      </c>
      <c r="I81" s="20">
        <v>16627150</v>
      </c>
      <c r="J81" s="20">
        <v>5607525</v>
      </c>
      <c r="K81" s="20">
        <v>3916958</v>
      </c>
      <c r="L81" s="20">
        <v>4125874</v>
      </c>
      <c r="M81" s="20">
        <v>13650357</v>
      </c>
      <c r="N81" s="20"/>
      <c r="O81" s="20"/>
      <c r="P81" s="20"/>
      <c r="Q81" s="20"/>
      <c r="R81" s="20"/>
      <c r="S81" s="20"/>
      <c r="T81" s="20"/>
      <c r="U81" s="20"/>
      <c r="V81" s="20">
        <v>30277507</v>
      </c>
      <c r="W81" s="20">
        <v>62231328</v>
      </c>
      <c r="X81" s="20"/>
      <c r="Y81" s="19"/>
      <c r="Z81" s="22">
        <v>124462656</v>
      </c>
    </row>
    <row r="82" spans="1:26" ht="13.5" hidden="1">
      <c r="A82" s="38" t="s">
        <v>109</v>
      </c>
      <c r="B82" s="18">
        <v>98072835</v>
      </c>
      <c r="C82" s="18"/>
      <c r="D82" s="19">
        <v>88430376</v>
      </c>
      <c r="E82" s="20">
        <v>88430376</v>
      </c>
      <c r="F82" s="20">
        <v>2499695</v>
      </c>
      <c r="G82" s="20">
        <v>2786110</v>
      </c>
      <c r="H82" s="20">
        <v>2787572</v>
      </c>
      <c r="I82" s="20">
        <v>8073377</v>
      </c>
      <c r="J82" s="20">
        <v>3011316</v>
      </c>
      <c r="K82" s="20">
        <v>2366462</v>
      </c>
      <c r="L82" s="20">
        <v>2575568</v>
      </c>
      <c r="M82" s="20">
        <v>7953346</v>
      </c>
      <c r="N82" s="20"/>
      <c r="O82" s="20"/>
      <c r="P82" s="20"/>
      <c r="Q82" s="20"/>
      <c r="R82" s="20"/>
      <c r="S82" s="20"/>
      <c r="T82" s="20"/>
      <c r="U82" s="20"/>
      <c r="V82" s="20">
        <v>16026723</v>
      </c>
      <c r="W82" s="20">
        <v>44215188</v>
      </c>
      <c r="X82" s="20"/>
      <c r="Y82" s="19"/>
      <c r="Z82" s="22">
        <v>88430376</v>
      </c>
    </row>
    <row r="83" spans="1:26" ht="13.5" hidden="1">
      <c r="A83" s="38" t="s">
        <v>110</v>
      </c>
      <c r="B83" s="18">
        <v>-439847736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135683952</v>
      </c>
      <c r="E84" s="29">
        <v>135683952</v>
      </c>
      <c r="F84" s="29">
        <v>533164</v>
      </c>
      <c r="G84" s="29">
        <v>539710</v>
      </c>
      <c r="H84" s="29">
        <v>540347</v>
      </c>
      <c r="I84" s="29">
        <v>1613221</v>
      </c>
      <c r="J84" s="29">
        <v>736616</v>
      </c>
      <c r="K84" s="29">
        <v>353487</v>
      </c>
      <c r="L84" s="29">
        <v>416879</v>
      </c>
      <c r="M84" s="29">
        <v>1506982</v>
      </c>
      <c r="N84" s="29"/>
      <c r="O84" s="29"/>
      <c r="P84" s="29"/>
      <c r="Q84" s="29"/>
      <c r="R84" s="29"/>
      <c r="S84" s="29"/>
      <c r="T84" s="29"/>
      <c r="U84" s="29"/>
      <c r="V84" s="29">
        <v>3120203</v>
      </c>
      <c r="W84" s="29">
        <v>67841976</v>
      </c>
      <c r="X84" s="29"/>
      <c r="Y84" s="28"/>
      <c r="Z84" s="30">
        <v>135683952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21226393</v>
      </c>
      <c r="C5" s="18">
        <v>0</v>
      </c>
      <c r="D5" s="58">
        <v>22686000</v>
      </c>
      <c r="E5" s="59">
        <v>22686000</v>
      </c>
      <c r="F5" s="59">
        <v>1872806</v>
      </c>
      <c r="G5" s="59">
        <v>1862304</v>
      </c>
      <c r="H5" s="59">
        <v>1873315</v>
      </c>
      <c r="I5" s="59">
        <v>5608425</v>
      </c>
      <c r="J5" s="59">
        <v>1893515</v>
      </c>
      <c r="K5" s="59">
        <v>1883802</v>
      </c>
      <c r="L5" s="59">
        <v>1883974</v>
      </c>
      <c r="M5" s="59">
        <v>5661291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11269716</v>
      </c>
      <c r="W5" s="59">
        <v>11340000</v>
      </c>
      <c r="X5" s="59">
        <v>-70284</v>
      </c>
      <c r="Y5" s="60">
        <v>-0.62</v>
      </c>
      <c r="Z5" s="61">
        <v>22686000</v>
      </c>
    </row>
    <row r="6" spans="1:26" ht="13.5">
      <c r="A6" s="57" t="s">
        <v>32</v>
      </c>
      <c r="B6" s="18">
        <v>165172280</v>
      </c>
      <c r="C6" s="18">
        <v>0</v>
      </c>
      <c r="D6" s="58">
        <v>169343000</v>
      </c>
      <c r="E6" s="59">
        <v>169343000</v>
      </c>
      <c r="F6" s="59">
        <v>18454641</v>
      </c>
      <c r="G6" s="59">
        <v>9963341</v>
      </c>
      <c r="H6" s="59">
        <v>18638046</v>
      </c>
      <c r="I6" s="59">
        <v>47056028</v>
      </c>
      <c r="J6" s="59">
        <v>18806910</v>
      </c>
      <c r="K6" s="59">
        <v>21913359</v>
      </c>
      <c r="L6" s="59">
        <v>20282986</v>
      </c>
      <c r="M6" s="59">
        <v>61003255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108059283</v>
      </c>
      <c r="W6" s="59">
        <v>104320000</v>
      </c>
      <c r="X6" s="59">
        <v>3739283</v>
      </c>
      <c r="Y6" s="60">
        <v>3.58</v>
      </c>
      <c r="Z6" s="61">
        <v>169343000</v>
      </c>
    </row>
    <row r="7" spans="1:26" ht="13.5">
      <c r="A7" s="57" t="s">
        <v>33</v>
      </c>
      <c r="B7" s="18">
        <v>1079324</v>
      </c>
      <c r="C7" s="18">
        <v>0</v>
      </c>
      <c r="D7" s="58">
        <v>1400000</v>
      </c>
      <c r="E7" s="59">
        <v>1400000</v>
      </c>
      <c r="F7" s="59">
        <v>35950</v>
      </c>
      <c r="G7" s="59">
        <v>108377</v>
      </c>
      <c r="H7" s="59">
        <v>65966</v>
      </c>
      <c r="I7" s="59">
        <v>210293</v>
      </c>
      <c r="J7" s="59">
        <v>28297</v>
      </c>
      <c r="K7" s="59">
        <v>11966</v>
      </c>
      <c r="L7" s="59">
        <v>20363</v>
      </c>
      <c r="M7" s="59">
        <v>60626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270919</v>
      </c>
      <c r="W7" s="59"/>
      <c r="X7" s="59">
        <v>270919</v>
      </c>
      <c r="Y7" s="60">
        <v>0</v>
      </c>
      <c r="Z7" s="61">
        <v>1400000</v>
      </c>
    </row>
    <row r="8" spans="1:26" ht="13.5">
      <c r="A8" s="57" t="s">
        <v>34</v>
      </c>
      <c r="B8" s="18">
        <v>110273029</v>
      </c>
      <c r="C8" s="18">
        <v>0</v>
      </c>
      <c r="D8" s="58">
        <v>119845000</v>
      </c>
      <c r="E8" s="59">
        <v>119845000</v>
      </c>
      <c r="F8" s="59">
        <v>46296000</v>
      </c>
      <c r="G8" s="59">
        <v>252609</v>
      </c>
      <c r="H8" s="59">
        <v>11246262</v>
      </c>
      <c r="I8" s="59">
        <v>57794871</v>
      </c>
      <c r="J8" s="59">
        <v>5310</v>
      </c>
      <c r="K8" s="59">
        <v>-2400</v>
      </c>
      <c r="L8" s="59">
        <v>1002443</v>
      </c>
      <c r="M8" s="59">
        <v>1005353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58800224</v>
      </c>
      <c r="W8" s="59">
        <v>83731000</v>
      </c>
      <c r="X8" s="59">
        <v>-24930776</v>
      </c>
      <c r="Y8" s="60">
        <v>-29.77</v>
      </c>
      <c r="Z8" s="61">
        <v>119845000</v>
      </c>
    </row>
    <row r="9" spans="1:26" ht="13.5">
      <c r="A9" s="57" t="s">
        <v>35</v>
      </c>
      <c r="B9" s="18">
        <v>26207201</v>
      </c>
      <c r="C9" s="18">
        <v>0</v>
      </c>
      <c r="D9" s="58">
        <v>31747000</v>
      </c>
      <c r="E9" s="59">
        <v>31747000</v>
      </c>
      <c r="F9" s="59">
        <v>3521656</v>
      </c>
      <c r="G9" s="59">
        <v>3522963</v>
      </c>
      <c r="H9" s="59">
        <v>5638742</v>
      </c>
      <c r="I9" s="59">
        <v>12683361</v>
      </c>
      <c r="J9" s="59">
        <v>2429870</v>
      </c>
      <c r="K9" s="59">
        <v>256820</v>
      </c>
      <c r="L9" s="59">
        <v>2558438</v>
      </c>
      <c r="M9" s="59">
        <v>5245128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17928489</v>
      </c>
      <c r="W9" s="59">
        <v>15092342</v>
      </c>
      <c r="X9" s="59">
        <v>2836147</v>
      </c>
      <c r="Y9" s="60">
        <v>18.79</v>
      </c>
      <c r="Z9" s="61">
        <v>31747000</v>
      </c>
    </row>
    <row r="10" spans="1:26" ht="25.5">
      <c r="A10" s="62" t="s">
        <v>98</v>
      </c>
      <c r="B10" s="63">
        <f>SUM(B5:B9)</f>
        <v>323958227</v>
      </c>
      <c r="C10" s="63">
        <f>SUM(C5:C9)</f>
        <v>0</v>
      </c>
      <c r="D10" s="64">
        <f aca="true" t="shared" si="0" ref="D10:Z10">SUM(D5:D9)</f>
        <v>345021000</v>
      </c>
      <c r="E10" s="65">
        <f t="shared" si="0"/>
        <v>345021000</v>
      </c>
      <c r="F10" s="65">
        <f t="shared" si="0"/>
        <v>70181053</v>
      </c>
      <c r="G10" s="65">
        <f t="shared" si="0"/>
        <v>15709594</v>
      </c>
      <c r="H10" s="65">
        <f t="shared" si="0"/>
        <v>37462331</v>
      </c>
      <c r="I10" s="65">
        <f t="shared" si="0"/>
        <v>123352978</v>
      </c>
      <c r="J10" s="65">
        <f t="shared" si="0"/>
        <v>23163902</v>
      </c>
      <c r="K10" s="65">
        <f t="shared" si="0"/>
        <v>24063547</v>
      </c>
      <c r="L10" s="65">
        <f t="shared" si="0"/>
        <v>25748204</v>
      </c>
      <c r="M10" s="65">
        <f t="shared" si="0"/>
        <v>72975653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196328631</v>
      </c>
      <c r="W10" s="65">
        <f t="shared" si="0"/>
        <v>214483342</v>
      </c>
      <c r="X10" s="65">
        <f t="shared" si="0"/>
        <v>-18154711</v>
      </c>
      <c r="Y10" s="66">
        <f>+IF(W10&lt;&gt;0,(X10/W10)*100,0)</f>
        <v>-8.464392073860916</v>
      </c>
      <c r="Z10" s="67">
        <f t="shared" si="0"/>
        <v>345021000</v>
      </c>
    </row>
    <row r="11" spans="1:26" ht="13.5">
      <c r="A11" s="57" t="s">
        <v>36</v>
      </c>
      <c r="B11" s="18">
        <v>130323044</v>
      </c>
      <c r="C11" s="18">
        <v>0</v>
      </c>
      <c r="D11" s="58">
        <v>149694338</v>
      </c>
      <c r="E11" s="59">
        <v>149694338</v>
      </c>
      <c r="F11" s="59">
        <v>11078092</v>
      </c>
      <c r="G11" s="59">
        <v>11669368</v>
      </c>
      <c r="H11" s="59">
        <v>11530799</v>
      </c>
      <c r="I11" s="59">
        <v>34278259</v>
      </c>
      <c r="J11" s="59">
        <v>11815609</v>
      </c>
      <c r="K11" s="59">
        <v>11454922</v>
      </c>
      <c r="L11" s="59">
        <v>12220426</v>
      </c>
      <c r="M11" s="59">
        <v>35490957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69769216</v>
      </c>
      <c r="W11" s="59">
        <v>74850000</v>
      </c>
      <c r="X11" s="59">
        <v>-5080784</v>
      </c>
      <c r="Y11" s="60">
        <v>-6.79</v>
      </c>
      <c r="Z11" s="61">
        <v>149694338</v>
      </c>
    </row>
    <row r="12" spans="1:26" ht="13.5">
      <c r="A12" s="57" t="s">
        <v>37</v>
      </c>
      <c r="B12" s="18">
        <v>8443579</v>
      </c>
      <c r="C12" s="18">
        <v>0</v>
      </c>
      <c r="D12" s="58">
        <v>8317000</v>
      </c>
      <c r="E12" s="59">
        <v>8317000</v>
      </c>
      <c r="F12" s="59">
        <v>914</v>
      </c>
      <c r="G12" s="59">
        <v>668881</v>
      </c>
      <c r="H12" s="59">
        <v>695587</v>
      </c>
      <c r="I12" s="59">
        <v>1365382</v>
      </c>
      <c r="J12" s="59">
        <v>710006</v>
      </c>
      <c r="K12" s="59">
        <v>704289</v>
      </c>
      <c r="L12" s="59">
        <v>699521</v>
      </c>
      <c r="M12" s="59">
        <v>2113816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3479198</v>
      </c>
      <c r="W12" s="59">
        <v>4488000</v>
      </c>
      <c r="X12" s="59">
        <v>-1008802</v>
      </c>
      <c r="Y12" s="60">
        <v>-22.48</v>
      </c>
      <c r="Z12" s="61">
        <v>8317000</v>
      </c>
    </row>
    <row r="13" spans="1:26" ht="13.5">
      <c r="A13" s="57" t="s">
        <v>99</v>
      </c>
      <c r="B13" s="18">
        <v>49391831</v>
      </c>
      <c r="C13" s="18">
        <v>0</v>
      </c>
      <c r="D13" s="58">
        <v>64832000</v>
      </c>
      <c r="E13" s="59">
        <v>64832000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32412000</v>
      </c>
      <c r="X13" s="59">
        <v>-32412000</v>
      </c>
      <c r="Y13" s="60">
        <v>-100</v>
      </c>
      <c r="Z13" s="61">
        <v>64832000</v>
      </c>
    </row>
    <row r="14" spans="1:26" ht="13.5">
      <c r="A14" s="57" t="s">
        <v>38</v>
      </c>
      <c r="B14" s="18">
        <v>7328127</v>
      </c>
      <c r="C14" s="18">
        <v>0</v>
      </c>
      <c r="D14" s="58">
        <v>15000000</v>
      </c>
      <c r="E14" s="59">
        <v>15000000</v>
      </c>
      <c r="F14" s="59">
        <v>641867</v>
      </c>
      <c r="G14" s="59">
        <v>87625</v>
      </c>
      <c r="H14" s="59">
        <v>526412</v>
      </c>
      <c r="I14" s="59">
        <v>1255904</v>
      </c>
      <c r="J14" s="59">
        <v>527725</v>
      </c>
      <c r="K14" s="59">
        <v>704182</v>
      </c>
      <c r="L14" s="59">
        <v>315159</v>
      </c>
      <c r="M14" s="59">
        <v>1547066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2802970</v>
      </c>
      <c r="W14" s="59">
        <v>7584000</v>
      </c>
      <c r="X14" s="59">
        <v>-4781030</v>
      </c>
      <c r="Y14" s="60">
        <v>-63.04</v>
      </c>
      <c r="Z14" s="61">
        <v>15000000</v>
      </c>
    </row>
    <row r="15" spans="1:26" ht="13.5">
      <c r="A15" s="57" t="s">
        <v>39</v>
      </c>
      <c r="B15" s="18">
        <v>116846239</v>
      </c>
      <c r="C15" s="18">
        <v>0</v>
      </c>
      <c r="D15" s="58">
        <v>127885000</v>
      </c>
      <c r="E15" s="59">
        <v>127885000</v>
      </c>
      <c r="F15" s="59">
        <v>13734624</v>
      </c>
      <c r="G15" s="59">
        <v>4327564</v>
      </c>
      <c r="H15" s="59">
        <v>9557573</v>
      </c>
      <c r="I15" s="59">
        <v>27619761</v>
      </c>
      <c r="J15" s="59">
        <v>9384289</v>
      </c>
      <c r="K15" s="59">
        <v>9914797</v>
      </c>
      <c r="L15" s="59">
        <v>4419692</v>
      </c>
      <c r="M15" s="59">
        <v>23718778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51338539</v>
      </c>
      <c r="W15" s="59">
        <v>64855000</v>
      </c>
      <c r="X15" s="59">
        <v>-13516461</v>
      </c>
      <c r="Y15" s="60">
        <v>-20.84</v>
      </c>
      <c r="Z15" s="61">
        <v>127885000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95262543</v>
      </c>
      <c r="C17" s="18">
        <v>0</v>
      </c>
      <c r="D17" s="58">
        <v>80849000</v>
      </c>
      <c r="E17" s="59">
        <v>80849000</v>
      </c>
      <c r="F17" s="59">
        <v>1124592</v>
      </c>
      <c r="G17" s="59">
        <v>1903953</v>
      </c>
      <c r="H17" s="59">
        <v>1832559</v>
      </c>
      <c r="I17" s="59">
        <v>4861104</v>
      </c>
      <c r="J17" s="59">
        <v>4843139</v>
      </c>
      <c r="K17" s="59">
        <v>1249922</v>
      </c>
      <c r="L17" s="59">
        <v>2962638</v>
      </c>
      <c r="M17" s="59">
        <v>9055699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13916803</v>
      </c>
      <c r="W17" s="59">
        <v>41534000</v>
      </c>
      <c r="X17" s="59">
        <v>-27617197</v>
      </c>
      <c r="Y17" s="60">
        <v>-66.49</v>
      </c>
      <c r="Z17" s="61">
        <v>80849000</v>
      </c>
    </row>
    <row r="18" spans="1:26" ht="13.5">
      <c r="A18" s="69" t="s">
        <v>42</v>
      </c>
      <c r="B18" s="70">
        <f>SUM(B11:B17)</f>
        <v>407595363</v>
      </c>
      <c r="C18" s="70">
        <f>SUM(C11:C17)</f>
        <v>0</v>
      </c>
      <c r="D18" s="71">
        <f aca="true" t="shared" si="1" ref="D18:Z18">SUM(D11:D17)</f>
        <v>446577338</v>
      </c>
      <c r="E18" s="72">
        <f t="shared" si="1"/>
        <v>446577338</v>
      </c>
      <c r="F18" s="72">
        <f t="shared" si="1"/>
        <v>26580089</v>
      </c>
      <c r="G18" s="72">
        <f t="shared" si="1"/>
        <v>18657391</v>
      </c>
      <c r="H18" s="72">
        <f t="shared" si="1"/>
        <v>24142930</v>
      </c>
      <c r="I18" s="72">
        <f t="shared" si="1"/>
        <v>69380410</v>
      </c>
      <c r="J18" s="72">
        <f t="shared" si="1"/>
        <v>27280768</v>
      </c>
      <c r="K18" s="72">
        <f t="shared" si="1"/>
        <v>24028112</v>
      </c>
      <c r="L18" s="72">
        <f t="shared" si="1"/>
        <v>20617436</v>
      </c>
      <c r="M18" s="72">
        <f t="shared" si="1"/>
        <v>71926316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141306726</v>
      </c>
      <c r="W18" s="72">
        <f t="shared" si="1"/>
        <v>225723000</v>
      </c>
      <c r="X18" s="72">
        <f t="shared" si="1"/>
        <v>-84416274</v>
      </c>
      <c r="Y18" s="66">
        <f>+IF(W18&lt;&gt;0,(X18/W18)*100,0)</f>
        <v>-37.39817120984569</v>
      </c>
      <c r="Z18" s="73">
        <f t="shared" si="1"/>
        <v>446577338</v>
      </c>
    </row>
    <row r="19" spans="1:26" ht="13.5">
      <c r="A19" s="69" t="s">
        <v>43</v>
      </c>
      <c r="B19" s="74">
        <f>+B10-B18</f>
        <v>-83637136</v>
      </c>
      <c r="C19" s="74">
        <f>+C10-C18</f>
        <v>0</v>
      </c>
      <c r="D19" s="75">
        <f aca="true" t="shared" si="2" ref="D19:Z19">+D10-D18</f>
        <v>-101556338</v>
      </c>
      <c r="E19" s="76">
        <f t="shared" si="2"/>
        <v>-101556338</v>
      </c>
      <c r="F19" s="76">
        <f t="shared" si="2"/>
        <v>43600964</v>
      </c>
      <c r="G19" s="76">
        <f t="shared" si="2"/>
        <v>-2947797</v>
      </c>
      <c r="H19" s="76">
        <f t="shared" si="2"/>
        <v>13319401</v>
      </c>
      <c r="I19" s="76">
        <f t="shared" si="2"/>
        <v>53972568</v>
      </c>
      <c r="J19" s="76">
        <f t="shared" si="2"/>
        <v>-4116866</v>
      </c>
      <c r="K19" s="76">
        <f t="shared" si="2"/>
        <v>35435</v>
      </c>
      <c r="L19" s="76">
        <f t="shared" si="2"/>
        <v>5130768</v>
      </c>
      <c r="M19" s="76">
        <f t="shared" si="2"/>
        <v>1049337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55021905</v>
      </c>
      <c r="W19" s="76">
        <f>IF(E10=E18,0,W10-W18)</f>
        <v>-11239658</v>
      </c>
      <c r="X19" s="76">
        <f t="shared" si="2"/>
        <v>66261563</v>
      </c>
      <c r="Y19" s="77">
        <f>+IF(W19&lt;&gt;0,(X19/W19)*100,0)</f>
        <v>-589.5336228201961</v>
      </c>
      <c r="Z19" s="78">
        <f t="shared" si="2"/>
        <v>-101556338</v>
      </c>
    </row>
    <row r="20" spans="1:26" ht="13.5">
      <c r="A20" s="57" t="s">
        <v>44</v>
      </c>
      <c r="B20" s="18">
        <v>47153187</v>
      </c>
      <c r="C20" s="18">
        <v>0</v>
      </c>
      <c r="D20" s="58">
        <v>32405788</v>
      </c>
      <c r="E20" s="59">
        <v>32405788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32405788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-36483949</v>
      </c>
      <c r="C22" s="85">
        <f>SUM(C19:C21)</f>
        <v>0</v>
      </c>
      <c r="D22" s="86">
        <f aca="true" t="shared" si="3" ref="D22:Z22">SUM(D19:D21)</f>
        <v>-69150550</v>
      </c>
      <c r="E22" s="87">
        <f t="shared" si="3"/>
        <v>-69150550</v>
      </c>
      <c r="F22" s="87">
        <f t="shared" si="3"/>
        <v>43600964</v>
      </c>
      <c r="G22" s="87">
        <f t="shared" si="3"/>
        <v>-2947797</v>
      </c>
      <c r="H22" s="87">
        <f t="shared" si="3"/>
        <v>13319401</v>
      </c>
      <c r="I22" s="87">
        <f t="shared" si="3"/>
        <v>53972568</v>
      </c>
      <c r="J22" s="87">
        <f t="shared" si="3"/>
        <v>-4116866</v>
      </c>
      <c r="K22" s="87">
        <f t="shared" si="3"/>
        <v>35435</v>
      </c>
      <c r="L22" s="87">
        <f t="shared" si="3"/>
        <v>5130768</v>
      </c>
      <c r="M22" s="87">
        <f t="shared" si="3"/>
        <v>1049337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55021905</v>
      </c>
      <c r="W22" s="87">
        <f t="shared" si="3"/>
        <v>-11239658</v>
      </c>
      <c r="X22" s="87">
        <f t="shared" si="3"/>
        <v>66261563</v>
      </c>
      <c r="Y22" s="88">
        <f>+IF(W22&lt;&gt;0,(X22/W22)*100,0)</f>
        <v>-589.5336228201961</v>
      </c>
      <c r="Z22" s="89">
        <f t="shared" si="3"/>
        <v>-69150550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-36483949</v>
      </c>
      <c r="C24" s="74">
        <f>SUM(C22:C23)</f>
        <v>0</v>
      </c>
      <c r="D24" s="75">
        <f aca="true" t="shared" si="4" ref="D24:Z24">SUM(D22:D23)</f>
        <v>-69150550</v>
      </c>
      <c r="E24" s="76">
        <f t="shared" si="4"/>
        <v>-69150550</v>
      </c>
      <c r="F24" s="76">
        <f t="shared" si="4"/>
        <v>43600964</v>
      </c>
      <c r="G24" s="76">
        <f t="shared" si="4"/>
        <v>-2947797</v>
      </c>
      <c r="H24" s="76">
        <f t="shared" si="4"/>
        <v>13319401</v>
      </c>
      <c r="I24" s="76">
        <f t="shared" si="4"/>
        <v>53972568</v>
      </c>
      <c r="J24" s="76">
        <f t="shared" si="4"/>
        <v>-4116866</v>
      </c>
      <c r="K24" s="76">
        <f t="shared" si="4"/>
        <v>35435</v>
      </c>
      <c r="L24" s="76">
        <f t="shared" si="4"/>
        <v>5130768</v>
      </c>
      <c r="M24" s="76">
        <f t="shared" si="4"/>
        <v>1049337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55021905</v>
      </c>
      <c r="W24" s="76">
        <f t="shared" si="4"/>
        <v>-11239658</v>
      </c>
      <c r="X24" s="76">
        <f t="shared" si="4"/>
        <v>66261563</v>
      </c>
      <c r="Y24" s="77">
        <f>+IF(W24&lt;&gt;0,(X24/W24)*100,0)</f>
        <v>-589.5336228201961</v>
      </c>
      <c r="Z24" s="78">
        <f t="shared" si="4"/>
        <v>-69150550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1217800381</v>
      </c>
      <c r="C27" s="21">
        <v>0</v>
      </c>
      <c r="D27" s="98">
        <v>33406000</v>
      </c>
      <c r="E27" s="99">
        <v>33406000</v>
      </c>
      <c r="F27" s="99">
        <v>4327831</v>
      </c>
      <c r="G27" s="99">
        <v>3277284</v>
      </c>
      <c r="H27" s="99">
        <v>4502140</v>
      </c>
      <c r="I27" s="99">
        <v>12107255</v>
      </c>
      <c r="J27" s="99">
        <v>1037705</v>
      </c>
      <c r="K27" s="99">
        <v>89868</v>
      </c>
      <c r="L27" s="99">
        <v>2575459</v>
      </c>
      <c r="M27" s="99">
        <v>3703032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15810287</v>
      </c>
      <c r="W27" s="99">
        <v>16703000</v>
      </c>
      <c r="X27" s="99">
        <v>-892713</v>
      </c>
      <c r="Y27" s="100">
        <v>-5.34</v>
      </c>
      <c r="Z27" s="101">
        <v>33406000</v>
      </c>
    </row>
    <row r="28" spans="1:26" ht="13.5">
      <c r="A28" s="102" t="s">
        <v>44</v>
      </c>
      <c r="B28" s="18">
        <v>1215364387</v>
      </c>
      <c r="C28" s="18">
        <v>0</v>
      </c>
      <c r="D28" s="58">
        <v>32406000</v>
      </c>
      <c r="E28" s="59">
        <v>32406000</v>
      </c>
      <c r="F28" s="59">
        <v>4327831</v>
      </c>
      <c r="G28" s="59">
        <v>3256214</v>
      </c>
      <c r="H28" s="59">
        <v>4502140</v>
      </c>
      <c r="I28" s="59">
        <v>12086185</v>
      </c>
      <c r="J28" s="59">
        <v>1037705</v>
      </c>
      <c r="K28" s="59">
        <v>89868</v>
      </c>
      <c r="L28" s="59">
        <v>2575459</v>
      </c>
      <c r="M28" s="59">
        <v>3703032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15789217</v>
      </c>
      <c r="W28" s="59">
        <v>16203000</v>
      </c>
      <c r="X28" s="59">
        <v>-413783</v>
      </c>
      <c r="Y28" s="60">
        <v>-2.55</v>
      </c>
      <c r="Z28" s="61">
        <v>32406000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2435994</v>
      </c>
      <c r="C31" s="18">
        <v>0</v>
      </c>
      <c r="D31" s="58">
        <v>1000000</v>
      </c>
      <c r="E31" s="59">
        <v>1000000</v>
      </c>
      <c r="F31" s="59">
        <v>0</v>
      </c>
      <c r="G31" s="59">
        <v>21070</v>
      </c>
      <c r="H31" s="59">
        <v>0</v>
      </c>
      <c r="I31" s="59">
        <v>21070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21070</v>
      </c>
      <c r="W31" s="59">
        <v>500000</v>
      </c>
      <c r="X31" s="59">
        <v>-478930</v>
      </c>
      <c r="Y31" s="60">
        <v>-95.79</v>
      </c>
      <c r="Z31" s="61">
        <v>1000000</v>
      </c>
    </row>
    <row r="32" spans="1:26" ht="13.5">
      <c r="A32" s="69" t="s">
        <v>50</v>
      </c>
      <c r="B32" s="21">
        <f>SUM(B28:B31)</f>
        <v>1217800381</v>
      </c>
      <c r="C32" s="21">
        <f>SUM(C28:C31)</f>
        <v>0</v>
      </c>
      <c r="D32" s="98">
        <f aca="true" t="shared" si="5" ref="D32:Z32">SUM(D28:D31)</f>
        <v>33406000</v>
      </c>
      <c r="E32" s="99">
        <f t="shared" si="5"/>
        <v>33406000</v>
      </c>
      <c r="F32" s="99">
        <f t="shared" si="5"/>
        <v>4327831</v>
      </c>
      <c r="G32" s="99">
        <f t="shared" si="5"/>
        <v>3277284</v>
      </c>
      <c r="H32" s="99">
        <f t="shared" si="5"/>
        <v>4502140</v>
      </c>
      <c r="I32" s="99">
        <f t="shared" si="5"/>
        <v>12107255</v>
      </c>
      <c r="J32" s="99">
        <f t="shared" si="5"/>
        <v>1037705</v>
      </c>
      <c r="K32" s="99">
        <f t="shared" si="5"/>
        <v>89868</v>
      </c>
      <c r="L32" s="99">
        <f t="shared" si="5"/>
        <v>2575459</v>
      </c>
      <c r="M32" s="99">
        <f t="shared" si="5"/>
        <v>3703032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15810287</v>
      </c>
      <c r="W32" s="99">
        <f t="shared" si="5"/>
        <v>16703000</v>
      </c>
      <c r="X32" s="99">
        <f t="shared" si="5"/>
        <v>-892713</v>
      </c>
      <c r="Y32" s="100">
        <f>+IF(W32&lt;&gt;0,(X32/W32)*100,0)</f>
        <v>-5.3446267137639945</v>
      </c>
      <c r="Z32" s="101">
        <f t="shared" si="5"/>
        <v>33406000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142553528</v>
      </c>
      <c r="C35" s="18">
        <v>0</v>
      </c>
      <c r="D35" s="58">
        <v>123429000</v>
      </c>
      <c r="E35" s="59">
        <v>123429000</v>
      </c>
      <c r="F35" s="59">
        <v>116630684</v>
      </c>
      <c r="G35" s="59">
        <v>111232989</v>
      </c>
      <c r="H35" s="59">
        <v>116802537</v>
      </c>
      <c r="I35" s="59">
        <v>116802537</v>
      </c>
      <c r="J35" s="59">
        <v>114192359</v>
      </c>
      <c r="K35" s="59">
        <v>116951225</v>
      </c>
      <c r="L35" s="59">
        <v>164212091</v>
      </c>
      <c r="M35" s="59">
        <v>164212091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164212091</v>
      </c>
      <c r="W35" s="59">
        <v>61714500</v>
      </c>
      <c r="X35" s="59">
        <v>102497591</v>
      </c>
      <c r="Y35" s="60">
        <v>166.08</v>
      </c>
      <c r="Z35" s="61">
        <v>123429000</v>
      </c>
    </row>
    <row r="36" spans="1:26" ht="13.5">
      <c r="A36" s="57" t="s">
        <v>53</v>
      </c>
      <c r="B36" s="18">
        <v>1808126961</v>
      </c>
      <c r="C36" s="18">
        <v>0</v>
      </c>
      <c r="D36" s="58">
        <v>1881162000</v>
      </c>
      <c r="E36" s="59">
        <v>1881162000</v>
      </c>
      <c r="F36" s="59">
        <v>1860034342</v>
      </c>
      <c r="G36" s="59">
        <v>1814870011</v>
      </c>
      <c r="H36" s="59">
        <v>1821921807</v>
      </c>
      <c r="I36" s="59">
        <v>1821921807</v>
      </c>
      <c r="J36" s="59">
        <v>1825779591</v>
      </c>
      <c r="K36" s="59">
        <v>1805707739</v>
      </c>
      <c r="L36" s="59">
        <v>1809368486</v>
      </c>
      <c r="M36" s="59">
        <v>1809368486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1809368486</v>
      </c>
      <c r="W36" s="59">
        <v>940581000</v>
      </c>
      <c r="X36" s="59">
        <v>868787486</v>
      </c>
      <c r="Y36" s="60">
        <v>92.37</v>
      </c>
      <c r="Z36" s="61">
        <v>1881162000</v>
      </c>
    </row>
    <row r="37" spans="1:26" ht="13.5">
      <c r="A37" s="57" t="s">
        <v>54</v>
      </c>
      <c r="B37" s="18">
        <v>426718769</v>
      </c>
      <c r="C37" s="18">
        <v>0</v>
      </c>
      <c r="D37" s="58">
        <v>338226000</v>
      </c>
      <c r="E37" s="59">
        <v>338226000</v>
      </c>
      <c r="F37" s="59">
        <v>402996236</v>
      </c>
      <c r="G37" s="59">
        <v>396401839</v>
      </c>
      <c r="H37" s="59">
        <v>395054581</v>
      </c>
      <c r="I37" s="59">
        <v>395054581</v>
      </c>
      <c r="J37" s="59">
        <v>414172897</v>
      </c>
      <c r="K37" s="59">
        <v>425978304</v>
      </c>
      <c r="L37" s="59">
        <v>413097918</v>
      </c>
      <c r="M37" s="59">
        <v>413097918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413097918</v>
      </c>
      <c r="W37" s="59">
        <v>169113000</v>
      </c>
      <c r="X37" s="59">
        <v>243984918</v>
      </c>
      <c r="Y37" s="60">
        <v>144.27</v>
      </c>
      <c r="Z37" s="61">
        <v>338226000</v>
      </c>
    </row>
    <row r="38" spans="1:26" ht="13.5">
      <c r="A38" s="57" t="s">
        <v>55</v>
      </c>
      <c r="B38" s="18">
        <v>28309065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32219</v>
      </c>
      <c r="L38" s="59">
        <v>62455177</v>
      </c>
      <c r="M38" s="59">
        <v>62455177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62455177</v>
      </c>
      <c r="W38" s="59"/>
      <c r="X38" s="59">
        <v>62455177</v>
      </c>
      <c r="Y38" s="60">
        <v>0</v>
      </c>
      <c r="Z38" s="61">
        <v>0</v>
      </c>
    </row>
    <row r="39" spans="1:26" ht="13.5">
      <c r="A39" s="57" t="s">
        <v>56</v>
      </c>
      <c r="B39" s="18">
        <v>1495652655</v>
      </c>
      <c r="C39" s="18">
        <v>0</v>
      </c>
      <c r="D39" s="58">
        <v>1666365000</v>
      </c>
      <c r="E39" s="59">
        <v>1666365000</v>
      </c>
      <c r="F39" s="59">
        <v>1573668790</v>
      </c>
      <c r="G39" s="59">
        <v>1529701161</v>
      </c>
      <c r="H39" s="59">
        <v>1543669763</v>
      </c>
      <c r="I39" s="59">
        <v>1543669763</v>
      </c>
      <c r="J39" s="59">
        <v>1525799053</v>
      </c>
      <c r="K39" s="59">
        <v>1496648441</v>
      </c>
      <c r="L39" s="59">
        <v>1498027482</v>
      </c>
      <c r="M39" s="59">
        <v>1498027482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1498027482</v>
      </c>
      <c r="W39" s="59">
        <v>833182500</v>
      </c>
      <c r="X39" s="59">
        <v>664844982</v>
      </c>
      <c r="Y39" s="60">
        <v>79.8</v>
      </c>
      <c r="Z39" s="61">
        <v>1666365000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68037199</v>
      </c>
      <c r="C42" s="18">
        <v>0</v>
      </c>
      <c r="D42" s="58">
        <v>-4225000</v>
      </c>
      <c r="E42" s="59">
        <v>-4225000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23492000</v>
      </c>
      <c r="X42" s="59">
        <v>-23492000</v>
      </c>
      <c r="Y42" s="60">
        <v>-100</v>
      </c>
      <c r="Z42" s="61">
        <v>-4225000</v>
      </c>
    </row>
    <row r="43" spans="1:26" ht="13.5">
      <c r="A43" s="57" t="s">
        <v>59</v>
      </c>
      <c r="B43" s="18">
        <v>0</v>
      </c>
      <c r="C43" s="18">
        <v>0</v>
      </c>
      <c r="D43" s="58">
        <v>-32407000</v>
      </c>
      <c r="E43" s="59">
        <v>-32407000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-22203000</v>
      </c>
      <c r="X43" s="59">
        <v>22203000</v>
      </c>
      <c r="Y43" s="60">
        <v>-100</v>
      </c>
      <c r="Z43" s="61">
        <v>-32407000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76307843</v>
      </c>
      <c r="C45" s="21">
        <v>0</v>
      </c>
      <c r="D45" s="98">
        <v>-36632000</v>
      </c>
      <c r="E45" s="99">
        <v>-36632000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1289000</v>
      </c>
      <c r="X45" s="99">
        <v>-1289000</v>
      </c>
      <c r="Y45" s="100">
        <v>-100</v>
      </c>
      <c r="Z45" s="101">
        <v>-36632000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19935524</v>
      </c>
      <c r="C49" s="51">
        <v>0</v>
      </c>
      <c r="D49" s="128">
        <v>15369243</v>
      </c>
      <c r="E49" s="53">
        <v>12895541</v>
      </c>
      <c r="F49" s="53">
        <v>0</v>
      </c>
      <c r="G49" s="53">
        <v>0</v>
      </c>
      <c r="H49" s="53">
        <v>0</v>
      </c>
      <c r="I49" s="53">
        <v>13497142</v>
      </c>
      <c r="J49" s="53">
        <v>0</v>
      </c>
      <c r="K49" s="53">
        <v>0</v>
      </c>
      <c r="L49" s="53">
        <v>0</v>
      </c>
      <c r="M49" s="53">
        <v>13314137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12954289</v>
      </c>
      <c r="W49" s="53">
        <v>87177840</v>
      </c>
      <c r="X49" s="53">
        <v>479359625</v>
      </c>
      <c r="Y49" s="53">
        <v>654503341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33236028</v>
      </c>
      <c r="C51" s="51">
        <v>0</v>
      </c>
      <c r="D51" s="128">
        <v>14003175</v>
      </c>
      <c r="E51" s="53">
        <v>13016585</v>
      </c>
      <c r="F51" s="53">
        <v>0</v>
      </c>
      <c r="G51" s="53">
        <v>0</v>
      </c>
      <c r="H51" s="53">
        <v>0</v>
      </c>
      <c r="I51" s="53">
        <v>16325842</v>
      </c>
      <c r="J51" s="53">
        <v>0</v>
      </c>
      <c r="K51" s="53">
        <v>0</v>
      </c>
      <c r="L51" s="53">
        <v>0</v>
      </c>
      <c r="M51" s="53">
        <v>5399449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16142214</v>
      </c>
      <c r="W51" s="53">
        <v>90198590</v>
      </c>
      <c r="X51" s="53">
        <v>227380518</v>
      </c>
      <c r="Y51" s="53">
        <v>415702401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82.30374742545928</v>
      </c>
      <c r="E58" s="7">
        <f t="shared" si="6"/>
        <v>82.30374742545928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71.01298335186607</v>
      </c>
      <c r="X58" s="7">
        <f t="shared" si="6"/>
        <v>0</v>
      </c>
      <c r="Y58" s="7">
        <f t="shared" si="6"/>
        <v>0</v>
      </c>
      <c r="Z58" s="8">
        <f t="shared" si="6"/>
        <v>82.30374742545928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80.0008816009874</v>
      </c>
      <c r="E59" s="10">
        <f t="shared" si="7"/>
        <v>80.0008816009874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80</v>
      </c>
      <c r="X59" s="10">
        <f t="shared" si="7"/>
        <v>0</v>
      </c>
      <c r="Y59" s="10">
        <f t="shared" si="7"/>
        <v>0</v>
      </c>
      <c r="Z59" s="11">
        <f t="shared" si="7"/>
        <v>80.0008816009874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79.99976379301181</v>
      </c>
      <c r="E60" s="13">
        <f t="shared" si="7"/>
        <v>79.99976379301181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66.58646472392637</v>
      </c>
      <c r="X60" s="13">
        <f t="shared" si="7"/>
        <v>0</v>
      </c>
      <c r="Y60" s="13">
        <f t="shared" si="7"/>
        <v>0</v>
      </c>
      <c r="Z60" s="14">
        <f t="shared" si="7"/>
        <v>79.99976379301181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79.99975602020153</v>
      </c>
      <c r="E61" s="13">
        <f t="shared" si="7"/>
        <v>79.99975602020153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65.5628386314553</v>
      </c>
      <c r="X61" s="13">
        <f t="shared" si="7"/>
        <v>0</v>
      </c>
      <c r="Y61" s="13">
        <f t="shared" si="7"/>
        <v>0</v>
      </c>
      <c r="Z61" s="14">
        <f t="shared" si="7"/>
        <v>79.99975602020153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79.99956629223229</v>
      </c>
      <c r="E62" s="13">
        <f t="shared" si="7"/>
        <v>79.99956629223229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76.41031727193607</v>
      </c>
      <c r="X62" s="13">
        <f t="shared" si="7"/>
        <v>0</v>
      </c>
      <c r="Y62" s="13">
        <f t="shared" si="7"/>
        <v>0</v>
      </c>
      <c r="Z62" s="14">
        <f t="shared" si="7"/>
        <v>79.99956629223229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79.99898291293735</v>
      </c>
      <c r="E63" s="13">
        <f t="shared" si="7"/>
        <v>79.99898291293735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42.31266149870801</v>
      </c>
      <c r="X63" s="13">
        <f t="shared" si="7"/>
        <v>0</v>
      </c>
      <c r="Y63" s="13">
        <f t="shared" si="7"/>
        <v>0</v>
      </c>
      <c r="Z63" s="14">
        <f t="shared" si="7"/>
        <v>79.99898291293735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80.0009263118892</v>
      </c>
      <c r="E64" s="13">
        <f t="shared" si="7"/>
        <v>80.0009263118892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80.0009263118892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100.89686098654708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209742531</v>
      </c>
      <c r="C67" s="23"/>
      <c r="D67" s="24">
        <v>217029000</v>
      </c>
      <c r="E67" s="25">
        <v>217029000</v>
      </c>
      <c r="F67" s="25">
        <v>23647516</v>
      </c>
      <c r="G67" s="25">
        <v>15207585</v>
      </c>
      <c r="H67" s="25">
        <v>23841595</v>
      </c>
      <c r="I67" s="25">
        <v>62696696</v>
      </c>
      <c r="J67" s="25">
        <v>22824904</v>
      </c>
      <c r="K67" s="25">
        <v>23794255</v>
      </c>
      <c r="L67" s="25">
        <v>24444992</v>
      </c>
      <c r="M67" s="25">
        <v>71064151</v>
      </c>
      <c r="N67" s="25"/>
      <c r="O67" s="25"/>
      <c r="P67" s="25"/>
      <c r="Q67" s="25"/>
      <c r="R67" s="25"/>
      <c r="S67" s="25"/>
      <c r="T67" s="25"/>
      <c r="U67" s="25"/>
      <c r="V67" s="25">
        <v>133760847</v>
      </c>
      <c r="W67" s="25">
        <v>127702000</v>
      </c>
      <c r="X67" s="25"/>
      <c r="Y67" s="24"/>
      <c r="Z67" s="26">
        <v>217029000</v>
      </c>
    </row>
    <row r="68" spans="1:26" ht="13.5" hidden="1">
      <c r="A68" s="36" t="s">
        <v>31</v>
      </c>
      <c r="B68" s="18">
        <v>21182062</v>
      </c>
      <c r="C68" s="18"/>
      <c r="D68" s="19">
        <v>22686000</v>
      </c>
      <c r="E68" s="20">
        <v>22686000</v>
      </c>
      <c r="F68" s="20">
        <v>1872806</v>
      </c>
      <c r="G68" s="20">
        <v>1862304</v>
      </c>
      <c r="H68" s="20">
        <v>1873315</v>
      </c>
      <c r="I68" s="20">
        <v>5608425</v>
      </c>
      <c r="J68" s="20">
        <v>1893515</v>
      </c>
      <c r="K68" s="20">
        <v>1883802</v>
      </c>
      <c r="L68" s="20">
        <v>1883974</v>
      </c>
      <c r="M68" s="20">
        <v>5661291</v>
      </c>
      <c r="N68" s="20"/>
      <c r="O68" s="20"/>
      <c r="P68" s="20"/>
      <c r="Q68" s="20"/>
      <c r="R68" s="20"/>
      <c r="S68" s="20"/>
      <c r="T68" s="20"/>
      <c r="U68" s="20"/>
      <c r="V68" s="20">
        <v>11269716</v>
      </c>
      <c r="W68" s="20">
        <v>11340000</v>
      </c>
      <c r="X68" s="20"/>
      <c r="Y68" s="19"/>
      <c r="Z68" s="22">
        <v>22686000</v>
      </c>
    </row>
    <row r="69" spans="1:26" ht="13.5" hidden="1">
      <c r="A69" s="37" t="s">
        <v>32</v>
      </c>
      <c r="B69" s="18">
        <v>165172280</v>
      </c>
      <c r="C69" s="18"/>
      <c r="D69" s="19">
        <v>169343000</v>
      </c>
      <c r="E69" s="20">
        <v>169343000</v>
      </c>
      <c r="F69" s="20">
        <v>18454641</v>
      </c>
      <c r="G69" s="20">
        <v>9963341</v>
      </c>
      <c r="H69" s="20">
        <v>18638046</v>
      </c>
      <c r="I69" s="20">
        <v>47056028</v>
      </c>
      <c r="J69" s="20">
        <v>18806910</v>
      </c>
      <c r="K69" s="20">
        <v>21913359</v>
      </c>
      <c r="L69" s="20">
        <v>20282986</v>
      </c>
      <c r="M69" s="20">
        <v>61003255</v>
      </c>
      <c r="N69" s="20"/>
      <c r="O69" s="20"/>
      <c r="P69" s="20"/>
      <c r="Q69" s="20"/>
      <c r="R69" s="20"/>
      <c r="S69" s="20"/>
      <c r="T69" s="20"/>
      <c r="U69" s="20"/>
      <c r="V69" s="20">
        <v>108059283</v>
      </c>
      <c r="W69" s="20">
        <v>104320000</v>
      </c>
      <c r="X69" s="20"/>
      <c r="Y69" s="19"/>
      <c r="Z69" s="22">
        <v>169343000</v>
      </c>
    </row>
    <row r="70" spans="1:26" ht="13.5" hidden="1">
      <c r="A70" s="38" t="s">
        <v>106</v>
      </c>
      <c r="B70" s="18">
        <v>82361645</v>
      </c>
      <c r="C70" s="18"/>
      <c r="D70" s="19">
        <v>81974000</v>
      </c>
      <c r="E70" s="20">
        <v>81974000</v>
      </c>
      <c r="F70" s="20">
        <v>10302150</v>
      </c>
      <c r="G70" s="20">
        <v>5097562</v>
      </c>
      <c r="H70" s="20">
        <v>10024560</v>
      </c>
      <c r="I70" s="20">
        <v>25424272</v>
      </c>
      <c r="J70" s="20">
        <v>9169139</v>
      </c>
      <c r="K70" s="20">
        <v>10398494</v>
      </c>
      <c r="L70" s="20">
        <v>9809099</v>
      </c>
      <c r="M70" s="20">
        <v>29376732</v>
      </c>
      <c r="N70" s="20"/>
      <c r="O70" s="20"/>
      <c r="P70" s="20"/>
      <c r="Q70" s="20"/>
      <c r="R70" s="20"/>
      <c r="S70" s="20"/>
      <c r="T70" s="20"/>
      <c r="U70" s="20"/>
      <c r="V70" s="20">
        <v>54801004</v>
      </c>
      <c r="W70" s="20">
        <v>52786000</v>
      </c>
      <c r="X70" s="20"/>
      <c r="Y70" s="19"/>
      <c r="Z70" s="22">
        <v>81974000</v>
      </c>
    </row>
    <row r="71" spans="1:26" ht="13.5" hidden="1">
      <c r="A71" s="38" t="s">
        <v>107</v>
      </c>
      <c r="B71" s="18">
        <v>46521201</v>
      </c>
      <c r="C71" s="18"/>
      <c r="D71" s="19">
        <v>46114000</v>
      </c>
      <c r="E71" s="20">
        <v>46114000</v>
      </c>
      <c r="F71" s="20">
        <v>3519290</v>
      </c>
      <c r="G71" s="20">
        <v>231395</v>
      </c>
      <c r="H71" s="20">
        <v>3973731</v>
      </c>
      <c r="I71" s="20">
        <v>7724416</v>
      </c>
      <c r="J71" s="20">
        <v>5147237</v>
      </c>
      <c r="K71" s="20">
        <v>5194525</v>
      </c>
      <c r="L71" s="20">
        <v>5076185</v>
      </c>
      <c r="M71" s="20">
        <v>15417947</v>
      </c>
      <c r="N71" s="20"/>
      <c r="O71" s="20"/>
      <c r="P71" s="20"/>
      <c r="Q71" s="20"/>
      <c r="R71" s="20"/>
      <c r="S71" s="20"/>
      <c r="T71" s="20"/>
      <c r="U71" s="20"/>
      <c r="V71" s="20">
        <v>23142363</v>
      </c>
      <c r="W71" s="20">
        <v>25278000</v>
      </c>
      <c r="X71" s="20"/>
      <c r="Y71" s="19"/>
      <c r="Z71" s="22">
        <v>46114000</v>
      </c>
    </row>
    <row r="72" spans="1:26" ht="13.5" hidden="1">
      <c r="A72" s="38" t="s">
        <v>108</v>
      </c>
      <c r="B72" s="18">
        <v>18530144</v>
      </c>
      <c r="C72" s="18"/>
      <c r="D72" s="19">
        <v>19664000</v>
      </c>
      <c r="E72" s="20">
        <v>19664000</v>
      </c>
      <c r="F72" s="20">
        <v>2718386</v>
      </c>
      <c r="G72" s="20">
        <v>2717959</v>
      </c>
      <c r="H72" s="20">
        <v>2716369</v>
      </c>
      <c r="I72" s="20">
        <v>8152714</v>
      </c>
      <c r="J72" s="20">
        <v>2717843</v>
      </c>
      <c r="K72" s="20">
        <v>4308710</v>
      </c>
      <c r="L72" s="20">
        <v>3525482</v>
      </c>
      <c r="M72" s="20">
        <v>10552035</v>
      </c>
      <c r="N72" s="20"/>
      <c r="O72" s="20"/>
      <c r="P72" s="20"/>
      <c r="Q72" s="20"/>
      <c r="R72" s="20"/>
      <c r="S72" s="20"/>
      <c r="T72" s="20"/>
      <c r="U72" s="20"/>
      <c r="V72" s="20">
        <v>18704749</v>
      </c>
      <c r="W72" s="20">
        <v>18576000</v>
      </c>
      <c r="X72" s="20"/>
      <c r="Y72" s="19"/>
      <c r="Z72" s="22">
        <v>19664000</v>
      </c>
    </row>
    <row r="73" spans="1:26" ht="13.5" hidden="1">
      <c r="A73" s="38" t="s">
        <v>109</v>
      </c>
      <c r="B73" s="18">
        <v>17759290</v>
      </c>
      <c r="C73" s="18"/>
      <c r="D73" s="19">
        <v>21591000</v>
      </c>
      <c r="E73" s="20">
        <v>21591000</v>
      </c>
      <c r="F73" s="20">
        <v>1786049</v>
      </c>
      <c r="G73" s="20">
        <v>1767842</v>
      </c>
      <c r="H73" s="20">
        <v>1784080</v>
      </c>
      <c r="I73" s="20">
        <v>5337971</v>
      </c>
      <c r="J73" s="20">
        <v>1772691</v>
      </c>
      <c r="K73" s="20">
        <v>1783816</v>
      </c>
      <c r="L73" s="20">
        <v>1775380</v>
      </c>
      <c r="M73" s="20">
        <v>5331887</v>
      </c>
      <c r="N73" s="20"/>
      <c r="O73" s="20"/>
      <c r="P73" s="20"/>
      <c r="Q73" s="20"/>
      <c r="R73" s="20"/>
      <c r="S73" s="20"/>
      <c r="T73" s="20"/>
      <c r="U73" s="20"/>
      <c r="V73" s="20">
        <v>10669858</v>
      </c>
      <c r="W73" s="20">
        <v>7680000</v>
      </c>
      <c r="X73" s="20"/>
      <c r="Y73" s="19"/>
      <c r="Z73" s="22">
        <v>21591000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128766</v>
      </c>
      <c r="G74" s="20">
        <v>148583</v>
      </c>
      <c r="H74" s="20">
        <v>139306</v>
      </c>
      <c r="I74" s="20">
        <v>416655</v>
      </c>
      <c r="J74" s="20"/>
      <c r="K74" s="20">
        <v>227814</v>
      </c>
      <c r="L74" s="20">
        <v>96840</v>
      </c>
      <c r="M74" s="20">
        <v>324654</v>
      </c>
      <c r="N74" s="20"/>
      <c r="O74" s="20"/>
      <c r="P74" s="20"/>
      <c r="Q74" s="20"/>
      <c r="R74" s="20"/>
      <c r="S74" s="20"/>
      <c r="T74" s="20"/>
      <c r="U74" s="20"/>
      <c r="V74" s="20">
        <v>741309</v>
      </c>
      <c r="W74" s="20"/>
      <c r="X74" s="20"/>
      <c r="Y74" s="19"/>
      <c r="Z74" s="22"/>
    </row>
    <row r="75" spans="1:26" ht="13.5" hidden="1">
      <c r="A75" s="39" t="s">
        <v>111</v>
      </c>
      <c r="B75" s="27">
        <v>23388189</v>
      </c>
      <c r="C75" s="27"/>
      <c r="D75" s="28">
        <v>25000000</v>
      </c>
      <c r="E75" s="29">
        <v>25000000</v>
      </c>
      <c r="F75" s="29">
        <v>3320069</v>
      </c>
      <c r="G75" s="29">
        <v>3381940</v>
      </c>
      <c r="H75" s="29">
        <v>3330234</v>
      </c>
      <c r="I75" s="29">
        <v>10032243</v>
      </c>
      <c r="J75" s="29">
        <v>2124479</v>
      </c>
      <c r="K75" s="29">
        <v>-2906</v>
      </c>
      <c r="L75" s="29">
        <v>2278032</v>
      </c>
      <c r="M75" s="29">
        <v>4399605</v>
      </c>
      <c r="N75" s="29"/>
      <c r="O75" s="29"/>
      <c r="P75" s="29"/>
      <c r="Q75" s="29"/>
      <c r="R75" s="29"/>
      <c r="S75" s="29"/>
      <c r="T75" s="29"/>
      <c r="U75" s="29"/>
      <c r="V75" s="29">
        <v>14431848</v>
      </c>
      <c r="W75" s="29">
        <v>12042000</v>
      </c>
      <c r="X75" s="29"/>
      <c r="Y75" s="28"/>
      <c r="Z75" s="30">
        <v>25000000</v>
      </c>
    </row>
    <row r="76" spans="1:26" ht="13.5" hidden="1">
      <c r="A76" s="41" t="s">
        <v>113</v>
      </c>
      <c r="B76" s="31">
        <v>209742531</v>
      </c>
      <c r="C76" s="31"/>
      <c r="D76" s="32">
        <v>178623000</v>
      </c>
      <c r="E76" s="33">
        <v>178623000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90685000</v>
      </c>
      <c r="X76" s="33"/>
      <c r="Y76" s="32"/>
      <c r="Z76" s="34">
        <v>178623000</v>
      </c>
    </row>
    <row r="77" spans="1:26" ht="13.5" hidden="1">
      <c r="A77" s="36" t="s">
        <v>31</v>
      </c>
      <c r="B77" s="18">
        <v>21182062</v>
      </c>
      <c r="C77" s="18"/>
      <c r="D77" s="19">
        <v>18149000</v>
      </c>
      <c r="E77" s="20">
        <v>18149000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9072000</v>
      </c>
      <c r="X77" s="20"/>
      <c r="Y77" s="19"/>
      <c r="Z77" s="22">
        <v>18149000</v>
      </c>
    </row>
    <row r="78" spans="1:26" ht="13.5" hidden="1">
      <c r="A78" s="37" t="s">
        <v>32</v>
      </c>
      <c r="B78" s="18">
        <v>165172280</v>
      </c>
      <c r="C78" s="18"/>
      <c r="D78" s="19">
        <v>135474000</v>
      </c>
      <c r="E78" s="20">
        <v>135474000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69463000</v>
      </c>
      <c r="X78" s="20"/>
      <c r="Y78" s="19"/>
      <c r="Z78" s="22">
        <v>135474000</v>
      </c>
    </row>
    <row r="79" spans="1:26" ht="13.5" hidden="1">
      <c r="A79" s="38" t="s">
        <v>106</v>
      </c>
      <c r="B79" s="18">
        <v>82361645</v>
      </c>
      <c r="C79" s="18"/>
      <c r="D79" s="19">
        <v>65579000</v>
      </c>
      <c r="E79" s="20">
        <v>65579000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34608000</v>
      </c>
      <c r="X79" s="20"/>
      <c r="Y79" s="19"/>
      <c r="Z79" s="22">
        <v>65579000</v>
      </c>
    </row>
    <row r="80" spans="1:26" ht="13.5" hidden="1">
      <c r="A80" s="38" t="s">
        <v>107</v>
      </c>
      <c r="B80" s="18">
        <v>46521201</v>
      </c>
      <c r="C80" s="18"/>
      <c r="D80" s="19">
        <v>36891000</v>
      </c>
      <c r="E80" s="20">
        <v>36891000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19315000</v>
      </c>
      <c r="X80" s="20"/>
      <c r="Y80" s="19"/>
      <c r="Z80" s="22">
        <v>36891000</v>
      </c>
    </row>
    <row r="81" spans="1:26" ht="13.5" hidden="1">
      <c r="A81" s="38" t="s">
        <v>108</v>
      </c>
      <c r="B81" s="18">
        <v>18530144</v>
      </c>
      <c r="C81" s="18"/>
      <c r="D81" s="19">
        <v>15731000</v>
      </c>
      <c r="E81" s="20">
        <v>15731000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7860000</v>
      </c>
      <c r="X81" s="20"/>
      <c r="Y81" s="19"/>
      <c r="Z81" s="22">
        <v>15731000</v>
      </c>
    </row>
    <row r="82" spans="1:26" ht="13.5" hidden="1">
      <c r="A82" s="38" t="s">
        <v>109</v>
      </c>
      <c r="B82" s="18">
        <v>17759290</v>
      </c>
      <c r="C82" s="18"/>
      <c r="D82" s="19">
        <v>17273000</v>
      </c>
      <c r="E82" s="20">
        <v>17273000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7680000</v>
      </c>
      <c r="X82" s="20"/>
      <c r="Y82" s="19"/>
      <c r="Z82" s="22">
        <v>17273000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23388189</v>
      </c>
      <c r="C84" s="27"/>
      <c r="D84" s="28">
        <v>25000000</v>
      </c>
      <c r="E84" s="29">
        <v>25000000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12150000</v>
      </c>
      <c r="X84" s="29"/>
      <c r="Y84" s="28"/>
      <c r="Z84" s="30">
        <v>25000000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2850000</v>
      </c>
      <c r="E7" s="59">
        <v>2850000</v>
      </c>
      <c r="F7" s="59">
        <v>0</v>
      </c>
      <c r="G7" s="59">
        <v>51768</v>
      </c>
      <c r="H7" s="59">
        <v>853481</v>
      </c>
      <c r="I7" s="59">
        <v>905249</v>
      </c>
      <c r="J7" s="59">
        <v>901743</v>
      </c>
      <c r="K7" s="59">
        <v>1668921</v>
      </c>
      <c r="L7" s="59">
        <v>165556</v>
      </c>
      <c r="M7" s="59">
        <v>2736220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3641469</v>
      </c>
      <c r="W7" s="59">
        <v>1745000</v>
      </c>
      <c r="X7" s="59">
        <v>1896469</v>
      </c>
      <c r="Y7" s="60">
        <v>108.68</v>
      </c>
      <c r="Z7" s="61">
        <v>2850000</v>
      </c>
    </row>
    <row r="8" spans="1:26" ht="13.5">
      <c r="A8" s="57" t="s">
        <v>34</v>
      </c>
      <c r="B8" s="18">
        <v>0</v>
      </c>
      <c r="C8" s="18">
        <v>0</v>
      </c>
      <c r="D8" s="58">
        <v>125445000</v>
      </c>
      <c r="E8" s="59">
        <v>125445000</v>
      </c>
      <c r="F8" s="59">
        <v>50485000</v>
      </c>
      <c r="G8" s="59">
        <v>2847000</v>
      </c>
      <c r="H8" s="59">
        <v>0</v>
      </c>
      <c r="I8" s="59">
        <v>53332000</v>
      </c>
      <c r="J8" s="59">
        <v>0</v>
      </c>
      <c r="K8" s="59">
        <v>0</v>
      </c>
      <c r="L8" s="59">
        <v>40838000</v>
      </c>
      <c r="M8" s="59">
        <v>40838000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94170000</v>
      </c>
      <c r="W8" s="59">
        <v>95625000</v>
      </c>
      <c r="X8" s="59">
        <v>-1455000</v>
      </c>
      <c r="Y8" s="60">
        <v>-1.52</v>
      </c>
      <c r="Z8" s="61">
        <v>125445000</v>
      </c>
    </row>
    <row r="9" spans="1:26" ht="13.5">
      <c r="A9" s="57" t="s">
        <v>35</v>
      </c>
      <c r="B9" s="18">
        <v>0</v>
      </c>
      <c r="C9" s="18">
        <v>0</v>
      </c>
      <c r="D9" s="58">
        <v>414000</v>
      </c>
      <c r="E9" s="59">
        <v>414000</v>
      </c>
      <c r="F9" s="59">
        <v>93599</v>
      </c>
      <c r="G9" s="59">
        <v>89723</v>
      </c>
      <c r="H9" s="59">
        <v>89723</v>
      </c>
      <c r="I9" s="59">
        <v>273045</v>
      </c>
      <c r="J9" s="59">
        <v>93744</v>
      </c>
      <c r="K9" s="59">
        <v>114998</v>
      </c>
      <c r="L9" s="59">
        <v>95335</v>
      </c>
      <c r="M9" s="59">
        <v>304077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577122</v>
      </c>
      <c r="W9" s="59">
        <v>340000</v>
      </c>
      <c r="X9" s="59">
        <v>237122</v>
      </c>
      <c r="Y9" s="60">
        <v>69.74</v>
      </c>
      <c r="Z9" s="61">
        <v>414000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128709000</v>
      </c>
      <c r="E10" s="65">
        <f t="shared" si="0"/>
        <v>128709000</v>
      </c>
      <c r="F10" s="65">
        <f t="shared" si="0"/>
        <v>50578599</v>
      </c>
      <c r="G10" s="65">
        <f t="shared" si="0"/>
        <v>2988491</v>
      </c>
      <c r="H10" s="65">
        <f t="shared" si="0"/>
        <v>943204</v>
      </c>
      <c r="I10" s="65">
        <f t="shared" si="0"/>
        <v>54510294</v>
      </c>
      <c r="J10" s="65">
        <f t="shared" si="0"/>
        <v>995487</v>
      </c>
      <c r="K10" s="65">
        <f t="shared" si="0"/>
        <v>1783919</v>
      </c>
      <c r="L10" s="65">
        <f t="shared" si="0"/>
        <v>41098891</v>
      </c>
      <c r="M10" s="65">
        <f t="shared" si="0"/>
        <v>43878297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98388591</v>
      </c>
      <c r="W10" s="65">
        <f t="shared" si="0"/>
        <v>97710000</v>
      </c>
      <c r="X10" s="65">
        <f t="shared" si="0"/>
        <v>678591</v>
      </c>
      <c r="Y10" s="66">
        <f>+IF(W10&lt;&gt;0,(X10/W10)*100,0)</f>
        <v>0.6944949339883327</v>
      </c>
      <c r="Z10" s="67">
        <f t="shared" si="0"/>
        <v>128709000</v>
      </c>
    </row>
    <row r="11" spans="1:26" ht="13.5">
      <c r="A11" s="57" t="s">
        <v>36</v>
      </c>
      <c r="B11" s="18">
        <v>0</v>
      </c>
      <c r="C11" s="18">
        <v>0</v>
      </c>
      <c r="D11" s="58">
        <v>83176000</v>
      </c>
      <c r="E11" s="59">
        <v>83176000</v>
      </c>
      <c r="F11" s="59">
        <v>5591148</v>
      </c>
      <c r="G11" s="59">
        <v>6092959</v>
      </c>
      <c r="H11" s="59">
        <v>6092959</v>
      </c>
      <c r="I11" s="59">
        <v>17777066</v>
      </c>
      <c r="J11" s="59">
        <v>6237923</v>
      </c>
      <c r="K11" s="59">
        <v>5676761</v>
      </c>
      <c r="L11" s="59">
        <v>5668808</v>
      </c>
      <c r="M11" s="59">
        <v>17583492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35360558</v>
      </c>
      <c r="W11" s="59">
        <v>31376000</v>
      </c>
      <c r="X11" s="59">
        <v>3984558</v>
      </c>
      <c r="Y11" s="60">
        <v>12.7</v>
      </c>
      <c r="Z11" s="61">
        <v>83176000</v>
      </c>
    </row>
    <row r="12" spans="1:26" ht="13.5">
      <c r="A12" s="57" t="s">
        <v>37</v>
      </c>
      <c r="B12" s="18">
        <v>0</v>
      </c>
      <c r="C12" s="18">
        <v>0</v>
      </c>
      <c r="D12" s="58">
        <v>8609000</v>
      </c>
      <c r="E12" s="59">
        <v>8609000</v>
      </c>
      <c r="F12" s="59">
        <v>684084</v>
      </c>
      <c r="G12" s="59">
        <v>668707</v>
      </c>
      <c r="H12" s="59">
        <v>668707</v>
      </c>
      <c r="I12" s="59">
        <v>2021498</v>
      </c>
      <c r="J12" s="59">
        <v>745698</v>
      </c>
      <c r="K12" s="59">
        <v>716175</v>
      </c>
      <c r="L12" s="59">
        <v>724418</v>
      </c>
      <c r="M12" s="59">
        <v>2186291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4207789</v>
      </c>
      <c r="W12" s="59">
        <v>3719000</v>
      </c>
      <c r="X12" s="59">
        <v>488789</v>
      </c>
      <c r="Y12" s="60">
        <v>13.14</v>
      </c>
      <c r="Z12" s="61">
        <v>8609000</v>
      </c>
    </row>
    <row r="13" spans="1:26" ht="13.5">
      <c r="A13" s="57" t="s">
        <v>99</v>
      </c>
      <c r="B13" s="18">
        <v>0</v>
      </c>
      <c r="C13" s="18">
        <v>0</v>
      </c>
      <c r="D13" s="58">
        <v>5201841</v>
      </c>
      <c r="E13" s="59">
        <v>5201841</v>
      </c>
      <c r="F13" s="59">
        <v>0</v>
      </c>
      <c r="G13" s="59">
        <v>0</v>
      </c>
      <c r="H13" s="59">
        <v>0</v>
      </c>
      <c r="I13" s="59">
        <v>0</v>
      </c>
      <c r="J13" s="59">
        <v>283267</v>
      </c>
      <c r="K13" s="59">
        <v>256748</v>
      </c>
      <c r="L13" s="59">
        <v>287807</v>
      </c>
      <c r="M13" s="59">
        <v>827822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827822</v>
      </c>
      <c r="W13" s="59">
        <v>3484000</v>
      </c>
      <c r="X13" s="59">
        <v>-2656178</v>
      </c>
      <c r="Y13" s="60">
        <v>-76.24</v>
      </c>
      <c r="Z13" s="61">
        <v>5201841</v>
      </c>
    </row>
    <row r="14" spans="1:26" ht="13.5">
      <c r="A14" s="57" t="s">
        <v>38</v>
      </c>
      <c r="B14" s="18">
        <v>0</v>
      </c>
      <c r="C14" s="18">
        <v>0</v>
      </c>
      <c r="D14" s="58">
        <v>763000</v>
      </c>
      <c r="E14" s="59">
        <v>763000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499476</v>
      </c>
      <c r="X14" s="59">
        <v>-499476</v>
      </c>
      <c r="Y14" s="60">
        <v>-100</v>
      </c>
      <c r="Z14" s="61">
        <v>763000</v>
      </c>
    </row>
    <row r="15" spans="1:26" ht="13.5">
      <c r="A15" s="57" t="s">
        <v>39</v>
      </c>
      <c r="B15" s="18">
        <v>0</v>
      </c>
      <c r="C15" s="18">
        <v>0</v>
      </c>
      <c r="D15" s="58">
        <v>141000</v>
      </c>
      <c r="E15" s="59">
        <v>141000</v>
      </c>
      <c r="F15" s="59">
        <v>0</v>
      </c>
      <c r="G15" s="59">
        <v>3467</v>
      </c>
      <c r="H15" s="59">
        <v>3467</v>
      </c>
      <c r="I15" s="59">
        <v>6934</v>
      </c>
      <c r="J15" s="59">
        <v>91719</v>
      </c>
      <c r="K15" s="59">
        <v>66694</v>
      </c>
      <c r="L15" s="59">
        <v>67268</v>
      </c>
      <c r="M15" s="59">
        <v>225681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232615</v>
      </c>
      <c r="W15" s="59"/>
      <c r="X15" s="59">
        <v>232615</v>
      </c>
      <c r="Y15" s="60">
        <v>0</v>
      </c>
      <c r="Z15" s="61">
        <v>141000</v>
      </c>
    </row>
    <row r="16" spans="1:26" ht="13.5">
      <c r="A16" s="68" t="s">
        <v>40</v>
      </c>
      <c r="B16" s="18">
        <v>0</v>
      </c>
      <c r="C16" s="18">
        <v>0</v>
      </c>
      <c r="D16" s="58">
        <v>13132000</v>
      </c>
      <c r="E16" s="59">
        <v>13132000</v>
      </c>
      <c r="F16" s="59">
        <v>5952823</v>
      </c>
      <c r="G16" s="59">
        <v>129515</v>
      </c>
      <c r="H16" s="59">
        <v>129515</v>
      </c>
      <c r="I16" s="59">
        <v>6211853</v>
      </c>
      <c r="J16" s="59">
        <v>127916</v>
      </c>
      <c r="K16" s="59">
        <v>369920</v>
      </c>
      <c r="L16" s="59">
        <v>156814</v>
      </c>
      <c r="M16" s="59">
        <v>654650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6866503</v>
      </c>
      <c r="W16" s="59">
        <v>3500000</v>
      </c>
      <c r="X16" s="59">
        <v>3366503</v>
      </c>
      <c r="Y16" s="60">
        <v>96.19</v>
      </c>
      <c r="Z16" s="61">
        <v>13132000</v>
      </c>
    </row>
    <row r="17" spans="1:26" ht="13.5">
      <c r="A17" s="57" t="s">
        <v>41</v>
      </c>
      <c r="B17" s="18">
        <v>0</v>
      </c>
      <c r="C17" s="18">
        <v>0</v>
      </c>
      <c r="D17" s="58">
        <v>25590000</v>
      </c>
      <c r="E17" s="59">
        <v>25590000</v>
      </c>
      <c r="F17" s="59">
        <v>1400461</v>
      </c>
      <c r="G17" s="59">
        <v>1375931</v>
      </c>
      <c r="H17" s="59">
        <v>1375931</v>
      </c>
      <c r="I17" s="59">
        <v>4152323</v>
      </c>
      <c r="J17" s="59">
        <v>2032538</v>
      </c>
      <c r="K17" s="59">
        <v>1876424</v>
      </c>
      <c r="L17" s="59">
        <v>2580344</v>
      </c>
      <c r="M17" s="59">
        <v>6489306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10641629</v>
      </c>
      <c r="W17" s="59">
        <v>15860000</v>
      </c>
      <c r="X17" s="59">
        <v>-5218371</v>
      </c>
      <c r="Y17" s="60">
        <v>-32.9</v>
      </c>
      <c r="Z17" s="61">
        <v>25590000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136612841</v>
      </c>
      <c r="E18" s="72">
        <f t="shared" si="1"/>
        <v>136612841</v>
      </c>
      <c r="F18" s="72">
        <f t="shared" si="1"/>
        <v>13628516</v>
      </c>
      <c r="G18" s="72">
        <f t="shared" si="1"/>
        <v>8270579</v>
      </c>
      <c r="H18" s="72">
        <f t="shared" si="1"/>
        <v>8270579</v>
      </c>
      <c r="I18" s="72">
        <f t="shared" si="1"/>
        <v>30169674</v>
      </c>
      <c r="J18" s="72">
        <f t="shared" si="1"/>
        <v>9519061</v>
      </c>
      <c r="K18" s="72">
        <f t="shared" si="1"/>
        <v>8962722</v>
      </c>
      <c r="L18" s="72">
        <f t="shared" si="1"/>
        <v>9485459</v>
      </c>
      <c r="M18" s="72">
        <f t="shared" si="1"/>
        <v>27967242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58136916</v>
      </c>
      <c r="W18" s="72">
        <f t="shared" si="1"/>
        <v>58438476</v>
      </c>
      <c r="X18" s="72">
        <f t="shared" si="1"/>
        <v>-301560</v>
      </c>
      <c r="Y18" s="66">
        <f>+IF(W18&lt;&gt;0,(X18/W18)*100,0)</f>
        <v>-0.5160298841468761</v>
      </c>
      <c r="Z18" s="73">
        <f t="shared" si="1"/>
        <v>136612841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-7903841</v>
      </c>
      <c r="E19" s="76">
        <f t="shared" si="2"/>
        <v>-7903841</v>
      </c>
      <c r="F19" s="76">
        <f t="shared" si="2"/>
        <v>36950083</v>
      </c>
      <c r="G19" s="76">
        <f t="shared" si="2"/>
        <v>-5282088</v>
      </c>
      <c r="H19" s="76">
        <f t="shared" si="2"/>
        <v>-7327375</v>
      </c>
      <c r="I19" s="76">
        <f t="shared" si="2"/>
        <v>24340620</v>
      </c>
      <c r="J19" s="76">
        <f t="shared" si="2"/>
        <v>-8523574</v>
      </c>
      <c r="K19" s="76">
        <f t="shared" si="2"/>
        <v>-7178803</v>
      </c>
      <c r="L19" s="76">
        <f t="shared" si="2"/>
        <v>31613432</v>
      </c>
      <c r="M19" s="76">
        <f t="shared" si="2"/>
        <v>15911055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40251675</v>
      </c>
      <c r="W19" s="76">
        <f>IF(E10=E18,0,W10-W18)</f>
        <v>39271524</v>
      </c>
      <c r="X19" s="76">
        <f t="shared" si="2"/>
        <v>980151</v>
      </c>
      <c r="Y19" s="77">
        <f>+IF(W19&lt;&gt;0,(X19/W19)*100,0)</f>
        <v>2.495831330609935</v>
      </c>
      <c r="Z19" s="78">
        <f t="shared" si="2"/>
        <v>-7903841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-7903841</v>
      </c>
      <c r="E22" s="87">
        <f t="shared" si="3"/>
        <v>-7903841</v>
      </c>
      <c r="F22" s="87">
        <f t="shared" si="3"/>
        <v>36950083</v>
      </c>
      <c r="G22" s="87">
        <f t="shared" si="3"/>
        <v>-5282088</v>
      </c>
      <c r="H22" s="87">
        <f t="shared" si="3"/>
        <v>-7327375</v>
      </c>
      <c r="I22" s="87">
        <f t="shared" si="3"/>
        <v>24340620</v>
      </c>
      <c r="J22" s="87">
        <f t="shared" si="3"/>
        <v>-8523574</v>
      </c>
      <c r="K22" s="87">
        <f t="shared" si="3"/>
        <v>-7178803</v>
      </c>
      <c r="L22" s="87">
        <f t="shared" si="3"/>
        <v>31613432</v>
      </c>
      <c r="M22" s="87">
        <f t="shared" si="3"/>
        <v>15911055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40251675</v>
      </c>
      <c r="W22" s="87">
        <f t="shared" si="3"/>
        <v>39271524</v>
      </c>
      <c r="X22" s="87">
        <f t="shared" si="3"/>
        <v>980151</v>
      </c>
      <c r="Y22" s="88">
        <f>+IF(W22&lt;&gt;0,(X22/W22)*100,0)</f>
        <v>2.495831330609935</v>
      </c>
      <c r="Z22" s="89">
        <f t="shared" si="3"/>
        <v>-7903841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-7903841</v>
      </c>
      <c r="E24" s="76">
        <f t="shared" si="4"/>
        <v>-7903841</v>
      </c>
      <c r="F24" s="76">
        <f t="shared" si="4"/>
        <v>36950083</v>
      </c>
      <c r="G24" s="76">
        <f t="shared" si="4"/>
        <v>-5282088</v>
      </c>
      <c r="H24" s="76">
        <f t="shared" si="4"/>
        <v>-7327375</v>
      </c>
      <c r="I24" s="76">
        <f t="shared" si="4"/>
        <v>24340620</v>
      </c>
      <c r="J24" s="76">
        <f t="shared" si="4"/>
        <v>-8523574</v>
      </c>
      <c r="K24" s="76">
        <f t="shared" si="4"/>
        <v>-7178803</v>
      </c>
      <c r="L24" s="76">
        <f t="shared" si="4"/>
        <v>31613432</v>
      </c>
      <c r="M24" s="76">
        <f t="shared" si="4"/>
        <v>15911055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40251675</v>
      </c>
      <c r="W24" s="76">
        <f t="shared" si="4"/>
        <v>39271524</v>
      </c>
      <c r="X24" s="76">
        <f t="shared" si="4"/>
        <v>980151</v>
      </c>
      <c r="Y24" s="77">
        <f>+IF(W24&lt;&gt;0,(X24/W24)*100,0)</f>
        <v>2.495831330609935</v>
      </c>
      <c r="Z24" s="78">
        <f t="shared" si="4"/>
        <v>-7903841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4745000</v>
      </c>
      <c r="E27" s="99">
        <v>4745000</v>
      </c>
      <c r="F27" s="99">
        <v>0</v>
      </c>
      <c r="G27" s="99">
        <v>202741</v>
      </c>
      <c r="H27" s="99">
        <v>199607</v>
      </c>
      <c r="I27" s="99">
        <v>402348</v>
      </c>
      <c r="J27" s="99">
        <v>235480</v>
      </c>
      <c r="K27" s="99">
        <v>0</v>
      </c>
      <c r="L27" s="99">
        <v>351994</v>
      </c>
      <c r="M27" s="99">
        <v>587474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989822</v>
      </c>
      <c r="W27" s="99">
        <v>2372500</v>
      </c>
      <c r="X27" s="99">
        <v>-1382678</v>
      </c>
      <c r="Y27" s="100">
        <v>-58.28</v>
      </c>
      <c r="Z27" s="101">
        <v>4745000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4745000</v>
      </c>
      <c r="E31" s="59">
        <v>4745000</v>
      </c>
      <c r="F31" s="59">
        <v>0</v>
      </c>
      <c r="G31" s="59">
        <v>202741</v>
      </c>
      <c r="H31" s="59">
        <v>199607</v>
      </c>
      <c r="I31" s="59">
        <v>402348</v>
      </c>
      <c r="J31" s="59">
        <v>235480</v>
      </c>
      <c r="K31" s="59">
        <v>0</v>
      </c>
      <c r="L31" s="59">
        <v>351994</v>
      </c>
      <c r="M31" s="59">
        <v>587474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989822</v>
      </c>
      <c r="W31" s="59">
        <v>2372500</v>
      </c>
      <c r="X31" s="59">
        <v>-1382678</v>
      </c>
      <c r="Y31" s="60">
        <v>-58.28</v>
      </c>
      <c r="Z31" s="61">
        <v>4745000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4745000</v>
      </c>
      <c r="E32" s="99">
        <f t="shared" si="5"/>
        <v>4745000</v>
      </c>
      <c r="F32" s="99">
        <f t="shared" si="5"/>
        <v>0</v>
      </c>
      <c r="G32" s="99">
        <f t="shared" si="5"/>
        <v>202741</v>
      </c>
      <c r="H32" s="99">
        <f t="shared" si="5"/>
        <v>199607</v>
      </c>
      <c r="I32" s="99">
        <f t="shared" si="5"/>
        <v>402348</v>
      </c>
      <c r="J32" s="99">
        <f t="shared" si="5"/>
        <v>235480</v>
      </c>
      <c r="K32" s="99">
        <f t="shared" si="5"/>
        <v>0</v>
      </c>
      <c r="L32" s="99">
        <f t="shared" si="5"/>
        <v>351994</v>
      </c>
      <c r="M32" s="99">
        <f t="shared" si="5"/>
        <v>587474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989822</v>
      </c>
      <c r="W32" s="99">
        <f t="shared" si="5"/>
        <v>2372500</v>
      </c>
      <c r="X32" s="99">
        <f t="shared" si="5"/>
        <v>-1382678</v>
      </c>
      <c r="Y32" s="100">
        <f>+IF(W32&lt;&gt;0,(X32/W32)*100,0)</f>
        <v>-58.27936775553214</v>
      </c>
      <c r="Z32" s="101">
        <f t="shared" si="5"/>
        <v>4745000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36963000</v>
      </c>
      <c r="E35" s="59">
        <v>36963000</v>
      </c>
      <c r="F35" s="59">
        <v>63233352</v>
      </c>
      <c r="G35" s="59">
        <v>103865322</v>
      </c>
      <c r="H35" s="59">
        <v>105848385</v>
      </c>
      <c r="I35" s="59">
        <v>105848385</v>
      </c>
      <c r="J35" s="59">
        <v>118634041</v>
      </c>
      <c r="K35" s="59">
        <v>109399908</v>
      </c>
      <c r="L35" s="59">
        <v>110517509</v>
      </c>
      <c r="M35" s="59">
        <v>110517509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110517509</v>
      </c>
      <c r="W35" s="59">
        <v>18481500</v>
      </c>
      <c r="X35" s="59">
        <v>92036009</v>
      </c>
      <c r="Y35" s="60">
        <v>497.99</v>
      </c>
      <c r="Z35" s="61">
        <v>36963000</v>
      </c>
    </row>
    <row r="36" spans="1:26" ht="13.5">
      <c r="A36" s="57" t="s">
        <v>53</v>
      </c>
      <c r="B36" s="18">
        <v>0</v>
      </c>
      <c r="C36" s="18">
        <v>0</v>
      </c>
      <c r="D36" s="58">
        <v>60366100</v>
      </c>
      <c r="E36" s="59">
        <v>60366100</v>
      </c>
      <c r="F36" s="59">
        <v>61519333</v>
      </c>
      <c r="G36" s="59">
        <v>60815897</v>
      </c>
      <c r="H36" s="59">
        <v>60815897</v>
      </c>
      <c r="I36" s="59">
        <v>60815897</v>
      </c>
      <c r="J36" s="59">
        <v>61051377</v>
      </c>
      <c r="K36" s="59">
        <v>61051377</v>
      </c>
      <c r="L36" s="59">
        <v>61403525</v>
      </c>
      <c r="M36" s="59">
        <v>61403525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61403525</v>
      </c>
      <c r="W36" s="59">
        <v>30183050</v>
      </c>
      <c r="X36" s="59">
        <v>31220475</v>
      </c>
      <c r="Y36" s="60">
        <v>103.44</v>
      </c>
      <c r="Z36" s="61">
        <v>60366100</v>
      </c>
    </row>
    <row r="37" spans="1:26" ht="13.5">
      <c r="A37" s="57" t="s">
        <v>54</v>
      </c>
      <c r="B37" s="18">
        <v>0</v>
      </c>
      <c r="C37" s="18">
        <v>0</v>
      </c>
      <c r="D37" s="58">
        <v>10944000</v>
      </c>
      <c r="E37" s="59">
        <v>10944000</v>
      </c>
      <c r="F37" s="59">
        <v>14071068</v>
      </c>
      <c r="G37" s="59">
        <v>15165424</v>
      </c>
      <c r="H37" s="59">
        <v>9065948</v>
      </c>
      <c r="I37" s="59">
        <v>9065948</v>
      </c>
      <c r="J37" s="59">
        <v>9119029</v>
      </c>
      <c r="K37" s="59">
        <v>9212498</v>
      </c>
      <c r="L37" s="59">
        <v>8485862</v>
      </c>
      <c r="M37" s="59">
        <v>8485862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8485862</v>
      </c>
      <c r="W37" s="59">
        <v>5472000</v>
      </c>
      <c r="X37" s="59">
        <v>3013862</v>
      </c>
      <c r="Y37" s="60">
        <v>55.08</v>
      </c>
      <c r="Z37" s="61">
        <v>10944000</v>
      </c>
    </row>
    <row r="38" spans="1:26" ht="13.5">
      <c r="A38" s="57" t="s">
        <v>55</v>
      </c>
      <c r="B38" s="18">
        <v>0</v>
      </c>
      <c r="C38" s="18">
        <v>0</v>
      </c>
      <c r="D38" s="58">
        <v>18068000</v>
      </c>
      <c r="E38" s="59">
        <v>18068000</v>
      </c>
      <c r="F38" s="59">
        <v>20575099</v>
      </c>
      <c r="G38" s="59">
        <v>22940835</v>
      </c>
      <c r="H38" s="59">
        <v>22940835</v>
      </c>
      <c r="I38" s="59">
        <v>22940835</v>
      </c>
      <c r="J38" s="59">
        <v>22940835</v>
      </c>
      <c r="K38" s="59">
        <v>22940835</v>
      </c>
      <c r="L38" s="59">
        <v>22940835</v>
      </c>
      <c r="M38" s="59">
        <v>22940835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22940835</v>
      </c>
      <c r="W38" s="59">
        <v>9034000</v>
      </c>
      <c r="X38" s="59">
        <v>13906835</v>
      </c>
      <c r="Y38" s="60">
        <v>153.94</v>
      </c>
      <c r="Z38" s="61">
        <v>18068000</v>
      </c>
    </row>
    <row r="39" spans="1:26" ht="13.5">
      <c r="A39" s="57" t="s">
        <v>56</v>
      </c>
      <c r="B39" s="18">
        <v>0</v>
      </c>
      <c r="C39" s="18">
        <v>0</v>
      </c>
      <c r="D39" s="58">
        <v>68317100</v>
      </c>
      <c r="E39" s="59">
        <v>68317100</v>
      </c>
      <c r="F39" s="59">
        <v>90106518</v>
      </c>
      <c r="G39" s="59">
        <v>126574960</v>
      </c>
      <c r="H39" s="59">
        <v>134657499</v>
      </c>
      <c r="I39" s="59">
        <v>134657499</v>
      </c>
      <c r="J39" s="59">
        <v>147625554</v>
      </c>
      <c r="K39" s="59">
        <v>138297952</v>
      </c>
      <c r="L39" s="59">
        <v>140494337</v>
      </c>
      <c r="M39" s="59">
        <v>140494337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140494337</v>
      </c>
      <c r="W39" s="59">
        <v>34158550</v>
      </c>
      <c r="X39" s="59">
        <v>106335787</v>
      </c>
      <c r="Y39" s="60">
        <v>311.3</v>
      </c>
      <c r="Z39" s="61">
        <v>68317100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-2311835</v>
      </c>
      <c r="E42" s="59">
        <v>-2311835</v>
      </c>
      <c r="F42" s="59">
        <v>36864611</v>
      </c>
      <c r="G42" s="59">
        <v>-5371811</v>
      </c>
      <c r="H42" s="59">
        <v>813349</v>
      </c>
      <c r="I42" s="59">
        <v>32306149</v>
      </c>
      <c r="J42" s="59">
        <v>-48330028</v>
      </c>
      <c r="K42" s="59">
        <v>-7013525</v>
      </c>
      <c r="L42" s="59">
        <v>1809781</v>
      </c>
      <c r="M42" s="59">
        <v>-53533772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-21227623</v>
      </c>
      <c r="W42" s="59">
        <v>23024900</v>
      </c>
      <c r="X42" s="59">
        <v>-44252523</v>
      </c>
      <c r="Y42" s="60">
        <v>-192.19</v>
      </c>
      <c r="Z42" s="61">
        <v>-2311835</v>
      </c>
    </row>
    <row r="43" spans="1:26" ht="13.5">
      <c r="A43" s="57" t="s">
        <v>59</v>
      </c>
      <c r="B43" s="18">
        <v>0</v>
      </c>
      <c r="C43" s="18">
        <v>0</v>
      </c>
      <c r="D43" s="58">
        <v>-4745000</v>
      </c>
      <c r="E43" s="59">
        <v>-4745000</v>
      </c>
      <c r="F43" s="59">
        <v>0</v>
      </c>
      <c r="G43" s="59">
        <v>-202741</v>
      </c>
      <c r="H43" s="59">
        <v>-199607</v>
      </c>
      <c r="I43" s="59">
        <v>-402348</v>
      </c>
      <c r="J43" s="59">
        <v>-235480</v>
      </c>
      <c r="K43" s="59">
        <v>0</v>
      </c>
      <c r="L43" s="59">
        <v>-351994</v>
      </c>
      <c r="M43" s="59">
        <v>-587474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-989822</v>
      </c>
      <c r="W43" s="59">
        <v>-4745000</v>
      </c>
      <c r="X43" s="59">
        <v>3755178</v>
      </c>
      <c r="Y43" s="60">
        <v>-79.14</v>
      </c>
      <c r="Z43" s="61">
        <v>-4745000</v>
      </c>
    </row>
    <row r="44" spans="1:26" ht="13.5">
      <c r="A44" s="57" t="s">
        <v>60</v>
      </c>
      <c r="B44" s="18">
        <v>0</v>
      </c>
      <c r="C44" s="18">
        <v>0</v>
      </c>
      <c r="D44" s="58">
        <v>-2724762</v>
      </c>
      <c r="E44" s="59">
        <v>-2724762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-1362381</v>
      </c>
      <c r="X44" s="59">
        <v>1362381</v>
      </c>
      <c r="Y44" s="60">
        <v>-100</v>
      </c>
      <c r="Z44" s="61">
        <v>-2724762</v>
      </c>
    </row>
    <row r="45" spans="1:26" ht="13.5">
      <c r="A45" s="69" t="s">
        <v>61</v>
      </c>
      <c r="B45" s="21">
        <v>0</v>
      </c>
      <c r="C45" s="21">
        <v>0</v>
      </c>
      <c r="D45" s="98">
        <v>20045210</v>
      </c>
      <c r="E45" s="99">
        <v>20045210</v>
      </c>
      <c r="F45" s="99">
        <v>66691418</v>
      </c>
      <c r="G45" s="99">
        <v>61116866</v>
      </c>
      <c r="H45" s="99">
        <v>61730608</v>
      </c>
      <c r="I45" s="99">
        <v>61730608</v>
      </c>
      <c r="J45" s="99">
        <v>13165100</v>
      </c>
      <c r="K45" s="99">
        <v>6151575</v>
      </c>
      <c r="L45" s="99">
        <v>7609362</v>
      </c>
      <c r="M45" s="99">
        <v>7609362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7609362</v>
      </c>
      <c r="W45" s="99">
        <v>46744326</v>
      </c>
      <c r="X45" s="99">
        <v>-39134964</v>
      </c>
      <c r="Y45" s="100">
        <v>-83.72</v>
      </c>
      <c r="Z45" s="101">
        <v>20045210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14982315</v>
      </c>
      <c r="Y49" s="53">
        <v>14982315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1211894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1211894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44.84848484848485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44.84848484848485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164000</v>
      </c>
      <c r="E67" s="25">
        <v>164000</v>
      </c>
      <c r="F67" s="25">
        <v>89723</v>
      </c>
      <c r="G67" s="25">
        <v>89723</v>
      </c>
      <c r="H67" s="25">
        <v>89723</v>
      </c>
      <c r="I67" s="25">
        <v>269169</v>
      </c>
      <c r="J67" s="25">
        <v>89723</v>
      </c>
      <c r="K67" s="25">
        <v>91472</v>
      </c>
      <c r="L67" s="25">
        <v>91460</v>
      </c>
      <c r="M67" s="25">
        <v>272655</v>
      </c>
      <c r="N67" s="25"/>
      <c r="O67" s="25"/>
      <c r="P67" s="25"/>
      <c r="Q67" s="25"/>
      <c r="R67" s="25"/>
      <c r="S67" s="25"/>
      <c r="T67" s="25"/>
      <c r="U67" s="25"/>
      <c r="V67" s="25">
        <v>541824</v>
      </c>
      <c r="W67" s="25">
        <v>165000</v>
      </c>
      <c r="X67" s="25"/>
      <c r="Y67" s="24"/>
      <c r="Z67" s="26">
        <v>164000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164000</v>
      </c>
      <c r="E75" s="29">
        <v>164000</v>
      </c>
      <c r="F75" s="29">
        <v>89723</v>
      </c>
      <c r="G75" s="29">
        <v>89723</v>
      </c>
      <c r="H75" s="29">
        <v>89723</v>
      </c>
      <c r="I75" s="29">
        <v>269169</v>
      </c>
      <c r="J75" s="29">
        <v>89723</v>
      </c>
      <c r="K75" s="29">
        <v>91472</v>
      </c>
      <c r="L75" s="29">
        <v>91460</v>
      </c>
      <c r="M75" s="29">
        <v>272655</v>
      </c>
      <c r="N75" s="29"/>
      <c r="O75" s="29"/>
      <c r="P75" s="29"/>
      <c r="Q75" s="29"/>
      <c r="R75" s="29"/>
      <c r="S75" s="29"/>
      <c r="T75" s="29"/>
      <c r="U75" s="29"/>
      <c r="V75" s="29">
        <v>541824</v>
      </c>
      <c r="W75" s="29">
        <v>165000</v>
      </c>
      <c r="X75" s="29"/>
      <c r="Y75" s="28"/>
      <c r="Z75" s="30">
        <v>164000</v>
      </c>
    </row>
    <row r="76" spans="1:26" ht="13.5" hidden="1">
      <c r="A76" s="41" t="s">
        <v>113</v>
      </c>
      <c r="B76" s="31"/>
      <c r="C76" s="31"/>
      <c r="D76" s="32">
        <v>164000</v>
      </c>
      <c r="E76" s="33">
        <v>164000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74000</v>
      </c>
      <c r="X76" s="33"/>
      <c r="Y76" s="32"/>
      <c r="Z76" s="34">
        <v>164000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164000</v>
      </c>
      <c r="E84" s="29">
        <v>164000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74000</v>
      </c>
      <c r="X84" s="29"/>
      <c r="Y84" s="28"/>
      <c r="Z84" s="30">
        <v>164000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64487621</v>
      </c>
      <c r="C5" s="18">
        <v>0</v>
      </c>
      <c r="D5" s="58">
        <v>50000000</v>
      </c>
      <c r="E5" s="59">
        <v>50000000</v>
      </c>
      <c r="F5" s="59">
        <v>4987825</v>
      </c>
      <c r="G5" s="59">
        <v>5094465</v>
      </c>
      <c r="H5" s="59">
        <v>5203070</v>
      </c>
      <c r="I5" s="59">
        <v>15285360</v>
      </c>
      <c r="J5" s="59">
        <v>5188622</v>
      </c>
      <c r="K5" s="59">
        <v>5369458</v>
      </c>
      <c r="L5" s="59">
        <v>5324509</v>
      </c>
      <c r="M5" s="59">
        <v>15882589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31167949</v>
      </c>
      <c r="W5" s="59">
        <v>25000002</v>
      </c>
      <c r="X5" s="59">
        <v>6167947</v>
      </c>
      <c r="Y5" s="60">
        <v>24.67</v>
      </c>
      <c r="Z5" s="61">
        <v>50000000</v>
      </c>
    </row>
    <row r="6" spans="1:26" ht="13.5">
      <c r="A6" s="57" t="s">
        <v>32</v>
      </c>
      <c r="B6" s="18">
        <v>191715769</v>
      </c>
      <c r="C6" s="18">
        <v>0</v>
      </c>
      <c r="D6" s="58">
        <v>185728631</v>
      </c>
      <c r="E6" s="59">
        <v>185728631</v>
      </c>
      <c r="F6" s="59">
        <v>20269546</v>
      </c>
      <c r="G6" s="59">
        <v>17980678</v>
      </c>
      <c r="H6" s="59">
        <v>16416913</v>
      </c>
      <c r="I6" s="59">
        <v>54667137</v>
      </c>
      <c r="J6" s="59">
        <v>16542066</v>
      </c>
      <c r="K6" s="59">
        <v>16677999</v>
      </c>
      <c r="L6" s="59">
        <v>16602299</v>
      </c>
      <c r="M6" s="59">
        <v>49822364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104489501</v>
      </c>
      <c r="W6" s="59">
        <v>77864502</v>
      </c>
      <c r="X6" s="59">
        <v>26624999</v>
      </c>
      <c r="Y6" s="60">
        <v>34.19</v>
      </c>
      <c r="Z6" s="61">
        <v>185728631</v>
      </c>
    </row>
    <row r="7" spans="1:26" ht="13.5">
      <c r="A7" s="57" t="s">
        <v>33</v>
      </c>
      <c r="B7" s="18">
        <v>3426687</v>
      </c>
      <c r="C7" s="18">
        <v>0</v>
      </c>
      <c r="D7" s="58">
        <v>6513664</v>
      </c>
      <c r="E7" s="59">
        <v>6513664</v>
      </c>
      <c r="F7" s="59">
        <v>180248</v>
      </c>
      <c r="G7" s="59">
        <v>66556</v>
      </c>
      <c r="H7" s="59">
        <v>541872</v>
      </c>
      <c r="I7" s="59">
        <v>788676</v>
      </c>
      <c r="J7" s="59">
        <v>292590</v>
      </c>
      <c r="K7" s="59">
        <v>445207</v>
      </c>
      <c r="L7" s="59">
        <v>411878</v>
      </c>
      <c r="M7" s="59">
        <v>1149675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1938351</v>
      </c>
      <c r="W7" s="59">
        <v>3256830</v>
      </c>
      <c r="X7" s="59">
        <v>-1318479</v>
      </c>
      <c r="Y7" s="60">
        <v>-40.48</v>
      </c>
      <c r="Z7" s="61">
        <v>6513664</v>
      </c>
    </row>
    <row r="8" spans="1:26" ht="13.5">
      <c r="A8" s="57" t="s">
        <v>34</v>
      </c>
      <c r="B8" s="18">
        <v>161245001</v>
      </c>
      <c r="C8" s="18">
        <v>0</v>
      </c>
      <c r="D8" s="58">
        <v>177143999</v>
      </c>
      <c r="E8" s="59">
        <v>177143999</v>
      </c>
      <c r="F8" s="59">
        <v>74550000</v>
      </c>
      <c r="G8" s="59">
        <v>0</v>
      </c>
      <c r="H8" s="59">
        <v>0</v>
      </c>
      <c r="I8" s="59">
        <v>74550000</v>
      </c>
      <c r="J8" s="59">
        <v>0</v>
      </c>
      <c r="K8" s="59">
        <v>682030</v>
      </c>
      <c r="L8" s="59">
        <v>57976000</v>
      </c>
      <c r="M8" s="59">
        <v>58658030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133208030</v>
      </c>
      <c r="W8" s="59">
        <v>88572006</v>
      </c>
      <c r="X8" s="59">
        <v>44636024</v>
      </c>
      <c r="Y8" s="60">
        <v>50.4</v>
      </c>
      <c r="Z8" s="61">
        <v>177143999</v>
      </c>
    </row>
    <row r="9" spans="1:26" ht="13.5">
      <c r="A9" s="57" t="s">
        <v>35</v>
      </c>
      <c r="B9" s="18">
        <v>28796077</v>
      </c>
      <c r="C9" s="18">
        <v>0</v>
      </c>
      <c r="D9" s="58">
        <v>30697309</v>
      </c>
      <c r="E9" s="59">
        <v>30697309</v>
      </c>
      <c r="F9" s="59">
        <v>2682777</v>
      </c>
      <c r="G9" s="59">
        <v>3918692</v>
      </c>
      <c r="H9" s="59">
        <v>2703788</v>
      </c>
      <c r="I9" s="59">
        <v>9305257</v>
      </c>
      <c r="J9" s="59">
        <v>2951499</v>
      </c>
      <c r="K9" s="59">
        <v>2898282</v>
      </c>
      <c r="L9" s="59">
        <v>2915310</v>
      </c>
      <c r="M9" s="59">
        <v>8765091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18070348</v>
      </c>
      <c r="W9" s="59">
        <v>15348468</v>
      </c>
      <c r="X9" s="59">
        <v>2721880</v>
      </c>
      <c r="Y9" s="60">
        <v>17.73</v>
      </c>
      <c r="Z9" s="61">
        <v>30697309</v>
      </c>
    </row>
    <row r="10" spans="1:26" ht="25.5">
      <c r="A10" s="62" t="s">
        <v>98</v>
      </c>
      <c r="B10" s="63">
        <f>SUM(B5:B9)</f>
        <v>449671155</v>
      </c>
      <c r="C10" s="63">
        <f>SUM(C5:C9)</f>
        <v>0</v>
      </c>
      <c r="D10" s="64">
        <f aca="true" t="shared" si="0" ref="D10:Z10">SUM(D5:D9)</f>
        <v>450083603</v>
      </c>
      <c r="E10" s="65">
        <f t="shared" si="0"/>
        <v>450083603</v>
      </c>
      <c r="F10" s="65">
        <f t="shared" si="0"/>
        <v>102670396</v>
      </c>
      <c r="G10" s="65">
        <f t="shared" si="0"/>
        <v>27060391</v>
      </c>
      <c r="H10" s="65">
        <f t="shared" si="0"/>
        <v>24865643</v>
      </c>
      <c r="I10" s="65">
        <f t="shared" si="0"/>
        <v>154596430</v>
      </c>
      <c r="J10" s="65">
        <f t="shared" si="0"/>
        <v>24974777</v>
      </c>
      <c r="K10" s="65">
        <f t="shared" si="0"/>
        <v>26072976</v>
      </c>
      <c r="L10" s="65">
        <f t="shared" si="0"/>
        <v>83229996</v>
      </c>
      <c r="M10" s="65">
        <f t="shared" si="0"/>
        <v>134277749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288874179</v>
      </c>
      <c r="W10" s="65">
        <f t="shared" si="0"/>
        <v>210041808</v>
      </c>
      <c r="X10" s="65">
        <f t="shared" si="0"/>
        <v>78832371</v>
      </c>
      <c r="Y10" s="66">
        <f>+IF(W10&lt;&gt;0,(X10/W10)*100,0)</f>
        <v>37.5317522500092</v>
      </c>
      <c r="Z10" s="67">
        <f t="shared" si="0"/>
        <v>450083603</v>
      </c>
    </row>
    <row r="11" spans="1:26" ht="13.5">
      <c r="A11" s="57" t="s">
        <v>36</v>
      </c>
      <c r="B11" s="18">
        <v>173532781</v>
      </c>
      <c r="C11" s="18">
        <v>0</v>
      </c>
      <c r="D11" s="58">
        <v>207481226</v>
      </c>
      <c r="E11" s="59">
        <v>207481226</v>
      </c>
      <c r="F11" s="59">
        <v>15132630</v>
      </c>
      <c r="G11" s="59">
        <v>17541173</v>
      </c>
      <c r="H11" s="59">
        <v>12988485</v>
      </c>
      <c r="I11" s="59">
        <v>45662288</v>
      </c>
      <c r="J11" s="59">
        <v>14842120</v>
      </c>
      <c r="K11" s="59">
        <v>14529749</v>
      </c>
      <c r="L11" s="59">
        <v>16403405</v>
      </c>
      <c r="M11" s="59">
        <v>45775274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91437562</v>
      </c>
      <c r="W11" s="59">
        <v>109240596</v>
      </c>
      <c r="X11" s="59">
        <v>-17803034</v>
      </c>
      <c r="Y11" s="60">
        <v>-16.3</v>
      </c>
      <c r="Z11" s="61">
        <v>207481226</v>
      </c>
    </row>
    <row r="12" spans="1:26" ht="13.5">
      <c r="A12" s="57" t="s">
        <v>37</v>
      </c>
      <c r="B12" s="18">
        <v>12747829</v>
      </c>
      <c r="C12" s="18">
        <v>0</v>
      </c>
      <c r="D12" s="58">
        <v>11000000</v>
      </c>
      <c r="E12" s="59">
        <v>11000000</v>
      </c>
      <c r="F12" s="59">
        <v>0</v>
      </c>
      <c r="G12" s="59">
        <v>0</v>
      </c>
      <c r="H12" s="59">
        <v>3200997</v>
      </c>
      <c r="I12" s="59">
        <v>3200997</v>
      </c>
      <c r="J12" s="59">
        <v>1108219</v>
      </c>
      <c r="K12" s="59">
        <v>1092487</v>
      </c>
      <c r="L12" s="59">
        <v>1072450</v>
      </c>
      <c r="M12" s="59">
        <v>3273156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6474153</v>
      </c>
      <c r="W12" s="59"/>
      <c r="X12" s="59">
        <v>6474153</v>
      </c>
      <c r="Y12" s="60">
        <v>0</v>
      </c>
      <c r="Z12" s="61">
        <v>11000000</v>
      </c>
    </row>
    <row r="13" spans="1:26" ht="13.5">
      <c r="A13" s="57" t="s">
        <v>99</v>
      </c>
      <c r="B13" s="18">
        <v>175766628</v>
      </c>
      <c r="C13" s="18">
        <v>0</v>
      </c>
      <c r="D13" s="58">
        <v>239167448</v>
      </c>
      <c r="E13" s="59">
        <v>239167448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119583720</v>
      </c>
      <c r="X13" s="59">
        <v>-119583720</v>
      </c>
      <c r="Y13" s="60">
        <v>-100</v>
      </c>
      <c r="Z13" s="61">
        <v>239167448</v>
      </c>
    </row>
    <row r="14" spans="1:26" ht="13.5">
      <c r="A14" s="57" t="s">
        <v>38</v>
      </c>
      <c r="B14" s="18">
        <v>5960633</v>
      </c>
      <c r="C14" s="18">
        <v>0</v>
      </c>
      <c r="D14" s="58">
        <v>2600000</v>
      </c>
      <c r="E14" s="59">
        <v>2600000</v>
      </c>
      <c r="F14" s="59">
        <v>218584</v>
      </c>
      <c r="G14" s="59">
        <v>1281114</v>
      </c>
      <c r="H14" s="59">
        <v>435769</v>
      </c>
      <c r="I14" s="59">
        <v>1935467</v>
      </c>
      <c r="J14" s="59">
        <v>507165</v>
      </c>
      <c r="K14" s="59">
        <v>698604</v>
      </c>
      <c r="L14" s="59">
        <v>642346</v>
      </c>
      <c r="M14" s="59">
        <v>1848115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3783582</v>
      </c>
      <c r="W14" s="59">
        <v>1299996</v>
      </c>
      <c r="X14" s="59">
        <v>2483586</v>
      </c>
      <c r="Y14" s="60">
        <v>191.05</v>
      </c>
      <c r="Z14" s="61">
        <v>2600000</v>
      </c>
    </row>
    <row r="15" spans="1:26" ht="13.5">
      <c r="A15" s="57" t="s">
        <v>39</v>
      </c>
      <c r="B15" s="18">
        <v>72385325</v>
      </c>
      <c r="C15" s="18">
        <v>0</v>
      </c>
      <c r="D15" s="58">
        <v>105276303</v>
      </c>
      <c r="E15" s="59">
        <v>105276303</v>
      </c>
      <c r="F15" s="59">
        <v>9197083</v>
      </c>
      <c r="G15" s="59">
        <v>16865113</v>
      </c>
      <c r="H15" s="59">
        <v>1172831</v>
      </c>
      <c r="I15" s="59">
        <v>27235027</v>
      </c>
      <c r="J15" s="59">
        <v>-8173647</v>
      </c>
      <c r="K15" s="59">
        <v>5724737</v>
      </c>
      <c r="L15" s="59">
        <v>6089936</v>
      </c>
      <c r="M15" s="59">
        <v>3641026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30876053</v>
      </c>
      <c r="W15" s="59">
        <v>52638150</v>
      </c>
      <c r="X15" s="59">
        <v>-21762097</v>
      </c>
      <c r="Y15" s="60">
        <v>-41.34</v>
      </c>
      <c r="Z15" s="61">
        <v>105276303</v>
      </c>
    </row>
    <row r="16" spans="1:26" ht="13.5">
      <c r="A16" s="68" t="s">
        <v>40</v>
      </c>
      <c r="B16" s="18">
        <v>38693423</v>
      </c>
      <c r="C16" s="18">
        <v>0</v>
      </c>
      <c r="D16" s="58">
        <v>650000</v>
      </c>
      <c r="E16" s="59">
        <v>650000</v>
      </c>
      <c r="F16" s="59">
        <v>1094193</v>
      </c>
      <c r="G16" s="59">
        <v>1496540</v>
      </c>
      <c r="H16" s="59">
        <v>2059563</v>
      </c>
      <c r="I16" s="59">
        <v>4650296</v>
      </c>
      <c r="J16" s="59">
        <v>2368209</v>
      </c>
      <c r="K16" s="59">
        <v>2585519</v>
      </c>
      <c r="L16" s="59">
        <v>2581948</v>
      </c>
      <c r="M16" s="59">
        <v>7535676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12185972</v>
      </c>
      <c r="W16" s="59">
        <v>324996</v>
      </c>
      <c r="X16" s="59">
        <v>11860976</v>
      </c>
      <c r="Y16" s="60">
        <v>3649.58</v>
      </c>
      <c r="Z16" s="61">
        <v>650000</v>
      </c>
    </row>
    <row r="17" spans="1:26" ht="13.5">
      <c r="A17" s="57" t="s">
        <v>41</v>
      </c>
      <c r="B17" s="18">
        <v>137672883</v>
      </c>
      <c r="C17" s="18">
        <v>0</v>
      </c>
      <c r="D17" s="58">
        <v>91931851</v>
      </c>
      <c r="E17" s="59">
        <v>91931851</v>
      </c>
      <c r="F17" s="59">
        <v>1228348</v>
      </c>
      <c r="G17" s="59">
        <v>8528424</v>
      </c>
      <c r="H17" s="59">
        <v>6326312</v>
      </c>
      <c r="I17" s="59">
        <v>16083084</v>
      </c>
      <c r="J17" s="59">
        <v>5719541</v>
      </c>
      <c r="K17" s="59">
        <v>5843252</v>
      </c>
      <c r="L17" s="59">
        <v>4492047</v>
      </c>
      <c r="M17" s="59">
        <v>16054840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32137924</v>
      </c>
      <c r="W17" s="59">
        <v>45966114</v>
      </c>
      <c r="X17" s="59">
        <v>-13828190</v>
      </c>
      <c r="Y17" s="60">
        <v>-30.08</v>
      </c>
      <c r="Z17" s="61">
        <v>91931851</v>
      </c>
    </row>
    <row r="18" spans="1:26" ht="13.5">
      <c r="A18" s="69" t="s">
        <v>42</v>
      </c>
      <c r="B18" s="70">
        <f>SUM(B11:B17)</f>
        <v>616759502</v>
      </c>
      <c r="C18" s="70">
        <f>SUM(C11:C17)</f>
        <v>0</v>
      </c>
      <c r="D18" s="71">
        <f aca="true" t="shared" si="1" ref="D18:Z18">SUM(D11:D17)</f>
        <v>658106828</v>
      </c>
      <c r="E18" s="72">
        <f t="shared" si="1"/>
        <v>658106828</v>
      </c>
      <c r="F18" s="72">
        <f t="shared" si="1"/>
        <v>26870838</v>
      </c>
      <c r="G18" s="72">
        <f t="shared" si="1"/>
        <v>45712364</v>
      </c>
      <c r="H18" s="72">
        <f t="shared" si="1"/>
        <v>26183957</v>
      </c>
      <c r="I18" s="72">
        <f t="shared" si="1"/>
        <v>98767159</v>
      </c>
      <c r="J18" s="72">
        <f t="shared" si="1"/>
        <v>16371607</v>
      </c>
      <c r="K18" s="72">
        <f t="shared" si="1"/>
        <v>30474348</v>
      </c>
      <c r="L18" s="72">
        <f t="shared" si="1"/>
        <v>31282132</v>
      </c>
      <c r="M18" s="72">
        <f t="shared" si="1"/>
        <v>78128087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176895246</v>
      </c>
      <c r="W18" s="72">
        <f t="shared" si="1"/>
        <v>329053572</v>
      </c>
      <c r="X18" s="72">
        <f t="shared" si="1"/>
        <v>-152158326</v>
      </c>
      <c r="Y18" s="66">
        <f>+IF(W18&lt;&gt;0,(X18/W18)*100,0)</f>
        <v>-46.241201721402376</v>
      </c>
      <c r="Z18" s="73">
        <f t="shared" si="1"/>
        <v>658106828</v>
      </c>
    </row>
    <row r="19" spans="1:26" ht="13.5">
      <c r="A19" s="69" t="s">
        <v>43</v>
      </c>
      <c r="B19" s="74">
        <f>+B10-B18</f>
        <v>-167088347</v>
      </c>
      <c r="C19" s="74">
        <f>+C10-C18</f>
        <v>0</v>
      </c>
      <c r="D19" s="75">
        <f aca="true" t="shared" si="2" ref="D19:Z19">+D10-D18</f>
        <v>-208023225</v>
      </c>
      <c r="E19" s="76">
        <f t="shared" si="2"/>
        <v>-208023225</v>
      </c>
      <c r="F19" s="76">
        <f t="shared" si="2"/>
        <v>75799558</v>
      </c>
      <c r="G19" s="76">
        <f t="shared" si="2"/>
        <v>-18651973</v>
      </c>
      <c r="H19" s="76">
        <f t="shared" si="2"/>
        <v>-1318314</v>
      </c>
      <c r="I19" s="76">
        <f t="shared" si="2"/>
        <v>55829271</v>
      </c>
      <c r="J19" s="76">
        <f t="shared" si="2"/>
        <v>8603170</v>
      </c>
      <c r="K19" s="76">
        <f t="shared" si="2"/>
        <v>-4401372</v>
      </c>
      <c r="L19" s="76">
        <f t="shared" si="2"/>
        <v>51947864</v>
      </c>
      <c r="M19" s="76">
        <f t="shared" si="2"/>
        <v>56149662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111978933</v>
      </c>
      <c r="W19" s="76">
        <f>IF(E10=E18,0,W10-W18)</f>
        <v>-119011764</v>
      </c>
      <c r="X19" s="76">
        <f t="shared" si="2"/>
        <v>230990697</v>
      </c>
      <c r="Y19" s="77">
        <f>+IF(W19&lt;&gt;0,(X19/W19)*100,0)</f>
        <v>-194.09064216542492</v>
      </c>
      <c r="Z19" s="78">
        <f t="shared" si="2"/>
        <v>-208023225</v>
      </c>
    </row>
    <row r="20" spans="1:26" ht="13.5">
      <c r="A20" s="57" t="s">
        <v>44</v>
      </c>
      <c r="B20" s="18">
        <v>85558007</v>
      </c>
      <c r="C20" s="18">
        <v>0</v>
      </c>
      <c r="D20" s="58">
        <v>101466000</v>
      </c>
      <c r="E20" s="59">
        <v>101466000</v>
      </c>
      <c r="F20" s="59">
        <v>25616000</v>
      </c>
      <c r="G20" s="59">
        <v>18500000</v>
      </c>
      <c r="H20" s="59">
        <v>128667</v>
      </c>
      <c r="I20" s="59">
        <v>44244667</v>
      </c>
      <c r="J20" s="59">
        <v>6300000</v>
      </c>
      <c r="K20" s="59">
        <v>15051491</v>
      </c>
      <c r="L20" s="59">
        <v>0</v>
      </c>
      <c r="M20" s="59">
        <v>21351491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65596158</v>
      </c>
      <c r="W20" s="59">
        <v>50733000</v>
      </c>
      <c r="X20" s="59">
        <v>14863158</v>
      </c>
      <c r="Y20" s="60">
        <v>29.3</v>
      </c>
      <c r="Z20" s="61">
        <v>101466000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-81530340</v>
      </c>
      <c r="C22" s="85">
        <f>SUM(C19:C21)</f>
        <v>0</v>
      </c>
      <c r="D22" s="86">
        <f aca="true" t="shared" si="3" ref="D22:Z22">SUM(D19:D21)</f>
        <v>-106557225</v>
      </c>
      <c r="E22" s="87">
        <f t="shared" si="3"/>
        <v>-106557225</v>
      </c>
      <c r="F22" s="87">
        <f t="shared" si="3"/>
        <v>101415558</v>
      </c>
      <c r="G22" s="87">
        <f t="shared" si="3"/>
        <v>-151973</v>
      </c>
      <c r="H22" s="87">
        <f t="shared" si="3"/>
        <v>-1189647</v>
      </c>
      <c r="I22" s="87">
        <f t="shared" si="3"/>
        <v>100073938</v>
      </c>
      <c r="J22" s="87">
        <f t="shared" si="3"/>
        <v>14903170</v>
      </c>
      <c r="K22" s="87">
        <f t="shared" si="3"/>
        <v>10650119</v>
      </c>
      <c r="L22" s="87">
        <f t="shared" si="3"/>
        <v>51947864</v>
      </c>
      <c r="M22" s="87">
        <f t="shared" si="3"/>
        <v>77501153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177575091</v>
      </c>
      <c r="W22" s="87">
        <f t="shared" si="3"/>
        <v>-68278764</v>
      </c>
      <c r="X22" s="87">
        <f t="shared" si="3"/>
        <v>245853855</v>
      </c>
      <c r="Y22" s="88">
        <f>+IF(W22&lt;&gt;0,(X22/W22)*100,0)</f>
        <v>-360.073675323121</v>
      </c>
      <c r="Z22" s="89">
        <f t="shared" si="3"/>
        <v>-106557225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-81530340</v>
      </c>
      <c r="C24" s="74">
        <f>SUM(C22:C23)</f>
        <v>0</v>
      </c>
      <c r="D24" s="75">
        <f aca="true" t="shared" si="4" ref="D24:Z24">SUM(D22:D23)</f>
        <v>-106557225</v>
      </c>
      <c r="E24" s="76">
        <f t="shared" si="4"/>
        <v>-106557225</v>
      </c>
      <c r="F24" s="76">
        <f t="shared" si="4"/>
        <v>101415558</v>
      </c>
      <c r="G24" s="76">
        <f t="shared" si="4"/>
        <v>-151973</v>
      </c>
      <c r="H24" s="76">
        <f t="shared" si="4"/>
        <v>-1189647</v>
      </c>
      <c r="I24" s="76">
        <f t="shared" si="4"/>
        <v>100073938</v>
      </c>
      <c r="J24" s="76">
        <f t="shared" si="4"/>
        <v>14903170</v>
      </c>
      <c r="K24" s="76">
        <f t="shared" si="4"/>
        <v>10650119</v>
      </c>
      <c r="L24" s="76">
        <f t="shared" si="4"/>
        <v>51947864</v>
      </c>
      <c r="M24" s="76">
        <f t="shared" si="4"/>
        <v>77501153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177575091</v>
      </c>
      <c r="W24" s="76">
        <f t="shared" si="4"/>
        <v>-68278764</v>
      </c>
      <c r="X24" s="76">
        <f t="shared" si="4"/>
        <v>245853855</v>
      </c>
      <c r="Y24" s="77">
        <f>+IF(W24&lt;&gt;0,(X24/W24)*100,0)</f>
        <v>-360.073675323121</v>
      </c>
      <c r="Z24" s="78">
        <f t="shared" si="4"/>
        <v>-106557225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110930295</v>
      </c>
      <c r="C27" s="21">
        <v>0</v>
      </c>
      <c r="D27" s="98">
        <v>129720370</v>
      </c>
      <c r="E27" s="99">
        <v>129720370</v>
      </c>
      <c r="F27" s="99">
        <v>6581684</v>
      </c>
      <c r="G27" s="99">
        <v>2527106</v>
      </c>
      <c r="H27" s="99">
        <v>3117427</v>
      </c>
      <c r="I27" s="99">
        <v>12226217</v>
      </c>
      <c r="J27" s="99">
        <v>2082475</v>
      </c>
      <c r="K27" s="99">
        <v>4303837</v>
      </c>
      <c r="L27" s="99">
        <v>17308522</v>
      </c>
      <c r="M27" s="99">
        <v>23694834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35921051</v>
      </c>
      <c r="W27" s="99">
        <v>64860185</v>
      </c>
      <c r="X27" s="99">
        <v>-28939134</v>
      </c>
      <c r="Y27" s="100">
        <v>-44.62</v>
      </c>
      <c r="Z27" s="101">
        <v>129720370</v>
      </c>
    </row>
    <row r="28" spans="1:26" ht="13.5">
      <c r="A28" s="102" t="s">
        <v>44</v>
      </c>
      <c r="B28" s="18">
        <v>83393073</v>
      </c>
      <c r="C28" s="18">
        <v>0</v>
      </c>
      <c r="D28" s="58">
        <v>101466000</v>
      </c>
      <c r="E28" s="59">
        <v>101466000</v>
      </c>
      <c r="F28" s="59">
        <v>6569550</v>
      </c>
      <c r="G28" s="59">
        <v>2527106</v>
      </c>
      <c r="H28" s="59">
        <v>3062976</v>
      </c>
      <c r="I28" s="59">
        <v>12159632</v>
      </c>
      <c r="J28" s="59">
        <v>2082475</v>
      </c>
      <c r="K28" s="59">
        <v>4228750</v>
      </c>
      <c r="L28" s="59">
        <v>17308522</v>
      </c>
      <c r="M28" s="59">
        <v>23619747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35779379</v>
      </c>
      <c r="W28" s="59">
        <v>50733000</v>
      </c>
      <c r="X28" s="59">
        <v>-14953621</v>
      </c>
      <c r="Y28" s="60">
        <v>-29.48</v>
      </c>
      <c r="Z28" s="61">
        <v>101466000</v>
      </c>
    </row>
    <row r="29" spans="1:26" ht="13.5">
      <c r="A29" s="57" t="s">
        <v>103</v>
      </c>
      <c r="B29" s="18">
        <v>550000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26801270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185952</v>
      </c>
      <c r="C31" s="18">
        <v>0</v>
      </c>
      <c r="D31" s="58">
        <v>28254370</v>
      </c>
      <c r="E31" s="59">
        <v>28254370</v>
      </c>
      <c r="F31" s="59">
        <v>12134</v>
      </c>
      <c r="G31" s="59">
        <v>0</v>
      </c>
      <c r="H31" s="59">
        <v>54451</v>
      </c>
      <c r="I31" s="59">
        <v>66585</v>
      </c>
      <c r="J31" s="59">
        <v>0</v>
      </c>
      <c r="K31" s="59">
        <v>75087</v>
      </c>
      <c r="L31" s="59">
        <v>0</v>
      </c>
      <c r="M31" s="59">
        <v>75087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141672</v>
      </c>
      <c r="W31" s="59">
        <v>14127185</v>
      </c>
      <c r="X31" s="59">
        <v>-13985513</v>
      </c>
      <c r="Y31" s="60">
        <v>-99</v>
      </c>
      <c r="Z31" s="61">
        <v>28254370</v>
      </c>
    </row>
    <row r="32" spans="1:26" ht="13.5">
      <c r="A32" s="69" t="s">
        <v>50</v>
      </c>
      <c r="B32" s="21">
        <f>SUM(B28:B31)</f>
        <v>110930295</v>
      </c>
      <c r="C32" s="21">
        <f>SUM(C28:C31)</f>
        <v>0</v>
      </c>
      <c r="D32" s="98">
        <f aca="true" t="shared" si="5" ref="D32:Z32">SUM(D28:D31)</f>
        <v>129720370</v>
      </c>
      <c r="E32" s="99">
        <f t="shared" si="5"/>
        <v>129720370</v>
      </c>
      <c r="F32" s="99">
        <f t="shared" si="5"/>
        <v>6581684</v>
      </c>
      <c r="G32" s="99">
        <f t="shared" si="5"/>
        <v>2527106</v>
      </c>
      <c r="H32" s="99">
        <f t="shared" si="5"/>
        <v>3117427</v>
      </c>
      <c r="I32" s="99">
        <f t="shared" si="5"/>
        <v>12226217</v>
      </c>
      <c r="J32" s="99">
        <f t="shared" si="5"/>
        <v>2082475</v>
      </c>
      <c r="K32" s="99">
        <f t="shared" si="5"/>
        <v>4303837</v>
      </c>
      <c r="L32" s="99">
        <f t="shared" si="5"/>
        <v>17308522</v>
      </c>
      <c r="M32" s="99">
        <f t="shared" si="5"/>
        <v>23694834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35921051</v>
      </c>
      <c r="W32" s="99">
        <f t="shared" si="5"/>
        <v>64860185</v>
      </c>
      <c r="X32" s="99">
        <f t="shared" si="5"/>
        <v>-28939134</v>
      </c>
      <c r="Y32" s="100">
        <f>+IF(W32&lt;&gt;0,(X32/W32)*100,0)</f>
        <v>-44.61771732535145</v>
      </c>
      <c r="Z32" s="101">
        <f t="shared" si="5"/>
        <v>129720370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256517792</v>
      </c>
      <c r="C35" s="18">
        <v>0</v>
      </c>
      <c r="D35" s="58">
        <v>275239245</v>
      </c>
      <c r="E35" s="59">
        <v>275239245</v>
      </c>
      <c r="F35" s="59">
        <v>444115634</v>
      </c>
      <c r="G35" s="59">
        <v>456165370</v>
      </c>
      <c r="H35" s="59">
        <v>458357794</v>
      </c>
      <c r="I35" s="59">
        <v>458357794</v>
      </c>
      <c r="J35" s="59">
        <v>475249230</v>
      </c>
      <c r="K35" s="59">
        <v>490495577</v>
      </c>
      <c r="L35" s="59">
        <v>505351298</v>
      </c>
      <c r="M35" s="59">
        <v>505351298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505351298</v>
      </c>
      <c r="W35" s="59">
        <v>137619623</v>
      </c>
      <c r="X35" s="59">
        <v>367731675</v>
      </c>
      <c r="Y35" s="60">
        <v>267.21</v>
      </c>
      <c r="Z35" s="61">
        <v>275239245</v>
      </c>
    </row>
    <row r="36" spans="1:26" ht="13.5">
      <c r="A36" s="57" t="s">
        <v>53</v>
      </c>
      <c r="B36" s="18">
        <v>3131536444</v>
      </c>
      <c r="C36" s="18">
        <v>0</v>
      </c>
      <c r="D36" s="58">
        <v>3134759875</v>
      </c>
      <c r="E36" s="59">
        <v>3134759875</v>
      </c>
      <c r="F36" s="59">
        <v>3131536444</v>
      </c>
      <c r="G36" s="59">
        <v>3131536444</v>
      </c>
      <c r="H36" s="59">
        <v>3131536444</v>
      </c>
      <c r="I36" s="59">
        <v>3131536444</v>
      </c>
      <c r="J36" s="59">
        <v>3131536444</v>
      </c>
      <c r="K36" s="59">
        <v>3131536444</v>
      </c>
      <c r="L36" s="59">
        <v>3131536444</v>
      </c>
      <c r="M36" s="59">
        <v>3131536444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3131536444</v>
      </c>
      <c r="W36" s="59">
        <v>1567379938</v>
      </c>
      <c r="X36" s="59">
        <v>1564156506</v>
      </c>
      <c r="Y36" s="60">
        <v>99.79</v>
      </c>
      <c r="Z36" s="61">
        <v>3134759875</v>
      </c>
    </row>
    <row r="37" spans="1:26" ht="13.5">
      <c r="A37" s="57" t="s">
        <v>54</v>
      </c>
      <c r="B37" s="18">
        <v>150846178</v>
      </c>
      <c r="C37" s="18">
        <v>0</v>
      </c>
      <c r="D37" s="58">
        <v>117445418</v>
      </c>
      <c r="E37" s="59">
        <v>117445418</v>
      </c>
      <c r="F37" s="59">
        <v>65237602</v>
      </c>
      <c r="G37" s="59">
        <v>85534277</v>
      </c>
      <c r="H37" s="59">
        <v>81695467</v>
      </c>
      <c r="I37" s="59">
        <v>81695467</v>
      </c>
      <c r="J37" s="59">
        <v>64575465</v>
      </c>
      <c r="K37" s="59">
        <v>115330434</v>
      </c>
      <c r="L37" s="59">
        <v>62271849</v>
      </c>
      <c r="M37" s="59">
        <v>62271849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62271849</v>
      </c>
      <c r="W37" s="59">
        <v>58722709</v>
      </c>
      <c r="X37" s="59">
        <v>3549140</v>
      </c>
      <c r="Y37" s="60">
        <v>6.04</v>
      </c>
      <c r="Z37" s="61">
        <v>117445418</v>
      </c>
    </row>
    <row r="38" spans="1:26" ht="13.5">
      <c r="A38" s="57" t="s">
        <v>55</v>
      </c>
      <c r="B38" s="18">
        <v>91628899</v>
      </c>
      <c r="C38" s="18">
        <v>0</v>
      </c>
      <c r="D38" s="58">
        <v>75550000</v>
      </c>
      <c r="E38" s="59">
        <v>75550000</v>
      </c>
      <c r="F38" s="59">
        <v>91628899</v>
      </c>
      <c r="G38" s="59">
        <v>91628899</v>
      </c>
      <c r="H38" s="59">
        <v>91628899</v>
      </c>
      <c r="I38" s="59">
        <v>91628899</v>
      </c>
      <c r="J38" s="59">
        <v>91628899</v>
      </c>
      <c r="K38" s="59">
        <v>91628899</v>
      </c>
      <c r="L38" s="59">
        <v>91628899</v>
      </c>
      <c r="M38" s="59">
        <v>91628899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91628899</v>
      </c>
      <c r="W38" s="59">
        <v>37775000</v>
      </c>
      <c r="X38" s="59">
        <v>53853899</v>
      </c>
      <c r="Y38" s="60">
        <v>142.56</v>
      </c>
      <c r="Z38" s="61">
        <v>75550000</v>
      </c>
    </row>
    <row r="39" spans="1:26" ht="13.5">
      <c r="A39" s="57" t="s">
        <v>56</v>
      </c>
      <c r="B39" s="18">
        <v>3145579159</v>
      </c>
      <c r="C39" s="18">
        <v>0</v>
      </c>
      <c r="D39" s="58">
        <v>3217003702</v>
      </c>
      <c r="E39" s="59">
        <v>3217003702</v>
      </c>
      <c r="F39" s="59">
        <v>3418785577</v>
      </c>
      <c r="G39" s="59">
        <v>3410538638</v>
      </c>
      <c r="H39" s="59">
        <v>3416569871</v>
      </c>
      <c r="I39" s="59">
        <v>3416569871</v>
      </c>
      <c r="J39" s="59">
        <v>3450581310</v>
      </c>
      <c r="K39" s="59">
        <v>3415072688</v>
      </c>
      <c r="L39" s="59">
        <v>3482986994</v>
      </c>
      <c r="M39" s="59">
        <v>3482986994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3482986994</v>
      </c>
      <c r="W39" s="59">
        <v>1608501851</v>
      </c>
      <c r="X39" s="59">
        <v>1874485143</v>
      </c>
      <c r="Y39" s="60">
        <v>116.54</v>
      </c>
      <c r="Z39" s="61">
        <v>3217003702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37615466</v>
      </c>
      <c r="C42" s="18">
        <v>0</v>
      </c>
      <c r="D42" s="58">
        <v>141809197</v>
      </c>
      <c r="E42" s="59">
        <v>141809197</v>
      </c>
      <c r="F42" s="59">
        <v>54913656</v>
      </c>
      <c r="G42" s="59">
        <v>-963371</v>
      </c>
      <c r="H42" s="59">
        <v>-12074126</v>
      </c>
      <c r="I42" s="59">
        <v>41876159</v>
      </c>
      <c r="J42" s="59">
        <v>-25520900</v>
      </c>
      <c r="K42" s="59">
        <v>3889814</v>
      </c>
      <c r="L42" s="59">
        <v>25447508</v>
      </c>
      <c r="M42" s="59">
        <v>3816422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45692581</v>
      </c>
      <c r="W42" s="59">
        <v>160962062</v>
      </c>
      <c r="X42" s="59">
        <v>-115269481</v>
      </c>
      <c r="Y42" s="60">
        <v>-71.61</v>
      </c>
      <c r="Z42" s="61">
        <v>141809197</v>
      </c>
    </row>
    <row r="43" spans="1:26" ht="13.5">
      <c r="A43" s="57" t="s">
        <v>59</v>
      </c>
      <c r="B43" s="18">
        <v>-96656778</v>
      </c>
      <c r="C43" s="18">
        <v>0</v>
      </c>
      <c r="D43" s="58">
        <v>-129720370</v>
      </c>
      <c r="E43" s="59">
        <v>-129720370</v>
      </c>
      <c r="F43" s="59">
        <v>-1155098</v>
      </c>
      <c r="G43" s="59">
        <v>-2527106</v>
      </c>
      <c r="H43" s="59">
        <v>8464302</v>
      </c>
      <c r="I43" s="59">
        <v>4782098</v>
      </c>
      <c r="J43" s="59">
        <v>-2082475</v>
      </c>
      <c r="K43" s="59">
        <v>-4304285</v>
      </c>
      <c r="L43" s="59">
        <v>-18786438</v>
      </c>
      <c r="M43" s="59">
        <v>-25173198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-20391100</v>
      </c>
      <c r="W43" s="59">
        <v>-64860180</v>
      </c>
      <c r="X43" s="59">
        <v>44469080</v>
      </c>
      <c r="Y43" s="60">
        <v>-68.56</v>
      </c>
      <c r="Z43" s="61">
        <v>-129720370</v>
      </c>
    </row>
    <row r="44" spans="1:26" ht="13.5">
      <c r="A44" s="57" t="s">
        <v>60</v>
      </c>
      <c r="B44" s="18">
        <v>8537679</v>
      </c>
      <c r="C44" s="18">
        <v>0</v>
      </c>
      <c r="D44" s="58">
        <v>-3000000</v>
      </c>
      <c r="E44" s="59">
        <v>-3000000</v>
      </c>
      <c r="F44" s="59">
        <v>2258881</v>
      </c>
      <c r="G44" s="59">
        <v>-816936</v>
      </c>
      <c r="H44" s="59">
        <v>-669605</v>
      </c>
      <c r="I44" s="59">
        <v>772340</v>
      </c>
      <c r="J44" s="59">
        <v>-188150</v>
      </c>
      <c r="K44" s="59">
        <v>-694767</v>
      </c>
      <c r="L44" s="59">
        <v>-1332975</v>
      </c>
      <c r="M44" s="59">
        <v>-2215892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-1443552</v>
      </c>
      <c r="W44" s="59">
        <v>-1500000</v>
      </c>
      <c r="X44" s="59">
        <v>56448</v>
      </c>
      <c r="Y44" s="60">
        <v>-3.76</v>
      </c>
      <c r="Z44" s="61">
        <v>-3000000</v>
      </c>
    </row>
    <row r="45" spans="1:26" ht="13.5">
      <c r="A45" s="69" t="s">
        <v>61</v>
      </c>
      <c r="B45" s="21">
        <v>-48422730</v>
      </c>
      <c r="C45" s="21">
        <v>0</v>
      </c>
      <c r="D45" s="98">
        <v>7839926</v>
      </c>
      <c r="E45" s="99">
        <v>7839926</v>
      </c>
      <c r="F45" s="99">
        <v>56394954</v>
      </c>
      <c r="G45" s="99">
        <v>52087541</v>
      </c>
      <c r="H45" s="99">
        <v>47808112</v>
      </c>
      <c r="I45" s="99">
        <v>47808112</v>
      </c>
      <c r="J45" s="99">
        <v>20016587</v>
      </c>
      <c r="K45" s="99">
        <v>18907349</v>
      </c>
      <c r="L45" s="99">
        <v>24235444</v>
      </c>
      <c r="M45" s="99">
        <v>24235444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24235444</v>
      </c>
      <c r="W45" s="99">
        <v>93352981</v>
      </c>
      <c r="X45" s="99">
        <v>-69117537</v>
      </c>
      <c r="Y45" s="100">
        <v>-74.04</v>
      </c>
      <c r="Z45" s="101">
        <v>7839926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39858820</v>
      </c>
      <c r="C49" s="51">
        <v>0</v>
      </c>
      <c r="D49" s="128">
        <v>14574408</v>
      </c>
      <c r="E49" s="53">
        <v>15444403</v>
      </c>
      <c r="F49" s="53">
        <v>0</v>
      </c>
      <c r="G49" s="53">
        <v>0</v>
      </c>
      <c r="H49" s="53">
        <v>0</v>
      </c>
      <c r="I49" s="53">
        <v>15390036</v>
      </c>
      <c r="J49" s="53">
        <v>0</v>
      </c>
      <c r="K49" s="53">
        <v>0</v>
      </c>
      <c r="L49" s="53">
        <v>0</v>
      </c>
      <c r="M49" s="53">
        <v>14913344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6557300</v>
      </c>
      <c r="W49" s="53">
        <v>59186669</v>
      </c>
      <c r="X49" s="53">
        <v>268396075</v>
      </c>
      <c r="Y49" s="53">
        <v>434321055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85.82763110285487</v>
      </c>
      <c r="C58" s="5">
        <f>IF(C67=0,0,+(C76/C67)*100)</f>
        <v>0</v>
      </c>
      <c r="D58" s="6">
        <f aca="true" t="shared" si="6" ref="D58:Z58">IF(D67=0,0,+(D76/D67)*100)</f>
        <v>80.0001119328914</v>
      </c>
      <c r="E58" s="7">
        <f t="shared" si="6"/>
        <v>80.0001119328914</v>
      </c>
      <c r="F58" s="7">
        <f t="shared" si="6"/>
        <v>22.044386021437084</v>
      </c>
      <c r="G58" s="7">
        <f t="shared" si="6"/>
        <v>43.309915523639944</v>
      </c>
      <c r="H58" s="7">
        <f t="shared" si="6"/>
        <v>33.75938751591218</v>
      </c>
      <c r="I58" s="7">
        <f t="shared" si="6"/>
        <v>32.730992167890854</v>
      </c>
      <c r="J58" s="7">
        <f t="shared" si="6"/>
        <v>39.66988352116576</v>
      </c>
      <c r="K58" s="7">
        <f t="shared" si="6"/>
        <v>60.77848065122574</v>
      </c>
      <c r="L58" s="7">
        <f t="shared" si="6"/>
        <v>21.49909566897582</v>
      </c>
      <c r="M58" s="7">
        <f t="shared" si="6"/>
        <v>40.66064461605273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36.60060762746693</v>
      </c>
      <c r="W58" s="7">
        <f t="shared" si="6"/>
        <v>84.23397065894288</v>
      </c>
      <c r="X58" s="7">
        <f t="shared" si="6"/>
        <v>0</v>
      </c>
      <c r="Y58" s="7">
        <f t="shared" si="6"/>
        <v>0</v>
      </c>
      <c r="Z58" s="8">
        <f t="shared" si="6"/>
        <v>80.0001119328914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80</v>
      </c>
      <c r="E59" s="10">
        <f t="shared" si="7"/>
        <v>80</v>
      </c>
      <c r="F59" s="10">
        <f t="shared" si="7"/>
        <v>23.31507220080897</v>
      </c>
      <c r="G59" s="10">
        <f t="shared" si="7"/>
        <v>43.361550231476706</v>
      </c>
      <c r="H59" s="10">
        <f t="shared" si="7"/>
        <v>34.10215507383141</v>
      </c>
      <c r="I59" s="10">
        <f t="shared" si="7"/>
        <v>33.66824857249028</v>
      </c>
      <c r="J59" s="10">
        <f t="shared" si="7"/>
        <v>33.033028808034196</v>
      </c>
      <c r="K59" s="10">
        <f t="shared" si="7"/>
        <v>62.75227406565057</v>
      </c>
      <c r="L59" s="10">
        <f t="shared" si="7"/>
        <v>31.42610896140846</v>
      </c>
      <c r="M59" s="10">
        <f t="shared" si="7"/>
        <v>42.5415654840656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38.18992067780912</v>
      </c>
      <c r="W59" s="10">
        <f t="shared" si="7"/>
        <v>75.19999398400049</v>
      </c>
      <c r="X59" s="10">
        <f t="shared" si="7"/>
        <v>0</v>
      </c>
      <c r="Y59" s="10">
        <f t="shared" si="7"/>
        <v>0</v>
      </c>
      <c r="Z59" s="11">
        <f t="shared" si="7"/>
        <v>80</v>
      </c>
    </row>
    <row r="60" spans="1:26" ht="13.5">
      <c r="A60" s="37" t="s">
        <v>32</v>
      </c>
      <c r="B60" s="12">
        <f t="shared" si="7"/>
        <v>79.27322556341205</v>
      </c>
      <c r="C60" s="12">
        <f t="shared" si="7"/>
        <v>0</v>
      </c>
      <c r="D60" s="3">
        <f t="shared" si="7"/>
        <v>80.0001589415689</v>
      </c>
      <c r="E60" s="13">
        <f t="shared" si="7"/>
        <v>80.0001589415689</v>
      </c>
      <c r="F60" s="13">
        <f t="shared" si="7"/>
        <v>23.595718424083103</v>
      </c>
      <c r="G60" s="13">
        <f t="shared" si="7"/>
        <v>47.798731505007765</v>
      </c>
      <c r="H60" s="13">
        <f t="shared" si="7"/>
        <v>37.836760175314325</v>
      </c>
      <c r="I60" s="13">
        <f t="shared" si="7"/>
        <v>35.83306182652294</v>
      </c>
      <c r="J60" s="13">
        <f t="shared" si="7"/>
        <v>46.95926131596864</v>
      </c>
      <c r="K60" s="13">
        <f t="shared" si="7"/>
        <v>68.74431399114485</v>
      </c>
      <c r="L60" s="13">
        <f t="shared" si="7"/>
        <v>21.160810319100985</v>
      </c>
      <c r="M60" s="13">
        <f t="shared" si="7"/>
        <v>45.654977351134924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40.516317519786035</v>
      </c>
      <c r="W60" s="13">
        <f t="shared" si="7"/>
        <v>87.12538994983876</v>
      </c>
      <c r="X60" s="13">
        <f t="shared" si="7"/>
        <v>0</v>
      </c>
      <c r="Y60" s="13">
        <f t="shared" si="7"/>
        <v>0</v>
      </c>
      <c r="Z60" s="14">
        <f t="shared" si="7"/>
        <v>80.0001589415689</v>
      </c>
    </row>
    <row r="61" spans="1:26" ht="13.5">
      <c r="A61" s="38" t="s">
        <v>106</v>
      </c>
      <c r="B61" s="12">
        <f t="shared" si="7"/>
        <v>98.84213707552112</v>
      </c>
      <c r="C61" s="12">
        <f t="shared" si="7"/>
        <v>0</v>
      </c>
      <c r="D61" s="3">
        <f t="shared" si="7"/>
        <v>80.00004649506711</v>
      </c>
      <c r="E61" s="13">
        <f t="shared" si="7"/>
        <v>80.00004649506711</v>
      </c>
      <c r="F61" s="13">
        <f t="shared" si="7"/>
        <v>36.23575991155656</v>
      </c>
      <c r="G61" s="13">
        <f t="shared" si="7"/>
        <v>86.71472380890658</v>
      </c>
      <c r="H61" s="13">
        <f t="shared" si="7"/>
        <v>78.18269599840917</v>
      </c>
      <c r="I61" s="13">
        <f t="shared" si="7"/>
        <v>62.979343482510316</v>
      </c>
      <c r="J61" s="13">
        <f t="shared" si="7"/>
        <v>108.8127882699863</v>
      </c>
      <c r="K61" s="13">
        <f t="shared" si="7"/>
        <v>97.82793567252749</v>
      </c>
      <c r="L61" s="13">
        <f t="shared" si="7"/>
        <v>37.16463314462363</v>
      </c>
      <c r="M61" s="13">
        <f t="shared" si="7"/>
        <v>80.9522983847167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70.839900646551</v>
      </c>
      <c r="W61" s="13">
        <f t="shared" si="7"/>
        <v>79.75418232109674</v>
      </c>
      <c r="X61" s="13">
        <f t="shared" si="7"/>
        <v>0</v>
      </c>
      <c r="Y61" s="13">
        <f t="shared" si="7"/>
        <v>0</v>
      </c>
      <c r="Z61" s="14">
        <f t="shared" si="7"/>
        <v>80.00004649506711</v>
      </c>
    </row>
    <row r="62" spans="1:26" ht="13.5">
      <c r="A62" s="38" t="s">
        <v>107</v>
      </c>
      <c r="B62" s="12">
        <f t="shared" si="7"/>
        <v>100.00837165375427</v>
      </c>
      <c r="C62" s="12">
        <f t="shared" si="7"/>
        <v>0</v>
      </c>
      <c r="D62" s="3">
        <f t="shared" si="7"/>
        <v>80.00016726699458</v>
      </c>
      <c r="E62" s="13">
        <f t="shared" si="7"/>
        <v>80.00016726699458</v>
      </c>
      <c r="F62" s="13">
        <f t="shared" si="7"/>
        <v>13.077886139668523</v>
      </c>
      <c r="G62" s="13">
        <f t="shared" si="7"/>
        <v>23.564732908481634</v>
      </c>
      <c r="H62" s="13">
        <f t="shared" si="7"/>
        <v>19.10997581113544</v>
      </c>
      <c r="I62" s="13">
        <f t="shared" si="7"/>
        <v>18.58717823948415</v>
      </c>
      <c r="J62" s="13">
        <f t="shared" si="7"/>
        <v>17.05847669529962</v>
      </c>
      <c r="K62" s="13">
        <f t="shared" si="7"/>
        <v>61.94557199714723</v>
      </c>
      <c r="L62" s="13">
        <f t="shared" si="7"/>
        <v>14.082761539159087</v>
      </c>
      <c r="M62" s="13">
        <f t="shared" si="7"/>
        <v>31.446593185824597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24.98593899331358</v>
      </c>
      <c r="W62" s="13">
        <f t="shared" si="7"/>
        <v>58.17970255627068</v>
      </c>
      <c r="X62" s="13">
        <f t="shared" si="7"/>
        <v>0</v>
      </c>
      <c r="Y62" s="13">
        <f t="shared" si="7"/>
        <v>0</v>
      </c>
      <c r="Z62" s="14">
        <f t="shared" si="7"/>
        <v>80.00016726699458</v>
      </c>
    </row>
    <row r="63" spans="1:26" ht="13.5">
      <c r="A63" s="38" t="s">
        <v>108</v>
      </c>
      <c r="B63" s="12">
        <f t="shared" si="7"/>
        <v>99.98893842322079</v>
      </c>
      <c r="C63" s="12">
        <f t="shared" si="7"/>
        <v>0</v>
      </c>
      <c r="D63" s="3">
        <f t="shared" si="7"/>
        <v>80.00031015308093</v>
      </c>
      <c r="E63" s="13">
        <f t="shared" si="7"/>
        <v>80.00031015308093</v>
      </c>
      <c r="F63" s="13">
        <f t="shared" si="7"/>
        <v>13.933321767070236</v>
      </c>
      <c r="G63" s="13">
        <f t="shared" si="7"/>
        <v>25.41958373621532</v>
      </c>
      <c r="H63" s="13">
        <f t="shared" si="7"/>
        <v>19.015819462501447</v>
      </c>
      <c r="I63" s="13">
        <f t="shared" si="7"/>
        <v>19.454233804470604</v>
      </c>
      <c r="J63" s="13">
        <f t="shared" si="7"/>
        <v>16.71767689004497</v>
      </c>
      <c r="K63" s="13">
        <f t="shared" si="7"/>
        <v>53.730860646939014</v>
      </c>
      <c r="L63" s="13">
        <f t="shared" si="7"/>
        <v>12.452249613941152</v>
      </c>
      <c r="M63" s="13">
        <f t="shared" si="7"/>
        <v>27.623338206361524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23.544146916869625</v>
      </c>
      <c r="W63" s="13">
        <f t="shared" si="7"/>
        <v>81.85451638689048</v>
      </c>
      <c r="X63" s="13">
        <f t="shared" si="7"/>
        <v>0</v>
      </c>
      <c r="Y63" s="13">
        <f t="shared" si="7"/>
        <v>0</v>
      </c>
      <c r="Z63" s="14">
        <f t="shared" si="7"/>
        <v>80.00031015308093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80.00030133446836</v>
      </c>
      <c r="E64" s="13">
        <f t="shared" si="7"/>
        <v>80.00030133446836</v>
      </c>
      <c r="F64" s="13">
        <f t="shared" si="7"/>
        <v>13.151767986080124</v>
      </c>
      <c r="G64" s="13">
        <f t="shared" si="7"/>
        <v>24.212427017717246</v>
      </c>
      <c r="H64" s="13">
        <f t="shared" si="7"/>
        <v>15.62131607655591</v>
      </c>
      <c r="I64" s="13">
        <f t="shared" si="7"/>
        <v>17.658378720923</v>
      </c>
      <c r="J64" s="13">
        <f t="shared" si="7"/>
        <v>14.382448092413172</v>
      </c>
      <c r="K64" s="13">
        <f t="shared" si="7"/>
        <v>43.78782300834183</v>
      </c>
      <c r="L64" s="13">
        <f t="shared" si="7"/>
        <v>11.851889025502054</v>
      </c>
      <c r="M64" s="13">
        <f t="shared" si="7"/>
        <v>23.338150727921832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20.50178171543203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80.00030133446836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80</v>
      </c>
      <c r="E66" s="16">
        <f t="shared" si="7"/>
        <v>80</v>
      </c>
      <c r="F66" s="16">
        <f t="shared" si="7"/>
        <v>6.240941813030237</v>
      </c>
      <c r="G66" s="16">
        <f t="shared" si="7"/>
        <v>10.98038229295925</v>
      </c>
      <c r="H66" s="16">
        <f t="shared" si="7"/>
        <v>6.82830233561556</v>
      </c>
      <c r="I66" s="16">
        <f t="shared" si="7"/>
        <v>8.036184259997293</v>
      </c>
      <c r="J66" s="16">
        <f t="shared" si="7"/>
        <v>6.6884589644753385</v>
      </c>
      <c r="K66" s="16">
        <f t="shared" si="7"/>
        <v>7.218444809429099</v>
      </c>
      <c r="L66" s="16">
        <f t="shared" si="7"/>
        <v>4.471467644009857</v>
      </c>
      <c r="M66" s="16">
        <f t="shared" si="7"/>
        <v>6.101800671403168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7.030497197008294</v>
      </c>
      <c r="W66" s="16">
        <f t="shared" si="7"/>
        <v>84.28472002883345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3.5" hidden="1">
      <c r="A67" s="40" t="s">
        <v>112</v>
      </c>
      <c r="B67" s="23">
        <v>280380050</v>
      </c>
      <c r="C67" s="23"/>
      <c r="D67" s="24">
        <v>263729451</v>
      </c>
      <c r="E67" s="25">
        <v>263729451</v>
      </c>
      <c r="F67" s="25">
        <v>27648164</v>
      </c>
      <c r="G67" s="25">
        <v>25579819</v>
      </c>
      <c r="H67" s="25">
        <v>24171730</v>
      </c>
      <c r="I67" s="25">
        <v>77399713</v>
      </c>
      <c r="J67" s="25">
        <v>24342620</v>
      </c>
      <c r="K67" s="25">
        <v>24725804</v>
      </c>
      <c r="L67" s="25">
        <v>24701132</v>
      </c>
      <c r="M67" s="25">
        <v>73769556</v>
      </c>
      <c r="N67" s="25"/>
      <c r="O67" s="25"/>
      <c r="P67" s="25"/>
      <c r="Q67" s="25"/>
      <c r="R67" s="25"/>
      <c r="S67" s="25"/>
      <c r="T67" s="25"/>
      <c r="U67" s="25"/>
      <c r="V67" s="25">
        <v>151169269</v>
      </c>
      <c r="W67" s="25">
        <v>116864910</v>
      </c>
      <c r="X67" s="25"/>
      <c r="Y67" s="24"/>
      <c r="Z67" s="26">
        <v>263729451</v>
      </c>
    </row>
    <row r="68" spans="1:26" ht="13.5" hidden="1">
      <c r="A68" s="36" t="s">
        <v>31</v>
      </c>
      <c r="B68" s="18">
        <v>64487621</v>
      </c>
      <c r="C68" s="18"/>
      <c r="D68" s="19">
        <v>50000000</v>
      </c>
      <c r="E68" s="20">
        <v>50000000</v>
      </c>
      <c r="F68" s="20">
        <v>4987825</v>
      </c>
      <c r="G68" s="20">
        <v>5094465</v>
      </c>
      <c r="H68" s="20">
        <v>5203070</v>
      </c>
      <c r="I68" s="20">
        <v>15285360</v>
      </c>
      <c r="J68" s="20">
        <v>5188622</v>
      </c>
      <c r="K68" s="20">
        <v>5369458</v>
      </c>
      <c r="L68" s="20">
        <v>5324509</v>
      </c>
      <c r="M68" s="20">
        <v>15882589</v>
      </c>
      <c r="N68" s="20"/>
      <c r="O68" s="20"/>
      <c r="P68" s="20"/>
      <c r="Q68" s="20"/>
      <c r="R68" s="20"/>
      <c r="S68" s="20"/>
      <c r="T68" s="20"/>
      <c r="U68" s="20"/>
      <c r="V68" s="20">
        <v>31167949</v>
      </c>
      <c r="W68" s="20">
        <v>25000002</v>
      </c>
      <c r="X68" s="20"/>
      <c r="Y68" s="19"/>
      <c r="Z68" s="22">
        <v>50000000</v>
      </c>
    </row>
    <row r="69" spans="1:26" ht="13.5" hidden="1">
      <c r="A69" s="37" t="s">
        <v>32</v>
      </c>
      <c r="B69" s="18">
        <v>191715769</v>
      </c>
      <c r="C69" s="18"/>
      <c r="D69" s="19">
        <v>185728631</v>
      </c>
      <c r="E69" s="20">
        <v>185728631</v>
      </c>
      <c r="F69" s="20">
        <v>20269546</v>
      </c>
      <c r="G69" s="20">
        <v>17980678</v>
      </c>
      <c r="H69" s="20">
        <v>16416913</v>
      </c>
      <c r="I69" s="20">
        <v>54667137</v>
      </c>
      <c r="J69" s="20">
        <v>16542066</v>
      </c>
      <c r="K69" s="20">
        <v>16677999</v>
      </c>
      <c r="L69" s="20">
        <v>16602299</v>
      </c>
      <c r="M69" s="20">
        <v>49822364</v>
      </c>
      <c r="N69" s="20"/>
      <c r="O69" s="20"/>
      <c r="P69" s="20"/>
      <c r="Q69" s="20"/>
      <c r="R69" s="20"/>
      <c r="S69" s="20"/>
      <c r="T69" s="20"/>
      <c r="U69" s="20"/>
      <c r="V69" s="20">
        <v>104489501</v>
      </c>
      <c r="W69" s="20">
        <v>77864502</v>
      </c>
      <c r="X69" s="20"/>
      <c r="Y69" s="19"/>
      <c r="Z69" s="22">
        <v>185728631</v>
      </c>
    </row>
    <row r="70" spans="1:26" ht="13.5" hidden="1">
      <c r="A70" s="38" t="s">
        <v>106</v>
      </c>
      <c r="B70" s="18">
        <v>69145577</v>
      </c>
      <c r="C70" s="18"/>
      <c r="D70" s="19">
        <v>75706956</v>
      </c>
      <c r="E70" s="20">
        <v>75706956</v>
      </c>
      <c r="F70" s="20">
        <v>9098697</v>
      </c>
      <c r="G70" s="20">
        <v>6789140</v>
      </c>
      <c r="H70" s="20">
        <v>5405975</v>
      </c>
      <c r="I70" s="20">
        <v>21293812</v>
      </c>
      <c r="J70" s="20">
        <v>5498101</v>
      </c>
      <c r="K70" s="20">
        <v>5453844</v>
      </c>
      <c r="L70" s="20">
        <v>5600136</v>
      </c>
      <c r="M70" s="20">
        <v>16552081</v>
      </c>
      <c r="N70" s="20"/>
      <c r="O70" s="20"/>
      <c r="P70" s="20"/>
      <c r="Q70" s="20"/>
      <c r="R70" s="20"/>
      <c r="S70" s="20"/>
      <c r="T70" s="20"/>
      <c r="U70" s="20"/>
      <c r="V70" s="20">
        <v>37845893</v>
      </c>
      <c r="W70" s="20">
        <v>37853502</v>
      </c>
      <c r="X70" s="20"/>
      <c r="Y70" s="19"/>
      <c r="Z70" s="22">
        <v>75706956</v>
      </c>
    </row>
    <row r="71" spans="1:26" ht="13.5" hidden="1">
      <c r="A71" s="38" t="s">
        <v>107</v>
      </c>
      <c r="B71" s="18">
        <v>55210119</v>
      </c>
      <c r="C71" s="18"/>
      <c r="D71" s="19">
        <v>55001885</v>
      </c>
      <c r="E71" s="20">
        <v>55001885</v>
      </c>
      <c r="F71" s="20">
        <v>5214933</v>
      </c>
      <c r="G71" s="20">
        <v>5241986</v>
      </c>
      <c r="H71" s="20">
        <v>5046537</v>
      </c>
      <c r="I71" s="20">
        <v>15503456</v>
      </c>
      <c r="J71" s="20">
        <v>5071080</v>
      </c>
      <c r="K71" s="20">
        <v>5255236</v>
      </c>
      <c r="L71" s="20">
        <v>5028616</v>
      </c>
      <c r="M71" s="20">
        <v>15354932</v>
      </c>
      <c r="N71" s="20"/>
      <c r="O71" s="20"/>
      <c r="P71" s="20"/>
      <c r="Q71" s="20"/>
      <c r="R71" s="20"/>
      <c r="S71" s="20"/>
      <c r="T71" s="20"/>
      <c r="U71" s="20"/>
      <c r="V71" s="20">
        <v>30858388</v>
      </c>
      <c r="W71" s="20">
        <v>27501000</v>
      </c>
      <c r="X71" s="20"/>
      <c r="Y71" s="19"/>
      <c r="Z71" s="22">
        <v>55001885</v>
      </c>
    </row>
    <row r="72" spans="1:26" ht="13.5" hidden="1">
      <c r="A72" s="38" t="s">
        <v>108</v>
      </c>
      <c r="B72" s="18">
        <v>28422711</v>
      </c>
      <c r="C72" s="18"/>
      <c r="D72" s="19">
        <v>25019903</v>
      </c>
      <c r="E72" s="20">
        <v>25019903</v>
      </c>
      <c r="F72" s="20">
        <v>2616806</v>
      </c>
      <c r="G72" s="20">
        <v>2614496</v>
      </c>
      <c r="H72" s="20">
        <v>2621328</v>
      </c>
      <c r="I72" s="20">
        <v>7852630</v>
      </c>
      <c r="J72" s="20">
        <v>2624964</v>
      </c>
      <c r="K72" s="20">
        <v>2622411</v>
      </c>
      <c r="L72" s="20">
        <v>2625895</v>
      </c>
      <c r="M72" s="20">
        <v>7873270</v>
      </c>
      <c r="N72" s="20"/>
      <c r="O72" s="20"/>
      <c r="P72" s="20"/>
      <c r="Q72" s="20"/>
      <c r="R72" s="20"/>
      <c r="S72" s="20"/>
      <c r="T72" s="20"/>
      <c r="U72" s="20"/>
      <c r="V72" s="20">
        <v>15725900</v>
      </c>
      <c r="W72" s="20">
        <v>12510000</v>
      </c>
      <c r="X72" s="20"/>
      <c r="Y72" s="19"/>
      <c r="Z72" s="22">
        <v>25019903</v>
      </c>
    </row>
    <row r="73" spans="1:26" ht="13.5" hidden="1">
      <c r="A73" s="38" t="s">
        <v>109</v>
      </c>
      <c r="B73" s="18">
        <v>39731471</v>
      </c>
      <c r="C73" s="18"/>
      <c r="D73" s="19">
        <v>29999887</v>
      </c>
      <c r="E73" s="20">
        <v>29999887</v>
      </c>
      <c r="F73" s="20">
        <v>3339110</v>
      </c>
      <c r="G73" s="20">
        <v>3335056</v>
      </c>
      <c r="H73" s="20">
        <v>3343073</v>
      </c>
      <c r="I73" s="20">
        <v>10017239</v>
      </c>
      <c r="J73" s="20">
        <v>3347921</v>
      </c>
      <c r="K73" s="20">
        <v>3346508</v>
      </c>
      <c r="L73" s="20">
        <v>3347652</v>
      </c>
      <c r="M73" s="20">
        <v>10042081</v>
      </c>
      <c r="N73" s="20"/>
      <c r="O73" s="20"/>
      <c r="P73" s="20"/>
      <c r="Q73" s="20"/>
      <c r="R73" s="20"/>
      <c r="S73" s="20"/>
      <c r="T73" s="20"/>
      <c r="U73" s="20"/>
      <c r="V73" s="20">
        <v>20059320</v>
      </c>
      <c r="W73" s="20"/>
      <c r="X73" s="20"/>
      <c r="Y73" s="19"/>
      <c r="Z73" s="22">
        <v>29999887</v>
      </c>
    </row>
    <row r="74" spans="1:26" ht="13.5" hidden="1">
      <c r="A74" s="38" t="s">
        <v>110</v>
      </c>
      <c r="B74" s="18">
        <v>-794109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24176660</v>
      </c>
      <c r="C75" s="27"/>
      <c r="D75" s="28">
        <v>28000820</v>
      </c>
      <c r="E75" s="29">
        <v>28000820</v>
      </c>
      <c r="F75" s="29">
        <v>2390793</v>
      </c>
      <c r="G75" s="29">
        <v>2504676</v>
      </c>
      <c r="H75" s="29">
        <v>2551747</v>
      </c>
      <c r="I75" s="29">
        <v>7447216</v>
      </c>
      <c r="J75" s="29">
        <v>2611932</v>
      </c>
      <c r="K75" s="29">
        <v>2678347</v>
      </c>
      <c r="L75" s="29">
        <v>2774324</v>
      </c>
      <c r="M75" s="29">
        <v>8064603</v>
      </c>
      <c r="N75" s="29"/>
      <c r="O75" s="29"/>
      <c r="P75" s="29"/>
      <c r="Q75" s="29"/>
      <c r="R75" s="29"/>
      <c r="S75" s="29"/>
      <c r="T75" s="29"/>
      <c r="U75" s="29"/>
      <c r="V75" s="29">
        <v>15511819</v>
      </c>
      <c r="W75" s="29">
        <v>14000406</v>
      </c>
      <c r="X75" s="29"/>
      <c r="Y75" s="28"/>
      <c r="Z75" s="30">
        <v>28000820</v>
      </c>
    </row>
    <row r="76" spans="1:26" ht="13.5" hidden="1">
      <c r="A76" s="41" t="s">
        <v>113</v>
      </c>
      <c r="B76" s="31">
        <v>240643555</v>
      </c>
      <c r="C76" s="31"/>
      <c r="D76" s="32">
        <v>210983856</v>
      </c>
      <c r="E76" s="33">
        <v>210983856</v>
      </c>
      <c r="F76" s="33">
        <v>6094868</v>
      </c>
      <c r="G76" s="33">
        <v>11078598</v>
      </c>
      <c r="H76" s="33">
        <v>8160228</v>
      </c>
      <c r="I76" s="33">
        <v>25333694</v>
      </c>
      <c r="J76" s="33">
        <v>9656689</v>
      </c>
      <c r="K76" s="33">
        <v>15027968</v>
      </c>
      <c r="L76" s="33">
        <v>5310520</v>
      </c>
      <c r="M76" s="33">
        <v>29995177</v>
      </c>
      <c r="N76" s="33"/>
      <c r="O76" s="33"/>
      <c r="P76" s="33"/>
      <c r="Q76" s="33"/>
      <c r="R76" s="33"/>
      <c r="S76" s="33"/>
      <c r="T76" s="33"/>
      <c r="U76" s="33"/>
      <c r="V76" s="33">
        <v>55328871</v>
      </c>
      <c r="W76" s="33">
        <v>98439954</v>
      </c>
      <c r="X76" s="33"/>
      <c r="Y76" s="32"/>
      <c r="Z76" s="34">
        <v>210983856</v>
      </c>
    </row>
    <row r="77" spans="1:26" ht="13.5" hidden="1">
      <c r="A77" s="36" t="s">
        <v>31</v>
      </c>
      <c r="B77" s="18">
        <v>64487621</v>
      </c>
      <c r="C77" s="18"/>
      <c r="D77" s="19">
        <v>40000000</v>
      </c>
      <c r="E77" s="20">
        <v>40000000</v>
      </c>
      <c r="F77" s="20">
        <v>1162915</v>
      </c>
      <c r="G77" s="20">
        <v>2209039</v>
      </c>
      <c r="H77" s="20">
        <v>1774359</v>
      </c>
      <c r="I77" s="20">
        <v>5146313</v>
      </c>
      <c r="J77" s="20">
        <v>1713959</v>
      </c>
      <c r="K77" s="20">
        <v>3369457</v>
      </c>
      <c r="L77" s="20">
        <v>1673286</v>
      </c>
      <c r="M77" s="20">
        <v>6756702</v>
      </c>
      <c r="N77" s="20"/>
      <c r="O77" s="20"/>
      <c r="P77" s="20"/>
      <c r="Q77" s="20"/>
      <c r="R77" s="20"/>
      <c r="S77" s="20"/>
      <c r="T77" s="20"/>
      <c r="U77" s="20"/>
      <c r="V77" s="20">
        <v>11903015</v>
      </c>
      <c r="W77" s="20">
        <v>18800000</v>
      </c>
      <c r="X77" s="20"/>
      <c r="Y77" s="19"/>
      <c r="Z77" s="22">
        <v>40000000</v>
      </c>
    </row>
    <row r="78" spans="1:26" ht="13.5" hidden="1">
      <c r="A78" s="37" t="s">
        <v>32</v>
      </c>
      <c r="B78" s="18">
        <v>151979274</v>
      </c>
      <c r="C78" s="18"/>
      <c r="D78" s="19">
        <v>148583200</v>
      </c>
      <c r="E78" s="20">
        <v>148583200</v>
      </c>
      <c r="F78" s="20">
        <v>4782745</v>
      </c>
      <c r="G78" s="20">
        <v>8594536</v>
      </c>
      <c r="H78" s="20">
        <v>6211628</v>
      </c>
      <c r="I78" s="20">
        <v>19588909</v>
      </c>
      <c r="J78" s="20">
        <v>7768032</v>
      </c>
      <c r="K78" s="20">
        <v>11465176</v>
      </c>
      <c r="L78" s="20">
        <v>3513181</v>
      </c>
      <c r="M78" s="20">
        <v>22746389</v>
      </c>
      <c r="N78" s="20"/>
      <c r="O78" s="20"/>
      <c r="P78" s="20"/>
      <c r="Q78" s="20"/>
      <c r="R78" s="20"/>
      <c r="S78" s="20"/>
      <c r="T78" s="20"/>
      <c r="U78" s="20"/>
      <c r="V78" s="20">
        <v>42335298</v>
      </c>
      <c r="W78" s="20">
        <v>67839751</v>
      </c>
      <c r="X78" s="20"/>
      <c r="Y78" s="19"/>
      <c r="Z78" s="22">
        <v>148583200</v>
      </c>
    </row>
    <row r="79" spans="1:26" ht="13.5" hidden="1">
      <c r="A79" s="38" t="s">
        <v>106</v>
      </c>
      <c r="B79" s="18">
        <v>68344966</v>
      </c>
      <c r="C79" s="18"/>
      <c r="D79" s="19">
        <v>60565600</v>
      </c>
      <c r="E79" s="20">
        <v>60565600</v>
      </c>
      <c r="F79" s="20">
        <v>3296982</v>
      </c>
      <c r="G79" s="20">
        <v>5887184</v>
      </c>
      <c r="H79" s="20">
        <v>4226537</v>
      </c>
      <c r="I79" s="20">
        <v>13410703</v>
      </c>
      <c r="J79" s="20">
        <v>5982637</v>
      </c>
      <c r="K79" s="20">
        <v>5335383</v>
      </c>
      <c r="L79" s="20">
        <v>2081270</v>
      </c>
      <c r="M79" s="20">
        <v>13399290</v>
      </c>
      <c r="N79" s="20"/>
      <c r="O79" s="20"/>
      <c r="P79" s="20"/>
      <c r="Q79" s="20"/>
      <c r="R79" s="20"/>
      <c r="S79" s="20"/>
      <c r="T79" s="20"/>
      <c r="U79" s="20"/>
      <c r="V79" s="20">
        <v>26809993</v>
      </c>
      <c r="W79" s="20">
        <v>30189751</v>
      </c>
      <c r="X79" s="20"/>
      <c r="Y79" s="19"/>
      <c r="Z79" s="22">
        <v>60565600</v>
      </c>
    </row>
    <row r="80" spans="1:26" ht="13.5" hidden="1">
      <c r="A80" s="38" t="s">
        <v>107</v>
      </c>
      <c r="B80" s="18">
        <v>55214741</v>
      </c>
      <c r="C80" s="18"/>
      <c r="D80" s="19">
        <v>44001600</v>
      </c>
      <c r="E80" s="20">
        <v>44001600</v>
      </c>
      <c r="F80" s="20">
        <v>682003</v>
      </c>
      <c r="G80" s="20">
        <v>1235260</v>
      </c>
      <c r="H80" s="20">
        <v>964392</v>
      </c>
      <c r="I80" s="20">
        <v>2881655</v>
      </c>
      <c r="J80" s="20">
        <v>865049</v>
      </c>
      <c r="K80" s="20">
        <v>3255386</v>
      </c>
      <c r="L80" s="20">
        <v>708168</v>
      </c>
      <c r="M80" s="20">
        <v>4828603</v>
      </c>
      <c r="N80" s="20"/>
      <c r="O80" s="20"/>
      <c r="P80" s="20"/>
      <c r="Q80" s="20"/>
      <c r="R80" s="20"/>
      <c r="S80" s="20"/>
      <c r="T80" s="20"/>
      <c r="U80" s="20"/>
      <c r="V80" s="20">
        <v>7710258</v>
      </c>
      <c r="W80" s="20">
        <v>16000000</v>
      </c>
      <c r="X80" s="20"/>
      <c r="Y80" s="19"/>
      <c r="Z80" s="22">
        <v>44001600</v>
      </c>
    </row>
    <row r="81" spans="1:26" ht="13.5" hidden="1">
      <c r="A81" s="38" t="s">
        <v>108</v>
      </c>
      <c r="B81" s="18">
        <v>28419567</v>
      </c>
      <c r="C81" s="18"/>
      <c r="D81" s="19">
        <v>20016000</v>
      </c>
      <c r="E81" s="20">
        <v>20016000</v>
      </c>
      <c r="F81" s="20">
        <v>364608</v>
      </c>
      <c r="G81" s="20">
        <v>664594</v>
      </c>
      <c r="H81" s="20">
        <v>498467</v>
      </c>
      <c r="I81" s="20">
        <v>1527669</v>
      </c>
      <c r="J81" s="20">
        <v>438833</v>
      </c>
      <c r="K81" s="20">
        <v>1409044</v>
      </c>
      <c r="L81" s="20">
        <v>326983</v>
      </c>
      <c r="M81" s="20">
        <v>2174860</v>
      </c>
      <c r="N81" s="20"/>
      <c r="O81" s="20"/>
      <c r="P81" s="20"/>
      <c r="Q81" s="20"/>
      <c r="R81" s="20"/>
      <c r="S81" s="20"/>
      <c r="T81" s="20"/>
      <c r="U81" s="20"/>
      <c r="V81" s="20">
        <v>3702529</v>
      </c>
      <c r="W81" s="20">
        <v>10240000</v>
      </c>
      <c r="X81" s="20"/>
      <c r="Y81" s="19"/>
      <c r="Z81" s="22">
        <v>20016000</v>
      </c>
    </row>
    <row r="82" spans="1:26" ht="13.5" hidden="1">
      <c r="A82" s="38" t="s">
        <v>109</v>
      </c>
      <c r="B82" s="18"/>
      <c r="C82" s="18"/>
      <c r="D82" s="19">
        <v>24000000</v>
      </c>
      <c r="E82" s="20">
        <v>24000000</v>
      </c>
      <c r="F82" s="20">
        <v>439152</v>
      </c>
      <c r="G82" s="20">
        <v>807498</v>
      </c>
      <c r="H82" s="20">
        <v>522232</v>
      </c>
      <c r="I82" s="20">
        <v>1768882</v>
      </c>
      <c r="J82" s="20">
        <v>481513</v>
      </c>
      <c r="K82" s="20">
        <v>1465363</v>
      </c>
      <c r="L82" s="20">
        <v>396760</v>
      </c>
      <c r="M82" s="20">
        <v>2343636</v>
      </c>
      <c r="N82" s="20"/>
      <c r="O82" s="20"/>
      <c r="P82" s="20"/>
      <c r="Q82" s="20"/>
      <c r="R82" s="20"/>
      <c r="S82" s="20"/>
      <c r="T82" s="20"/>
      <c r="U82" s="20"/>
      <c r="V82" s="20">
        <v>4112518</v>
      </c>
      <c r="W82" s="20">
        <v>11410000</v>
      </c>
      <c r="X82" s="20"/>
      <c r="Y82" s="19"/>
      <c r="Z82" s="22">
        <v>24000000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24176660</v>
      </c>
      <c r="C84" s="27"/>
      <c r="D84" s="28">
        <v>22400656</v>
      </c>
      <c r="E84" s="29">
        <v>22400656</v>
      </c>
      <c r="F84" s="29">
        <v>149208</v>
      </c>
      <c r="G84" s="29">
        <v>275023</v>
      </c>
      <c r="H84" s="29">
        <v>174241</v>
      </c>
      <c r="I84" s="29">
        <v>598472</v>
      </c>
      <c r="J84" s="29">
        <v>174698</v>
      </c>
      <c r="K84" s="29">
        <v>193335</v>
      </c>
      <c r="L84" s="29">
        <v>124053</v>
      </c>
      <c r="M84" s="29">
        <v>492086</v>
      </c>
      <c r="N84" s="29"/>
      <c r="O84" s="29"/>
      <c r="P84" s="29"/>
      <c r="Q84" s="29"/>
      <c r="R84" s="29"/>
      <c r="S84" s="29"/>
      <c r="T84" s="29"/>
      <c r="U84" s="29"/>
      <c r="V84" s="29">
        <v>1090558</v>
      </c>
      <c r="W84" s="29">
        <v>11800203</v>
      </c>
      <c r="X84" s="29"/>
      <c r="Y84" s="28"/>
      <c r="Z84" s="30">
        <v>22400656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140553140</v>
      </c>
      <c r="C5" s="18">
        <v>0</v>
      </c>
      <c r="D5" s="58">
        <v>156034669</v>
      </c>
      <c r="E5" s="59">
        <v>156034669</v>
      </c>
      <c r="F5" s="59">
        <v>44984483</v>
      </c>
      <c r="G5" s="59">
        <v>10441228</v>
      </c>
      <c r="H5" s="59">
        <v>9166804</v>
      </c>
      <c r="I5" s="59">
        <v>64592515</v>
      </c>
      <c r="J5" s="59">
        <v>9134678</v>
      </c>
      <c r="K5" s="59">
        <v>9142273</v>
      </c>
      <c r="L5" s="59">
        <v>8875462</v>
      </c>
      <c r="M5" s="59">
        <v>27152413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91744928</v>
      </c>
      <c r="W5" s="59">
        <v>80185124</v>
      </c>
      <c r="X5" s="59">
        <v>11559804</v>
      </c>
      <c r="Y5" s="60">
        <v>14.42</v>
      </c>
      <c r="Z5" s="61">
        <v>156034669</v>
      </c>
    </row>
    <row r="6" spans="1:26" ht="13.5">
      <c r="A6" s="57" t="s">
        <v>32</v>
      </c>
      <c r="B6" s="18">
        <v>336862202</v>
      </c>
      <c r="C6" s="18">
        <v>0</v>
      </c>
      <c r="D6" s="58">
        <v>402298721</v>
      </c>
      <c r="E6" s="59">
        <v>402298721</v>
      </c>
      <c r="F6" s="59">
        <v>32232126</v>
      </c>
      <c r="G6" s="59">
        <v>37806759</v>
      </c>
      <c r="H6" s="59">
        <v>33636597</v>
      </c>
      <c r="I6" s="59">
        <v>103675482</v>
      </c>
      <c r="J6" s="59">
        <v>30926904</v>
      </c>
      <c r="K6" s="59">
        <v>30589924</v>
      </c>
      <c r="L6" s="59">
        <v>30998146</v>
      </c>
      <c r="M6" s="59">
        <v>92514974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196190456</v>
      </c>
      <c r="W6" s="59">
        <v>199323966</v>
      </c>
      <c r="X6" s="59">
        <v>-3133510</v>
      </c>
      <c r="Y6" s="60">
        <v>-1.57</v>
      </c>
      <c r="Z6" s="61">
        <v>402298721</v>
      </c>
    </row>
    <row r="7" spans="1:26" ht="13.5">
      <c r="A7" s="57" t="s">
        <v>33</v>
      </c>
      <c r="B7" s="18">
        <v>293483</v>
      </c>
      <c r="C7" s="18">
        <v>0</v>
      </c>
      <c r="D7" s="58">
        <v>92167</v>
      </c>
      <c r="E7" s="59">
        <v>92167</v>
      </c>
      <c r="F7" s="59">
        <v>0</v>
      </c>
      <c r="G7" s="59">
        <v>0</v>
      </c>
      <c r="H7" s="59">
        <v>-53591</v>
      </c>
      <c r="I7" s="59">
        <v>-53591</v>
      </c>
      <c r="J7" s="59">
        <v>-25652</v>
      </c>
      <c r="K7" s="59">
        <v>-28606</v>
      </c>
      <c r="L7" s="59">
        <v>-23151</v>
      </c>
      <c r="M7" s="59">
        <v>-77409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-131000</v>
      </c>
      <c r="W7" s="59">
        <v>48035</v>
      </c>
      <c r="X7" s="59">
        <v>-179035</v>
      </c>
      <c r="Y7" s="60">
        <v>-372.72</v>
      </c>
      <c r="Z7" s="61">
        <v>92167</v>
      </c>
    </row>
    <row r="8" spans="1:26" ht="13.5">
      <c r="A8" s="57" t="s">
        <v>34</v>
      </c>
      <c r="B8" s="18">
        <v>191693517</v>
      </c>
      <c r="C8" s="18">
        <v>0</v>
      </c>
      <c r="D8" s="58">
        <v>150631000</v>
      </c>
      <c r="E8" s="59">
        <v>150631000</v>
      </c>
      <c r="F8" s="59">
        <v>61609000</v>
      </c>
      <c r="G8" s="59">
        <v>2020000</v>
      </c>
      <c r="H8" s="59">
        <v>0</v>
      </c>
      <c r="I8" s="59">
        <v>63629000</v>
      </c>
      <c r="J8" s="59">
        <v>0</v>
      </c>
      <c r="K8" s="59">
        <v>0</v>
      </c>
      <c r="L8" s="59">
        <v>50662000</v>
      </c>
      <c r="M8" s="59">
        <v>50662000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114291000</v>
      </c>
      <c r="W8" s="59">
        <v>123565000</v>
      </c>
      <c r="X8" s="59">
        <v>-9274000</v>
      </c>
      <c r="Y8" s="60">
        <v>-7.51</v>
      </c>
      <c r="Z8" s="61">
        <v>150631000</v>
      </c>
    </row>
    <row r="9" spans="1:26" ht="13.5">
      <c r="A9" s="57" t="s">
        <v>35</v>
      </c>
      <c r="B9" s="18">
        <v>56976603</v>
      </c>
      <c r="C9" s="18">
        <v>0</v>
      </c>
      <c r="D9" s="58">
        <v>179749085</v>
      </c>
      <c r="E9" s="59">
        <v>179749085</v>
      </c>
      <c r="F9" s="59">
        <v>5662744</v>
      </c>
      <c r="G9" s="59">
        <v>5207263</v>
      </c>
      <c r="H9" s="59">
        <v>5261431</v>
      </c>
      <c r="I9" s="59">
        <v>16131438</v>
      </c>
      <c r="J9" s="59">
        <v>5665096</v>
      </c>
      <c r="K9" s="59">
        <v>5820686</v>
      </c>
      <c r="L9" s="59">
        <v>5617460</v>
      </c>
      <c r="M9" s="59">
        <v>17103242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33234680</v>
      </c>
      <c r="W9" s="59">
        <v>92145732</v>
      </c>
      <c r="X9" s="59">
        <v>-58911052</v>
      </c>
      <c r="Y9" s="60">
        <v>-63.93</v>
      </c>
      <c r="Z9" s="61">
        <v>179749085</v>
      </c>
    </row>
    <row r="10" spans="1:26" ht="25.5">
      <c r="A10" s="62" t="s">
        <v>98</v>
      </c>
      <c r="B10" s="63">
        <f>SUM(B5:B9)</f>
        <v>726378945</v>
      </c>
      <c r="C10" s="63">
        <f>SUM(C5:C9)</f>
        <v>0</v>
      </c>
      <c r="D10" s="64">
        <f aca="true" t="shared" si="0" ref="D10:Z10">SUM(D5:D9)</f>
        <v>888805642</v>
      </c>
      <c r="E10" s="65">
        <f t="shared" si="0"/>
        <v>888805642</v>
      </c>
      <c r="F10" s="65">
        <f t="shared" si="0"/>
        <v>144488353</v>
      </c>
      <c r="G10" s="65">
        <f t="shared" si="0"/>
        <v>55475250</v>
      </c>
      <c r="H10" s="65">
        <f t="shared" si="0"/>
        <v>48011241</v>
      </c>
      <c r="I10" s="65">
        <f t="shared" si="0"/>
        <v>247974844</v>
      </c>
      <c r="J10" s="65">
        <f t="shared" si="0"/>
        <v>45701026</v>
      </c>
      <c r="K10" s="65">
        <f t="shared" si="0"/>
        <v>45524277</v>
      </c>
      <c r="L10" s="65">
        <f t="shared" si="0"/>
        <v>96129917</v>
      </c>
      <c r="M10" s="65">
        <f t="shared" si="0"/>
        <v>187355220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435330064</v>
      </c>
      <c r="W10" s="65">
        <f t="shared" si="0"/>
        <v>495267857</v>
      </c>
      <c r="X10" s="65">
        <f t="shared" si="0"/>
        <v>-59937793</v>
      </c>
      <c r="Y10" s="66">
        <f>+IF(W10&lt;&gt;0,(X10/W10)*100,0)</f>
        <v>-12.10209630058831</v>
      </c>
      <c r="Z10" s="67">
        <f t="shared" si="0"/>
        <v>888805642</v>
      </c>
    </row>
    <row r="11" spans="1:26" ht="13.5">
      <c r="A11" s="57" t="s">
        <v>36</v>
      </c>
      <c r="B11" s="18">
        <v>240142695</v>
      </c>
      <c r="C11" s="18">
        <v>0</v>
      </c>
      <c r="D11" s="58">
        <v>246273754</v>
      </c>
      <c r="E11" s="59">
        <v>246273754</v>
      </c>
      <c r="F11" s="59">
        <v>20374023</v>
      </c>
      <c r="G11" s="59">
        <v>24304524</v>
      </c>
      <c r="H11" s="59">
        <v>21354613</v>
      </c>
      <c r="I11" s="59">
        <v>66033160</v>
      </c>
      <c r="J11" s="59">
        <v>21748093</v>
      </c>
      <c r="K11" s="59">
        <v>21849367</v>
      </c>
      <c r="L11" s="59">
        <v>23214525</v>
      </c>
      <c r="M11" s="59">
        <v>66811985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132845145</v>
      </c>
      <c r="W11" s="59">
        <v>123136878</v>
      </c>
      <c r="X11" s="59">
        <v>9708267</v>
      </c>
      <c r="Y11" s="60">
        <v>7.88</v>
      </c>
      <c r="Z11" s="61">
        <v>246273754</v>
      </c>
    </row>
    <row r="12" spans="1:26" ht="13.5">
      <c r="A12" s="57" t="s">
        <v>37</v>
      </c>
      <c r="B12" s="18">
        <v>16329665</v>
      </c>
      <c r="C12" s="18">
        <v>0</v>
      </c>
      <c r="D12" s="58">
        <v>15730018</v>
      </c>
      <c r="E12" s="59">
        <v>15730018</v>
      </c>
      <c r="F12" s="59">
        <v>1354941</v>
      </c>
      <c r="G12" s="59">
        <v>1337530</v>
      </c>
      <c r="H12" s="59">
        <v>1328747</v>
      </c>
      <c r="I12" s="59">
        <v>4021218</v>
      </c>
      <c r="J12" s="59">
        <v>1328747</v>
      </c>
      <c r="K12" s="59">
        <v>1328747</v>
      </c>
      <c r="L12" s="59">
        <v>1328747</v>
      </c>
      <c r="M12" s="59">
        <v>3986241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8007459</v>
      </c>
      <c r="W12" s="59">
        <v>7865010</v>
      </c>
      <c r="X12" s="59">
        <v>142449</v>
      </c>
      <c r="Y12" s="60">
        <v>1.81</v>
      </c>
      <c r="Z12" s="61">
        <v>15730018</v>
      </c>
    </row>
    <row r="13" spans="1:26" ht="13.5">
      <c r="A13" s="57" t="s">
        <v>99</v>
      </c>
      <c r="B13" s="18">
        <v>106505409</v>
      </c>
      <c r="C13" s="18">
        <v>0</v>
      </c>
      <c r="D13" s="58">
        <v>77806066</v>
      </c>
      <c r="E13" s="59">
        <v>77806066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38903034</v>
      </c>
      <c r="X13" s="59">
        <v>-38903034</v>
      </c>
      <c r="Y13" s="60">
        <v>-100</v>
      </c>
      <c r="Z13" s="61">
        <v>77806066</v>
      </c>
    </row>
    <row r="14" spans="1:26" ht="13.5">
      <c r="A14" s="57" t="s">
        <v>38</v>
      </c>
      <c r="B14" s="18">
        <v>21733327</v>
      </c>
      <c r="C14" s="18">
        <v>0</v>
      </c>
      <c r="D14" s="58">
        <v>8500000</v>
      </c>
      <c r="E14" s="59">
        <v>8500000</v>
      </c>
      <c r="F14" s="59">
        <v>42669</v>
      </c>
      <c r="G14" s="59">
        <v>71768</v>
      </c>
      <c r="H14" s="59">
        <v>731018</v>
      </c>
      <c r="I14" s="59">
        <v>845455</v>
      </c>
      <c r="J14" s="59">
        <v>749567</v>
      </c>
      <c r="K14" s="59">
        <v>831379</v>
      </c>
      <c r="L14" s="59">
        <v>2653928</v>
      </c>
      <c r="M14" s="59">
        <v>4234874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5080329</v>
      </c>
      <c r="W14" s="59">
        <v>4355717</v>
      </c>
      <c r="X14" s="59">
        <v>724612</v>
      </c>
      <c r="Y14" s="60">
        <v>16.64</v>
      </c>
      <c r="Z14" s="61">
        <v>8500000</v>
      </c>
    </row>
    <row r="15" spans="1:26" ht="13.5">
      <c r="A15" s="57" t="s">
        <v>39</v>
      </c>
      <c r="B15" s="18">
        <v>155474954</v>
      </c>
      <c r="C15" s="18">
        <v>0</v>
      </c>
      <c r="D15" s="58">
        <v>165056454</v>
      </c>
      <c r="E15" s="59">
        <v>165056454</v>
      </c>
      <c r="F15" s="59">
        <v>-4142779</v>
      </c>
      <c r="G15" s="59">
        <v>14877863</v>
      </c>
      <c r="H15" s="59">
        <v>6138709</v>
      </c>
      <c r="I15" s="59">
        <v>16873793</v>
      </c>
      <c r="J15" s="59">
        <v>3536667</v>
      </c>
      <c r="K15" s="59">
        <v>18723660</v>
      </c>
      <c r="L15" s="59">
        <v>64137401</v>
      </c>
      <c r="M15" s="59">
        <v>86397728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103271521</v>
      </c>
      <c r="W15" s="59">
        <v>84581087</v>
      </c>
      <c r="X15" s="59">
        <v>18690434</v>
      </c>
      <c r="Y15" s="60">
        <v>22.1</v>
      </c>
      <c r="Z15" s="61">
        <v>165056454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71889</v>
      </c>
      <c r="H16" s="59">
        <v>190190</v>
      </c>
      <c r="I16" s="59">
        <v>262079</v>
      </c>
      <c r="J16" s="59">
        <v>350000</v>
      </c>
      <c r="K16" s="59">
        <v>130000</v>
      </c>
      <c r="L16" s="59">
        <v>1932017</v>
      </c>
      <c r="M16" s="59">
        <v>2412017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2674096</v>
      </c>
      <c r="W16" s="59"/>
      <c r="X16" s="59">
        <v>2674096</v>
      </c>
      <c r="Y16" s="60">
        <v>0</v>
      </c>
      <c r="Z16" s="61">
        <v>0</v>
      </c>
    </row>
    <row r="17" spans="1:26" ht="13.5">
      <c r="A17" s="57" t="s">
        <v>41</v>
      </c>
      <c r="B17" s="18">
        <v>310859358</v>
      </c>
      <c r="C17" s="18">
        <v>0</v>
      </c>
      <c r="D17" s="58">
        <v>365959142</v>
      </c>
      <c r="E17" s="59">
        <v>365959142</v>
      </c>
      <c r="F17" s="59">
        <v>33863528</v>
      </c>
      <c r="G17" s="59">
        <v>6850987</v>
      </c>
      <c r="H17" s="59">
        <v>7995405</v>
      </c>
      <c r="I17" s="59">
        <v>48709920</v>
      </c>
      <c r="J17" s="59">
        <v>20132267</v>
      </c>
      <c r="K17" s="59">
        <v>13592244</v>
      </c>
      <c r="L17" s="59">
        <v>19217692</v>
      </c>
      <c r="M17" s="59">
        <v>52942203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101652123</v>
      </c>
      <c r="W17" s="59">
        <v>186074564</v>
      </c>
      <c r="X17" s="59">
        <v>-84422441</v>
      </c>
      <c r="Y17" s="60">
        <v>-45.37</v>
      </c>
      <c r="Z17" s="61">
        <v>365959142</v>
      </c>
    </row>
    <row r="18" spans="1:26" ht="13.5">
      <c r="A18" s="69" t="s">
        <v>42</v>
      </c>
      <c r="B18" s="70">
        <f>SUM(B11:B17)</f>
        <v>851045408</v>
      </c>
      <c r="C18" s="70">
        <f>SUM(C11:C17)</f>
        <v>0</v>
      </c>
      <c r="D18" s="71">
        <f aca="true" t="shared" si="1" ref="D18:Z18">SUM(D11:D17)</f>
        <v>879325434</v>
      </c>
      <c r="E18" s="72">
        <f t="shared" si="1"/>
        <v>879325434</v>
      </c>
      <c r="F18" s="72">
        <f t="shared" si="1"/>
        <v>51492382</v>
      </c>
      <c r="G18" s="72">
        <f t="shared" si="1"/>
        <v>47514561</v>
      </c>
      <c r="H18" s="72">
        <f t="shared" si="1"/>
        <v>37738682</v>
      </c>
      <c r="I18" s="72">
        <f t="shared" si="1"/>
        <v>136745625</v>
      </c>
      <c r="J18" s="72">
        <f t="shared" si="1"/>
        <v>47845341</v>
      </c>
      <c r="K18" s="72">
        <f t="shared" si="1"/>
        <v>56455397</v>
      </c>
      <c r="L18" s="72">
        <f t="shared" si="1"/>
        <v>112484310</v>
      </c>
      <c r="M18" s="72">
        <f t="shared" si="1"/>
        <v>216785048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353530673</v>
      </c>
      <c r="W18" s="72">
        <f t="shared" si="1"/>
        <v>444916290</v>
      </c>
      <c r="X18" s="72">
        <f t="shared" si="1"/>
        <v>-91385617</v>
      </c>
      <c r="Y18" s="66">
        <f>+IF(W18&lt;&gt;0,(X18/W18)*100,0)</f>
        <v>-20.53995752774078</v>
      </c>
      <c r="Z18" s="73">
        <f t="shared" si="1"/>
        <v>879325434</v>
      </c>
    </row>
    <row r="19" spans="1:26" ht="13.5">
      <c r="A19" s="69" t="s">
        <v>43</v>
      </c>
      <c r="B19" s="74">
        <f>+B10-B18</f>
        <v>-124666463</v>
      </c>
      <c r="C19" s="74">
        <f>+C10-C18</f>
        <v>0</v>
      </c>
      <c r="D19" s="75">
        <f aca="true" t="shared" si="2" ref="D19:Z19">+D10-D18</f>
        <v>9480208</v>
      </c>
      <c r="E19" s="76">
        <f t="shared" si="2"/>
        <v>9480208</v>
      </c>
      <c r="F19" s="76">
        <f t="shared" si="2"/>
        <v>92995971</v>
      </c>
      <c r="G19" s="76">
        <f t="shared" si="2"/>
        <v>7960689</v>
      </c>
      <c r="H19" s="76">
        <f t="shared" si="2"/>
        <v>10272559</v>
      </c>
      <c r="I19" s="76">
        <f t="shared" si="2"/>
        <v>111229219</v>
      </c>
      <c r="J19" s="76">
        <f t="shared" si="2"/>
        <v>-2144315</v>
      </c>
      <c r="K19" s="76">
        <f t="shared" si="2"/>
        <v>-10931120</v>
      </c>
      <c r="L19" s="76">
        <f t="shared" si="2"/>
        <v>-16354393</v>
      </c>
      <c r="M19" s="76">
        <f t="shared" si="2"/>
        <v>-29429828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81799391</v>
      </c>
      <c r="W19" s="76">
        <f>IF(E10=E18,0,W10-W18)</f>
        <v>50351567</v>
      </c>
      <c r="X19" s="76">
        <f t="shared" si="2"/>
        <v>31447824</v>
      </c>
      <c r="Y19" s="77">
        <f>+IF(W19&lt;&gt;0,(X19/W19)*100,0)</f>
        <v>62.45649514741021</v>
      </c>
      <c r="Z19" s="78">
        <f t="shared" si="2"/>
        <v>9480208</v>
      </c>
    </row>
    <row r="20" spans="1:26" ht="13.5">
      <c r="A20" s="57" t="s">
        <v>44</v>
      </c>
      <c r="B20" s="18">
        <v>0</v>
      </c>
      <c r="C20" s="18">
        <v>0</v>
      </c>
      <c r="D20" s="58">
        <v>72914000</v>
      </c>
      <c r="E20" s="59">
        <v>72914000</v>
      </c>
      <c r="F20" s="59">
        <v>33569000</v>
      </c>
      <c r="G20" s="59">
        <v>0</v>
      </c>
      <c r="H20" s="59">
        <v>2443765</v>
      </c>
      <c r="I20" s="59">
        <v>36012765</v>
      </c>
      <c r="J20" s="59">
        <v>0</v>
      </c>
      <c r="K20" s="59">
        <v>0</v>
      </c>
      <c r="L20" s="59">
        <v>3455000</v>
      </c>
      <c r="M20" s="59">
        <v>3455000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39467765</v>
      </c>
      <c r="W20" s="59">
        <v>51500000</v>
      </c>
      <c r="X20" s="59">
        <v>-12032235</v>
      </c>
      <c r="Y20" s="60">
        <v>-23.36</v>
      </c>
      <c r="Z20" s="61">
        <v>72914000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-124666463</v>
      </c>
      <c r="C22" s="85">
        <f>SUM(C19:C21)</f>
        <v>0</v>
      </c>
      <c r="D22" s="86">
        <f aca="true" t="shared" si="3" ref="D22:Z22">SUM(D19:D21)</f>
        <v>82394208</v>
      </c>
      <c r="E22" s="87">
        <f t="shared" si="3"/>
        <v>82394208</v>
      </c>
      <c r="F22" s="87">
        <f t="shared" si="3"/>
        <v>126564971</v>
      </c>
      <c r="G22" s="87">
        <f t="shared" si="3"/>
        <v>7960689</v>
      </c>
      <c r="H22" s="87">
        <f t="shared" si="3"/>
        <v>12716324</v>
      </c>
      <c r="I22" s="87">
        <f t="shared" si="3"/>
        <v>147241984</v>
      </c>
      <c r="J22" s="87">
        <f t="shared" si="3"/>
        <v>-2144315</v>
      </c>
      <c r="K22" s="87">
        <f t="shared" si="3"/>
        <v>-10931120</v>
      </c>
      <c r="L22" s="87">
        <f t="shared" si="3"/>
        <v>-12899393</v>
      </c>
      <c r="M22" s="87">
        <f t="shared" si="3"/>
        <v>-25974828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121267156</v>
      </c>
      <c r="W22" s="87">
        <f t="shared" si="3"/>
        <v>101851567</v>
      </c>
      <c r="X22" s="87">
        <f t="shared" si="3"/>
        <v>19415589</v>
      </c>
      <c r="Y22" s="88">
        <f>+IF(W22&lt;&gt;0,(X22/W22)*100,0)</f>
        <v>19.062631603890786</v>
      </c>
      <c r="Z22" s="89">
        <f t="shared" si="3"/>
        <v>82394208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-124666463</v>
      </c>
      <c r="C24" s="74">
        <f>SUM(C22:C23)</f>
        <v>0</v>
      </c>
      <c r="D24" s="75">
        <f aca="true" t="shared" si="4" ref="D24:Z24">SUM(D22:D23)</f>
        <v>82394208</v>
      </c>
      <c r="E24" s="76">
        <f t="shared" si="4"/>
        <v>82394208</v>
      </c>
      <c r="F24" s="76">
        <f t="shared" si="4"/>
        <v>126564971</v>
      </c>
      <c r="G24" s="76">
        <f t="shared" si="4"/>
        <v>7960689</v>
      </c>
      <c r="H24" s="76">
        <f t="shared" si="4"/>
        <v>12716324</v>
      </c>
      <c r="I24" s="76">
        <f t="shared" si="4"/>
        <v>147241984</v>
      </c>
      <c r="J24" s="76">
        <f t="shared" si="4"/>
        <v>-2144315</v>
      </c>
      <c r="K24" s="76">
        <f t="shared" si="4"/>
        <v>-10931120</v>
      </c>
      <c r="L24" s="76">
        <f t="shared" si="4"/>
        <v>-12899393</v>
      </c>
      <c r="M24" s="76">
        <f t="shared" si="4"/>
        <v>-25974828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121267156</v>
      </c>
      <c r="W24" s="76">
        <f t="shared" si="4"/>
        <v>101851567</v>
      </c>
      <c r="X24" s="76">
        <f t="shared" si="4"/>
        <v>19415589</v>
      </c>
      <c r="Y24" s="77">
        <f>+IF(W24&lt;&gt;0,(X24/W24)*100,0)</f>
        <v>19.062631603890786</v>
      </c>
      <c r="Z24" s="78">
        <f t="shared" si="4"/>
        <v>82394208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76086021</v>
      </c>
      <c r="C27" s="21">
        <v>0</v>
      </c>
      <c r="D27" s="98">
        <v>76179000</v>
      </c>
      <c r="E27" s="99">
        <v>76179000</v>
      </c>
      <c r="F27" s="99">
        <v>0</v>
      </c>
      <c r="G27" s="99">
        <v>9375348</v>
      </c>
      <c r="H27" s="99">
        <v>5162543</v>
      </c>
      <c r="I27" s="99">
        <v>14537891</v>
      </c>
      <c r="J27" s="99">
        <v>7442976</v>
      </c>
      <c r="K27" s="99">
        <v>1949201</v>
      </c>
      <c r="L27" s="99">
        <v>9763336</v>
      </c>
      <c r="M27" s="99">
        <v>19155513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33693404</v>
      </c>
      <c r="W27" s="99">
        <v>38089500</v>
      </c>
      <c r="X27" s="99">
        <v>-4396096</v>
      </c>
      <c r="Y27" s="100">
        <v>-11.54</v>
      </c>
      <c r="Z27" s="101">
        <v>76179000</v>
      </c>
    </row>
    <row r="28" spans="1:26" ht="13.5">
      <c r="A28" s="102" t="s">
        <v>44</v>
      </c>
      <c r="B28" s="18">
        <v>56729517</v>
      </c>
      <c r="C28" s="18">
        <v>0</v>
      </c>
      <c r="D28" s="58">
        <v>72914000</v>
      </c>
      <c r="E28" s="59">
        <v>72914000</v>
      </c>
      <c r="F28" s="59">
        <v>0</v>
      </c>
      <c r="G28" s="59">
        <v>9375347</v>
      </c>
      <c r="H28" s="59">
        <v>5162543</v>
      </c>
      <c r="I28" s="59">
        <v>14537890</v>
      </c>
      <c r="J28" s="59">
        <v>7442976</v>
      </c>
      <c r="K28" s="59">
        <v>1949201</v>
      </c>
      <c r="L28" s="59">
        <v>9763337</v>
      </c>
      <c r="M28" s="59">
        <v>19155514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33693404</v>
      </c>
      <c r="W28" s="59">
        <v>36457000</v>
      </c>
      <c r="X28" s="59">
        <v>-2763596</v>
      </c>
      <c r="Y28" s="60">
        <v>-7.58</v>
      </c>
      <c r="Z28" s="61">
        <v>72914000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19356504</v>
      </c>
      <c r="C31" s="18">
        <v>0</v>
      </c>
      <c r="D31" s="58">
        <v>3265000</v>
      </c>
      <c r="E31" s="59">
        <v>3265000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1632500</v>
      </c>
      <c r="X31" s="59">
        <v>-1632500</v>
      </c>
      <c r="Y31" s="60">
        <v>-100</v>
      </c>
      <c r="Z31" s="61">
        <v>3265000</v>
      </c>
    </row>
    <row r="32" spans="1:26" ht="13.5">
      <c r="A32" s="69" t="s">
        <v>50</v>
      </c>
      <c r="B32" s="21">
        <f>SUM(B28:B31)</f>
        <v>76086021</v>
      </c>
      <c r="C32" s="21">
        <f>SUM(C28:C31)</f>
        <v>0</v>
      </c>
      <c r="D32" s="98">
        <f aca="true" t="shared" si="5" ref="D32:Z32">SUM(D28:D31)</f>
        <v>76179000</v>
      </c>
      <c r="E32" s="99">
        <f t="shared" si="5"/>
        <v>76179000</v>
      </c>
      <c r="F32" s="99">
        <f t="shared" si="5"/>
        <v>0</v>
      </c>
      <c r="G32" s="99">
        <f t="shared" si="5"/>
        <v>9375347</v>
      </c>
      <c r="H32" s="99">
        <f t="shared" si="5"/>
        <v>5162543</v>
      </c>
      <c r="I32" s="99">
        <f t="shared" si="5"/>
        <v>14537890</v>
      </c>
      <c r="J32" s="99">
        <f t="shared" si="5"/>
        <v>7442976</v>
      </c>
      <c r="K32" s="99">
        <f t="shared" si="5"/>
        <v>1949201</v>
      </c>
      <c r="L32" s="99">
        <f t="shared" si="5"/>
        <v>9763337</v>
      </c>
      <c r="M32" s="99">
        <f t="shared" si="5"/>
        <v>19155514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33693404</v>
      </c>
      <c r="W32" s="99">
        <f t="shared" si="5"/>
        <v>38089500</v>
      </c>
      <c r="X32" s="99">
        <f t="shared" si="5"/>
        <v>-4396096</v>
      </c>
      <c r="Y32" s="100">
        <f>+IF(W32&lt;&gt;0,(X32/W32)*100,0)</f>
        <v>-11.541490436997073</v>
      </c>
      <c r="Z32" s="101">
        <f t="shared" si="5"/>
        <v>76179000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96680682</v>
      </c>
      <c r="C35" s="18">
        <v>0</v>
      </c>
      <c r="D35" s="58">
        <v>116067236</v>
      </c>
      <c r="E35" s="59">
        <v>116067236</v>
      </c>
      <c r="F35" s="59">
        <v>179247804</v>
      </c>
      <c r="G35" s="59">
        <v>240873131</v>
      </c>
      <c r="H35" s="59">
        <v>111878304</v>
      </c>
      <c r="I35" s="59">
        <v>111878304</v>
      </c>
      <c r="J35" s="59">
        <v>121518816</v>
      </c>
      <c r="K35" s="59">
        <v>127819590</v>
      </c>
      <c r="L35" s="59">
        <v>127174781</v>
      </c>
      <c r="M35" s="59">
        <v>127174781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127174781</v>
      </c>
      <c r="W35" s="59">
        <v>58033618</v>
      </c>
      <c r="X35" s="59">
        <v>69141163</v>
      </c>
      <c r="Y35" s="60">
        <v>119.14</v>
      </c>
      <c r="Z35" s="61">
        <v>116067236</v>
      </c>
    </row>
    <row r="36" spans="1:26" ht="13.5">
      <c r="A36" s="57" t="s">
        <v>53</v>
      </c>
      <c r="B36" s="18">
        <v>1884891340</v>
      </c>
      <c r="C36" s="18">
        <v>0</v>
      </c>
      <c r="D36" s="58">
        <v>3137173776</v>
      </c>
      <c r="E36" s="59">
        <v>3137173776</v>
      </c>
      <c r="F36" s="59">
        <v>1893868512</v>
      </c>
      <c r="G36" s="59">
        <v>1893280562</v>
      </c>
      <c r="H36" s="59">
        <v>1893280562</v>
      </c>
      <c r="I36" s="59">
        <v>1893280562</v>
      </c>
      <c r="J36" s="59">
        <v>1893280563</v>
      </c>
      <c r="K36" s="59">
        <v>1884891342</v>
      </c>
      <c r="L36" s="59">
        <v>1884891342</v>
      </c>
      <c r="M36" s="59">
        <v>1884891342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1884891342</v>
      </c>
      <c r="W36" s="59">
        <v>1568586888</v>
      </c>
      <c r="X36" s="59">
        <v>316304454</v>
      </c>
      <c r="Y36" s="60">
        <v>20.16</v>
      </c>
      <c r="Z36" s="61">
        <v>3137173776</v>
      </c>
    </row>
    <row r="37" spans="1:26" ht="13.5">
      <c r="A37" s="57" t="s">
        <v>54</v>
      </c>
      <c r="B37" s="18">
        <v>407285160</v>
      </c>
      <c r="C37" s="18">
        <v>0</v>
      </c>
      <c r="D37" s="58">
        <v>295111572</v>
      </c>
      <c r="E37" s="59">
        <v>295111572</v>
      </c>
      <c r="F37" s="59">
        <v>346749561</v>
      </c>
      <c r="G37" s="59">
        <v>410535285</v>
      </c>
      <c r="H37" s="59">
        <v>269155156</v>
      </c>
      <c r="I37" s="59">
        <v>269155156</v>
      </c>
      <c r="J37" s="59">
        <v>351083859</v>
      </c>
      <c r="K37" s="59">
        <v>302734716</v>
      </c>
      <c r="L37" s="59">
        <v>324948558</v>
      </c>
      <c r="M37" s="59">
        <v>324948558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324948558</v>
      </c>
      <c r="W37" s="59">
        <v>147555786</v>
      </c>
      <c r="X37" s="59">
        <v>177392772</v>
      </c>
      <c r="Y37" s="60">
        <v>120.22</v>
      </c>
      <c r="Z37" s="61">
        <v>295111572</v>
      </c>
    </row>
    <row r="38" spans="1:26" ht="13.5">
      <c r="A38" s="57" t="s">
        <v>55</v>
      </c>
      <c r="B38" s="18">
        <v>79055240</v>
      </c>
      <c r="C38" s="18">
        <v>0</v>
      </c>
      <c r="D38" s="58">
        <v>84788842</v>
      </c>
      <c r="E38" s="59">
        <v>84788842</v>
      </c>
      <c r="F38" s="59">
        <v>100115394</v>
      </c>
      <c r="G38" s="59">
        <v>100115394</v>
      </c>
      <c r="H38" s="59">
        <v>100115394</v>
      </c>
      <c r="I38" s="59">
        <v>100115394</v>
      </c>
      <c r="J38" s="59">
        <v>33364079</v>
      </c>
      <c r="K38" s="59">
        <v>104115427</v>
      </c>
      <c r="L38" s="59">
        <v>104115427</v>
      </c>
      <c r="M38" s="59">
        <v>104115427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104115427</v>
      </c>
      <c r="W38" s="59">
        <v>42394421</v>
      </c>
      <c r="X38" s="59">
        <v>61721006</v>
      </c>
      <c r="Y38" s="60">
        <v>145.59</v>
      </c>
      <c r="Z38" s="61">
        <v>84788842</v>
      </c>
    </row>
    <row r="39" spans="1:26" ht="13.5">
      <c r="A39" s="57" t="s">
        <v>56</v>
      </c>
      <c r="B39" s="18">
        <v>1495231622</v>
      </c>
      <c r="C39" s="18">
        <v>0</v>
      </c>
      <c r="D39" s="58">
        <v>2873340598</v>
      </c>
      <c r="E39" s="59">
        <v>2873340598</v>
      </c>
      <c r="F39" s="59">
        <v>1626251361</v>
      </c>
      <c r="G39" s="59">
        <v>1623503014</v>
      </c>
      <c r="H39" s="59">
        <v>1635888316</v>
      </c>
      <c r="I39" s="59">
        <v>1635888316</v>
      </c>
      <c r="J39" s="59">
        <v>1630351441</v>
      </c>
      <c r="K39" s="59">
        <v>1605860789</v>
      </c>
      <c r="L39" s="59">
        <v>1583002138</v>
      </c>
      <c r="M39" s="59">
        <v>1583002138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1583002138</v>
      </c>
      <c r="W39" s="59">
        <v>1436670299</v>
      </c>
      <c r="X39" s="59">
        <v>146331839</v>
      </c>
      <c r="Y39" s="60">
        <v>10.19</v>
      </c>
      <c r="Z39" s="61">
        <v>2873340598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63910480</v>
      </c>
      <c r="C42" s="18">
        <v>0</v>
      </c>
      <c r="D42" s="58">
        <v>352138318</v>
      </c>
      <c r="E42" s="59">
        <v>352138318</v>
      </c>
      <c r="F42" s="59">
        <v>-6858268</v>
      </c>
      <c r="G42" s="59">
        <v>2503775</v>
      </c>
      <c r="H42" s="59">
        <v>-930472</v>
      </c>
      <c r="I42" s="59">
        <v>-5284965</v>
      </c>
      <c r="J42" s="59">
        <v>-3739843</v>
      </c>
      <c r="K42" s="59">
        <v>1331615</v>
      </c>
      <c r="L42" s="59">
        <v>1482958</v>
      </c>
      <c r="M42" s="59">
        <v>-925270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-6210235</v>
      </c>
      <c r="W42" s="59">
        <v>240961014</v>
      </c>
      <c r="X42" s="59">
        <v>-247171249</v>
      </c>
      <c r="Y42" s="60">
        <v>-102.58</v>
      </c>
      <c r="Z42" s="61">
        <v>352138318</v>
      </c>
    </row>
    <row r="43" spans="1:26" ht="13.5">
      <c r="A43" s="57" t="s">
        <v>59</v>
      </c>
      <c r="B43" s="18">
        <v>-54362513</v>
      </c>
      <c r="C43" s="18">
        <v>0</v>
      </c>
      <c r="D43" s="58">
        <v>-72914000</v>
      </c>
      <c r="E43" s="59">
        <v>-72914000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-51500000</v>
      </c>
      <c r="X43" s="59">
        <v>51500000</v>
      </c>
      <c r="Y43" s="60">
        <v>-100</v>
      </c>
      <c r="Z43" s="61">
        <v>-72914000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5489215</v>
      </c>
      <c r="C45" s="21">
        <v>0</v>
      </c>
      <c r="D45" s="98">
        <v>279224317</v>
      </c>
      <c r="E45" s="99">
        <v>279224317</v>
      </c>
      <c r="F45" s="99">
        <v>-10373071</v>
      </c>
      <c r="G45" s="99">
        <v>-7869296</v>
      </c>
      <c r="H45" s="99">
        <v>-8799768</v>
      </c>
      <c r="I45" s="99">
        <v>-8799768</v>
      </c>
      <c r="J45" s="99">
        <v>-12539611</v>
      </c>
      <c r="K45" s="99">
        <v>-11207996</v>
      </c>
      <c r="L45" s="99">
        <v>-9725038</v>
      </c>
      <c r="M45" s="99">
        <v>-9725038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-9725038</v>
      </c>
      <c r="W45" s="99">
        <v>189461013</v>
      </c>
      <c r="X45" s="99">
        <v>-199186051</v>
      </c>
      <c r="Y45" s="100">
        <v>-105.13</v>
      </c>
      <c r="Z45" s="101">
        <v>279224317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42822293</v>
      </c>
      <c r="C49" s="51">
        <v>0</v>
      </c>
      <c r="D49" s="128">
        <v>26664254</v>
      </c>
      <c r="E49" s="53">
        <v>20833337</v>
      </c>
      <c r="F49" s="53">
        <v>0</v>
      </c>
      <c r="G49" s="53">
        <v>0</v>
      </c>
      <c r="H49" s="53">
        <v>0</v>
      </c>
      <c r="I49" s="53">
        <v>21022779</v>
      </c>
      <c r="J49" s="53">
        <v>0</v>
      </c>
      <c r="K49" s="53">
        <v>0</v>
      </c>
      <c r="L49" s="53">
        <v>0</v>
      </c>
      <c r="M49" s="53">
        <v>21321941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52015966</v>
      </c>
      <c r="W49" s="53">
        <v>80809840</v>
      </c>
      <c r="X49" s="53">
        <v>601309998</v>
      </c>
      <c r="Y49" s="53">
        <v>866800408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14920998</v>
      </c>
      <c r="C51" s="51">
        <v>0</v>
      </c>
      <c r="D51" s="128">
        <v>46599884</v>
      </c>
      <c r="E51" s="53">
        <v>33786131</v>
      </c>
      <c r="F51" s="53">
        <v>0</v>
      </c>
      <c r="G51" s="53">
        <v>0</v>
      </c>
      <c r="H51" s="53">
        <v>0</v>
      </c>
      <c r="I51" s="53">
        <v>264176811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359483824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73.42452444851135</v>
      </c>
      <c r="C58" s="5">
        <f>IF(C67=0,0,+(C76/C67)*100)</f>
        <v>0</v>
      </c>
      <c r="D58" s="6">
        <f aca="true" t="shared" si="6" ref="D58:Z58">IF(D67=0,0,+(D76/D67)*100)</f>
        <v>85.0000001827722</v>
      </c>
      <c r="E58" s="7">
        <f t="shared" si="6"/>
        <v>85.0000001827722</v>
      </c>
      <c r="F58" s="7">
        <f t="shared" si="6"/>
        <v>42.655065780742795</v>
      </c>
      <c r="G58" s="7">
        <f t="shared" si="6"/>
        <v>99.70547779360795</v>
      </c>
      <c r="H58" s="7">
        <f t="shared" si="6"/>
        <v>52.059258215834824</v>
      </c>
      <c r="I58" s="7">
        <f t="shared" si="6"/>
        <v>61.6143016391511</v>
      </c>
      <c r="J58" s="7">
        <f t="shared" si="6"/>
        <v>63.32861074633706</v>
      </c>
      <c r="K58" s="7">
        <f t="shared" si="6"/>
        <v>74.30643536669737</v>
      </c>
      <c r="L58" s="7">
        <f t="shared" si="6"/>
        <v>50.14821066736439</v>
      </c>
      <c r="M58" s="7">
        <f t="shared" si="6"/>
        <v>62.56948590639551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62.02025525348762</v>
      </c>
      <c r="W58" s="7">
        <f t="shared" si="6"/>
        <v>86.85931877228606</v>
      </c>
      <c r="X58" s="7">
        <f t="shared" si="6"/>
        <v>0</v>
      </c>
      <c r="Y58" s="7">
        <f t="shared" si="6"/>
        <v>0</v>
      </c>
      <c r="Z58" s="8">
        <f t="shared" si="6"/>
        <v>85.0000001827722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85.00000022430912</v>
      </c>
      <c r="E59" s="10">
        <f t="shared" si="7"/>
        <v>85.00000022430912</v>
      </c>
      <c r="F59" s="10">
        <f t="shared" si="7"/>
        <v>22.195393464897663</v>
      </c>
      <c r="G59" s="10">
        <f t="shared" si="7"/>
        <v>100</v>
      </c>
      <c r="H59" s="10">
        <f t="shared" si="7"/>
        <v>69.34644833684673</v>
      </c>
      <c r="I59" s="10">
        <f t="shared" si="7"/>
        <v>41.46388168969733</v>
      </c>
      <c r="J59" s="10">
        <f t="shared" si="7"/>
        <v>77.38723795190154</v>
      </c>
      <c r="K59" s="10">
        <f t="shared" si="7"/>
        <v>106.9056787081287</v>
      </c>
      <c r="L59" s="10">
        <f t="shared" si="7"/>
        <v>70.03968920153115</v>
      </c>
      <c r="M59" s="10">
        <f t="shared" si="7"/>
        <v>84.9244227391503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54.326266406792534</v>
      </c>
      <c r="W59" s="10">
        <f t="shared" si="7"/>
        <v>84.75922416731562</v>
      </c>
      <c r="X59" s="10">
        <f t="shared" si="7"/>
        <v>0</v>
      </c>
      <c r="Y59" s="10">
        <f t="shared" si="7"/>
        <v>0</v>
      </c>
      <c r="Z59" s="11">
        <f t="shared" si="7"/>
        <v>85.00000022430912</v>
      </c>
    </row>
    <row r="60" spans="1:26" ht="13.5">
      <c r="A60" s="37" t="s">
        <v>32</v>
      </c>
      <c r="B60" s="12">
        <f t="shared" si="7"/>
        <v>113.98195277486194</v>
      </c>
      <c r="C60" s="12">
        <f t="shared" si="7"/>
        <v>0</v>
      </c>
      <c r="D60" s="3">
        <f t="shared" si="7"/>
        <v>85.00000003728573</v>
      </c>
      <c r="E60" s="13">
        <f t="shared" si="7"/>
        <v>85.00000003728573</v>
      </c>
      <c r="F60" s="13">
        <f t="shared" si="7"/>
        <v>76.64034013766266</v>
      </c>
      <c r="G60" s="13">
        <f t="shared" si="7"/>
        <v>99.59223693308384</v>
      </c>
      <c r="H60" s="13">
        <f t="shared" si="7"/>
        <v>52.81790842278129</v>
      </c>
      <c r="I60" s="13">
        <f t="shared" si="7"/>
        <v>77.2811020063548</v>
      </c>
      <c r="J60" s="13">
        <f t="shared" si="7"/>
        <v>66.8512308894547</v>
      </c>
      <c r="K60" s="13">
        <f t="shared" si="7"/>
        <v>60.63344910565975</v>
      </c>
      <c r="L60" s="13">
        <f t="shared" si="7"/>
        <v>50.83068516420305</v>
      </c>
      <c r="M60" s="13">
        <f t="shared" si="7"/>
        <v>59.42747387033801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68.8620994896918</v>
      </c>
      <c r="W60" s="13">
        <f t="shared" si="7"/>
        <v>87.91213094766536</v>
      </c>
      <c r="X60" s="13">
        <f t="shared" si="7"/>
        <v>0</v>
      </c>
      <c r="Y60" s="13">
        <f t="shared" si="7"/>
        <v>0</v>
      </c>
      <c r="Z60" s="14">
        <f t="shared" si="7"/>
        <v>85.00000003728573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85</v>
      </c>
      <c r="E61" s="13">
        <f t="shared" si="7"/>
        <v>85</v>
      </c>
      <c r="F61" s="13">
        <f t="shared" si="7"/>
        <v>81.66673289472371</v>
      </c>
      <c r="G61" s="13">
        <f t="shared" si="7"/>
        <v>100</v>
      </c>
      <c r="H61" s="13">
        <f t="shared" si="7"/>
        <v>66.99614972002296</v>
      </c>
      <c r="I61" s="13">
        <f t="shared" si="7"/>
        <v>84.25592416168203</v>
      </c>
      <c r="J61" s="13">
        <f t="shared" si="7"/>
        <v>81.84695916264046</v>
      </c>
      <c r="K61" s="13">
        <f t="shared" si="7"/>
        <v>66.75556346974176</v>
      </c>
      <c r="L61" s="13">
        <f t="shared" si="7"/>
        <v>57.487174551999445</v>
      </c>
      <c r="M61" s="13">
        <f t="shared" si="7"/>
        <v>68.96471002167446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77.44346134233975</v>
      </c>
      <c r="W61" s="13">
        <f t="shared" si="7"/>
        <v>88.57041727265042</v>
      </c>
      <c r="X61" s="13">
        <f t="shared" si="7"/>
        <v>0</v>
      </c>
      <c r="Y61" s="13">
        <f t="shared" si="7"/>
        <v>0</v>
      </c>
      <c r="Z61" s="14">
        <f t="shared" si="7"/>
        <v>85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85.00000061903692</v>
      </c>
      <c r="E62" s="13">
        <f t="shared" si="7"/>
        <v>85.00000061903692</v>
      </c>
      <c r="F62" s="13">
        <f t="shared" si="7"/>
        <v>60.008798064425825</v>
      </c>
      <c r="G62" s="13">
        <f t="shared" si="7"/>
        <v>100</v>
      </c>
      <c r="H62" s="13">
        <f t="shared" si="7"/>
        <v>31.012412628521513</v>
      </c>
      <c r="I62" s="13">
        <f t="shared" si="7"/>
        <v>62.26451926641503</v>
      </c>
      <c r="J62" s="13">
        <f t="shared" si="7"/>
        <v>49.32697689106779</v>
      </c>
      <c r="K62" s="13">
        <f t="shared" si="7"/>
        <v>56.39848017786279</v>
      </c>
      <c r="L62" s="13">
        <f t="shared" si="7"/>
        <v>43.50253807840898</v>
      </c>
      <c r="M62" s="13">
        <f t="shared" si="7"/>
        <v>49.571910097632276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55.63502648313696</v>
      </c>
      <c r="W62" s="13">
        <f t="shared" si="7"/>
        <v>90.12132621932042</v>
      </c>
      <c r="X62" s="13">
        <f t="shared" si="7"/>
        <v>0</v>
      </c>
      <c r="Y62" s="13">
        <f t="shared" si="7"/>
        <v>0</v>
      </c>
      <c r="Z62" s="14">
        <f t="shared" si="7"/>
        <v>85.00000061903692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84.99999797070008</v>
      </c>
      <c r="E63" s="13">
        <f t="shared" si="7"/>
        <v>84.99999797070008</v>
      </c>
      <c r="F63" s="13">
        <f t="shared" si="7"/>
        <v>76.87445813964729</v>
      </c>
      <c r="G63" s="13">
        <f t="shared" si="7"/>
        <v>100</v>
      </c>
      <c r="H63" s="13">
        <f t="shared" si="7"/>
        <v>46.327505548424654</v>
      </c>
      <c r="I63" s="13">
        <f t="shared" si="7"/>
        <v>74.50630400253225</v>
      </c>
      <c r="J63" s="13">
        <f t="shared" si="7"/>
        <v>57.92371097255998</v>
      </c>
      <c r="K63" s="13">
        <f t="shared" si="7"/>
        <v>61.92804724666825</v>
      </c>
      <c r="L63" s="13">
        <f t="shared" si="7"/>
        <v>50.937625362962095</v>
      </c>
      <c r="M63" s="13">
        <f t="shared" si="7"/>
        <v>56.89810754737083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65.73284313787529</v>
      </c>
      <c r="W63" s="13">
        <f t="shared" si="7"/>
        <v>87.41235828680212</v>
      </c>
      <c r="X63" s="13">
        <f t="shared" si="7"/>
        <v>0</v>
      </c>
      <c r="Y63" s="13">
        <f t="shared" si="7"/>
        <v>0</v>
      </c>
      <c r="Z63" s="14">
        <f t="shared" si="7"/>
        <v>84.99999797070008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85.00000158438769</v>
      </c>
      <c r="E64" s="13">
        <f t="shared" si="7"/>
        <v>85.00000158438769</v>
      </c>
      <c r="F64" s="13">
        <f t="shared" si="7"/>
        <v>77.24767385905616</v>
      </c>
      <c r="G64" s="13">
        <f t="shared" si="7"/>
        <v>100</v>
      </c>
      <c r="H64" s="13">
        <f t="shared" si="7"/>
        <v>34.02015890248717</v>
      </c>
      <c r="I64" s="13">
        <f t="shared" si="7"/>
        <v>70.89564068064334</v>
      </c>
      <c r="J64" s="13">
        <f t="shared" si="7"/>
        <v>42.428542308966286</v>
      </c>
      <c r="K64" s="13">
        <f t="shared" si="7"/>
        <v>43.12853810974514</v>
      </c>
      <c r="L64" s="13">
        <f t="shared" si="7"/>
        <v>38.36434437730679</v>
      </c>
      <c r="M64" s="13">
        <f t="shared" si="7"/>
        <v>41.312328100128184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56.65893848497229</v>
      </c>
      <c r="W64" s="13">
        <f t="shared" si="7"/>
        <v>82.75956856719782</v>
      </c>
      <c r="X64" s="13">
        <f t="shared" si="7"/>
        <v>0</v>
      </c>
      <c r="Y64" s="13">
        <f t="shared" si="7"/>
        <v>0</v>
      </c>
      <c r="Z64" s="14">
        <f t="shared" si="7"/>
        <v>85.00000158438769</v>
      </c>
    </row>
    <row r="65" spans="1:26" ht="13.5">
      <c r="A65" s="38" t="s">
        <v>110</v>
      </c>
      <c r="B65" s="12">
        <f t="shared" si="7"/>
        <v>113.98195277486194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4.678631569238824</v>
      </c>
      <c r="C66" s="15">
        <f t="shared" si="7"/>
        <v>0</v>
      </c>
      <c r="D66" s="4">
        <f t="shared" si="7"/>
        <v>85.0000013790344</v>
      </c>
      <c r="E66" s="16">
        <f t="shared" si="7"/>
        <v>85.0000013790344</v>
      </c>
      <c r="F66" s="16">
        <f t="shared" si="7"/>
        <v>0</v>
      </c>
      <c r="G66" s="16">
        <f t="shared" si="7"/>
        <v>100</v>
      </c>
      <c r="H66" s="16">
        <f t="shared" si="7"/>
        <v>11.22062624355968</v>
      </c>
      <c r="I66" s="16">
        <f t="shared" si="7"/>
        <v>36.2134149192461</v>
      </c>
      <c r="J66" s="16">
        <f t="shared" si="7"/>
        <v>11.676359973443233</v>
      </c>
      <c r="K66" s="16">
        <f t="shared" si="7"/>
        <v>100</v>
      </c>
      <c r="L66" s="16">
        <f t="shared" si="7"/>
        <v>9.133053649574313</v>
      </c>
      <c r="M66" s="16">
        <f t="shared" si="7"/>
        <v>40.12808260629267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38.272319034422374</v>
      </c>
      <c r="W66" s="16">
        <f t="shared" si="7"/>
        <v>85.00000269112795</v>
      </c>
      <c r="X66" s="16">
        <f t="shared" si="7"/>
        <v>0</v>
      </c>
      <c r="Y66" s="16">
        <f t="shared" si="7"/>
        <v>0</v>
      </c>
      <c r="Z66" s="17">
        <f t="shared" si="7"/>
        <v>85.0000013790344</v>
      </c>
    </row>
    <row r="67" spans="1:26" ht="13.5" hidden="1">
      <c r="A67" s="40" t="s">
        <v>112</v>
      </c>
      <c r="B67" s="23">
        <v>526032314</v>
      </c>
      <c r="C67" s="23"/>
      <c r="D67" s="24">
        <v>601842094</v>
      </c>
      <c r="E67" s="25">
        <v>601842094</v>
      </c>
      <c r="F67" s="25">
        <v>81320456</v>
      </c>
      <c r="G67" s="25">
        <v>52343082</v>
      </c>
      <c r="H67" s="25">
        <v>47308613</v>
      </c>
      <c r="I67" s="25">
        <v>180972151</v>
      </c>
      <c r="J67" s="25">
        <v>44657021</v>
      </c>
      <c r="K67" s="25">
        <v>44411362</v>
      </c>
      <c r="L67" s="25">
        <v>44693814</v>
      </c>
      <c r="M67" s="25">
        <v>133762197</v>
      </c>
      <c r="N67" s="25"/>
      <c r="O67" s="25"/>
      <c r="P67" s="25"/>
      <c r="Q67" s="25"/>
      <c r="R67" s="25"/>
      <c r="S67" s="25"/>
      <c r="T67" s="25"/>
      <c r="U67" s="25"/>
      <c r="V67" s="25">
        <v>314734348</v>
      </c>
      <c r="W67" s="25">
        <v>301804574</v>
      </c>
      <c r="X67" s="25"/>
      <c r="Y67" s="24"/>
      <c r="Z67" s="26">
        <v>601842094</v>
      </c>
    </row>
    <row r="68" spans="1:26" ht="13.5" hidden="1">
      <c r="A68" s="36" t="s">
        <v>31</v>
      </c>
      <c r="B68" s="18">
        <v>140553140</v>
      </c>
      <c r="C68" s="18"/>
      <c r="D68" s="19">
        <v>156034669</v>
      </c>
      <c r="E68" s="20">
        <v>156034669</v>
      </c>
      <c r="F68" s="20">
        <v>44984483</v>
      </c>
      <c r="G68" s="20">
        <v>10441228</v>
      </c>
      <c r="H68" s="20">
        <v>9166804</v>
      </c>
      <c r="I68" s="20">
        <v>64592515</v>
      </c>
      <c r="J68" s="20">
        <v>9134678</v>
      </c>
      <c r="K68" s="20">
        <v>9142273</v>
      </c>
      <c r="L68" s="20">
        <v>8875462</v>
      </c>
      <c r="M68" s="20">
        <v>27152413</v>
      </c>
      <c r="N68" s="20"/>
      <c r="O68" s="20"/>
      <c r="P68" s="20"/>
      <c r="Q68" s="20"/>
      <c r="R68" s="20"/>
      <c r="S68" s="20"/>
      <c r="T68" s="20"/>
      <c r="U68" s="20"/>
      <c r="V68" s="20">
        <v>91744928</v>
      </c>
      <c r="W68" s="20">
        <v>80185124</v>
      </c>
      <c r="X68" s="20"/>
      <c r="Y68" s="19"/>
      <c r="Z68" s="22">
        <v>156034669</v>
      </c>
    </row>
    <row r="69" spans="1:26" ht="13.5" hidden="1">
      <c r="A69" s="37" t="s">
        <v>32</v>
      </c>
      <c r="B69" s="18">
        <v>336862202</v>
      </c>
      <c r="C69" s="18"/>
      <c r="D69" s="19">
        <v>402298721</v>
      </c>
      <c r="E69" s="20">
        <v>402298721</v>
      </c>
      <c r="F69" s="20">
        <v>32232126</v>
      </c>
      <c r="G69" s="20">
        <v>37806759</v>
      </c>
      <c r="H69" s="20">
        <v>33636597</v>
      </c>
      <c r="I69" s="20">
        <v>103675482</v>
      </c>
      <c r="J69" s="20">
        <v>30926904</v>
      </c>
      <c r="K69" s="20">
        <v>30589924</v>
      </c>
      <c r="L69" s="20">
        <v>30998146</v>
      </c>
      <c r="M69" s="20">
        <v>92514974</v>
      </c>
      <c r="N69" s="20"/>
      <c r="O69" s="20"/>
      <c r="P69" s="20"/>
      <c r="Q69" s="20"/>
      <c r="R69" s="20"/>
      <c r="S69" s="20"/>
      <c r="T69" s="20"/>
      <c r="U69" s="20"/>
      <c r="V69" s="20">
        <v>196190456</v>
      </c>
      <c r="W69" s="20">
        <v>199323966</v>
      </c>
      <c r="X69" s="20"/>
      <c r="Y69" s="19"/>
      <c r="Z69" s="22">
        <v>402298721</v>
      </c>
    </row>
    <row r="70" spans="1:26" ht="13.5" hidden="1">
      <c r="A70" s="38" t="s">
        <v>106</v>
      </c>
      <c r="B70" s="18"/>
      <c r="C70" s="18"/>
      <c r="D70" s="19">
        <v>224906580</v>
      </c>
      <c r="E70" s="20">
        <v>224906580</v>
      </c>
      <c r="F70" s="20">
        <v>18345699</v>
      </c>
      <c r="G70" s="20">
        <v>22916188</v>
      </c>
      <c r="H70" s="20">
        <v>18151667</v>
      </c>
      <c r="I70" s="20">
        <v>59413554</v>
      </c>
      <c r="J70" s="20">
        <v>16509515</v>
      </c>
      <c r="K70" s="20">
        <v>15724225</v>
      </c>
      <c r="L70" s="20">
        <v>15503552</v>
      </c>
      <c r="M70" s="20">
        <v>47737292</v>
      </c>
      <c r="N70" s="20"/>
      <c r="O70" s="20"/>
      <c r="P70" s="20"/>
      <c r="Q70" s="20"/>
      <c r="R70" s="20"/>
      <c r="S70" s="20"/>
      <c r="T70" s="20"/>
      <c r="U70" s="20"/>
      <c r="V70" s="20">
        <v>107150846</v>
      </c>
      <c r="W70" s="20">
        <v>110604589</v>
      </c>
      <c r="X70" s="20"/>
      <c r="Y70" s="19"/>
      <c r="Z70" s="22">
        <v>224906580</v>
      </c>
    </row>
    <row r="71" spans="1:26" ht="13.5" hidden="1">
      <c r="A71" s="38" t="s">
        <v>107</v>
      </c>
      <c r="B71" s="18"/>
      <c r="C71" s="18"/>
      <c r="D71" s="19">
        <v>72693563</v>
      </c>
      <c r="E71" s="20">
        <v>72693563</v>
      </c>
      <c r="F71" s="20">
        <v>5001100</v>
      </c>
      <c r="G71" s="20">
        <v>5737019</v>
      </c>
      <c r="H71" s="20">
        <v>6566216</v>
      </c>
      <c r="I71" s="20">
        <v>17304335</v>
      </c>
      <c r="J71" s="20">
        <v>5658721</v>
      </c>
      <c r="K71" s="20">
        <v>6349164</v>
      </c>
      <c r="L71" s="20">
        <v>6912907</v>
      </c>
      <c r="M71" s="20">
        <v>18920792</v>
      </c>
      <c r="N71" s="20"/>
      <c r="O71" s="20"/>
      <c r="P71" s="20"/>
      <c r="Q71" s="20"/>
      <c r="R71" s="20"/>
      <c r="S71" s="20"/>
      <c r="T71" s="20"/>
      <c r="U71" s="20"/>
      <c r="V71" s="20">
        <v>36225127</v>
      </c>
      <c r="W71" s="20">
        <v>35134038</v>
      </c>
      <c r="X71" s="20"/>
      <c r="Y71" s="19"/>
      <c r="Z71" s="22">
        <v>72693563</v>
      </c>
    </row>
    <row r="72" spans="1:26" ht="13.5" hidden="1">
      <c r="A72" s="38" t="s">
        <v>108</v>
      </c>
      <c r="B72" s="18"/>
      <c r="C72" s="18"/>
      <c r="D72" s="19">
        <v>54205886</v>
      </c>
      <c r="E72" s="20">
        <v>54205886</v>
      </c>
      <c r="F72" s="20">
        <v>4324223</v>
      </c>
      <c r="G72" s="20">
        <v>4823700</v>
      </c>
      <c r="H72" s="20">
        <v>4727468</v>
      </c>
      <c r="I72" s="20">
        <v>13875391</v>
      </c>
      <c r="J72" s="20">
        <v>4671681</v>
      </c>
      <c r="K72" s="20">
        <v>4503344</v>
      </c>
      <c r="L72" s="20">
        <v>4604131</v>
      </c>
      <c r="M72" s="20">
        <v>13779156</v>
      </c>
      <c r="N72" s="20"/>
      <c r="O72" s="20"/>
      <c r="P72" s="20"/>
      <c r="Q72" s="20"/>
      <c r="R72" s="20"/>
      <c r="S72" s="20"/>
      <c r="T72" s="20"/>
      <c r="U72" s="20"/>
      <c r="V72" s="20">
        <v>27654547</v>
      </c>
      <c r="W72" s="20">
        <v>27010540</v>
      </c>
      <c r="X72" s="20"/>
      <c r="Y72" s="19"/>
      <c r="Z72" s="22">
        <v>54205886</v>
      </c>
    </row>
    <row r="73" spans="1:26" ht="13.5" hidden="1">
      <c r="A73" s="38" t="s">
        <v>109</v>
      </c>
      <c r="B73" s="18"/>
      <c r="C73" s="18"/>
      <c r="D73" s="19">
        <v>50492692</v>
      </c>
      <c r="E73" s="20">
        <v>50492692</v>
      </c>
      <c r="F73" s="20">
        <v>4395155</v>
      </c>
      <c r="G73" s="20">
        <v>4175690</v>
      </c>
      <c r="H73" s="20">
        <v>4052800</v>
      </c>
      <c r="I73" s="20">
        <v>12623645</v>
      </c>
      <c r="J73" s="20">
        <v>3924700</v>
      </c>
      <c r="K73" s="20">
        <v>3898268</v>
      </c>
      <c r="L73" s="20">
        <v>3887701</v>
      </c>
      <c r="M73" s="20">
        <v>11710669</v>
      </c>
      <c r="N73" s="20"/>
      <c r="O73" s="20"/>
      <c r="P73" s="20"/>
      <c r="Q73" s="20"/>
      <c r="R73" s="20"/>
      <c r="S73" s="20"/>
      <c r="T73" s="20"/>
      <c r="U73" s="20"/>
      <c r="V73" s="20">
        <v>24334314</v>
      </c>
      <c r="W73" s="20">
        <v>26574799</v>
      </c>
      <c r="X73" s="20"/>
      <c r="Y73" s="19"/>
      <c r="Z73" s="22">
        <v>50492692</v>
      </c>
    </row>
    <row r="74" spans="1:26" ht="13.5" hidden="1">
      <c r="A74" s="38" t="s">
        <v>110</v>
      </c>
      <c r="B74" s="18">
        <v>336862202</v>
      </c>
      <c r="C74" s="18"/>
      <c r="D74" s="19"/>
      <c r="E74" s="20"/>
      <c r="F74" s="20">
        <v>165949</v>
      </c>
      <c r="G74" s="20">
        <v>154162</v>
      </c>
      <c r="H74" s="20">
        <v>138446</v>
      </c>
      <c r="I74" s="20">
        <v>458557</v>
      </c>
      <c r="J74" s="20">
        <v>162287</v>
      </c>
      <c r="K74" s="20">
        <v>114923</v>
      </c>
      <c r="L74" s="20">
        <v>89855</v>
      </c>
      <c r="M74" s="20">
        <v>367065</v>
      </c>
      <c r="N74" s="20"/>
      <c r="O74" s="20"/>
      <c r="P74" s="20"/>
      <c r="Q74" s="20"/>
      <c r="R74" s="20"/>
      <c r="S74" s="20"/>
      <c r="T74" s="20"/>
      <c r="U74" s="20"/>
      <c r="V74" s="20">
        <v>825622</v>
      </c>
      <c r="W74" s="20"/>
      <c r="X74" s="20"/>
      <c r="Y74" s="19"/>
      <c r="Z74" s="22"/>
    </row>
    <row r="75" spans="1:26" ht="13.5" hidden="1">
      <c r="A75" s="39" t="s">
        <v>111</v>
      </c>
      <c r="B75" s="27">
        <v>48616972</v>
      </c>
      <c r="C75" s="27"/>
      <c r="D75" s="28">
        <v>43508704</v>
      </c>
      <c r="E75" s="29">
        <v>43508704</v>
      </c>
      <c r="F75" s="29">
        <v>4103847</v>
      </c>
      <c r="G75" s="29">
        <v>4095095</v>
      </c>
      <c r="H75" s="29">
        <v>4505212</v>
      </c>
      <c r="I75" s="29">
        <v>12704154</v>
      </c>
      <c r="J75" s="29">
        <v>4595439</v>
      </c>
      <c r="K75" s="29">
        <v>4679165</v>
      </c>
      <c r="L75" s="29">
        <v>4820206</v>
      </c>
      <c r="M75" s="29">
        <v>14094810</v>
      </c>
      <c r="N75" s="29"/>
      <c r="O75" s="29"/>
      <c r="P75" s="29"/>
      <c r="Q75" s="29"/>
      <c r="R75" s="29"/>
      <c r="S75" s="29"/>
      <c r="T75" s="29"/>
      <c r="U75" s="29"/>
      <c r="V75" s="29">
        <v>26798964</v>
      </c>
      <c r="W75" s="29">
        <v>22295484</v>
      </c>
      <c r="X75" s="29"/>
      <c r="Y75" s="28"/>
      <c r="Z75" s="30">
        <v>43508704</v>
      </c>
    </row>
    <row r="76" spans="1:26" ht="13.5" hidden="1">
      <c r="A76" s="41" t="s">
        <v>113</v>
      </c>
      <c r="B76" s="31">
        <v>386236725</v>
      </c>
      <c r="C76" s="31"/>
      <c r="D76" s="32">
        <v>511565781</v>
      </c>
      <c r="E76" s="33">
        <v>511565781</v>
      </c>
      <c r="F76" s="33">
        <v>34687294</v>
      </c>
      <c r="G76" s="33">
        <v>52188920</v>
      </c>
      <c r="H76" s="33">
        <v>24628513</v>
      </c>
      <c r="I76" s="33">
        <v>111504727</v>
      </c>
      <c r="J76" s="33">
        <v>28280671</v>
      </c>
      <c r="K76" s="33">
        <v>33000500</v>
      </c>
      <c r="L76" s="33">
        <v>22413148</v>
      </c>
      <c r="M76" s="33">
        <v>83694319</v>
      </c>
      <c r="N76" s="33"/>
      <c r="O76" s="33"/>
      <c r="P76" s="33"/>
      <c r="Q76" s="33"/>
      <c r="R76" s="33"/>
      <c r="S76" s="33"/>
      <c r="T76" s="33"/>
      <c r="U76" s="33"/>
      <c r="V76" s="33">
        <v>195199046</v>
      </c>
      <c r="W76" s="33">
        <v>262145397</v>
      </c>
      <c r="X76" s="33"/>
      <c r="Y76" s="32"/>
      <c r="Z76" s="34">
        <v>511565781</v>
      </c>
    </row>
    <row r="77" spans="1:26" ht="13.5" hidden="1">
      <c r="A77" s="36" t="s">
        <v>31</v>
      </c>
      <c r="B77" s="18"/>
      <c r="C77" s="18"/>
      <c r="D77" s="19">
        <v>132629469</v>
      </c>
      <c r="E77" s="20">
        <v>132629469</v>
      </c>
      <c r="F77" s="20">
        <v>9984483</v>
      </c>
      <c r="G77" s="20">
        <v>10441228</v>
      </c>
      <c r="H77" s="20">
        <v>6356853</v>
      </c>
      <c r="I77" s="20">
        <v>26782564</v>
      </c>
      <c r="J77" s="20">
        <v>7069075</v>
      </c>
      <c r="K77" s="20">
        <v>9773609</v>
      </c>
      <c r="L77" s="20">
        <v>6216346</v>
      </c>
      <c r="M77" s="20">
        <v>23059030</v>
      </c>
      <c r="N77" s="20"/>
      <c r="O77" s="20"/>
      <c r="P77" s="20"/>
      <c r="Q77" s="20"/>
      <c r="R77" s="20"/>
      <c r="S77" s="20"/>
      <c r="T77" s="20"/>
      <c r="U77" s="20"/>
      <c r="V77" s="20">
        <v>49841594</v>
      </c>
      <c r="W77" s="20">
        <v>67964289</v>
      </c>
      <c r="X77" s="20"/>
      <c r="Y77" s="19"/>
      <c r="Z77" s="22">
        <v>132629469</v>
      </c>
    </row>
    <row r="78" spans="1:26" ht="13.5" hidden="1">
      <c r="A78" s="37" t="s">
        <v>32</v>
      </c>
      <c r="B78" s="18">
        <v>383962116</v>
      </c>
      <c r="C78" s="18"/>
      <c r="D78" s="19">
        <v>341953913</v>
      </c>
      <c r="E78" s="20">
        <v>341953913</v>
      </c>
      <c r="F78" s="20">
        <v>24702811</v>
      </c>
      <c r="G78" s="20">
        <v>37652597</v>
      </c>
      <c r="H78" s="20">
        <v>17766147</v>
      </c>
      <c r="I78" s="20">
        <v>80121555</v>
      </c>
      <c r="J78" s="20">
        <v>20675016</v>
      </c>
      <c r="K78" s="20">
        <v>18547726</v>
      </c>
      <c r="L78" s="20">
        <v>15756570</v>
      </c>
      <c r="M78" s="20">
        <v>54979312</v>
      </c>
      <c r="N78" s="20"/>
      <c r="O78" s="20"/>
      <c r="P78" s="20"/>
      <c r="Q78" s="20"/>
      <c r="R78" s="20"/>
      <c r="S78" s="20"/>
      <c r="T78" s="20"/>
      <c r="U78" s="20"/>
      <c r="V78" s="20">
        <v>135100867</v>
      </c>
      <c r="W78" s="20">
        <v>175229946</v>
      </c>
      <c r="X78" s="20"/>
      <c r="Y78" s="19"/>
      <c r="Z78" s="22">
        <v>341953913</v>
      </c>
    </row>
    <row r="79" spans="1:26" ht="13.5" hidden="1">
      <c r="A79" s="38" t="s">
        <v>106</v>
      </c>
      <c r="B79" s="18"/>
      <c r="C79" s="18"/>
      <c r="D79" s="19">
        <v>191170593</v>
      </c>
      <c r="E79" s="20">
        <v>191170593</v>
      </c>
      <c r="F79" s="20">
        <v>14982333</v>
      </c>
      <c r="G79" s="20">
        <v>22916188</v>
      </c>
      <c r="H79" s="20">
        <v>12160918</v>
      </c>
      <c r="I79" s="20">
        <v>50059439</v>
      </c>
      <c r="J79" s="20">
        <v>13512536</v>
      </c>
      <c r="K79" s="20">
        <v>10496795</v>
      </c>
      <c r="L79" s="20">
        <v>8912554</v>
      </c>
      <c r="M79" s="20">
        <v>32921885</v>
      </c>
      <c r="N79" s="20"/>
      <c r="O79" s="20"/>
      <c r="P79" s="20"/>
      <c r="Q79" s="20"/>
      <c r="R79" s="20"/>
      <c r="S79" s="20"/>
      <c r="T79" s="20"/>
      <c r="U79" s="20"/>
      <c r="V79" s="20">
        <v>82981324</v>
      </c>
      <c r="W79" s="20">
        <v>97962946</v>
      </c>
      <c r="X79" s="20"/>
      <c r="Y79" s="19"/>
      <c r="Z79" s="22">
        <v>191170593</v>
      </c>
    </row>
    <row r="80" spans="1:26" ht="13.5" hidden="1">
      <c r="A80" s="38" t="s">
        <v>107</v>
      </c>
      <c r="B80" s="18"/>
      <c r="C80" s="18"/>
      <c r="D80" s="19">
        <v>61789529</v>
      </c>
      <c r="E80" s="20">
        <v>61789529</v>
      </c>
      <c r="F80" s="20">
        <v>3001100</v>
      </c>
      <c r="G80" s="20">
        <v>5737019</v>
      </c>
      <c r="H80" s="20">
        <v>2036342</v>
      </c>
      <c r="I80" s="20">
        <v>10774461</v>
      </c>
      <c r="J80" s="20">
        <v>2791276</v>
      </c>
      <c r="K80" s="20">
        <v>3580832</v>
      </c>
      <c r="L80" s="20">
        <v>3007290</v>
      </c>
      <c r="M80" s="20">
        <v>9379398</v>
      </c>
      <c r="N80" s="20"/>
      <c r="O80" s="20"/>
      <c r="P80" s="20"/>
      <c r="Q80" s="20"/>
      <c r="R80" s="20"/>
      <c r="S80" s="20"/>
      <c r="T80" s="20"/>
      <c r="U80" s="20"/>
      <c r="V80" s="20">
        <v>20153859</v>
      </c>
      <c r="W80" s="20">
        <v>31663261</v>
      </c>
      <c r="X80" s="20"/>
      <c r="Y80" s="19"/>
      <c r="Z80" s="22">
        <v>61789529</v>
      </c>
    </row>
    <row r="81" spans="1:26" ht="13.5" hidden="1">
      <c r="A81" s="38" t="s">
        <v>108</v>
      </c>
      <c r="B81" s="18"/>
      <c r="C81" s="18"/>
      <c r="D81" s="19">
        <v>46075002</v>
      </c>
      <c r="E81" s="20">
        <v>46075002</v>
      </c>
      <c r="F81" s="20">
        <v>3324223</v>
      </c>
      <c r="G81" s="20">
        <v>4823700</v>
      </c>
      <c r="H81" s="20">
        <v>2190118</v>
      </c>
      <c r="I81" s="20">
        <v>10338041</v>
      </c>
      <c r="J81" s="20">
        <v>2706011</v>
      </c>
      <c r="K81" s="20">
        <v>2788833</v>
      </c>
      <c r="L81" s="20">
        <v>2345235</v>
      </c>
      <c r="M81" s="20">
        <v>7840079</v>
      </c>
      <c r="N81" s="20"/>
      <c r="O81" s="20"/>
      <c r="P81" s="20"/>
      <c r="Q81" s="20"/>
      <c r="R81" s="20"/>
      <c r="S81" s="20"/>
      <c r="T81" s="20"/>
      <c r="U81" s="20"/>
      <c r="V81" s="20">
        <v>18178120</v>
      </c>
      <c r="W81" s="20">
        <v>23610550</v>
      </c>
      <c r="X81" s="20"/>
      <c r="Y81" s="19"/>
      <c r="Z81" s="22">
        <v>46075002</v>
      </c>
    </row>
    <row r="82" spans="1:26" ht="13.5" hidden="1">
      <c r="A82" s="38" t="s">
        <v>109</v>
      </c>
      <c r="B82" s="18"/>
      <c r="C82" s="18"/>
      <c r="D82" s="19">
        <v>42918789</v>
      </c>
      <c r="E82" s="20">
        <v>42918789</v>
      </c>
      <c r="F82" s="20">
        <v>3395155</v>
      </c>
      <c r="G82" s="20">
        <v>4175690</v>
      </c>
      <c r="H82" s="20">
        <v>1378769</v>
      </c>
      <c r="I82" s="20">
        <v>8949614</v>
      </c>
      <c r="J82" s="20">
        <v>1665193</v>
      </c>
      <c r="K82" s="20">
        <v>1681266</v>
      </c>
      <c r="L82" s="20">
        <v>1491491</v>
      </c>
      <c r="M82" s="20">
        <v>4837950</v>
      </c>
      <c r="N82" s="20"/>
      <c r="O82" s="20"/>
      <c r="P82" s="20"/>
      <c r="Q82" s="20"/>
      <c r="R82" s="20"/>
      <c r="S82" s="20"/>
      <c r="T82" s="20"/>
      <c r="U82" s="20"/>
      <c r="V82" s="20">
        <v>13787564</v>
      </c>
      <c r="W82" s="20">
        <v>21993189</v>
      </c>
      <c r="X82" s="20"/>
      <c r="Y82" s="19"/>
      <c r="Z82" s="22">
        <v>42918789</v>
      </c>
    </row>
    <row r="83" spans="1:26" ht="13.5" hidden="1">
      <c r="A83" s="38" t="s">
        <v>110</v>
      </c>
      <c r="B83" s="18">
        <v>383962116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2274609</v>
      </c>
      <c r="C84" s="27"/>
      <c r="D84" s="28">
        <v>36982399</v>
      </c>
      <c r="E84" s="29">
        <v>36982399</v>
      </c>
      <c r="F84" s="29"/>
      <c r="G84" s="29">
        <v>4095095</v>
      </c>
      <c r="H84" s="29">
        <v>505513</v>
      </c>
      <c r="I84" s="29">
        <v>4600608</v>
      </c>
      <c r="J84" s="29">
        <v>536580</v>
      </c>
      <c r="K84" s="29">
        <v>4679165</v>
      </c>
      <c r="L84" s="29">
        <v>440232</v>
      </c>
      <c r="M84" s="29">
        <v>5655977</v>
      </c>
      <c r="N84" s="29"/>
      <c r="O84" s="29"/>
      <c r="P84" s="29"/>
      <c r="Q84" s="29"/>
      <c r="R84" s="29"/>
      <c r="S84" s="29"/>
      <c r="T84" s="29"/>
      <c r="U84" s="29"/>
      <c r="V84" s="29">
        <v>10256585</v>
      </c>
      <c r="W84" s="29">
        <v>18951162</v>
      </c>
      <c r="X84" s="29"/>
      <c r="Y84" s="28"/>
      <c r="Z84" s="30">
        <v>36982399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18796636</v>
      </c>
      <c r="C5" s="18">
        <v>0</v>
      </c>
      <c r="D5" s="58">
        <v>21272655</v>
      </c>
      <c r="E5" s="59">
        <v>21272655</v>
      </c>
      <c r="F5" s="59">
        <v>2771631</v>
      </c>
      <c r="G5" s="59">
        <v>1670625</v>
      </c>
      <c r="H5" s="59">
        <v>1517006</v>
      </c>
      <c r="I5" s="59">
        <v>5959262</v>
      </c>
      <c r="J5" s="59">
        <v>1517454</v>
      </c>
      <c r="K5" s="59">
        <v>1520628</v>
      </c>
      <c r="L5" s="59">
        <v>1522109</v>
      </c>
      <c r="M5" s="59">
        <v>4560191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10519453</v>
      </c>
      <c r="W5" s="59">
        <v>7922777</v>
      </c>
      <c r="X5" s="59">
        <v>2596676</v>
      </c>
      <c r="Y5" s="60">
        <v>32.77</v>
      </c>
      <c r="Z5" s="61">
        <v>21272655</v>
      </c>
    </row>
    <row r="6" spans="1:26" ht="13.5">
      <c r="A6" s="57" t="s">
        <v>32</v>
      </c>
      <c r="B6" s="18">
        <v>139413332</v>
      </c>
      <c r="C6" s="18">
        <v>0</v>
      </c>
      <c r="D6" s="58">
        <v>155103974</v>
      </c>
      <c r="E6" s="59">
        <v>155103974</v>
      </c>
      <c r="F6" s="59">
        <v>11933497</v>
      </c>
      <c r="G6" s="59">
        <v>15334420</v>
      </c>
      <c r="H6" s="59">
        <v>14037032</v>
      </c>
      <c r="I6" s="59">
        <v>41304949</v>
      </c>
      <c r="J6" s="59">
        <v>12394527</v>
      </c>
      <c r="K6" s="59">
        <v>14307836</v>
      </c>
      <c r="L6" s="59">
        <v>12229520</v>
      </c>
      <c r="M6" s="59">
        <v>38931883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80236832</v>
      </c>
      <c r="W6" s="59">
        <v>61073322</v>
      </c>
      <c r="X6" s="59">
        <v>19163510</v>
      </c>
      <c r="Y6" s="60">
        <v>31.38</v>
      </c>
      <c r="Z6" s="61">
        <v>155103974</v>
      </c>
    </row>
    <row r="7" spans="1:26" ht="13.5">
      <c r="A7" s="57" t="s">
        <v>33</v>
      </c>
      <c r="B7" s="18">
        <v>831922</v>
      </c>
      <c r="C7" s="18">
        <v>0</v>
      </c>
      <c r="D7" s="58">
        <v>1395102</v>
      </c>
      <c r="E7" s="59">
        <v>1395102</v>
      </c>
      <c r="F7" s="59">
        <v>20866</v>
      </c>
      <c r="G7" s="59">
        <v>10394</v>
      </c>
      <c r="H7" s="59">
        <v>1943</v>
      </c>
      <c r="I7" s="59">
        <v>33203</v>
      </c>
      <c r="J7" s="59">
        <v>500023</v>
      </c>
      <c r="K7" s="59">
        <v>4352</v>
      </c>
      <c r="L7" s="59">
        <v>11042</v>
      </c>
      <c r="M7" s="59">
        <v>515417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548620</v>
      </c>
      <c r="W7" s="59">
        <v>500109</v>
      </c>
      <c r="X7" s="59">
        <v>48511</v>
      </c>
      <c r="Y7" s="60">
        <v>9.7</v>
      </c>
      <c r="Z7" s="61">
        <v>1395102</v>
      </c>
    </row>
    <row r="8" spans="1:26" ht="13.5">
      <c r="A8" s="57" t="s">
        <v>34</v>
      </c>
      <c r="B8" s="18">
        <v>82580000</v>
      </c>
      <c r="C8" s="18">
        <v>0</v>
      </c>
      <c r="D8" s="58">
        <v>90366999</v>
      </c>
      <c r="E8" s="59">
        <v>90366999</v>
      </c>
      <c r="F8" s="59">
        <v>36476000</v>
      </c>
      <c r="G8" s="59">
        <v>1539130</v>
      </c>
      <c r="H8" s="59">
        <v>0</v>
      </c>
      <c r="I8" s="59">
        <v>38015130</v>
      </c>
      <c r="J8" s="59">
        <v>0</v>
      </c>
      <c r="K8" s="59">
        <v>474000</v>
      </c>
      <c r="L8" s="59">
        <v>15955026</v>
      </c>
      <c r="M8" s="59">
        <v>16429026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54444156</v>
      </c>
      <c r="W8" s="59">
        <v>67775250</v>
      </c>
      <c r="X8" s="59">
        <v>-13331094</v>
      </c>
      <c r="Y8" s="60">
        <v>-19.67</v>
      </c>
      <c r="Z8" s="61">
        <v>90366999</v>
      </c>
    </row>
    <row r="9" spans="1:26" ht="13.5">
      <c r="A9" s="57" t="s">
        <v>35</v>
      </c>
      <c r="B9" s="18">
        <v>42633958</v>
      </c>
      <c r="C9" s="18">
        <v>0</v>
      </c>
      <c r="D9" s="58">
        <v>63957150</v>
      </c>
      <c r="E9" s="59">
        <v>63957150</v>
      </c>
      <c r="F9" s="59">
        <v>5477042</v>
      </c>
      <c r="G9" s="59">
        <v>7617628</v>
      </c>
      <c r="H9" s="59">
        <v>5873784</v>
      </c>
      <c r="I9" s="59">
        <v>18968454</v>
      </c>
      <c r="J9" s="59">
        <v>6043387</v>
      </c>
      <c r="K9" s="59">
        <v>6379520</v>
      </c>
      <c r="L9" s="59">
        <v>5254675</v>
      </c>
      <c r="M9" s="59">
        <v>17677582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36646036</v>
      </c>
      <c r="W9" s="59">
        <v>23214158</v>
      </c>
      <c r="X9" s="59">
        <v>13431878</v>
      </c>
      <c r="Y9" s="60">
        <v>57.86</v>
      </c>
      <c r="Z9" s="61">
        <v>63957150</v>
      </c>
    </row>
    <row r="10" spans="1:26" ht="25.5">
      <c r="A10" s="62" t="s">
        <v>98</v>
      </c>
      <c r="B10" s="63">
        <f>SUM(B5:B9)</f>
        <v>284255848</v>
      </c>
      <c r="C10" s="63">
        <f>SUM(C5:C9)</f>
        <v>0</v>
      </c>
      <c r="D10" s="64">
        <f aca="true" t="shared" si="0" ref="D10:Z10">SUM(D5:D9)</f>
        <v>332095880</v>
      </c>
      <c r="E10" s="65">
        <f t="shared" si="0"/>
        <v>332095880</v>
      </c>
      <c r="F10" s="65">
        <f t="shared" si="0"/>
        <v>56679036</v>
      </c>
      <c r="G10" s="65">
        <f t="shared" si="0"/>
        <v>26172197</v>
      </c>
      <c r="H10" s="65">
        <f t="shared" si="0"/>
        <v>21429765</v>
      </c>
      <c r="I10" s="65">
        <f t="shared" si="0"/>
        <v>104280998</v>
      </c>
      <c r="J10" s="65">
        <f t="shared" si="0"/>
        <v>20455391</v>
      </c>
      <c r="K10" s="65">
        <f t="shared" si="0"/>
        <v>22686336</v>
      </c>
      <c r="L10" s="65">
        <f t="shared" si="0"/>
        <v>34972372</v>
      </c>
      <c r="M10" s="65">
        <f t="shared" si="0"/>
        <v>78114099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182395097</v>
      </c>
      <c r="W10" s="65">
        <f t="shared" si="0"/>
        <v>160485616</v>
      </c>
      <c r="X10" s="65">
        <f t="shared" si="0"/>
        <v>21909481</v>
      </c>
      <c r="Y10" s="66">
        <f>+IF(W10&lt;&gt;0,(X10/W10)*100,0)</f>
        <v>13.651990468728362</v>
      </c>
      <c r="Z10" s="67">
        <f t="shared" si="0"/>
        <v>332095880</v>
      </c>
    </row>
    <row r="11" spans="1:26" ht="13.5">
      <c r="A11" s="57" t="s">
        <v>36</v>
      </c>
      <c r="B11" s="18">
        <v>107855688</v>
      </c>
      <c r="C11" s="18">
        <v>0</v>
      </c>
      <c r="D11" s="58">
        <v>105019841</v>
      </c>
      <c r="E11" s="59">
        <v>105019841</v>
      </c>
      <c r="F11" s="59">
        <v>8662169</v>
      </c>
      <c r="G11" s="59">
        <v>8157504</v>
      </c>
      <c r="H11" s="59">
        <v>8997607</v>
      </c>
      <c r="I11" s="59">
        <v>25817280</v>
      </c>
      <c r="J11" s="59">
        <v>8015410</v>
      </c>
      <c r="K11" s="59">
        <v>8379099</v>
      </c>
      <c r="L11" s="59">
        <v>8231181</v>
      </c>
      <c r="M11" s="59">
        <v>24625690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50442970</v>
      </c>
      <c r="W11" s="59">
        <v>48136109</v>
      </c>
      <c r="X11" s="59">
        <v>2306861</v>
      </c>
      <c r="Y11" s="60">
        <v>4.79</v>
      </c>
      <c r="Z11" s="61">
        <v>105019841</v>
      </c>
    </row>
    <row r="12" spans="1:26" ht="13.5">
      <c r="A12" s="57" t="s">
        <v>37</v>
      </c>
      <c r="B12" s="18">
        <v>6166398</v>
      </c>
      <c r="C12" s="18">
        <v>0</v>
      </c>
      <c r="D12" s="58">
        <v>10166195</v>
      </c>
      <c r="E12" s="59">
        <v>10166195</v>
      </c>
      <c r="F12" s="59">
        <v>684972</v>
      </c>
      <c r="G12" s="59">
        <v>696228</v>
      </c>
      <c r="H12" s="59">
        <v>694548</v>
      </c>
      <c r="I12" s="59">
        <v>2075748</v>
      </c>
      <c r="J12" s="59">
        <v>815996</v>
      </c>
      <c r="K12" s="59">
        <v>669789</v>
      </c>
      <c r="L12" s="59">
        <v>701364</v>
      </c>
      <c r="M12" s="59">
        <v>2187149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4262897</v>
      </c>
      <c r="W12" s="59">
        <v>5030886</v>
      </c>
      <c r="X12" s="59">
        <v>-767989</v>
      </c>
      <c r="Y12" s="60">
        <v>-15.27</v>
      </c>
      <c r="Z12" s="61">
        <v>10166195</v>
      </c>
    </row>
    <row r="13" spans="1:26" ht="13.5">
      <c r="A13" s="57" t="s">
        <v>99</v>
      </c>
      <c r="B13" s="18">
        <v>65522845</v>
      </c>
      <c r="C13" s="18">
        <v>0</v>
      </c>
      <c r="D13" s="58">
        <v>58872591</v>
      </c>
      <c r="E13" s="59">
        <v>58872591</v>
      </c>
      <c r="F13" s="59">
        <v>4906050</v>
      </c>
      <c r="G13" s="59">
        <v>4906050</v>
      </c>
      <c r="H13" s="59">
        <v>4906050</v>
      </c>
      <c r="I13" s="59">
        <v>14718150</v>
      </c>
      <c r="J13" s="59">
        <v>4906050</v>
      </c>
      <c r="K13" s="59">
        <v>4906050</v>
      </c>
      <c r="L13" s="59">
        <v>4906050</v>
      </c>
      <c r="M13" s="59">
        <v>14718150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29436300</v>
      </c>
      <c r="W13" s="59">
        <v>28663220</v>
      </c>
      <c r="X13" s="59">
        <v>773080</v>
      </c>
      <c r="Y13" s="60">
        <v>2.7</v>
      </c>
      <c r="Z13" s="61">
        <v>58872591</v>
      </c>
    </row>
    <row r="14" spans="1:26" ht="13.5">
      <c r="A14" s="57" t="s">
        <v>38</v>
      </c>
      <c r="B14" s="18">
        <v>21840999</v>
      </c>
      <c r="C14" s="18">
        <v>0</v>
      </c>
      <c r="D14" s="58">
        <v>17845133</v>
      </c>
      <c r="E14" s="59">
        <v>17845133</v>
      </c>
      <c r="F14" s="59">
        <v>0</v>
      </c>
      <c r="G14" s="59">
        <v>295</v>
      </c>
      <c r="H14" s="59">
        <v>4091</v>
      </c>
      <c r="I14" s="59">
        <v>4386</v>
      </c>
      <c r="J14" s="59">
        <v>6135338</v>
      </c>
      <c r="K14" s="59">
        <v>1956164</v>
      </c>
      <c r="L14" s="59">
        <v>5815</v>
      </c>
      <c r="M14" s="59">
        <v>8097317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8101703</v>
      </c>
      <c r="W14" s="59">
        <v>6600000</v>
      </c>
      <c r="X14" s="59">
        <v>1501703</v>
      </c>
      <c r="Y14" s="60">
        <v>22.75</v>
      </c>
      <c r="Z14" s="61">
        <v>17845133</v>
      </c>
    </row>
    <row r="15" spans="1:26" ht="13.5">
      <c r="A15" s="57" t="s">
        <v>39</v>
      </c>
      <c r="B15" s="18">
        <v>58205984</v>
      </c>
      <c r="C15" s="18">
        <v>0</v>
      </c>
      <c r="D15" s="58">
        <v>62871421</v>
      </c>
      <c r="E15" s="59">
        <v>62871421</v>
      </c>
      <c r="F15" s="59">
        <v>790924</v>
      </c>
      <c r="G15" s="59">
        <v>601675</v>
      </c>
      <c r="H15" s="59">
        <v>613225</v>
      </c>
      <c r="I15" s="59">
        <v>2005824</v>
      </c>
      <c r="J15" s="59">
        <v>852227</v>
      </c>
      <c r="K15" s="59">
        <v>5160394</v>
      </c>
      <c r="L15" s="59">
        <v>523112</v>
      </c>
      <c r="M15" s="59">
        <v>6535733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8541557</v>
      </c>
      <c r="W15" s="59">
        <v>24551106</v>
      </c>
      <c r="X15" s="59">
        <v>-16009549</v>
      </c>
      <c r="Y15" s="60">
        <v>-65.21</v>
      </c>
      <c r="Z15" s="61">
        <v>62871421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148867182</v>
      </c>
      <c r="C17" s="18">
        <v>0</v>
      </c>
      <c r="D17" s="58">
        <v>102215068</v>
      </c>
      <c r="E17" s="59">
        <v>102215068</v>
      </c>
      <c r="F17" s="59">
        <v>9523306</v>
      </c>
      <c r="G17" s="59">
        <v>6542732</v>
      </c>
      <c r="H17" s="59">
        <v>7564335</v>
      </c>
      <c r="I17" s="59">
        <v>23630373</v>
      </c>
      <c r="J17" s="59">
        <v>29519808</v>
      </c>
      <c r="K17" s="59">
        <v>9619634</v>
      </c>
      <c r="L17" s="59">
        <v>6651915</v>
      </c>
      <c r="M17" s="59">
        <v>45791357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69421730</v>
      </c>
      <c r="W17" s="59">
        <v>41513886</v>
      </c>
      <c r="X17" s="59">
        <v>27907844</v>
      </c>
      <c r="Y17" s="60">
        <v>67.23</v>
      </c>
      <c r="Z17" s="61">
        <v>102215068</v>
      </c>
    </row>
    <row r="18" spans="1:26" ht="13.5">
      <c r="A18" s="69" t="s">
        <v>42</v>
      </c>
      <c r="B18" s="70">
        <f>SUM(B11:B17)</f>
        <v>408459096</v>
      </c>
      <c r="C18" s="70">
        <f>SUM(C11:C17)</f>
        <v>0</v>
      </c>
      <c r="D18" s="71">
        <f aca="true" t="shared" si="1" ref="D18:Z18">SUM(D11:D17)</f>
        <v>356990249</v>
      </c>
      <c r="E18" s="72">
        <f t="shared" si="1"/>
        <v>356990249</v>
      </c>
      <c r="F18" s="72">
        <f t="shared" si="1"/>
        <v>24567421</v>
      </c>
      <c r="G18" s="72">
        <f t="shared" si="1"/>
        <v>20904484</v>
      </c>
      <c r="H18" s="72">
        <f t="shared" si="1"/>
        <v>22779856</v>
      </c>
      <c r="I18" s="72">
        <f t="shared" si="1"/>
        <v>68251761</v>
      </c>
      <c r="J18" s="72">
        <f t="shared" si="1"/>
        <v>50244829</v>
      </c>
      <c r="K18" s="72">
        <f t="shared" si="1"/>
        <v>30691130</v>
      </c>
      <c r="L18" s="72">
        <f t="shared" si="1"/>
        <v>21019437</v>
      </c>
      <c r="M18" s="72">
        <f t="shared" si="1"/>
        <v>101955396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170207157</v>
      </c>
      <c r="W18" s="72">
        <f t="shared" si="1"/>
        <v>154495207</v>
      </c>
      <c r="X18" s="72">
        <f t="shared" si="1"/>
        <v>15711950</v>
      </c>
      <c r="Y18" s="66">
        <f>+IF(W18&lt;&gt;0,(X18/W18)*100,0)</f>
        <v>10.169862421686648</v>
      </c>
      <c r="Z18" s="73">
        <f t="shared" si="1"/>
        <v>356990249</v>
      </c>
    </row>
    <row r="19" spans="1:26" ht="13.5">
      <c r="A19" s="69" t="s">
        <v>43</v>
      </c>
      <c r="B19" s="74">
        <f>+B10-B18</f>
        <v>-124203248</v>
      </c>
      <c r="C19" s="74">
        <f>+C10-C18</f>
        <v>0</v>
      </c>
      <c r="D19" s="75">
        <f aca="true" t="shared" si="2" ref="D19:Z19">+D10-D18</f>
        <v>-24894369</v>
      </c>
      <c r="E19" s="76">
        <f t="shared" si="2"/>
        <v>-24894369</v>
      </c>
      <c r="F19" s="76">
        <f t="shared" si="2"/>
        <v>32111615</v>
      </c>
      <c r="G19" s="76">
        <f t="shared" si="2"/>
        <v>5267713</v>
      </c>
      <c r="H19" s="76">
        <f t="shared" si="2"/>
        <v>-1350091</v>
      </c>
      <c r="I19" s="76">
        <f t="shared" si="2"/>
        <v>36029237</v>
      </c>
      <c r="J19" s="76">
        <f t="shared" si="2"/>
        <v>-29789438</v>
      </c>
      <c r="K19" s="76">
        <f t="shared" si="2"/>
        <v>-8004794</v>
      </c>
      <c r="L19" s="76">
        <f t="shared" si="2"/>
        <v>13952935</v>
      </c>
      <c r="M19" s="76">
        <f t="shared" si="2"/>
        <v>-23841297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12187940</v>
      </c>
      <c r="W19" s="76">
        <f>IF(E10=E18,0,W10-W18)</f>
        <v>5990409</v>
      </c>
      <c r="X19" s="76">
        <f t="shared" si="2"/>
        <v>6197531</v>
      </c>
      <c r="Y19" s="77">
        <f>+IF(W19&lt;&gt;0,(X19/W19)*100,0)</f>
        <v>103.45756024338237</v>
      </c>
      <c r="Z19" s="78">
        <f t="shared" si="2"/>
        <v>-24894369</v>
      </c>
    </row>
    <row r="20" spans="1:26" ht="13.5">
      <c r="A20" s="57" t="s">
        <v>44</v>
      </c>
      <c r="B20" s="18">
        <v>37345478</v>
      </c>
      <c r="C20" s="18">
        <v>0</v>
      </c>
      <c r="D20" s="58">
        <v>64927000</v>
      </c>
      <c r="E20" s="59">
        <v>64927000</v>
      </c>
      <c r="F20" s="59">
        <v>0</v>
      </c>
      <c r="G20" s="59">
        <v>4225217</v>
      </c>
      <c r="H20" s="59">
        <v>4108696</v>
      </c>
      <c r="I20" s="59">
        <v>8333913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8333913</v>
      </c>
      <c r="W20" s="59">
        <v>48695250</v>
      </c>
      <c r="X20" s="59">
        <v>-40361337</v>
      </c>
      <c r="Y20" s="60">
        <v>-82.89</v>
      </c>
      <c r="Z20" s="61">
        <v>64927000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-86857770</v>
      </c>
      <c r="C22" s="85">
        <f>SUM(C19:C21)</f>
        <v>0</v>
      </c>
      <c r="D22" s="86">
        <f aca="true" t="shared" si="3" ref="D22:Z22">SUM(D19:D21)</f>
        <v>40032631</v>
      </c>
      <c r="E22" s="87">
        <f t="shared" si="3"/>
        <v>40032631</v>
      </c>
      <c r="F22" s="87">
        <f t="shared" si="3"/>
        <v>32111615</v>
      </c>
      <c r="G22" s="87">
        <f t="shared" si="3"/>
        <v>9492930</v>
      </c>
      <c r="H22" s="87">
        <f t="shared" si="3"/>
        <v>2758605</v>
      </c>
      <c r="I22" s="87">
        <f t="shared" si="3"/>
        <v>44363150</v>
      </c>
      <c r="J22" s="87">
        <f t="shared" si="3"/>
        <v>-29789438</v>
      </c>
      <c r="K22" s="87">
        <f t="shared" si="3"/>
        <v>-8004794</v>
      </c>
      <c r="L22" s="87">
        <f t="shared" si="3"/>
        <v>13952935</v>
      </c>
      <c r="M22" s="87">
        <f t="shared" si="3"/>
        <v>-23841297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20521853</v>
      </c>
      <c r="W22" s="87">
        <f t="shared" si="3"/>
        <v>54685659</v>
      </c>
      <c r="X22" s="87">
        <f t="shared" si="3"/>
        <v>-34163806</v>
      </c>
      <c r="Y22" s="88">
        <f>+IF(W22&lt;&gt;0,(X22/W22)*100,0)</f>
        <v>-62.473062636037724</v>
      </c>
      <c r="Z22" s="89">
        <f t="shared" si="3"/>
        <v>40032631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-86857770</v>
      </c>
      <c r="C24" s="74">
        <f>SUM(C22:C23)</f>
        <v>0</v>
      </c>
      <c r="D24" s="75">
        <f aca="true" t="shared" si="4" ref="D24:Z24">SUM(D22:D23)</f>
        <v>40032631</v>
      </c>
      <c r="E24" s="76">
        <f t="shared" si="4"/>
        <v>40032631</v>
      </c>
      <c r="F24" s="76">
        <f t="shared" si="4"/>
        <v>32111615</v>
      </c>
      <c r="G24" s="76">
        <f t="shared" si="4"/>
        <v>9492930</v>
      </c>
      <c r="H24" s="76">
        <f t="shared" si="4"/>
        <v>2758605</v>
      </c>
      <c r="I24" s="76">
        <f t="shared" si="4"/>
        <v>44363150</v>
      </c>
      <c r="J24" s="76">
        <f t="shared" si="4"/>
        <v>-29789438</v>
      </c>
      <c r="K24" s="76">
        <f t="shared" si="4"/>
        <v>-8004794</v>
      </c>
      <c r="L24" s="76">
        <f t="shared" si="4"/>
        <v>13952935</v>
      </c>
      <c r="M24" s="76">
        <f t="shared" si="4"/>
        <v>-23841297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20521853</v>
      </c>
      <c r="W24" s="76">
        <f t="shared" si="4"/>
        <v>54685659</v>
      </c>
      <c r="X24" s="76">
        <f t="shared" si="4"/>
        <v>-34163806</v>
      </c>
      <c r="Y24" s="77">
        <f>+IF(W24&lt;&gt;0,(X24/W24)*100,0)</f>
        <v>-62.473062636037724</v>
      </c>
      <c r="Z24" s="78">
        <f t="shared" si="4"/>
        <v>40032631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35028417</v>
      </c>
      <c r="C27" s="21">
        <v>0</v>
      </c>
      <c r="D27" s="98">
        <v>64927000</v>
      </c>
      <c r="E27" s="99">
        <v>64927000</v>
      </c>
      <c r="F27" s="99">
        <v>0</v>
      </c>
      <c r="G27" s="99">
        <v>3361973</v>
      </c>
      <c r="H27" s="99">
        <v>1416312</v>
      </c>
      <c r="I27" s="99">
        <v>4778285</v>
      </c>
      <c r="J27" s="99">
        <v>354488</v>
      </c>
      <c r="K27" s="99">
        <v>3808547</v>
      </c>
      <c r="L27" s="99">
        <v>2222905</v>
      </c>
      <c r="M27" s="99">
        <v>6385940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11164225</v>
      </c>
      <c r="W27" s="99">
        <v>32463500</v>
      </c>
      <c r="X27" s="99">
        <v>-21299275</v>
      </c>
      <c r="Y27" s="100">
        <v>-65.61</v>
      </c>
      <c r="Z27" s="101">
        <v>64927000</v>
      </c>
    </row>
    <row r="28" spans="1:26" ht="13.5">
      <c r="A28" s="102" t="s">
        <v>44</v>
      </c>
      <c r="B28" s="18">
        <v>0</v>
      </c>
      <c r="C28" s="18">
        <v>0</v>
      </c>
      <c r="D28" s="58">
        <v>64927000</v>
      </c>
      <c r="E28" s="59">
        <v>64927000</v>
      </c>
      <c r="F28" s="59">
        <v>0</v>
      </c>
      <c r="G28" s="59">
        <v>3361973</v>
      </c>
      <c r="H28" s="59">
        <v>1416312</v>
      </c>
      <c r="I28" s="59">
        <v>4778285</v>
      </c>
      <c r="J28" s="59">
        <v>354488</v>
      </c>
      <c r="K28" s="59">
        <v>3808547</v>
      </c>
      <c r="L28" s="59">
        <v>2222905</v>
      </c>
      <c r="M28" s="59">
        <v>6385940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11164225</v>
      </c>
      <c r="W28" s="59">
        <v>32463500</v>
      </c>
      <c r="X28" s="59">
        <v>-21299275</v>
      </c>
      <c r="Y28" s="60">
        <v>-65.61</v>
      </c>
      <c r="Z28" s="61">
        <v>64927000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35028417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35028417</v>
      </c>
      <c r="C32" s="21">
        <f>SUM(C28:C31)</f>
        <v>0</v>
      </c>
      <c r="D32" s="98">
        <f aca="true" t="shared" si="5" ref="D32:Z32">SUM(D28:D31)</f>
        <v>64927000</v>
      </c>
      <c r="E32" s="99">
        <f t="shared" si="5"/>
        <v>64927000</v>
      </c>
      <c r="F32" s="99">
        <f t="shared" si="5"/>
        <v>0</v>
      </c>
      <c r="G32" s="99">
        <f t="shared" si="5"/>
        <v>3361973</v>
      </c>
      <c r="H32" s="99">
        <f t="shared" si="5"/>
        <v>1416312</v>
      </c>
      <c r="I32" s="99">
        <f t="shared" si="5"/>
        <v>4778285</v>
      </c>
      <c r="J32" s="99">
        <f t="shared" si="5"/>
        <v>354488</v>
      </c>
      <c r="K32" s="99">
        <f t="shared" si="5"/>
        <v>3808547</v>
      </c>
      <c r="L32" s="99">
        <f t="shared" si="5"/>
        <v>2222905</v>
      </c>
      <c r="M32" s="99">
        <f t="shared" si="5"/>
        <v>6385940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11164225</v>
      </c>
      <c r="W32" s="99">
        <f t="shared" si="5"/>
        <v>32463500</v>
      </c>
      <c r="X32" s="99">
        <f t="shared" si="5"/>
        <v>-21299275</v>
      </c>
      <c r="Y32" s="100">
        <f>+IF(W32&lt;&gt;0,(X32/W32)*100,0)</f>
        <v>-65.60991575153633</v>
      </c>
      <c r="Z32" s="101">
        <f t="shared" si="5"/>
        <v>64927000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47768564</v>
      </c>
      <c r="C35" s="18">
        <v>0</v>
      </c>
      <c r="D35" s="58">
        <v>317261834</v>
      </c>
      <c r="E35" s="59">
        <v>317261834</v>
      </c>
      <c r="F35" s="59">
        <v>345233151</v>
      </c>
      <c r="G35" s="59">
        <v>387160653</v>
      </c>
      <c r="H35" s="59">
        <v>387160653</v>
      </c>
      <c r="I35" s="59">
        <v>387160653</v>
      </c>
      <c r="J35" s="59">
        <v>406418775</v>
      </c>
      <c r="K35" s="59">
        <v>439774725</v>
      </c>
      <c r="L35" s="59">
        <v>450897712</v>
      </c>
      <c r="M35" s="59">
        <v>450897712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450897712</v>
      </c>
      <c r="W35" s="59">
        <v>158630917</v>
      </c>
      <c r="X35" s="59">
        <v>292266795</v>
      </c>
      <c r="Y35" s="60">
        <v>184.24</v>
      </c>
      <c r="Z35" s="61">
        <v>317261834</v>
      </c>
    </row>
    <row r="36" spans="1:26" ht="13.5">
      <c r="A36" s="57" t="s">
        <v>53</v>
      </c>
      <c r="B36" s="18">
        <v>1003629384</v>
      </c>
      <c r="C36" s="18">
        <v>0</v>
      </c>
      <c r="D36" s="58">
        <v>1008063861</v>
      </c>
      <c r="E36" s="59">
        <v>1008063861</v>
      </c>
      <c r="F36" s="59">
        <v>294700556</v>
      </c>
      <c r="G36" s="59">
        <v>294700556</v>
      </c>
      <c r="H36" s="59">
        <v>294700556</v>
      </c>
      <c r="I36" s="59">
        <v>294700556</v>
      </c>
      <c r="J36" s="59">
        <v>294700556</v>
      </c>
      <c r="K36" s="59">
        <v>294700556</v>
      </c>
      <c r="L36" s="59">
        <v>294700556</v>
      </c>
      <c r="M36" s="59">
        <v>294700556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294700556</v>
      </c>
      <c r="W36" s="59">
        <v>504031931</v>
      </c>
      <c r="X36" s="59">
        <v>-209331375</v>
      </c>
      <c r="Y36" s="60">
        <v>-41.53</v>
      </c>
      <c r="Z36" s="61">
        <v>1008063861</v>
      </c>
    </row>
    <row r="37" spans="1:26" ht="13.5">
      <c r="A37" s="57" t="s">
        <v>54</v>
      </c>
      <c r="B37" s="18">
        <v>281031729</v>
      </c>
      <c r="C37" s="18">
        <v>0</v>
      </c>
      <c r="D37" s="58">
        <v>218328350</v>
      </c>
      <c r="E37" s="59">
        <v>218328350</v>
      </c>
      <c r="F37" s="59">
        <v>3554</v>
      </c>
      <c r="G37" s="59">
        <v>13111</v>
      </c>
      <c r="H37" s="59">
        <v>13111</v>
      </c>
      <c r="I37" s="59">
        <v>13111</v>
      </c>
      <c r="J37" s="59">
        <v>429759</v>
      </c>
      <c r="K37" s="59">
        <v>666559</v>
      </c>
      <c r="L37" s="59">
        <v>945179</v>
      </c>
      <c r="M37" s="59">
        <v>945179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945179</v>
      </c>
      <c r="W37" s="59">
        <v>109164175</v>
      </c>
      <c r="X37" s="59">
        <v>-108218996</v>
      </c>
      <c r="Y37" s="60">
        <v>-99.13</v>
      </c>
      <c r="Z37" s="61">
        <v>218328350</v>
      </c>
    </row>
    <row r="38" spans="1:26" ht="13.5">
      <c r="A38" s="57" t="s">
        <v>55</v>
      </c>
      <c r="B38" s="18">
        <v>63751343</v>
      </c>
      <c r="C38" s="18">
        <v>0</v>
      </c>
      <c r="D38" s="58">
        <v>25563995</v>
      </c>
      <c r="E38" s="59">
        <v>25563995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173000</v>
      </c>
      <c r="M38" s="59">
        <v>173000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173000</v>
      </c>
      <c r="W38" s="59">
        <v>12781998</v>
      </c>
      <c r="X38" s="59">
        <v>-12608998</v>
      </c>
      <c r="Y38" s="60">
        <v>-98.65</v>
      </c>
      <c r="Z38" s="61">
        <v>25563995</v>
      </c>
    </row>
    <row r="39" spans="1:26" ht="13.5">
      <c r="A39" s="57" t="s">
        <v>56</v>
      </c>
      <c r="B39" s="18">
        <v>706614876</v>
      </c>
      <c r="C39" s="18">
        <v>0</v>
      </c>
      <c r="D39" s="58">
        <v>1081433350</v>
      </c>
      <c r="E39" s="59">
        <v>1081433350</v>
      </c>
      <c r="F39" s="59">
        <v>639930153</v>
      </c>
      <c r="G39" s="59">
        <v>681861209</v>
      </c>
      <c r="H39" s="59">
        <v>681848098</v>
      </c>
      <c r="I39" s="59">
        <v>681848098</v>
      </c>
      <c r="J39" s="59">
        <v>700689572</v>
      </c>
      <c r="K39" s="59">
        <v>733808722</v>
      </c>
      <c r="L39" s="59">
        <v>744480089</v>
      </c>
      <c r="M39" s="59">
        <v>744480089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744480089</v>
      </c>
      <c r="W39" s="59">
        <v>540716675</v>
      </c>
      <c r="X39" s="59">
        <v>203763414</v>
      </c>
      <c r="Y39" s="60">
        <v>37.68</v>
      </c>
      <c r="Z39" s="61">
        <v>1081433350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29762099</v>
      </c>
      <c r="C42" s="18">
        <v>0</v>
      </c>
      <c r="D42" s="58">
        <v>82263929</v>
      </c>
      <c r="E42" s="59">
        <v>82263929</v>
      </c>
      <c r="F42" s="59">
        <v>10474637</v>
      </c>
      <c r="G42" s="59">
        <v>-2044937</v>
      </c>
      <c r="H42" s="59">
        <v>-681888</v>
      </c>
      <c r="I42" s="59">
        <v>7747812</v>
      </c>
      <c r="J42" s="59">
        <v>-8389148</v>
      </c>
      <c r="K42" s="59">
        <v>-7233482</v>
      </c>
      <c r="L42" s="59">
        <v>-458779</v>
      </c>
      <c r="M42" s="59">
        <v>-16081409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-8333597</v>
      </c>
      <c r="W42" s="59">
        <v>59965213</v>
      </c>
      <c r="X42" s="59">
        <v>-68298810</v>
      </c>
      <c r="Y42" s="60">
        <v>-113.9</v>
      </c>
      <c r="Z42" s="61">
        <v>82263929</v>
      </c>
    </row>
    <row r="43" spans="1:26" ht="13.5">
      <c r="A43" s="57" t="s">
        <v>59</v>
      </c>
      <c r="B43" s="18">
        <v>-29367410</v>
      </c>
      <c r="C43" s="18">
        <v>0</v>
      </c>
      <c r="D43" s="58">
        <v>-64927000</v>
      </c>
      <c r="E43" s="59">
        <v>-64927000</v>
      </c>
      <c r="F43" s="59">
        <v>0</v>
      </c>
      <c r="G43" s="59">
        <v>-3361973</v>
      </c>
      <c r="H43" s="59">
        <v>-1416312</v>
      </c>
      <c r="I43" s="59">
        <v>-4778285</v>
      </c>
      <c r="J43" s="59">
        <v>-354488</v>
      </c>
      <c r="K43" s="59">
        <v>-3808547</v>
      </c>
      <c r="L43" s="59">
        <v>-2222905</v>
      </c>
      <c r="M43" s="59">
        <v>-6385940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-11164225</v>
      </c>
      <c r="W43" s="59">
        <v>-28122873</v>
      </c>
      <c r="X43" s="59">
        <v>16958648</v>
      </c>
      <c r="Y43" s="60">
        <v>-60.3</v>
      </c>
      <c r="Z43" s="61">
        <v>-64927000</v>
      </c>
    </row>
    <row r="44" spans="1:26" ht="13.5">
      <c r="A44" s="57" t="s">
        <v>60</v>
      </c>
      <c r="B44" s="18">
        <v>-2700424</v>
      </c>
      <c r="C44" s="18">
        <v>0</v>
      </c>
      <c r="D44" s="58">
        <v>-2235000</v>
      </c>
      <c r="E44" s="59">
        <v>-2235000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-1117500</v>
      </c>
      <c r="X44" s="59">
        <v>1117500</v>
      </c>
      <c r="Y44" s="60">
        <v>-100</v>
      </c>
      <c r="Z44" s="61">
        <v>-2235000</v>
      </c>
    </row>
    <row r="45" spans="1:26" ht="13.5">
      <c r="A45" s="69" t="s">
        <v>61</v>
      </c>
      <c r="B45" s="21">
        <v>-999804</v>
      </c>
      <c r="C45" s="21">
        <v>0</v>
      </c>
      <c r="D45" s="98">
        <v>12621689</v>
      </c>
      <c r="E45" s="99">
        <v>12621689</v>
      </c>
      <c r="F45" s="99">
        <v>30664403</v>
      </c>
      <c r="G45" s="99">
        <v>25257493</v>
      </c>
      <c r="H45" s="99">
        <v>23159293</v>
      </c>
      <c r="I45" s="99">
        <v>23159293</v>
      </c>
      <c r="J45" s="99">
        <v>14415657</v>
      </c>
      <c r="K45" s="99">
        <v>3373628</v>
      </c>
      <c r="L45" s="99">
        <v>691944</v>
      </c>
      <c r="M45" s="99">
        <v>691944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691944</v>
      </c>
      <c r="W45" s="99">
        <v>28244600</v>
      </c>
      <c r="X45" s="99">
        <v>-27552656</v>
      </c>
      <c r="Y45" s="100">
        <v>-97.55</v>
      </c>
      <c r="Z45" s="101">
        <v>12621689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14530253</v>
      </c>
      <c r="C49" s="51">
        <v>0</v>
      </c>
      <c r="D49" s="128">
        <v>13171232</v>
      </c>
      <c r="E49" s="53">
        <v>11107805</v>
      </c>
      <c r="F49" s="53">
        <v>0</v>
      </c>
      <c r="G49" s="53">
        <v>0</v>
      </c>
      <c r="H49" s="53">
        <v>0</v>
      </c>
      <c r="I49" s="53">
        <v>10069280</v>
      </c>
      <c r="J49" s="53">
        <v>0</v>
      </c>
      <c r="K49" s="53">
        <v>0</v>
      </c>
      <c r="L49" s="53">
        <v>0</v>
      </c>
      <c r="M49" s="53">
        <v>11799953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400027548</v>
      </c>
      <c r="W49" s="53">
        <v>0</v>
      </c>
      <c r="X49" s="53">
        <v>0</v>
      </c>
      <c r="Y49" s="53">
        <v>460706071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7488876</v>
      </c>
      <c r="C51" s="51">
        <v>0</v>
      </c>
      <c r="D51" s="128">
        <v>10345711</v>
      </c>
      <c r="E51" s="53">
        <v>11373118</v>
      </c>
      <c r="F51" s="53">
        <v>0</v>
      </c>
      <c r="G51" s="53">
        <v>0</v>
      </c>
      <c r="H51" s="53">
        <v>0</v>
      </c>
      <c r="I51" s="53">
        <v>203554545</v>
      </c>
      <c r="J51" s="53">
        <v>0</v>
      </c>
      <c r="K51" s="53">
        <v>0</v>
      </c>
      <c r="L51" s="53">
        <v>0</v>
      </c>
      <c r="M51" s="53">
        <v>17521706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250283956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49.772462841351945</v>
      </c>
      <c r="C58" s="5">
        <f>IF(C67=0,0,+(C76/C67)*100)</f>
        <v>0</v>
      </c>
      <c r="D58" s="6">
        <f aca="true" t="shared" si="6" ref="D58:Z58">IF(D67=0,0,+(D76/D67)*100)</f>
        <v>74.30305313382594</v>
      </c>
      <c r="E58" s="7">
        <f t="shared" si="6"/>
        <v>74.30305313382594</v>
      </c>
      <c r="F58" s="7">
        <f t="shared" si="6"/>
        <v>35.77690287620207</v>
      </c>
      <c r="G58" s="7">
        <f t="shared" si="6"/>
        <v>11.538787614851131</v>
      </c>
      <c r="H58" s="7">
        <f t="shared" si="6"/>
        <v>36.83796243708996</v>
      </c>
      <c r="I58" s="7">
        <f t="shared" si="6"/>
        <v>27.540441264752243</v>
      </c>
      <c r="J58" s="7">
        <f t="shared" si="6"/>
        <v>27.352087001447696</v>
      </c>
      <c r="K58" s="7">
        <f t="shared" si="6"/>
        <v>15.368192222781833</v>
      </c>
      <c r="L58" s="7">
        <f t="shared" si="6"/>
        <v>6.224966861911367</v>
      </c>
      <c r="M58" s="7">
        <f t="shared" si="6"/>
        <v>16.29413394268351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22.082583767642213</v>
      </c>
      <c r="W58" s="7">
        <f t="shared" si="6"/>
        <v>63.91616882403973</v>
      </c>
      <c r="X58" s="7">
        <f t="shared" si="6"/>
        <v>0</v>
      </c>
      <c r="Y58" s="7">
        <f t="shared" si="6"/>
        <v>0</v>
      </c>
      <c r="Z58" s="8">
        <f t="shared" si="6"/>
        <v>74.30305313382594</v>
      </c>
    </row>
    <row r="59" spans="1:26" ht="13.5">
      <c r="A59" s="36" t="s">
        <v>31</v>
      </c>
      <c r="B59" s="9">
        <f aca="true" t="shared" si="7" ref="B59:Z66">IF(B68=0,0,+(B77/B68)*100)</f>
        <v>92.25190613894955</v>
      </c>
      <c r="C59" s="9">
        <f t="shared" si="7"/>
        <v>0</v>
      </c>
      <c r="D59" s="2">
        <f t="shared" si="7"/>
        <v>74.27971731784302</v>
      </c>
      <c r="E59" s="10">
        <f t="shared" si="7"/>
        <v>74.27971731784302</v>
      </c>
      <c r="F59" s="10">
        <f t="shared" si="7"/>
        <v>34.21945417698099</v>
      </c>
      <c r="G59" s="10">
        <f t="shared" si="7"/>
        <v>35.894291058735504</v>
      </c>
      <c r="H59" s="10">
        <f t="shared" si="7"/>
        <v>90.62976679063894</v>
      </c>
      <c r="I59" s="10">
        <f t="shared" si="7"/>
        <v>49.04894263752794</v>
      </c>
      <c r="J59" s="10">
        <f t="shared" si="7"/>
        <v>30.297261070187297</v>
      </c>
      <c r="K59" s="10">
        <f t="shared" si="7"/>
        <v>32.93889103712414</v>
      </c>
      <c r="L59" s="10">
        <f t="shared" si="7"/>
        <v>12.35778777998159</v>
      </c>
      <c r="M59" s="10">
        <f t="shared" si="7"/>
        <v>25.190260671099086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38.70618557828055</v>
      </c>
      <c r="W59" s="10">
        <f t="shared" si="7"/>
        <v>80.5374554906695</v>
      </c>
      <c r="X59" s="10">
        <f t="shared" si="7"/>
        <v>0</v>
      </c>
      <c r="Y59" s="10">
        <f t="shared" si="7"/>
        <v>0</v>
      </c>
      <c r="Z59" s="11">
        <f t="shared" si="7"/>
        <v>74.27971731784302</v>
      </c>
    </row>
    <row r="60" spans="1:26" ht="13.5">
      <c r="A60" s="37" t="s">
        <v>32</v>
      </c>
      <c r="B60" s="12">
        <f t="shared" si="7"/>
        <v>57.85689778937354</v>
      </c>
      <c r="C60" s="12">
        <f t="shared" si="7"/>
        <v>0</v>
      </c>
      <c r="D60" s="3">
        <f t="shared" si="7"/>
        <v>74.30733850829637</v>
      </c>
      <c r="E60" s="13">
        <f t="shared" si="7"/>
        <v>74.30733850829637</v>
      </c>
      <c r="F60" s="13">
        <f t="shared" si="7"/>
        <v>45.49437604082022</v>
      </c>
      <c r="G60" s="13">
        <f t="shared" si="7"/>
        <v>10.967887927942497</v>
      </c>
      <c r="H60" s="13">
        <f t="shared" si="7"/>
        <v>40.21358646186744</v>
      </c>
      <c r="I60" s="13">
        <f t="shared" si="7"/>
        <v>30.881834523025315</v>
      </c>
      <c r="J60" s="13">
        <f t="shared" si="7"/>
        <v>34.605685235104175</v>
      </c>
      <c r="K60" s="13">
        <f t="shared" si="7"/>
        <v>16.768084286121255</v>
      </c>
      <c r="L60" s="13">
        <f t="shared" si="7"/>
        <v>7.118832137320188</v>
      </c>
      <c r="M60" s="13">
        <f t="shared" si="7"/>
        <v>19.415860260342406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25.318404894151353</v>
      </c>
      <c r="W60" s="13">
        <f t="shared" si="7"/>
        <v>64.17977066975332</v>
      </c>
      <c r="X60" s="13">
        <f t="shared" si="7"/>
        <v>0</v>
      </c>
      <c r="Y60" s="13">
        <f t="shared" si="7"/>
        <v>0</v>
      </c>
      <c r="Z60" s="14">
        <f t="shared" si="7"/>
        <v>74.30733850829637</v>
      </c>
    </row>
    <row r="61" spans="1:26" ht="13.5">
      <c r="A61" s="38" t="s">
        <v>106</v>
      </c>
      <c r="B61" s="12">
        <f t="shared" si="7"/>
        <v>70.72257375314103</v>
      </c>
      <c r="C61" s="12">
        <f t="shared" si="7"/>
        <v>0</v>
      </c>
      <c r="D61" s="3">
        <f t="shared" si="7"/>
        <v>74.99999906937626</v>
      </c>
      <c r="E61" s="13">
        <f t="shared" si="7"/>
        <v>74.99999906937626</v>
      </c>
      <c r="F61" s="13">
        <f t="shared" si="7"/>
        <v>297.3192697427127</v>
      </c>
      <c r="G61" s="13">
        <f t="shared" si="7"/>
        <v>18.988266360681166</v>
      </c>
      <c r="H61" s="13">
        <f t="shared" si="7"/>
        <v>103.25973851236438</v>
      </c>
      <c r="I61" s="13">
        <f t="shared" si="7"/>
        <v>95.97956480191263</v>
      </c>
      <c r="J61" s="13">
        <f t="shared" si="7"/>
        <v>251.52696610020345</v>
      </c>
      <c r="K61" s="13">
        <f t="shared" si="7"/>
        <v>32.48943575948432</v>
      </c>
      <c r="L61" s="13">
        <f t="shared" si="7"/>
        <v>18.500526018116123</v>
      </c>
      <c r="M61" s="13">
        <f t="shared" si="7"/>
        <v>68.73305213122539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84.99047700922424</v>
      </c>
      <c r="W61" s="13">
        <f t="shared" si="7"/>
        <v>64.40589500008035</v>
      </c>
      <c r="X61" s="13">
        <f t="shared" si="7"/>
        <v>0</v>
      </c>
      <c r="Y61" s="13">
        <f t="shared" si="7"/>
        <v>0</v>
      </c>
      <c r="Z61" s="14">
        <f t="shared" si="7"/>
        <v>74.99999906937626</v>
      </c>
    </row>
    <row r="62" spans="1:26" ht="13.5">
      <c r="A62" s="38" t="s">
        <v>107</v>
      </c>
      <c r="B62" s="12">
        <f t="shared" si="7"/>
        <v>70.28423601666212</v>
      </c>
      <c r="C62" s="12">
        <f t="shared" si="7"/>
        <v>0</v>
      </c>
      <c r="D62" s="3">
        <f t="shared" si="7"/>
        <v>73.8638320282882</v>
      </c>
      <c r="E62" s="13">
        <f t="shared" si="7"/>
        <v>73.8638320282882</v>
      </c>
      <c r="F62" s="13">
        <f t="shared" si="7"/>
        <v>11.236284411422671</v>
      </c>
      <c r="G62" s="13">
        <f t="shared" si="7"/>
        <v>7.299216270960263</v>
      </c>
      <c r="H62" s="13">
        <f t="shared" si="7"/>
        <v>25.510452327549725</v>
      </c>
      <c r="I62" s="13">
        <f t="shared" si="7"/>
        <v>14.421588094732332</v>
      </c>
      <c r="J62" s="13">
        <f t="shared" si="7"/>
        <v>16.188277753040705</v>
      </c>
      <c r="K62" s="13">
        <f t="shared" si="7"/>
        <v>13.331043175789933</v>
      </c>
      <c r="L62" s="13">
        <f t="shared" si="7"/>
        <v>4.73615201688669</v>
      </c>
      <c r="M62" s="13">
        <f t="shared" si="7"/>
        <v>11.510087006100568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12.947893834943711</v>
      </c>
      <c r="W62" s="13">
        <f t="shared" si="7"/>
        <v>64.42246916233869</v>
      </c>
      <c r="X62" s="13">
        <f t="shared" si="7"/>
        <v>0</v>
      </c>
      <c r="Y62" s="13">
        <f t="shared" si="7"/>
        <v>0</v>
      </c>
      <c r="Z62" s="14">
        <f t="shared" si="7"/>
        <v>73.8638320282882</v>
      </c>
    </row>
    <row r="63" spans="1:26" ht="13.5">
      <c r="A63" s="38" t="s">
        <v>108</v>
      </c>
      <c r="B63" s="12">
        <f t="shared" si="7"/>
        <v>28.828292857931288</v>
      </c>
      <c r="C63" s="12">
        <f t="shared" si="7"/>
        <v>0</v>
      </c>
      <c r="D63" s="3">
        <f t="shared" si="7"/>
        <v>74.06069106314446</v>
      </c>
      <c r="E63" s="13">
        <f t="shared" si="7"/>
        <v>74.06069106314446</v>
      </c>
      <c r="F63" s="13">
        <f t="shared" si="7"/>
        <v>31.753668543343515</v>
      </c>
      <c r="G63" s="13">
        <f t="shared" si="7"/>
        <v>9.176276753271964</v>
      </c>
      <c r="H63" s="13">
        <f t="shared" si="7"/>
        <v>29.19634507219029</v>
      </c>
      <c r="I63" s="13">
        <f t="shared" si="7"/>
        <v>22.551879276855782</v>
      </c>
      <c r="J63" s="13">
        <f t="shared" si="7"/>
        <v>21.45784537486182</v>
      </c>
      <c r="K63" s="13">
        <f t="shared" si="7"/>
        <v>14.667475224690158</v>
      </c>
      <c r="L63" s="13">
        <f t="shared" si="7"/>
        <v>7.107226542846052</v>
      </c>
      <c r="M63" s="13">
        <f t="shared" si="7"/>
        <v>14.693891392796852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18.698919474867598</v>
      </c>
      <c r="W63" s="13">
        <f t="shared" si="7"/>
        <v>57.2234224979873</v>
      </c>
      <c r="X63" s="13">
        <f t="shared" si="7"/>
        <v>0</v>
      </c>
      <c r="Y63" s="13">
        <f t="shared" si="7"/>
        <v>0</v>
      </c>
      <c r="Z63" s="14">
        <f t="shared" si="7"/>
        <v>74.06069106314446</v>
      </c>
    </row>
    <row r="64" spans="1:26" ht="13.5">
      <c r="A64" s="38" t="s">
        <v>109</v>
      </c>
      <c r="B64" s="12">
        <f t="shared" si="7"/>
        <v>23.40683143206311</v>
      </c>
      <c r="C64" s="12">
        <f t="shared" si="7"/>
        <v>0</v>
      </c>
      <c r="D64" s="3">
        <f t="shared" si="7"/>
        <v>74.01055530843456</v>
      </c>
      <c r="E64" s="13">
        <f t="shared" si="7"/>
        <v>74.01055530843456</v>
      </c>
      <c r="F64" s="13">
        <f t="shared" si="7"/>
        <v>15.123510211421154</v>
      </c>
      <c r="G64" s="13">
        <f t="shared" si="7"/>
        <v>11.198186033678558</v>
      </c>
      <c r="H64" s="13">
        <f t="shared" si="7"/>
        <v>8.163820280854644</v>
      </c>
      <c r="I64" s="13">
        <f t="shared" si="7"/>
        <v>11.492822789785963</v>
      </c>
      <c r="J64" s="13">
        <f t="shared" si="7"/>
        <v>11.32749645523683</v>
      </c>
      <c r="K64" s="13">
        <f t="shared" si="7"/>
        <v>8.872434378010794</v>
      </c>
      <c r="L64" s="13">
        <f t="shared" si="7"/>
        <v>6.740497826945871</v>
      </c>
      <c r="M64" s="13">
        <f t="shared" si="7"/>
        <v>8.97715528149683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10.234834499635083</v>
      </c>
      <c r="W64" s="13">
        <f t="shared" si="7"/>
        <v>69.69698889659512</v>
      </c>
      <c r="X64" s="13">
        <f t="shared" si="7"/>
        <v>0</v>
      </c>
      <c r="Y64" s="13">
        <f t="shared" si="7"/>
        <v>0</v>
      </c>
      <c r="Z64" s="14">
        <f t="shared" si="7"/>
        <v>74.01055530843456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2.0613314506062395</v>
      </c>
      <c r="C66" s="15">
        <f t="shared" si="7"/>
        <v>0</v>
      </c>
      <c r="D66" s="4">
        <f t="shared" si="7"/>
        <v>74.29906594098857</v>
      </c>
      <c r="E66" s="16">
        <f t="shared" si="7"/>
        <v>74.29906594098857</v>
      </c>
      <c r="F66" s="16">
        <f t="shared" si="7"/>
        <v>4.179072205329306</v>
      </c>
      <c r="G66" s="16">
        <f t="shared" si="7"/>
        <v>2.463127686186108</v>
      </c>
      <c r="H66" s="16">
        <f t="shared" si="7"/>
        <v>1.1237607025982501</v>
      </c>
      <c r="I66" s="16">
        <f t="shared" si="7"/>
        <v>2.578076177772643</v>
      </c>
      <c r="J66" s="16">
        <f t="shared" si="7"/>
        <v>1.789367105613858</v>
      </c>
      <c r="K66" s="16">
        <f t="shared" si="7"/>
        <v>2.5445213746488764</v>
      </c>
      <c r="L66" s="16">
        <f t="shared" si="7"/>
        <v>0.877808849801286</v>
      </c>
      <c r="M66" s="16">
        <f t="shared" si="7"/>
        <v>1.7262757064236707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2.1431123911029597</v>
      </c>
      <c r="W66" s="16">
        <f t="shared" si="7"/>
        <v>53.94403692499784</v>
      </c>
      <c r="X66" s="16">
        <f t="shared" si="7"/>
        <v>0</v>
      </c>
      <c r="Y66" s="16">
        <f t="shared" si="7"/>
        <v>0</v>
      </c>
      <c r="Z66" s="17">
        <f t="shared" si="7"/>
        <v>74.29906594098857</v>
      </c>
    </row>
    <row r="67" spans="1:26" ht="13.5" hidden="1">
      <c r="A67" s="40" t="s">
        <v>112</v>
      </c>
      <c r="B67" s="23">
        <v>198568446</v>
      </c>
      <c r="C67" s="23"/>
      <c r="D67" s="24">
        <v>218577710</v>
      </c>
      <c r="E67" s="25">
        <v>218577710</v>
      </c>
      <c r="F67" s="25">
        <v>18238496</v>
      </c>
      <c r="G67" s="25">
        <v>20523742</v>
      </c>
      <c r="H67" s="25">
        <v>19165661</v>
      </c>
      <c r="I67" s="25">
        <v>57927899</v>
      </c>
      <c r="J67" s="25">
        <v>17603845</v>
      </c>
      <c r="K67" s="25">
        <v>19473904</v>
      </c>
      <c r="L67" s="25">
        <v>17541748</v>
      </c>
      <c r="M67" s="25">
        <v>54619497</v>
      </c>
      <c r="N67" s="25"/>
      <c r="O67" s="25"/>
      <c r="P67" s="25"/>
      <c r="Q67" s="25"/>
      <c r="R67" s="25"/>
      <c r="S67" s="25"/>
      <c r="T67" s="25"/>
      <c r="U67" s="25"/>
      <c r="V67" s="25">
        <v>112547396</v>
      </c>
      <c r="W67" s="25">
        <v>83815978</v>
      </c>
      <c r="X67" s="25"/>
      <c r="Y67" s="24"/>
      <c r="Z67" s="26">
        <v>218577710</v>
      </c>
    </row>
    <row r="68" spans="1:26" ht="13.5" hidden="1">
      <c r="A68" s="36" t="s">
        <v>31</v>
      </c>
      <c r="B68" s="18">
        <v>18796636</v>
      </c>
      <c r="C68" s="18"/>
      <c r="D68" s="19">
        <v>21272655</v>
      </c>
      <c r="E68" s="20">
        <v>21272655</v>
      </c>
      <c r="F68" s="20">
        <v>2771631</v>
      </c>
      <c r="G68" s="20">
        <v>1670625</v>
      </c>
      <c r="H68" s="20">
        <v>1517006</v>
      </c>
      <c r="I68" s="20">
        <v>5959262</v>
      </c>
      <c r="J68" s="20">
        <v>1517454</v>
      </c>
      <c r="K68" s="20">
        <v>1520628</v>
      </c>
      <c r="L68" s="20">
        <v>1522109</v>
      </c>
      <c r="M68" s="20">
        <v>4560191</v>
      </c>
      <c r="N68" s="20"/>
      <c r="O68" s="20"/>
      <c r="P68" s="20"/>
      <c r="Q68" s="20"/>
      <c r="R68" s="20"/>
      <c r="S68" s="20"/>
      <c r="T68" s="20"/>
      <c r="U68" s="20"/>
      <c r="V68" s="20">
        <v>10519453</v>
      </c>
      <c r="W68" s="20">
        <v>7922777</v>
      </c>
      <c r="X68" s="20"/>
      <c r="Y68" s="19"/>
      <c r="Z68" s="22">
        <v>21272655</v>
      </c>
    </row>
    <row r="69" spans="1:26" ht="13.5" hidden="1">
      <c r="A69" s="37" t="s">
        <v>32</v>
      </c>
      <c r="B69" s="18">
        <v>139413332</v>
      </c>
      <c r="C69" s="18"/>
      <c r="D69" s="19">
        <v>155103974</v>
      </c>
      <c r="E69" s="20">
        <v>155103974</v>
      </c>
      <c r="F69" s="20">
        <v>11933497</v>
      </c>
      <c r="G69" s="20">
        <v>15334420</v>
      </c>
      <c r="H69" s="20">
        <v>14037032</v>
      </c>
      <c r="I69" s="20">
        <v>41304949</v>
      </c>
      <c r="J69" s="20">
        <v>12394527</v>
      </c>
      <c r="K69" s="20">
        <v>14307836</v>
      </c>
      <c r="L69" s="20">
        <v>12229520</v>
      </c>
      <c r="M69" s="20">
        <v>38931883</v>
      </c>
      <c r="N69" s="20"/>
      <c r="O69" s="20"/>
      <c r="P69" s="20"/>
      <c r="Q69" s="20"/>
      <c r="R69" s="20"/>
      <c r="S69" s="20"/>
      <c r="T69" s="20"/>
      <c r="U69" s="20"/>
      <c r="V69" s="20">
        <v>80236832</v>
      </c>
      <c r="W69" s="20">
        <v>61073322</v>
      </c>
      <c r="X69" s="20"/>
      <c r="Y69" s="19"/>
      <c r="Z69" s="22">
        <v>155103974</v>
      </c>
    </row>
    <row r="70" spans="1:26" ht="13.5" hidden="1">
      <c r="A70" s="38" t="s">
        <v>106</v>
      </c>
      <c r="B70" s="18">
        <v>50169287</v>
      </c>
      <c r="C70" s="18"/>
      <c r="D70" s="19">
        <v>53727406</v>
      </c>
      <c r="E70" s="20">
        <v>53727406</v>
      </c>
      <c r="F70" s="20">
        <v>1234962</v>
      </c>
      <c r="G70" s="20">
        <v>3522607</v>
      </c>
      <c r="H70" s="20">
        <v>3099267</v>
      </c>
      <c r="I70" s="20">
        <v>7856836</v>
      </c>
      <c r="J70" s="20">
        <v>965935</v>
      </c>
      <c r="K70" s="20">
        <v>2979864</v>
      </c>
      <c r="L70" s="20">
        <v>1364972</v>
      </c>
      <c r="M70" s="20">
        <v>5310771</v>
      </c>
      <c r="N70" s="20"/>
      <c r="O70" s="20"/>
      <c r="P70" s="20"/>
      <c r="Q70" s="20"/>
      <c r="R70" s="20"/>
      <c r="S70" s="20"/>
      <c r="T70" s="20"/>
      <c r="U70" s="20"/>
      <c r="V70" s="20">
        <v>13167607</v>
      </c>
      <c r="W70" s="20">
        <v>22277998</v>
      </c>
      <c r="X70" s="20"/>
      <c r="Y70" s="19"/>
      <c r="Z70" s="22">
        <v>53727406</v>
      </c>
    </row>
    <row r="71" spans="1:26" ht="13.5" hidden="1">
      <c r="A71" s="38" t="s">
        <v>107</v>
      </c>
      <c r="B71" s="18">
        <v>49429239</v>
      </c>
      <c r="C71" s="18"/>
      <c r="D71" s="19">
        <v>56375445</v>
      </c>
      <c r="E71" s="20">
        <v>56375445</v>
      </c>
      <c r="F71" s="20">
        <v>5946245</v>
      </c>
      <c r="G71" s="20">
        <v>6498547</v>
      </c>
      <c r="H71" s="20">
        <v>5882087</v>
      </c>
      <c r="I71" s="20">
        <v>18326879</v>
      </c>
      <c r="J71" s="20">
        <v>6400650</v>
      </c>
      <c r="K71" s="20">
        <v>6276133</v>
      </c>
      <c r="L71" s="20">
        <v>6107532</v>
      </c>
      <c r="M71" s="20">
        <v>18784315</v>
      </c>
      <c r="N71" s="20"/>
      <c r="O71" s="20"/>
      <c r="P71" s="20"/>
      <c r="Q71" s="20"/>
      <c r="R71" s="20"/>
      <c r="S71" s="20"/>
      <c r="T71" s="20"/>
      <c r="U71" s="20"/>
      <c r="V71" s="20">
        <v>37111194</v>
      </c>
      <c r="W71" s="20">
        <v>20926441</v>
      </c>
      <c r="X71" s="20"/>
      <c r="Y71" s="19"/>
      <c r="Z71" s="22">
        <v>56375445</v>
      </c>
    </row>
    <row r="72" spans="1:26" ht="13.5" hidden="1">
      <c r="A72" s="38" t="s">
        <v>108</v>
      </c>
      <c r="B72" s="18">
        <v>20637802</v>
      </c>
      <c r="C72" s="18"/>
      <c r="D72" s="19">
        <v>22810014</v>
      </c>
      <c r="E72" s="20">
        <v>22810014</v>
      </c>
      <c r="F72" s="20">
        <v>2227519</v>
      </c>
      <c r="G72" s="20">
        <v>2787089</v>
      </c>
      <c r="H72" s="20">
        <v>2525686</v>
      </c>
      <c r="I72" s="20">
        <v>7540294</v>
      </c>
      <c r="J72" s="20">
        <v>2506617</v>
      </c>
      <c r="K72" s="20">
        <v>2521361</v>
      </c>
      <c r="L72" s="20">
        <v>2226016</v>
      </c>
      <c r="M72" s="20">
        <v>7253994</v>
      </c>
      <c r="N72" s="20"/>
      <c r="O72" s="20"/>
      <c r="P72" s="20"/>
      <c r="Q72" s="20"/>
      <c r="R72" s="20"/>
      <c r="S72" s="20"/>
      <c r="T72" s="20"/>
      <c r="U72" s="20"/>
      <c r="V72" s="20">
        <v>14794288</v>
      </c>
      <c r="W72" s="20">
        <v>8714664</v>
      </c>
      <c r="X72" s="20"/>
      <c r="Y72" s="19"/>
      <c r="Z72" s="22">
        <v>22810014</v>
      </c>
    </row>
    <row r="73" spans="1:26" ht="13.5" hidden="1">
      <c r="A73" s="38" t="s">
        <v>109</v>
      </c>
      <c r="B73" s="18">
        <v>19177004</v>
      </c>
      <c r="C73" s="18"/>
      <c r="D73" s="19">
        <v>22191109</v>
      </c>
      <c r="E73" s="20">
        <v>22191109</v>
      </c>
      <c r="F73" s="20">
        <v>2524771</v>
      </c>
      <c r="G73" s="20">
        <v>2526177</v>
      </c>
      <c r="H73" s="20">
        <v>2529992</v>
      </c>
      <c r="I73" s="20">
        <v>7580940</v>
      </c>
      <c r="J73" s="20">
        <v>2521325</v>
      </c>
      <c r="K73" s="20">
        <v>2530478</v>
      </c>
      <c r="L73" s="20">
        <v>2531000</v>
      </c>
      <c r="M73" s="20">
        <v>7582803</v>
      </c>
      <c r="N73" s="20"/>
      <c r="O73" s="20"/>
      <c r="P73" s="20"/>
      <c r="Q73" s="20"/>
      <c r="R73" s="20"/>
      <c r="S73" s="20"/>
      <c r="T73" s="20"/>
      <c r="U73" s="20"/>
      <c r="V73" s="20">
        <v>15163743</v>
      </c>
      <c r="W73" s="20">
        <v>9154219</v>
      </c>
      <c r="X73" s="20"/>
      <c r="Y73" s="19"/>
      <c r="Z73" s="22">
        <v>22191109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40358478</v>
      </c>
      <c r="C75" s="27"/>
      <c r="D75" s="28">
        <v>42201081</v>
      </c>
      <c r="E75" s="29">
        <v>42201081</v>
      </c>
      <c r="F75" s="29">
        <v>3533368</v>
      </c>
      <c r="G75" s="29">
        <v>3518697</v>
      </c>
      <c r="H75" s="29">
        <v>3611623</v>
      </c>
      <c r="I75" s="29">
        <v>10663688</v>
      </c>
      <c r="J75" s="29">
        <v>3691864</v>
      </c>
      <c r="K75" s="29">
        <v>3645440</v>
      </c>
      <c r="L75" s="29">
        <v>3790119</v>
      </c>
      <c r="M75" s="29">
        <v>11127423</v>
      </c>
      <c r="N75" s="29"/>
      <c r="O75" s="29"/>
      <c r="P75" s="29"/>
      <c r="Q75" s="29"/>
      <c r="R75" s="29"/>
      <c r="S75" s="29"/>
      <c r="T75" s="29"/>
      <c r="U75" s="29"/>
      <c r="V75" s="29">
        <v>21791111</v>
      </c>
      <c r="W75" s="29">
        <v>14819879</v>
      </c>
      <c r="X75" s="29"/>
      <c r="Y75" s="28"/>
      <c r="Z75" s="30">
        <v>42201081</v>
      </c>
    </row>
    <row r="76" spans="1:26" ht="13.5" hidden="1">
      <c r="A76" s="41" t="s">
        <v>113</v>
      </c>
      <c r="B76" s="31">
        <v>98832406</v>
      </c>
      <c r="C76" s="31"/>
      <c r="D76" s="32">
        <v>162409912</v>
      </c>
      <c r="E76" s="33">
        <v>162409912</v>
      </c>
      <c r="F76" s="33">
        <v>6525169</v>
      </c>
      <c r="G76" s="33">
        <v>2368191</v>
      </c>
      <c r="H76" s="33">
        <v>7060239</v>
      </c>
      <c r="I76" s="33">
        <v>15953599</v>
      </c>
      <c r="J76" s="33">
        <v>4815019</v>
      </c>
      <c r="K76" s="33">
        <v>2992787</v>
      </c>
      <c r="L76" s="33">
        <v>1091968</v>
      </c>
      <c r="M76" s="33">
        <v>8899774</v>
      </c>
      <c r="N76" s="33"/>
      <c r="O76" s="33"/>
      <c r="P76" s="33"/>
      <c r="Q76" s="33"/>
      <c r="R76" s="33"/>
      <c r="S76" s="33"/>
      <c r="T76" s="33"/>
      <c r="U76" s="33"/>
      <c r="V76" s="33">
        <v>24853373</v>
      </c>
      <c r="W76" s="33">
        <v>53571962</v>
      </c>
      <c r="X76" s="33"/>
      <c r="Y76" s="32"/>
      <c r="Z76" s="34">
        <v>162409912</v>
      </c>
    </row>
    <row r="77" spans="1:26" ht="13.5" hidden="1">
      <c r="A77" s="36" t="s">
        <v>31</v>
      </c>
      <c r="B77" s="18">
        <v>17340255</v>
      </c>
      <c r="C77" s="18"/>
      <c r="D77" s="19">
        <v>15801268</v>
      </c>
      <c r="E77" s="20">
        <v>15801268</v>
      </c>
      <c r="F77" s="20">
        <v>948437</v>
      </c>
      <c r="G77" s="20">
        <v>599659</v>
      </c>
      <c r="H77" s="20">
        <v>1374859</v>
      </c>
      <c r="I77" s="20">
        <v>2922955</v>
      </c>
      <c r="J77" s="20">
        <v>459747</v>
      </c>
      <c r="K77" s="20">
        <v>500878</v>
      </c>
      <c r="L77" s="20">
        <v>188099</v>
      </c>
      <c r="M77" s="20">
        <v>1148724</v>
      </c>
      <c r="N77" s="20"/>
      <c r="O77" s="20"/>
      <c r="P77" s="20"/>
      <c r="Q77" s="20"/>
      <c r="R77" s="20"/>
      <c r="S77" s="20"/>
      <c r="T77" s="20"/>
      <c r="U77" s="20"/>
      <c r="V77" s="20">
        <v>4071679</v>
      </c>
      <c r="W77" s="20">
        <v>6380803</v>
      </c>
      <c r="X77" s="20"/>
      <c r="Y77" s="19"/>
      <c r="Z77" s="22">
        <v>15801268</v>
      </c>
    </row>
    <row r="78" spans="1:26" ht="13.5" hidden="1">
      <c r="A78" s="37" t="s">
        <v>32</v>
      </c>
      <c r="B78" s="18">
        <v>80660229</v>
      </c>
      <c r="C78" s="18"/>
      <c r="D78" s="19">
        <v>115253635</v>
      </c>
      <c r="E78" s="20">
        <v>115253635</v>
      </c>
      <c r="F78" s="20">
        <v>5429070</v>
      </c>
      <c r="G78" s="20">
        <v>1681862</v>
      </c>
      <c r="H78" s="20">
        <v>5644794</v>
      </c>
      <c r="I78" s="20">
        <v>12755726</v>
      </c>
      <c r="J78" s="20">
        <v>4289211</v>
      </c>
      <c r="K78" s="20">
        <v>2399150</v>
      </c>
      <c r="L78" s="20">
        <v>870599</v>
      </c>
      <c r="M78" s="20">
        <v>7558960</v>
      </c>
      <c r="N78" s="20"/>
      <c r="O78" s="20"/>
      <c r="P78" s="20"/>
      <c r="Q78" s="20"/>
      <c r="R78" s="20"/>
      <c r="S78" s="20"/>
      <c r="T78" s="20"/>
      <c r="U78" s="20"/>
      <c r="V78" s="20">
        <v>20314686</v>
      </c>
      <c r="W78" s="20">
        <v>39196718</v>
      </c>
      <c r="X78" s="20"/>
      <c r="Y78" s="19"/>
      <c r="Z78" s="22">
        <v>115253635</v>
      </c>
    </row>
    <row r="79" spans="1:26" ht="13.5" hidden="1">
      <c r="A79" s="38" t="s">
        <v>106</v>
      </c>
      <c r="B79" s="18">
        <v>35481011</v>
      </c>
      <c r="C79" s="18"/>
      <c r="D79" s="19">
        <v>40295554</v>
      </c>
      <c r="E79" s="20">
        <v>40295554</v>
      </c>
      <c r="F79" s="20">
        <v>3671780</v>
      </c>
      <c r="G79" s="20">
        <v>668882</v>
      </c>
      <c r="H79" s="20">
        <v>3200295</v>
      </c>
      <c r="I79" s="20">
        <v>7540957</v>
      </c>
      <c r="J79" s="20">
        <v>2429587</v>
      </c>
      <c r="K79" s="20">
        <v>968141</v>
      </c>
      <c r="L79" s="20">
        <v>252527</v>
      </c>
      <c r="M79" s="20">
        <v>3650255</v>
      </c>
      <c r="N79" s="20"/>
      <c r="O79" s="20"/>
      <c r="P79" s="20"/>
      <c r="Q79" s="20"/>
      <c r="R79" s="20"/>
      <c r="S79" s="20"/>
      <c r="T79" s="20"/>
      <c r="U79" s="20"/>
      <c r="V79" s="20">
        <v>11191212</v>
      </c>
      <c r="W79" s="20">
        <v>14348344</v>
      </c>
      <c r="X79" s="20"/>
      <c r="Y79" s="19"/>
      <c r="Z79" s="22">
        <v>40295554</v>
      </c>
    </row>
    <row r="80" spans="1:26" ht="13.5" hidden="1">
      <c r="A80" s="38" t="s">
        <v>107</v>
      </c>
      <c r="B80" s="18">
        <v>34740963</v>
      </c>
      <c r="C80" s="18"/>
      <c r="D80" s="19">
        <v>41641064</v>
      </c>
      <c r="E80" s="20">
        <v>41641064</v>
      </c>
      <c r="F80" s="20">
        <v>668137</v>
      </c>
      <c r="G80" s="20">
        <v>474343</v>
      </c>
      <c r="H80" s="20">
        <v>1500547</v>
      </c>
      <c r="I80" s="20">
        <v>2643027</v>
      </c>
      <c r="J80" s="20">
        <v>1036155</v>
      </c>
      <c r="K80" s="20">
        <v>836674</v>
      </c>
      <c r="L80" s="20">
        <v>289262</v>
      </c>
      <c r="M80" s="20">
        <v>2162091</v>
      </c>
      <c r="N80" s="20"/>
      <c r="O80" s="20"/>
      <c r="P80" s="20"/>
      <c r="Q80" s="20"/>
      <c r="R80" s="20"/>
      <c r="S80" s="20"/>
      <c r="T80" s="20"/>
      <c r="U80" s="20"/>
      <c r="V80" s="20">
        <v>4805118</v>
      </c>
      <c r="W80" s="20">
        <v>13481330</v>
      </c>
      <c r="X80" s="20"/>
      <c r="Y80" s="19"/>
      <c r="Z80" s="22">
        <v>41641064</v>
      </c>
    </row>
    <row r="81" spans="1:26" ht="13.5" hidden="1">
      <c r="A81" s="38" t="s">
        <v>108</v>
      </c>
      <c r="B81" s="18">
        <v>5949526</v>
      </c>
      <c r="C81" s="18"/>
      <c r="D81" s="19">
        <v>16893254</v>
      </c>
      <c r="E81" s="20">
        <v>16893254</v>
      </c>
      <c r="F81" s="20">
        <v>707319</v>
      </c>
      <c r="G81" s="20">
        <v>255751</v>
      </c>
      <c r="H81" s="20">
        <v>737408</v>
      </c>
      <c r="I81" s="20">
        <v>1700478</v>
      </c>
      <c r="J81" s="20">
        <v>537866</v>
      </c>
      <c r="K81" s="20">
        <v>369820</v>
      </c>
      <c r="L81" s="20">
        <v>158208</v>
      </c>
      <c r="M81" s="20">
        <v>1065894</v>
      </c>
      <c r="N81" s="20"/>
      <c r="O81" s="20"/>
      <c r="P81" s="20"/>
      <c r="Q81" s="20"/>
      <c r="R81" s="20"/>
      <c r="S81" s="20"/>
      <c r="T81" s="20"/>
      <c r="U81" s="20"/>
      <c r="V81" s="20">
        <v>2766372</v>
      </c>
      <c r="W81" s="20">
        <v>4986829</v>
      </c>
      <c r="X81" s="20"/>
      <c r="Y81" s="19"/>
      <c r="Z81" s="22">
        <v>16893254</v>
      </c>
    </row>
    <row r="82" spans="1:26" ht="13.5" hidden="1">
      <c r="A82" s="38" t="s">
        <v>109</v>
      </c>
      <c r="B82" s="18">
        <v>4488729</v>
      </c>
      <c r="C82" s="18"/>
      <c r="D82" s="19">
        <v>16423763</v>
      </c>
      <c r="E82" s="20">
        <v>16423763</v>
      </c>
      <c r="F82" s="20">
        <v>381834</v>
      </c>
      <c r="G82" s="20">
        <v>282886</v>
      </c>
      <c r="H82" s="20">
        <v>206544</v>
      </c>
      <c r="I82" s="20">
        <v>871264</v>
      </c>
      <c r="J82" s="20">
        <v>285603</v>
      </c>
      <c r="K82" s="20">
        <v>224515</v>
      </c>
      <c r="L82" s="20">
        <v>170602</v>
      </c>
      <c r="M82" s="20">
        <v>680720</v>
      </c>
      <c r="N82" s="20"/>
      <c r="O82" s="20"/>
      <c r="P82" s="20"/>
      <c r="Q82" s="20"/>
      <c r="R82" s="20"/>
      <c r="S82" s="20"/>
      <c r="T82" s="20"/>
      <c r="U82" s="20"/>
      <c r="V82" s="20">
        <v>1551984</v>
      </c>
      <c r="W82" s="20">
        <v>6380215</v>
      </c>
      <c r="X82" s="20"/>
      <c r="Y82" s="19"/>
      <c r="Z82" s="22">
        <v>16423763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831922</v>
      </c>
      <c r="C84" s="27"/>
      <c r="D84" s="28">
        <v>31355009</v>
      </c>
      <c r="E84" s="29">
        <v>31355009</v>
      </c>
      <c r="F84" s="29">
        <v>147662</v>
      </c>
      <c r="G84" s="29">
        <v>86670</v>
      </c>
      <c r="H84" s="29">
        <v>40586</v>
      </c>
      <c r="I84" s="29">
        <v>274918</v>
      </c>
      <c r="J84" s="29">
        <v>66061</v>
      </c>
      <c r="K84" s="29">
        <v>92759</v>
      </c>
      <c r="L84" s="29">
        <v>33270</v>
      </c>
      <c r="M84" s="29">
        <v>192090</v>
      </c>
      <c r="N84" s="29"/>
      <c r="O84" s="29"/>
      <c r="P84" s="29"/>
      <c r="Q84" s="29"/>
      <c r="R84" s="29"/>
      <c r="S84" s="29"/>
      <c r="T84" s="29"/>
      <c r="U84" s="29"/>
      <c r="V84" s="29">
        <v>467008</v>
      </c>
      <c r="W84" s="29">
        <v>7994441</v>
      </c>
      <c r="X84" s="29"/>
      <c r="Y84" s="28"/>
      <c r="Z84" s="30">
        <v>31355009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207596000</v>
      </c>
      <c r="E5" s="59">
        <v>207596000</v>
      </c>
      <c r="F5" s="59">
        <v>28363891</v>
      </c>
      <c r="G5" s="59">
        <v>0</v>
      </c>
      <c r="H5" s="59">
        <v>0</v>
      </c>
      <c r="I5" s="59">
        <v>28363891</v>
      </c>
      <c r="J5" s="59">
        <v>92238577</v>
      </c>
      <c r="K5" s="59">
        <v>43701913</v>
      </c>
      <c r="L5" s="59">
        <v>12781556</v>
      </c>
      <c r="M5" s="59">
        <v>148722046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177085937</v>
      </c>
      <c r="W5" s="59">
        <v>102137232</v>
      </c>
      <c r="X5" s="59">
        <v>74948705</v>
      </c>
      <c r="Y5" s="60">
        <v>73.38</v>
      </c>
      <c r="Z5" s="61">
        <v>207596000</v>
      </c>
    </row>
    <row r="6" spans="1:26" ht="13.5">
      <c r="A6" s="57" t="s">
        <v>32</v>
      </c>
      <c r="B6" s="18">
        <v>0</v>
      </c>
      <c r="C6" s="18">
        <v>0</v>
      </c>
      <c r="D6" s="58">
        <v>540260026</v>
      </c>
      <c r="E6" s="59">
        <v>540260026</v>
      </c>
      <c r="F6" s="59">
        <v>35847171</v>
      </c>
      <c r="G6" s="59">
        <v>9347726</v>
      </c>
      <c r="H6" s="59">
        <v>8640817</v>
      </c>
      <c r="I6" s="59">
        <v>53835714</v>
      </c>
      <c r="J6" s="59">
        <v>171729962</v>
      </c>
      <c r="K6" s="59">
        <v>53049315</v>
      </c>
      <c r="L6" s="59">
        <v>21688188</v>
      </c>
      <c r="M6" s="59">
        <v>246467465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300303179</v>
      </c>
      <c r="W6" s="59">
        <v>265807932</v>
      </c>
      <c r="X6" s="59">
        <v>34495247</v>
      </c>
      <c r="Y6" s="60">
        <v>12.98</v>
      </c>
      <c r="Z6" s="61">
        <v>540260026</v>
      </c>
    </row>
    <row r="7" spans="1:26" ht="13.5">
      <c r="A7" s="57" t="s">
        <v>33</v>
      </c>
      <c r="B7" s="18">
        <v>0</v>
      </c>
      <c r="C7" s="18">
        <v>0</v>
      </c>
      <c r="D7" s="58">
        <v>2900000</v>
      </c>
      <c r="E7" s="59">
        <v>2900000</v>
      </c>
      <c r="F7" s="59">
        <v>54358</v>
      </c>
      <c r="G7" s="59">
        <v>55801</v>
      </c>
      <c r="H7" s="59">
        <v>62397</v>
      </c>
      <c r="I7" s="59">
        <v>172556</v>
      </c>
      <c r="J7" s="59">
        <v>173874</v>
      </c>
      <c r="K7" s="59">
        <v>-760742</v>
      </c>
      <c r="L7" s="59">
        <v>431987</v>
      </c>
      <c r="M7" s="59">
        <v>-154881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17675</v>
      </c>
      <c r="W7" s="59">
        <v>1426800</v>
      </c>
      <c r="X7" s="59">
        <v>-1409125</v>
      </c>
      <c r="Y7" s="60">
        <v>-98.76</v>
      </c>
      <c r="Z7" s="61">
        <v>2900000</v>
      </c>
    </row>
    <row r="8" spans="1:26" ht="13.5">
      <c r="A8" s="57" t="s">
        <v>34</v>
      </c>
      <c r="B8" s="18">
        <v>0</v>
      </c>
      <c r="C8" s="18">
        <v>0</v>
      </c>
      <c r="D8" s="58">
        <v>547804000</v>
      </c>
      <c r="E8" s="59">
        <v>547804000</v>
      </c>
      <c r="F8" s="59">
        <v>224466000</v>
      </c>
      <c r="G8" s="59">
        <v>2215000</v>
      </c>
      <c r="H8" s="59">
        <v>0</v>
      </c>
      <c r="I8" s="59">
        <v>226681000</v>
      </c>
      <c r="J8" s="59">
        <v>1030000</v>
      </c>
      <c r="K8" s="59">
        <v>-10715058</v>
      </c>
      <c r="L8" s="59">
        <v>167554091</v>
      </c>
      <c r="M8" s="59">
        <v>157869033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384550033</v>
      </c>
      <c r="W8" s="59">
        <v>416331040</v>
      </c>
      <c r="X8" s="59">
        <v>-31781007</v>
      </c>
      <c r="Y8" s="60">
        <v>-7.63</v>
      </c>
      <c r="Z8" s="61">
        <v>547804000</v>
      </c>
    </row>
    <row r="9" spans="1:26" ht="13.5">
      <c r="A9" s="57" t="s">
        <v>35</v>
      </c>
      <c r="B9" s="18">
        <v>0</v>
      </c>
      <c r="C9" s="18">
        <v>0</v>
      </c>
      <c r="D9" s="58">
        <v>290390727</v>
      </c>
      <c r="E9" s="59">
        <v>290390727</v>
      </c>
      <c r="F9" s="59">
        <v>165096</v>
      </c>
      <c r="G9" s="59">
        <v>18552966</v>
      </c>
      <c r="H9" s="59">
        <v>17751096</v>
      </c>
      <c r="I9" s="59">
        <v>36469158</v>
      </c>
      <c r="J9" s="59">
        <v>19129693</v>
      </c>
      <c r="K9" s="59">
        <v>72607531</v>
      </c>
      <c r="L9" s="59">
        <v>596204</v>
      </c>
      <c r="M9" s="59">
        <v>92333428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128802586</v>
      </c>
      <c r="W9" s="59">
        <v>142872236</v>
      </c>
      <c r="X9" s="59">
        <v>-14069650</v>
      </c>
      <c r="Y9" s="60">
        <v>-9.85</v>
      </c>
      <c r="Z9" s="61">
        <v>290390727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1588950753</v>
      </c>
      <c r="E10" s="65">
        <f t="shared" si="0"/>
        <v>1588950753</v>
      </c>
      <c r="F10" s="65">
        <f t="shared" si="0"/>
        <v>288896516</v>
      </c>
      <c r="G10" s="65">
        <f t="shared" si="0"/>
        <v>30171493</v>
      </c>
      <c r="H10" s="65">
        <f t="shared" si="0"/>
        <v>26454310</v>
      </c>
      <c r="I10" s="65">
        <f t="shared" si="0"/>
        <v>345522319</v>
      </c>
      <c r="J10" s="65">
        <f t="shared" si="0"/>
        <v>284302106</v>
      </c>
      <c r="K10" s="65">
        <f t="shared" si="0"/>
        <v>157882959</v>
      </c>
      <c r="L10" s="65">
        <f t="shared" si="0"/>
        <v>203052026</v>
      </c>
      <c r="M10" s="65">
        <f t="shared" si="0"/>
        <v>645237091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990759410</v>
      </c>
      <c r="W10" s="65">
        <f t="shared" si="0"/>
        <v>928575240</v>
      </c>
      <c r="X10" s="65">
        <f t="shared" si="0"/>
        <v>62184170</v>
      </c>
      <c r="Y10" s="66">
        <f>+IF(W10&lt;&gt;0,(X10/W10)*100,0)</f>
        <v>6.696729281732733</v>
      </c>
      <c r="Z10" s="67">
        <f t="shared" si="0"/>
        <v>1588950753</v>
      </c>
    </row>
    <row r="11" spans="1:26" ht="13.5">
      <c r="A11" s="57" t="s">
        <v>36</v>
      </c>
      <c r="B11" s="18">
        <v>0</v>
      </c>
      <c r="C11" s="18">
        <v>0</v>
      </c>
      <c r="D11" s="58">
        <v>489671490</v>
      </c>
      <c r="E11" s="59">
        <v>489671490</v>
      </c>
      <c r="F11" s="59">
        <v>30221619</v>
      </c>
      <c r="G11" s="59">
        <v>29663422</v>
      </c>
      <c r="H11" s="59">
        <v>34193905</v>
      </c>
      <c r="I11" s="59">
        <v>94078946</v>
      </c>
      <c r="J11" s="59">
        <v>31345849</v>
      </c>
      <c r="K11" s="59">
        <v>-84055217</v>
      </c>
      <c r="L11" s="59">
        <v>41453805</v>
      </c>
      <c r="M11" s="59">
        <v>-11255563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82823383</v>
      </c>
      <c r="W11" s="59">
        <v>240918371</v>
      </c>
      <c r="X11" s="59">
        <v>-158094988</v>
      </c>
      <c r="Y11" s="60">
        <v>-65.62</v>
      </c>
      <c r="Z11" s="61">
        <v>489671490</v>
      </c>
    </row>
    <row r="12" spans="1:26" ht="13.5">
      <c r="A12" s="57" t="s">
        <v>37</v>
      </c>
      <c r="B12" s="18">
        <v>0</v>
      </c>
      <c r="C12" s="18">
        <v>0</v>
      </c>
      <c r="D12" s="58">
        <v>24758401</v>
      </c>
      <c r="E12" s="59">
        <v>24758401</v>
      </c>
      <c r="F12" s="59">
        <v>2009250</v>
      </c>
      <c r="G12" s="59">
        <v>2621953</v>
      </c>
      <c r="H12" s="59">
        <v>2348513</v>
      </c>
      <c r="I12" s="59">
        <v>6979716</v>
      </c>
      <c r="J12" s="59">
        <v>2277373</v>
      </c>
      <c r="K12" s="59">
        <v>-1445919</v>
      </c>
      <c r="L12" s="59">
        <v>2088492</v>
      </c>
      <c r="M12" s="59">
        <v>2919946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9899662</v>
      </c>
      <c r="W12" s="59">
        <v>12181133</v>
      </c>
      <c r="X12" s="59">
        <v>-2281471</v>
      </c>
      <c r="Y12" s="60">
        <v>-18.73</v>
      </c>
      <c r="Z12" s="61">
        <v>24758401</v>
      </c>
    </row>
    <row r="13" spans="1:26" ht="13.5">
      <c r="A13" s="57" t="s">
        <v>99</v>
      </c>
      <c r="B13" s="18">
        <v>0</v>
      </c>
      <c r="C13" s="18">
        <v>0</v>
      </c>
      <c r="D13" s="58">
        <v>270940404</v>
      </c>
      <c r="E13" s="59">
        <v>270940404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133302677</v>
      </c>
      <c r="X13" s="59">
        <v>-133302677</v>
      </c>
      <c r="Y13" s="60">
        <v>-100</v>
      </c>
      <c r="Z13" s="61">
        <v>270940404</v>
      </c>
    </row>
    <row r="14" spans="1:26" ht="13.5">
      <c r="A14" s="57" t="s">
        <v>38</v>
      </c>
      <c r="B14" s="18">
        <v>0</v>
      </c>
      <c r="C14" s="18">
        <v>0</v>
      </c>
      <c r="D14" s="58">
        <v>8959596</v>
      </c>
      <c r="E14" s="59">
        <v>8959596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-382901</v>
      </c>
      <c r="L14" s="59">
        <v>66255</v>
      </c>
      <c r="M14" s="59">
        <v>-316646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-316646</v>
      </c>
      <c r="W14" s="59">
        <v>4408123</v>
      </c>
      <c r="X14" s="59">
        <v>-4724769</v>
      </c>
      <c r="Y14" s="60">
        <v>-107.18</v>
      </c>
      <c r="Z14" s="61">
        <v>8959596</v>
      </c>
    </row>
    <row r="15" spans="1:26" ht="13.5">
      <c r="A15" s="57" t="s">
        <v>39</v>
      </c>
      <c r="B15" s="18">
        <v>0</v>
      </c>
      <c r="C15" s="18">
        <v>0</v>
      </c>
      <c r="D15" s="58">
        <v>711046347</v>
      </c>
      <c r="E15" s="59">
        <v>711046347</v>
      </c>
      <c r="F15" s="59">
        <v>76962700</v>
      </c>
      <c r="G15" s="59">
        <v>92815444</v>
      </c>
      <c r="H15" s="59">
        <v>72340862</v>
      </c>
      <c r="I15" s="59">
        <v>242119006</v>
      </c>
      <c r="J15" s="59">
        <v>46193151</v>
      </c>
      <c r="K15" s="59">
        <v>324294612</v>
      </c>
      <c r="L15" s="59">
        <v>4999016</v>
      </c>
      <c r="M15" s="59">
        <v>375486779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617605785</v>
      </c>
      <c r="W15" s="59">
        <v>349834804</v>
      </c>
      <c r="X15" s="59">
        <v>267770981</v>
      </c>
      <c r="Y15" s="60">
        <v>76.54</v>
      </c>
      <c r="Z15" s="61">
        <v>711046347</v>
      </c>
    </row>
    <row r="16" spans="1:26" ht="13.5">
      <c r="A16" s="68" t="s">
        <v>40</v>
      </c>
      <c r="B16" s="18">
        <v>0</v>
      </c>
      <c r="C16" s="18">
        <v>0</v>
      </c>
      <c r="D16" s="58">
        <v>127094000</v>
      </c>
      <c r="E16" s="59">
        <v>127094000</v>
      </c>
      <c r="F16" s="59">
        <v>17910000</v>
      </c>
      <c r="G16" s="59">
        <v>12909590</v>
      </c>
      <c r="H16" s="59">
        <v>2753135</v>
      </c>
      <c r="I16" s="59">
        <v>33572725</v>
      </c>
      <c r="J16" s="59">
        <v>5928558</v>
      </c>
      <c r="K16" s="59">
        <v>38295823</v>
      </c>
      <c r="L16" s="59">
        <v>93480</v>
      </c>
      <c r="M16" s="59">
        <v>44317861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77890586</v>
      </c>
      <c r="W16" s="59">
        <v>62530248</v>
      </c>
      <c r="X16" s="59">
        <v>15360338</v>
      </c>
      <c r="Y16" s="60">
        <v>24.56</v>
      </c>
      <c r="Z16" s="61">
        <v>127094000</v>
      </c>
    </row>
    <row r="17" spans="1:26" ht="13.5">
      <c r="A17" s="57" t="s">
        <v>41</v>
      </c>
      <c r="B17" s="18">
        <v>0</v>
      </c>
      <c r="C17" s="18">
        <v>0</v>
      </c>
      <c r="D17" s="58">
        <v>489480520</v>
      </c>
      <c r="E17" s="59">
        <v>489480520</v>
      </c>
      <c r="F17" s="59">
        <v>36135244</v>
      </c>
      <c r="G17" s="59">
        <v>39900844</v>
      </c>
      <c r="H17" s="59">
        <v>145277882</v>
      </c>
      <c r="I17" s="59">
        <v>221313970</v>
      </c>
      <c r="J17" s="59">
        <v>24144837</v>
      </c>
      <c r="K17" s="59">
        <v>244127959</v>
      </c>
      <c r="L17" s="59">
        <v>13427041</v>
      </c>
      <c r="M17" s="59">
        <v>281699837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503013807</v>
      </c>
      <c r="W17" s="59">
        <v>240824414</v>
      </c>
      <c r="X17" s="59">
        <v>262189393</v>
      </c>
      <c r="Y17" s="60">
        <v>108.87</v>
      </c>
      <c r="Z17" s="61">
        <v>489480520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2121950758</v>
      </c>
      <c r="E18" s="72">
        <f t="shared" si="1"/>
        <v>2121950758</v>
      </c>
      <c r="F18" s="72">
        <f t="shared" si="1"/>
        <v>163238813</v>
      </c>
      <c r="G18" s="72">
        <f t="shared" si="1"/>
        <v>177911253</v>
      </c>
      <c r="H18" s="72">
        <f t="shared" si="1"/>
        <v>256914297</v>
      </c>
      <c r="I18" s="72">
        <f t="shared" si="1"/>
        <v>598064363</v>
      </c>
      <c r="J18" s="72">
        <f t="shared" si="1"/>
        <v>109889768</v>
      </c>
      <c r="K18" s="72">
        <f t="shared" si="1"/>
        <v>520834357</v>
      </c>
      <c r="L18" s="72">
        <f t="shared" si="1"/>
        <v>62128089</v>
      </c>
      <c r="M18" s="72">
        <f t="shared" si="1"/>
        <v>692852214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1290916577</v>
      </c>
      <c r="W18" s="72">
        <f t="shared" si="1"/>
        <v>1043999770</v>
      </c>
      <c r="X18" s="72">
        <f t="shared" si="1"/>
        <v>246916807</v>
      </c>
      <c r="Y18" s="66">
        <f>+IF(W18&lt;&gt;0,(X18/W18)*100,0)</f>
        <v>23.651040363734946</v>
      </c>
      <c r="Z18" s="73">
        <f t="shared" si="1"/>
        <v>2121950758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-533000005</v>
      </c>
      <c r="E19" s="76">
        <f t="shared" si="2"/>
        <v>-533000005</v>
      </c>
      <c r="F19" s="76">
        <f t="shared" si="2"/>
        <v>125657703</v>
      </c>
      <c r="G19" s="76">
        <f t="shared" si="2"/>
        <v>-147739760</v>
      </c>
      <c r="H19" s="76">
        <f t="shared" si="2"/>
        <v>-230459987</v>
      </c>
      <c r="I19" s="76">
        <f t="shared" si="2"/>
        <v>-252542044</v>
      </c>
      <c r="J19" s="76">
        <f t="shared" si="2"/>
        <v>174412338</v>
      </c>
      <c r="K19" s="76">
        <f t="shared" si="2"/>
        <v>-362951398</v>
      </c>
      <c r="L19" s="76">
        <f t="shared" si="2"/>
        <v>140923937</v>
      </c>
      <c r="M19" s="76">
        <f t="shared" si="2"/>
        <v>-47615123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-300157167</v>
      </c>
      <c r="W19" s="76">
        <f>IF(E10=E18,0,W10-W18)</f>
        <v>-115424530</v>
      </c>
      <c r="X19" s="76">
        <f t="shared" si="2"/>
        <v>-184732637</v>
      </c>
      <c r="Y19" s="77">
        <f>+IF(W19&lt;&gt;0,(X19/W19)*100,0)</f>
        <v>160.0462544660134</v>
      </c>
      <c r="Z19" s="78">
        <f t="shared" si="2"/>
        <v>-533000005</v>
      </c>
    </row>
    <row r="20" spans="1:26" ht="13.5">
      <c r="A20" s="57" t="s">
        <v>44</v>
      </c>
      <c r="B20" s="18">
        <v>0</v>
      </c>
      <c r="C20" s="18">
        <v>0</v>
      </c>
      <c r="D20" s="58">
        <v>223321000</v>
      </c>
      <c r="E20" s="59">
        <v>223321000</v>
      </c>
      <c r="F20" s="59">
        <v>14919000</v>
      </c>
      <c r="G20" s="59">
        <v>37579000</v>
      </c>
      <c r="H20" s="59">
        <v>29360000</v>
      </c>
      <c r="I20" s="59">
        <v>81858000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81858000</v>
      </c>
      <c r="W20" s="59">
        <v>169723960</v>
      </c>
      <c r="X20" s="59">
        <v>-87865960</v>
      </c>
      <c r="Y20" s="60">
        <v>-51.77</v>
      </c>
      <c r="Z20" s="61">
        <v>223321000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-309679005</v>
      </c>
      <c r="E22" s="87">
        <f t="shared" si="3"/>
        <v>-309679005</v>
      </c>
      <c r="F22" s="87">
        <f t="shared" si="3"/>
        <v>140576703</v>
      </c>
      <c r="G22" s="87">
        <f t="shared" si="3"/>
        <v>-110160760</v>
      </c>
      <c r="H22" s="87">
        <f t="shared" si="3"/>
        <v>-201099987</v>
      </c>
      <c r="I22" s="87">
        <f t="shared" si="3"/>
        <v>-170684044</v>
      </c>
      <c r="J22" s="87">
        <f t="shared" si="3"/>
        <v>174412338</v>
      </c>
      <c r="K22" s="87">
        <f t="shared" si="3"/>
        <v>-362951398</v>
      </c>
      <c r="L22" s="87">
        <f t="shared" si="3"/>
        <v>140923937</v>
      </c>
      <c r="M22" s="87">
        <f t="shared" si="3"/>
        <v>-47615123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-218299167</v>
      </c>
      <c r="W22" s="87">
        <f t="shared" si="3"/>
        <v>54299430</v>
      </c>
      <c r="X22" s="87">
        <f t="shared" si="3"/>
        <v>-272598597</v>
      </c>
      <c r="Y22" s="88">
        <f>+IF(W22&lt;&gt;0,(X22/W22)*100,0)</f>
        <v>-502.0284688071311</v>
      </c>
      <c r="Z22" s="89">
        <f t="shared" si="3"/>
        <v>-309679005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-309679005</v>
      </c>
      <c r="E24" s="76">
        <f t="shared" si="4"/>
        <v>-309679005</v>
      </c>
      <c r="F24" s="76">
        <f t="shared" si="4"/>
        <v>140576703</v>
      </c>
      <c r="G24" s="76">
        <f t="shared" si="4"/>
        <v>-110160760</v>
      </c>
      <c r="H24" s="76">
        <f t="shared" si="4"/>
        <v>-201099987</v>
      </c>
      <c r="I24" s="76">
        <f t="shared" si="4"/>
        <v>-170684044</v>
      </c>
      <c r="J24" s="76">
        <f t="shared" si="4"/>
        <v>174412338</v>
      </c>
      <c r="K24" s="76">
        <f t="shared" si="4"/>
        <v>-362951398</v>
      </c>
      <c r="L24" s="76">
        <f t="shared" si="4"/>
        <v>140923937</v>
      </c>
      <c r="M24" s="76">
        <f t="shared" si="4"/>
        <v>-47615123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-218299167</v>
      </c>
      <c r="W24" s="76">
        <f t="shared" si="4"/>
        <v>54299430</v>
      </c>
      <c r="X24" s="76">
        <f t="shared" si="4"/>
        <v>-272598597</v>
      </c>
      <c r="Y24" s="77">
        <f>+IF(W24&lt;&gt;0,(X24/W24)*100,0)</f>
        <v>-502.0284688071311</v>
      </c>
      <c r="Z24" s="78">
        <f t="shared" si="4"/>
        <v>-309679005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230321000</v>
      </c>
      <c r="E27" s="99">
        <v>230321000</v>
      </c>
      <c r="F27" s="99">
        <v>0</v>
      </c>
      <c r="G27" s="99">
        <v>28206370</v>
      </c>
      <c r="H27" s="99">
        <v>13050482</v>
      </c>
      <c r="I27" s="99">
        <v>41256852</v>
      </c>
      <c r="J27" s="99">
        <v>12637523</v>
      </c>
      <c r="K27" s="99">
        <v>18687670</v>
      </c>
      <c r="L27" s="99">
        <v>20203300</v>
      </c>
      <c r="M27" s="99">
        <v>51528493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92785345</v>
      </c>
      <c r="W27" s="99">
        <v>115160500</v>
      </c>
      <c r="X27" s="99">
        <v>-22375155</v>
      </c>
      <c r="Y27" s="100">
        <v>-19.43</v>
      </c>
      <c r="Z27" s="101">
        <v>230321000</v>
      </c>
    </row>
    <row r="28" spans="1:26" ht="13.5">
      <c r="A28" s="102" t="s">
        <v>44</v>
      </c>
      <c r="B28" s="18">
        <v>0</v>
      </c>
      <c r="C28" s="18">
        <v>0</v>
      </c>
      <c r="D28" s="58">
        <v>223321000</v>
      </c>
      <c r="E28" s="59">
        <v>223321000</v>
      </c>
      <c r="F28" s="59">
        <v>0</v>
      </c>
      <c r="G28" s="59">
        <v>28206370</v>
      </c>
      <c r="H28" s="59">
        <v>13050482</v>
      </c>
      <c r="I28" s="59">
        <v>41256852</v>
      </c>
      <c r="J28" s="59">
        <v>12637523</v>
      </c>
      <c r="K28" s="59">
        <v>18687670</v>
      </c>
      <c r="L28" s="59">
        <v>20203300</v>
      </c>
      <c r="M28" s="59">
        <v>51528493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92785345</v>
      </c>
      <c r="W28" s="59">
        <v>111660500</v>
      </c>
      <c r="X28" s="59">
        <v>-18875155</v>
      </c>
      <c r="Y28" s="60">
        <v>-16.9</v>
      </c>
      <c r="Z28" s="61">
        <v>223321000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7000000</v>
      </c>
      <c r="E31" s="59">
        <v>7000000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3500000</v>
      </c>
      <c r="X31" s="59">
        <v>-3500000</v>
      </c>
      <c r="Y31" s="60">
        <v>-100</v>
      </c>
      <c r="Z31" s="61">
        <v>7000000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230321000</v>
      </c>
      <c r="E32" s="99">
        <f t="shared" si="5"/>
        <v>230321000</v>
      </c>
      <c r="F32" s="99">
        <f t="shared" si="5"/>
        <v>0</v>
      </c>
      <c r="G32" s="99">
        <f t="shared" si="5"/>
        <v>28206370</v>
      </c>
      <c r="H32" s="99">
        <f t="shared" si="5"/>
        <v>13050482</v>
      </c>
      <c r="I32" s="99">
        <f t="shared" si="5"/>
        <v>41256852</v>
      </c>
      <c r="J32" s="99">
        <f t="shared" si="5"/>
        <v>12637523</v>
      </c>
      <c r="K32" s="99">
        <f t="shared" si="5"/>
        <v>18687670</v>
      </c>
      <c r="L32" s="99">
        <f t="shared" si="5"/>
        <v>20203300</v>
      </c>
      <c r="M32" s="99">
        <f t="shared" si="5"/>
        <v>51528493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92785345</v>
      </c>
      <c r="W32" s="99">
        <f t="shared" si="5"/>
        <v>115160500</v>
      </c>
      <c r="X32" s="99">
        <f t="shared" si="5"/>
        <v>-22375155</v>
      </c>
      <c r="Y32" s="100">
        <f>+IF(W32&lt;&gt;0,(X32/W32)*100,0)</f>
        <v>-19.42953964249895</v>
      </c>
      <c r="Z32" s="101">
        <f t="shared" si="5"/>
        <v>230321000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607458135</v>
      </c>
      <c r="E35" s="59">
        <v>607458135</v>
      </c>
      <c r="F35" s="59">
        <v>2520979</v>
      </c>
      <c r="G35" s="59">
        <v>6285456</v>
      </c>
      <c r="H35" s="59">
        <v>149103318</v>
      </c>
      <c r="I35" s="59">
        <v>149103318</v>
      </c>
      <c r="J35" s="59">
        <v>98259185</v>
      </c>
      <c r="K35" s="59">
        <v>28083476</v>
      </c>
      <c r="L35" s="59">
        <v>46167593</v>
      </c>
      <c r="M35" s="59">
        <v>46167593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46167593</v>
      </c>
      <c r="W35" s="59">
        <v>303729068</v>
      </c>
      <c r="X35" s="59">
        <v>-257561475</v>
      </c>
      <c r="Y35" s="60">
        <v>-84.8</v>
      </c>
      <c r="Z35" s="61">
        <v>607458135</v>
      </c>
    </row>
    <row r="36" spans="1:26" ht="13.5">
      <c r="A36" s="57" t="s">
        <v>53</v>
      </c>
      <c r="B36" s="18">
        <v>0</v>
      </c>
      <c r="C36" s="18">
        <v>0</v>
      </c>
      <c r="D36" s="58">
        <v>3734003929</v>
      </c>
      <c r="E36" s="59">
        <v>3734003929</v>
      </c>
      <c r="F36" s="59">
        <v>2766007</v>
      </c>
      <c r="G36" s="59">
        <v>2777713</v>
      </c>
      <c r="H36" s="59">
        <v>2789522</v>
      </c>
      <c r="I36" s="59">
        <v>2789522</v>
      </c>
      <c r="J36" s="59">
        <v>2801238</v>
      </c>
      <c r="K36" s="59">
        <v>2814205</v>
      </c>
      <c r="L36" s="59">
        <v>2825915</v>
      </c>
      <c r="M36" s="59">
        <v>2825915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2825915</v>
      </c>
      <c r="W36" s="59">
        <v>1867001965</v>
      </c>
      <c r="X36" s="59">
        <v>-1864176050</v>
      </c>
      <c r="Y36" s="60">
        <v>-99.85</v>
      </c>
      <c r="Z36" s="61">
        <v>3734003929</v>
      </c>
    </row>
    <row r="37" spans="1:26" ht="13.5">
      <c r="A37" s="57" t="s">
        <v>54</v>
      </c>
      <c r="B37" s="18">
        <v>0</v>
      </c>
      <c r="C37" s="18">
        <v>0</v>
      </c>
      <c r="D37" s="58">
        <v>3172569361</v>
      </c>
      <c r="E37" s="59">
        <v>3172569361</v>
      </c>
      <c r="F37" s="59">
        <v>111459866</v>
      </c>
      <c r="G37" s="59">
        <v>186993597</v>
      </c>
      <c r="H37" s="59">
        <v>245250069</v>
      </c>
      <c r="I37" s="59">
        <v>245250069</v>
      </c>
      <c r="J37" s="59">
        <v>112956192</v>
      </c>
      <c r="K37" s="59">
        <v>90901579</v>
      </c>
      <c r="L37" s="59">
        <v>95691130</v>
      </c>
      <c r="M37" s="59">
        <v>95691130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95691130</v>
      </c>
      <c r="W37" s="59">
        <v>1586284681</v>
      </c>
      <c r="X37" s="59">
        <v>-1490593551</v>
      </c>
      <c r="Y37" s="60">
        <v>-93.97</v>
      </c>
      <c r="Z37" s="61">
        <v>3172569361</v>
      </c>
    </row>
    <row r="38" spans="1:26" ht="13.5">
      <c r="A38" s="57" t="s">
        <v>55</v>
      </c>
      <c r="B38" s="18">
        <v>0</v>
      </c>
      <c r="C38" s="18">
        <v>0</v>
      </c>
      <c r="D38" s="58">
        <v>78444779</v>
      </c>
      <c r="E38" s="59">
        <v>78444779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39222390</v>
      </c>
      <c r="X38" s="59">
        <v>-39222390</v>
      </c>
      <c r="Y38" s="60">
        <v>-100</v>
      </c>
      <c r="Z38" s="61">
        <v>78444779</v>
      </c>
    </row>
    <row r="39" spans="1:26" ht="13.5">
      <c r="A39" s="57" t="s">
        <v>56</v>
      </c>
      <c r="B39" s="18">
        <v>0</v>
      </c>
      <c r="C39" s="18">
        <v>0</v>
      </c>
      <c r="D39" s="58">
        <v>1090447924</v>
      </c>
      <c r="E39" s="59">
        <v>1090447924</v>
      </c>
      <c r="F39" s="59">
        <v>-106172880</v>
      </c>
      <c r="G39" s="59">
        <v>-177930429</v>
      </c>
      <c r="H39" s="59">
        <v>-93357229</v>
      </c>
      <c r="I39" s="59">
        <v>-93357229</v>
      </c>
      <c r="J39" s="59">
        <v>-11895770</v>
      </c>
      <c r="K39" s="59">
        <v>-60003898</v>
      </c>
      <c r="L39" s="59">
        <v>-46697622</v>
      </c>
      <c r="M39" s="59">
        <v>-46697622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-46697622</v>
      </c>
      <c r="W39" s="59">
        <v>545223962</v>
      </c>
      <c r="X39" s="59">
        <v>-591921584</v>
      </c>
      <c r="Y39" s="60">
        <v>-108.56</v>
      </c>
      <c r="Z39" s="61">
        <v>1090447924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239475867</v>
      </c>
      <c r="E42" s="59">
        <v>239475867</v>
      </c>
      <c r="F42" s="59">
        <v>143534925</v>
      </c>
      <c r="G42" s="59">
        <v>1190590</v>
      </c>
      <c r="H42" s="59">
        <v>-6477754</v>
      </c>
      <c r="I42" s="59">
        <v>138247761</v>
      </c>
      <c r="J42" s="59">
        <v>-46072543</v>
      </c>
      <c r="K42" s="59">
        <v>-18056115</v>
      </c>
      <c r="L42" s="59">
        <v>91139146</v>
      </c>
      <c r="M42" s="59">
        <v>27010488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165258249</v>
      </c>
      <c r="W42" s="59">
        <v>327403626</v>
      </c>
      <c r="X42" s="59">
        <v>-162145377</v>
      </c>
      <c r="Y42" s="60">
        <v>-49.52</v>
      </c>
      <c r="Z42" s="61">
        <v>239475867</v>
      </c>
    </row>
    <row r="43" spans="1:26" ht="13.5">
      <c r="A43" s="57" t="s">
        <v>59</v>
      </c>
      <c r="B43" s="18">
        <v>0</v>
      </c>
      <c r="C43" s="18">
        <v>0</v>
      </c>
      <c r="D43" s="58">
        <v>-230321000</v>
      </c>
      <c r="E43" s="59">
        <v>-230321000</v>
      </c>
      <c r="F43" s="59">
        <v>-148025847</v>
      </c>
      <c r="G43" s="59">
        <v>2529792</v>
      </c>
      <c r="H43" s="59">
        <v>4348001</v>
      </c>
      <c r="I43" s="59">
        <v>-141148054</v>
      </c>
      <c r="J43" s="59">
        <v>49732478</v>
      </c>
      <c r="K43" s="59">
        <v>13450000</v>
      </c>
      <c r="L43" s="59">
        <v>-82306278</v>
      </c>
      <c r="M43" s="59">
        <v>-19123800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-160271854</v>
      </c>
      <c r="W43" s="59">
        <v>-113317932</v>
      </c>
      <c r="X43" s="59">
        <v>-46953922</v>
      </c>
      <c r="Y43" s="60">
        <v>41.44</v>
      </c>
      <c r="Z43" s="61">
        <v>-230321000</v>
      </c>
    </row>
    <row r="44" spans="1:26" ht="13.5">
      <c r="A44" s="57" t="s">
        <v>60</v>
      </c>
      <c r="B44" s="18">
        <v>0</v>
      </c>
      <c r="C44" s="18">
        <v>0</v>
      </c>
      <c r="D44" s="58">
        <v>-4500000</v>
      </c>
      <c r="E44" s="59">
        <v>-4500000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-4500000</v>
      </c>
      <c r="X44" s="59">
        <v>4500000</v>
      </c>
      <c r="Y44" s="60">
        <v>-100</v>
      </c>
      <c r="Z44" s="61">
        <v>-4500000</v>
      </c>
    </row>
    <row r="45" spans="1:26" ht="13.5">
      <c r="A45" s="69" t="s">
        <v>61</v>
      </c>
      <c r="B45" s="21">
        <v>0</v>
      </c>
      <c r="C45" s="21">
        <v>0</v>
      </c>
      <c r="D45" s="98">
        <v>6154866</v>
      </c>
      <c r="E45" s="99">
        <v>6154866</v>
      </c>
      <c r="F45" s="99">
        <v>2265242</v>
      </c>
      <c r="G45" s="99">
        <v>5985624</v>
      </c>
      <c r="H45" s="99">
        <v>3855871</v>
      </c>
      <c r="I45" s="99">
        <v>3855871</v>
      </c>
      <c r="J45" s="99">
        <v>7515806</v>
      </c>
      <c r="K45" s="99">
        <v>2909691</v>
      </c>
      <c r="L45" s="99">
        <v>11742559</v>
      </c>
      <c r="M45" s="99">
        <v>11742559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11742559</v>
      </c>
      <c r="W45" s="99">
        <v>211085693</v>
      </c>
      <c r="X45" s="99">
        <v>-199343134</v>
      </c>
      <c r="Y45" s="100">
        <v>-94.44</v>
      </c>
      <c r="Z45" s="101">
        <v>6154866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40740414</v>
      </c>
      <c r="C49" s="51">
        <v>0</v>
      </c>
      <c r="D49" s="128">
        <v>40882242</v>
      </c>
      <c r="E49" s="53">
        <v>58859638</v>
      </c>
      <c r="F49" s="53">
        <v>0</v>
      </c>
      <c r="G49" s="53">
        <v>0</v>
      </c>
      <c r="H49" s="53">
        <v>0</v>
      </c>
      <c r="I49" s="53">
        <v>1295557105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1436039399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42638770</v>
      </c>
      <c r="C51" s="51">
        <v>0</v>
      </c>
      <c r="D51" s="128">
        <v>60818794</v>
      </c>
      <c r="E51" s="53">
        <v>56512954</v>
      </c>
      <c r="F51" s="53">
        <v>0</v>
      </c>
      <c r="G51" s="53">
        <v>0</v>
      </c>
      <c r="H51" s="53">
        <v>0</v>
      </c>
      <c r="I51" s="53">
        <v>81587098</v>
      </c>
      <c r="J51" s="53">
        <v>0</v>
      </c>
      <c r="K51" s="53">
        <v>0</v>
      </c>
      <c r="L51" s="53">
        <v>0</v>
      </c>
      <c r="M51" s="53">
        <v>188846515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76962700</v>
      </c>
      <c r="W51" s="53">
        <v>846270148</v>
      </c>
      <c r="X51" s="53">
        <v>2417730712</v>
      </c>
      <c r="Y51" s="53">
        <v>3771367691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59.75088802257641</v>
      </c>
      <c r="E58" s="7">
        <f t="shared" si="6"/>
        <v>59.75088802257641</v>
      </c>
      <c r="F58" s="7">
        <f t="shared" si="6"/>
        <v>26.56629631822629</v>
      </c>
      <c r="G58" s="7">
        <f t="shared" si="6"/>
        <v>98.60368179383948</v>
      </c>
      <c r="H58" s="7">
        <f t="shared" si="6"/>
        <v>100</v>
      </c>
      <c r="I58" s="7">
        <f t="shared" si="6"/>
        <v>42.47772236861722</v>
      </c>
      <c r="J58" s="7">
        <f t="shared" si="6"/>
        <v>6.407906814986008</v>
      </c>
      <c r="K58" s="7">
        <f t="shared" si="6"/>
        <v>8.56946442516014</v>
      </c>
      <c r="L58" s="7">
        <f t="shared" si="6"/>
        <v>39.77404357862362</v>
      </c>
      <c r="M58" s="7">
        <f t="shared" si="6"/>
        <v>9.84730524067315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15.465417281198777</v>
      </c>
      <c r="W58" s="7">
        <f t="shared" si="6"/>
        <v>59.75088829335591</v>
      </c>
      <c r="X58" s="7">
        <f t="shared" si="6"/>
        <v>0</v>
      </c>
      <c r="Y58" s="7">
        <f t="shared" si="6"/>
        <v>0</v>
      </c>
      <c r="Z58" s="8">
        <f t="shared" si="6"/>
        <v>59.75088802257641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50</v>
      </c>
      <c r="E59" s="10">
        <f t="shared" si="7"/>
        <v>50</v>
      </c>
      <c r="F59" s="10">
        <f t="shared" si="7"/>
        <v>6.386733047310046</v>
      </c>
      <c r="G59" s="10">
        <f t="shared" si="7"/>
        <v>0</v>
      </c>
      <c r="H59" s="10">
        <f t="shared" si="7"/>
        <v>0</v>
      </c>
      <c r="I59" s="10">
        <f t="shared" si="7"/>
        <v>6.386733047310046</v>
      </c>
      <c r="J59" s="10">
        <f t="shared" si="7"/>
        <v>2.8354502910425428</v>
      </c>
      <c r="K59" s="10">
        <f t="shared" si="7"/>
        <v>0.13124368262780625</v>
      </c>
      <c r="L59" s="10">
        <f t="shared" si="7"/>
        <v>12.361734361606677</v>
      </c>
      <c r="M59" s="10">
        <f t="shared" si="7"/>
        <v>2.859533683392172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3.4244859319348437</v>
      </c>
      <c r="W59" s="10">
        <f t="shared" si="7"/>
        <v>50</v>
      </c>
      <c r="X59" s="10">
        <f t="shared" si="7"/>
        <v>0</v>
      </c>
      <c r="Y59" s="10">
        <f t="shared" si="7"/>
        <v>0</v>
      </c>
      <c r="Z59" s="11">
        <f t="shared" si="7"/>
        <v>50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63.48214387417958</v>
      </c>
      <c r="E60" s="13">
        <f t="shared" si="7"/>
        <v>63.48214387417958</v>
      </c>
      <c r="F60" s="13">
        <f t="shared" si="7"/>
        <v>42.5332727093025</v>
      </c>
      <c r="G60" s="13">
        <f t="shared" si="7"/>
        <v>98.60368179383948</v>
      </c>
      <c r="H60" s="13">
        <f t="shared" si="7"/>
        <v>100</v>
      </c>
      <c r="I60" s="13">
        <f t="shared" si="7"/>
        <v>61.492625508784</v>
      </c>
      <c r="J60" s="13">
        <f t="shared" si="7"/>
        <v>8.326723440374371</v>
      </c>
      <c r="K60" s="13">
        <f t="shared" si="7"/>
        <v>15.526081722261637</v>
      </c>
      <c r="L60" s="13">
        <f t="shared" si="7"/>
        <v>55.929010759220645</v>
      </c>
      <c r="M60" s="13">
        <f t="shared" si="7"/>
        <v>14.065121333560192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22.567507352294797</v>
      </c>
      <c r="W60" s="13">
        <f t="shared" si="7"/>
        <v>63.48214394143814</v>
      </c>
      <c r="X60" s="13">
        <f t="shared" si="7"/>
        <v>0</v>
      </c>
      <c r="Y60" s="13">
        <f t="shared" si="7"/>
        <v>0</v>
      </c>
      <c r="Z60" s="14">
        <f t="shared" si="7"/>
        <v>63.48214387417958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65.00000003986683</v>
      </c>
      <c r="E61" s="13">
        <f t="shared" si="7"/>
        <v>65.00000003986683</v>
      </c>
      <c r="F61" s="13">
        <f t="shared" si="7"/>
        <v>63.66910719819893</v>
      </c>
      <c r="G61" s="13">
        <f t="shared" si="7"/>
        <v>98.60368179383948</v>
      </c>
      <c r="H61" s="13">
        <f t="shared" si="7"/>
        <v>100</v>
      </c>
      <c r="I61" s="13">
        <f t="shared" si="7"/>
        <v>80.37344592808951</v>
      </c>
      <c r="J61" s="13">
        <f t="shared" si="7"/>
        <v>12.039990676769886</v>
      </c>
      <c r="K61" s="13">
        <f t="shared" si="7"/>
        <v>43.573952078278275</v>
      </c>
      <c r="L61" s="13">
        <f t="shared" si="7"/>
        <v>115.35999680414383</v>
      </c>
      <c r="M61" s="13">
        <f t="shared" si="7"/>
        <v>24.81325406003178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38.237805420413906</v>
      </c>
      <c r="W61" s="13">
        <f t="shared" si="7"/>
        <v>65.00000118844213</v>
      </c>
      <c r="X61" s="13">
        <f t="shared" si="7"/>
        <v>0</v>
      </c>
      <c r="Y61" s="13">
        <f t="shared" si="7"/>
        <v>0</v>
      </c>
      <c r="Z61" s="14">
        <f t="shared" si="7"/>
        <v>65.00000003986683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60</v>
      </c>
      <c r="E62" s="13">
        <f t="shared" si="7"/>
        <v>60</v>
      </c>
      <c r="F62" s="13">
        <f t="shared" si="7"/>
        <v>13.417182719053574</v>
      </c>
      <c r="G62" s="13">
        <f t="shared" si="7"/>
        <v>0</v>
      </c>
      <c r="H62" s="13">
        <f t="shared" si="7"/>
        <v>0</v>
      </c>
      <c r="I62" s="13">
        <f t="shared" si="7"/>
        <v>13.417182719053574</v>
      </c>
      <c r="J62" s="13">
        <f t="shared" si="7"/>
        <v>4.405163261033261</v>
      </c>
      <c r="K62" s="13">
        <f t="shared" si="7"/>
        <v>0.814043562535016</v>
      </c>
      <c r="L62" s="13">
        <f t="shared" si="7"/>
        <v>10.07878174694924</v>
      </c>
      <c r="M62" s="13">
        <f t="shared" si="7"/>
        <v>4.207329715206861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5.2375732406173885</v>
      </c>
      <c r="W62" s="13">
        <f t="shared" si="7"/>
        <v>59.99999853095268</v>
      </c>
      <c r="X62" s="13">
        <f t="shared" si="7"/>
        <v>0</v>
      </c>
      <c r="Y62" s="13">
        <f t="shared" si="7"/>
        <v>0</v>
      </c>
      <c r="Z62" s="14">
        <f t="shared" si="7"/>
        <v>60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59.99999863859406</v>
      </c>
      <c r="E63" s="13">
        <f t="shared" si="7"/>
        <v>59.99999863859406</v>
      </c>
      <c r="F63" s="13">
        <f t="shared" si="7"/>
        <v>17.262682501515798</v>
      </c>
      <c r="G63" s="13">
        <f t="shared" si="7"/>
        <v>0</v>
      </c>
      <c r="H63" s="13">
        <f t="shared" si="7"/>
        <v>0</v>
      </c>
      <c r="I63" s="13">
        <f t="shared" si="7"/>
        <v>17.262682501515798</v>
      </c>
      <c r="J63" s="13">
        <f t="shared" si="7"/>
        <v>3.841498434789567</v>
      </c>
      <c r="K63" s="13">
        <f t="shared" si="7"/>
        <v>0.17622816649307335</v>
      </c>
      <c r="L63" s="13">
        <f t="shared" si="7"/>
        <v>15.108360952041942</v>
      </c>
      <c r="M63" s="13">
        <f t="shared" si="7"/>
        <v>3.7088757671760217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5.181194822240693</v>
      </c>
      <c r="W63" s="13">
        <f t="shared" si="7"/>
        <v>59.99999446582965</v>
      </c>
      <c r="X63" s="13">
        <f t="shared" si="7"/>
        <v>0</v>
      </c>
      <c r="Y63" s="13">
        <f t="shared" si="7"/>
        <v>0</v>
      </c>
      <c r="Z63" s="14">
        <f t="shared" si="7"/>
        <v>59.99999863859406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60.000001083379715</v>
      </c>
      <c r="E64" s="13">
        <f t="shared" si="7"/>
        <v>60.000001083379715</v>
      </c>
      <c r="F64" s="13">
        <f t="shared" si="7"/>
        <v>14.885464854045688</v>
      </c>
      <c r="G64" s="13">
        <f t="shared" si="7"/>
        <v>0</v>
      </c>
      <c r="H64" s="13">
        <f t="shared" si="7"/>
        <v>0</v>
      </c>
      <c r="I64" s="13">
        <f t="shared" si="7"/>
        <v>14.885464854045688</v>
      </c>
      <c r="J64" s="13">
        <f t="shared" si="7"/>
        <v>3.2017736688614753</v>
      </c>
      <c r="K64" s="13">
        <f t="shared" si="7"/>
        <v>0.1246065943565707</v>
      </c>
      <c r="L64" s="13">
        <f t="shared" si="7"/>
        <v>13.814803302160852</v>
      </c>
      <c r="M64" s="13">
        <f t="shared" si="7"/>
        <v>3.1196824548883533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4.35834842348737</v>
      </c>
      <c r="W64" s="13">
        <f t="shared" si="7"/>
        <v>59.9999988990044</v>
      </c>
      <c r="X64" s="13">
        <f t="shared" si="7"/>
        <v>0</v>
      </c>
      <c r="Y64" s="13">
        <f t="shared" si="7"/>
        <v>0</v>
      </c>
      <c r="Z64" s="14">
        <f t="shared" si="7"/>
        <v>60.000001083379715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59.999997033345196</v>
      </c>
      <c r="E66" s="16">
        <f t="shared" si="7"/>
        <v>59.999997033345196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60.00000241191448</v>
      </c>
      <c r="X66" s="16">
        <f t="shared" si="7"/>
        <v>0</v>
      </c>
      <c r="Y66" s="16">
        <f t="shared" si="7"/>
        <v>0</v>
      </c>
      <c r="Z66" s="17">
        <f t="shared" si="7"/>
        <v>59.999997033345196</v>
      </c>
    </row>
    <row r="67" spans="1:26" ht="13.5" hidden="1">
      <c r="A67" s="40" t="s">
        <v>112</v>
      </c>
      <c r="B67" s="23"/>
      <c r="C67" s="23"/>
      <c r="D67" s="24">
        <v>781564026</v>
      </c>
      <c r="E67" s="25">
        <v>781564026</v>
      </c>
      <c r="F67" s="25">
        <v>64211062</v>
      </c>
      <c r="G67" s="25">
        <v>9347726</v>
      </c>
      <c r="H67" s="25">
        <v>8640817</v>
      </c>
      <c r="I67" s="25">
        <v>82199605</v>
      </c>
      <c r="J67" s="25">
        <v>263968539</v>
      </c>
      <c r="K67" s="25">
        <v>96783598</v>
      </c>
      <c r="L67" s="25">
        <v>34469744</v>
      </c>
      <c r="M67" s="25">
        <v>395221881</v>
      </c>
      <c r="N67" s="25"/>
      <c r="O67" s="25"/>
      <c r="P67" s="25"/>
      <c r="Q67" s="25"/>
      <c r="R67" s="25"/>
      <c r="S67" s="25"/>
      <c r="T67" s="25"/>
      <c r="U67" s="25"/>
      <c r="V67" s="25">
        <v>477421486</v>
      </c>
      <c r="W67" s="25">
        <v>384529500</v>
      </c>
      <c r="X67" s="25"/>
      <c r="Y67" s="24"/>
      <c r="Z67" s="26">
        <v>781564026</v>
      </c>
    </row>
    <row r="68" spans="1:26" ht="13.5" hidden="1">
      <c r="A68" s="36" t="s">
        <v>31</v>
      </c>
      <c r="B68" s="18"/>
      <c r="C68" s="18"/>
      <c r="D68" s="19">
        <v>207596000</v>
      </c>
      <c r="E68" s="20">
        <v>207596000</v>
      </c>
      <c r="F68" s="20">
        <v>28363891</v>
      </c>
      <c r="G68" s="20"/>
      <c r="H68" s="20"/>
      <c r="I68" s="20">
        <v>28363891</v>
      </c>
      <c r="J68" s="20">
        <v>92238577</v>
      </c>
      <c r="K68" s="20">
        <v>43701913</v>
      </c>
      <c r="L68" s="20">
        <v>12781556</v>
      </c>
      <c r="M68" s="20">
        <v>148722046</v>
      </c>
      <c r="N68" s="20"/>
      <c r="O68" s="20"/>
      <c r="P68" s="20"/>
      <c r="Q68" s="20"/>
      <c r="R68" s="20"/>
      <c r="S68" s="20"/>
      <c r="T68" s="20"/>
      <c r="U68" s="20"/>
      <c r="V68" s="20">
        <v>177085937</v>
      </c>
      <c r="W68" s="20">
        <v>102137232</v>
      </c>
      <c r="X68" s="20"/>
      <c r="Y68" s="19"/>
      <c r="Z68" s="22">
        <v>207596000</v>
      </c>
    </row>
    <row r="69" spans="1:26" ht="13.5" hidden="1">
      <c r="A69" s="37" t="s">
        <v>32</v>
      </c>
      <c r="B69" s="18"/>
      <c r="C69" s="18"/>
      <c r="D69" s="19">
        <v>540260026</v>
      </c>
      <c r="E69" s="20">
        <v>540260026</v>
      </c>
      <c r="F69" s="20">
        <v>35847171</v>
      </c>
      <c r="G69" s="20">
        <v>9347726</v>
      </c>
      <c r="H69" s="20">
        <v>8640817</v>
      </c>
      <c r="I69" s="20">
        <v>53835714</v>
      </c>
      <c r="J69" s="20">
        <v>171729962</v>
      </c>
      <c r="K69" s="20">
        <v>53049315</v>
      </c>
      <c r="L69" s="20">
        <v>21688188</v>
      </c>
      <c r="M69" s="20">
        <v>246467465</v>
      </c>
      <c r="N69" s="20"/>
      <c r="O69" s="20"/>
      <c r="P69" s="20"/>
      <c r="Q69" s="20"/>
      <c r="R69" s="20"/>
      <c r="S69" s="20"/>
      <c r="T69" s="20"/>
      <c r="U69" s="20"/>
      <c r="V69" s="20">
        <v>300303179</v>
      </c>
      <c r="W69" s="20">
        <v>265807932</v>
      </c>
      <c r="X69" s="20"/>
      <c r="Y69" s="19"/>
      <c r="Z69" s="22">
        <v>540260026</v>
      </c>
    </row>
    <row r="70" spans="1:26" ht="13.5" hidden="1">
      <c r="A70" s="38" t="s">
        <v>106</v>
      </c>
      <c r="B70" s="18"/>
      <c r="C70" s="18"/>
      <c r="D70" s="19">
        <v>376252629</v>
      </c>
      <c r="E70" s="20">
        <v>376252629</v>
      </c>
      <c r="F70" s="20">
        <v>20354036</v>
      </c>
      <c r="G70" s="20">
        <v>9347726</v>
      </c>
      <c r="H70" s="20">
        <v>8640817</v>
      </c>
      <c r="I70" s="20">
        <v>38342579</v>
      </c>
      <c r="J70" s="20">
        <v>92568776</v>
      </c>
      <c r="K70" s="20">
        <v>18565151</v>
      </c>
      <c r="L70" s="20">
        <v>9211929</v>
      </c>
      <c r="M70" s="20">
        <v>120345856</v>
      </c>
      <c r="N70" s="20"/>
      <c r="O70" s="20"/>
      <c r="P70" s="20"/>
      <c r="Q70" s="20"/>
      <c r="R70" s="20"/>
      <c r="S70" s="20"/>
      <c r="T70" s="20"/>
      <c r="U70" s="20"/>
      <c r="V70" s="20">
        <v>158688435</v>
      </c>
      <c r="W70" s="20">
        <v>185116292</v>
      </c>
      <c r="X70" s="20"/>
      <c r="Y70" s="19"/>
      <c r="Z70" s="22">
        <v>376252629</v>
      </c>
    </row>
    <row r="71" spans="1:26" ht="13.5" hidden="1">
      <c r="A71" s="38" t="s">
        <v>107</v>
      </c>
      <c r="B71" s="18"/>
      <c r="C71" s="18"/>
      <c r="D71" s="19">
        <v>83013815</v>
      </c>
      <c r="E71" s="20">
        <v>83013815</v>
      </c>
      <c r="F71" s="20">
        <v>7806378</v>
      </c>
      <c r="G71" s="20"/>
      <c r="H71" s="20"/>
      <c r="I71" s="20">
        <v>7806378</v>
      </c>
      <c r="J71" s="20">
        <v>40755561</v>
      </c>
      <c r="K71" s="20">
        <v>14320241</v>
      </c>
      <c r="L71" s="20">
        <v>6902868</v>
      </c>
      <c r="M71" s="20">
        <v>61978670</v>
      </c>
      <c r="N71" s="20"/>
      <c r="O71" s="20"/>
      <c r="P71" s="20"/>
      <c r="Q71" s="20"/>
      <c r="R71" s="20"/>
      <c r="S71" s="20"/>
      <c r="T71" s="20"/>
      <c r="U71" s="20"/>
      <c r="V71" s="20">
        <v>69785048</v>
      </c>
      <c r="W71" s="20">
        <v>40842796</v>
      </c>
      <c r="X71" s="20"/>
      <c r="Y71" s="19"/>
      <c r="Z71" s="22">
        <v>83013815</v>
      </c>
    </row>
    <row r="72" spans="1:26" ht="13.5" hidden="1">
      <c r="A72" s="38" t="s">
        <v>108</v>
      </c>
      <c r="B72" s="18"/>
      <c r="C72" s="18"/>
      <c r="D72" s="19">
        <v>44072086</v>
      </c>
      <c r="E72" s="20">
        <v>44072086</v>
      </c>
      <c r="F72" s="20">
        <v>4044076</v>
      </c>
      <c r="G72" s="20"/>
      <c r="H72" s="20"/>
      <c r="I72" s="20">
        <v>4044076</v>
      </c>
      <c r="J72" s="20">
        <v>20195687</v>
      </c>
      <c r="K72" s="20">
        <v>10095435</v>
      </c>
      <c r="L72" s="20">
        <v>2893570</v>
      </c>
      <c r="M72" s="20">
        <v>33184692</v>
      </c>
      <c r="N72" s="20"/>
      <c r="O72" s="20"/>
      <c r="P72" s="20"/>
      <c r="Q72" s="20"/>
      <c r="R72" s="20"/>
      <c r="S72" s="20"/>
      <c r="T72" s="20"/>
      <c r="U72" s="20"/>
      <c r="V72" s="20">
        <v>37228768</v>
      </c>
      <c r="W72" s="20">
        <v>21683467</v>
      </c>
      <c r="X72" s="20"/>
      <c r="Y72" s="19"/>
      <c r="Z72" s="22">
        <v>44072086</v>
      </c>
    </row>
    <row r="73" spans="1:26" ht="13.5" hidden="1">
      <c r="A73" s="38" t="s">
        <v>109</v>
      </c>
      <c r="B73" s="18"/>
      <c r="C73" s="18"/>
      <c r="D73" s="19">
        <v>36921496</v>
      </c>
      <c r="E73" s="20">
        <v>36921496</v>
      </c>
      <c r="F73" s="20">
        <v>3642681</v>
      </c>
      <c r="G73" s="20"/>
      <c r="H73" s="20"/>
      <c r="I73" s="20">
        <v>3642681</v>
      </c>
      <c r="J73" s="20">
        <v>18209938</v>
      </c>
      <c r="K73" s="20">
        <v>10068488</v>
      </c>
      <c r="L73" s="20">
        <v>2679821</v>
      </c>
      <c r="M73" s="20">
        <v>30958247</v>
      </c>
      <c r="N73" s="20"/>
      <c r="O73" s="20"/>
      <c r="P73" s="20"/>
      <c r="Q73" s="20"/>
      <c r="R73" s="20"/>
      <c r="S73" s="20"/>
      <c r="T73" s="20"/>
      <c r="U73" s="20"/>
      <c r="V73" s="20">
        <v>34600928</v>
      </c>
      <c r="W73" s="20">
        <v>18165377</v>
      </c>
      <c r="X73" s="20"/>
      <c r="Y73" s="19"/>
      <c r="Z73" s="22">
        <v>36921496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33708000</v>
      </c>
      <c r="E75" s="29">
        <v>33708000</v>
      </c>
      <c r="F75" s="29"/>
      <c r="G75" s="29"/>
      <c r="H75" s="29"/>
      <c r="I75" s="29"/>
      <c r="J75" s="29"/>
      <c r="K75" s="29">
        <v>32370</v>
      </c>
      <c r="L75" s="29"/>
      <c r="M75" s="29">
        <v>32370</v>
      </c>
      <c r="N75" s="29"/>
      <c r="O75" s="29"/>
      <c r="P75" s="29"/>
      <c r="Q75" s="29"/>
      <c r="R75" s="29"/>
      <c r="S75" s="29"/>
      <c r="T75" s="29"/>
      <c r="U75" s="29"/>
      <c r="V75" s="29">
        <v>32370</v>
      </c>
      <c r="W75" s="29">
        <v>16584336</v>
      </c>
      <c r="X75" s="29"/>
      <c r="Y75" s="28"/>
      <c r="Z75" s="30">
        <v>33708000</v>
      </c>
    </row>
    <row r="76" spans="1:26" ht="13.5" hidden="1">
      <c r="A76" s="41" t="s">
        <v>113</v>
      </c>
      <c r="B76" s="31"/>
      <c r="C76" s="31"/>
      <c r="D76" s="32">
        <v>466991446</v>
      </c>
      <c r="E76" s="33">
        <v>466991446</v>
      </c>
      <c r="F76" s="33">
        <v>17058501</v>
      </c>
      <c r="G76" s="33">
        <v>9217202</v>
      </c>
      <c r="H76" s="33">
        <v>8640817</v>
      </c>
      <c r="I76" s="33">
        <v>34916520</v>
      </c>
      <c r="J76" s="33">
        <v>16914858</v>
      </c>
      <c r="K76" s="33">
        <v>8293836</v>
      </c>
      <c r="L76" s="33">
        <v>13710011</v>
      </c>
      <c r="M76" s="33">
        <v>38918705</v>
      </c>
      <c r="N76" s="33"/>
      <c r="O76" s="33"/>
      <c r="P76" s="33"/>
      <c r="Q76" s="33"/>
      <c r="R76" s="33"/>
      <c r="S76" s="33"/>
      <c r="T76" s="33"/>
      <c r="U76" s="33"/>
      <c r="V76" s="33">
        <v>73835225</v>
      </c>
      <c r="W76" s="33">
        <v>229759792</v>
      </c>
      <c r="X76" s="33"/>
      <c r="Y76" s="32"/>
      <c r="Z76" s="34">
        <v>466991446</v>
      </c>
    </row>
    <row r="77" spans="1:26" ht="13.5" hidden="1">
      <c r="A77" s="36" t="s">
        <v>31</v>
      </c>
      <c r="B77" s="18"/>
      <c r="C77" s="18"/>
      <c r="D77" s="19">
        <v>103798000</v>
      </c>
      <c r="E77" s="20">
        <v>103798000</v>
      </c>
      <c r="F77" s="20">
        <v>1811526</v>
      </c>
      <c r="G77" s="20"/>
      <c r="H77" s="20"/>
      <c r="I77" s="20">
        <v>1811526</v>
      </c>
      <c r="J77" s="20">
        <v>2615379</v>
      </c>
      <c r="K77" s="20">
        <v>57356</v>
      </c>
      <c r="L77" s="20">
        <v>1580022</v>
      </c>
      <c r="M77" s="20">
        <v>4252757</v>
      </c>
      <c r="N77" s="20"/>
      <c r="O77" s="20"/>
      <c r="P77" s="20"/>
      <c r="Q77" s="20"/>
      <c r="R77" s="20"/>
      <c r="S77" s="20"/>
      <c r="T77" s="20"/>
      <c r="U77" s="20"/>
      <c r="V77" s="20">
        <v>6064283</v>
      </c>
      <c r="W77" s="20">
        <v>51068616</v>
      </c>
      <c r="X77" s="20"/>
      <c r="Y77" s="19"/>
      <c r="Z77" s="22">
        <v>103798000</v>
      </c>
    </row>
    <row r="78" spans="1:26" ht="13.5" hidden="1">
      <c r="A78" s="37" t="s">
        <v>32</v>
      </c>
      <c r="B78" s="18"/>
      <c r="C78" s="18"/>
      <c r="D78" s="19">
        <v>342968647</v>
      </c>
      <c r="E78" s="20">
        <v>342968647</v>
      </c>
      <c r="F78" s="20">
        <v>15246975</v>
      </c>
      <c r="G78" s="20">
        <v>9217202</v>
      </c>
      <c r="H78" s="20">
        <v>8640817</v>
      </c>
      <c r="I78" s="20">
        <v>33104994</v>
      </c>
      <c r="J78" s="20">
        <v>14299479</v>
      </c>
      <c r="K78" s="20">
        <v>8236480</v>
      </c>
      <c r="L78" s="20">
        <v>12129989</v>
      </c>
      <c r="M78" s="20">
        <v>34665948</v>
      </c>
      <c r="N78" s="20"/>
      <c r="O78" s="20"/>
      <c r="P78" s="20"/>
      <c r="Q78" s="20"/>
      <c r="R78" s="20"/>
      <c r="S78" s="20"/>
      <c r="T78" s="20"/>
      <c r="U78" s="20"/>
      <c r="V78" s="20">
        <v>67770942</v>
      </c>
      <c r="W78" s="20">
        <v>168740574</v>
      </c>
      <c r="X78" s="20"/>
      <c r="Y78" s="19"/>
      <c r="Z78" s="22">
        <v>342968647</v>
      </c>
    </row>
    <row r="79" spans="1:26" ht="13.5" hidden="1">
      <c r="A79" s="38" t="s">
        <v>106</v>
      </c>
      <c r="B79" s="18"/>
      <c r="C79" s="18"/>
      <c r="D79" s="19">
        <v>244564209</v>
      </c>
      <c r="E79" s="20">
        <v>244564209</v>
      </c>
      <c r="F79" s="20">
        <v>12959233</v>
      </c>
      <c r="G79" s="20">
        <v>9217202</v>
      </c>
      <c r="H79" s="20">
        <v>8640817</v>
      </c>
      <c r="I79" s="20">
        <v>30817252</v>
      </c>
      <c r="J79" s="20">
        <v>11145272</v>
      </c>
      <c r="K79" s="20">
        <v>8089570</v>
      </c>
      <c r="L79" s="20">
        <v>10626881</v>
      </c>
      <c r="M79" s="20">
        <v>29861723</v>
      </c>
      <c r="N79" s="20"/>
      <c r="O79" s="20"/>
      <c r="P79" s="20"/>
      <c r="Q79" s="20"/>
      <c r="R79" s="20"/>
      <c r="S79" s="20"/>
      <c r="T79" s="20"/>
      <c r="U79" s="20"/>
      <c r="V79" s="20">
        <v>60678975</v>
      </c>
      <c r="W79" s="20">
        <v>120325592</v>
      </c>
      <c r="X79" s="20"/>
      <c r="Y79" s="19"/>
      <c r="Z79" s="22">
        <v>244564209</v>
      </c>
    </row>
    <row r="80" spans="1:26" ht="13.5" hidden="1">
      <c r="A80" s="38" t="s">
        <v>107</v>
      </c>
      <c r="B80" s="18"/>
      <c r="C80" s="18"/>
      <c r="D80" s="19">
        <v>49808289</v>
      </c>
      <c r="E80" s="20">
        <v>49808289</v>
      </c>
      <c r="F80" s="20">
        <v>1047396</v>
      </c>
      <c r="G80" s="20"/>
      <c r="H80" s="20"/>
      <c r="I80" s="20">
        <v>1047396</v>
      </c>
      <c r="J80" s="20">
        <v>1795349</v>
      </c>
      <c r="K80" s="20">
        <v>116573</v>
      </c>
      <c r="L80" s="20">
        <v>695725</v>
      </c>
      <c r="M80" s="20">
        <v>2607647</v>
      </c>
      <c r="N80" s="20"/>
      <c r="O80" s="20"/>
      <c r="P80" s="20"/>
      <c r="Q80" s="20"/>
      <c r="R80" s="20"/>
      <c r="S80" s="20"/>
      <c r="T80" s="20"/>
      <c r="U80" s="20"/>
      <c r="V80" s="20">
        <v>3655043</v>
      </c>
      <c r="W80" s="20">
        <v>24505677</v>
      </c>
      <c r="X80" s="20"/>
      <c r="Y80" s="19"/>
      <c r="Z80" s="22">
        <v>49808289</v>
      </c>
    </row>
    <row r="81" spans="1:26" ht="13.5" hidden="1">
      <c r="A81" s="38" t="s">
        <v>108</v>
      </c>
      <c r="B81" s="18"/>
      <c r="C81" s="18"/>
      <c r="D81" s="19">
        <v>26443251</v>
      </c>
      <c r="E81" s="20">
        <v>26443251</v>
      </c>
      <c r="F81" s="20">
        <v>698116</v>
      </c>
      <c r="G81" s="20"/>
      <c r="H81" s="20"/>
      <c r="I81" s="20">
        <v>698116</v>
      </c>
      <c r="J81" s="20">
        <v>775817</v>
      </c>
      <c r="K81" s="20">
        <v>17791</v>
      </c>
      <c r="L81" s="20">
        <v>437171</v>
      </c>
      <c r="M81" s="20">
        <v>1230779</v>
      </c>
      <c r="N81" s="20"/>
      <c r="O81" s="20"/>
      <c r="P81" s="20"/>
      <c r="Q81" s="20"/>
      <c r="R81" s="20"/>
      <c r="S81" s="20"/>
      <c r="T81" s="20"/>
      <c r="U81" s="20"/>
      <c r="V81" s="20">
        <v>1928895</v>
      </c>
      <c r="W81" s="20">
        <v>13010079</v>
      </c>
      <c r="X81" s="20"/>
      <c r="Y81" s="19"/>
      <c r="Z81" s="22">
        <v>26443251</v>
      </c>
    </row>
    <row r="82" spans="1:26" ht="13.5" hidden="1">
      <c r="A82" s="38" t="s">
        <v>109</v>
      </c>
      <c r="B82" s="18"/>
      <c r="C82" s="18"/>
      <c r="D82" s="19">
        <v>22152898</v>
      </c>
      <c r="E82" s="20">
        <v>22152898</v>
      </c>
      <c r="F82" s="20">
        <v>542230</v>
      </c>
      <c r="G82" s="20"/>
      <c r="H82" s="20"/>
      <c r="I82" s="20">
        <v>542230</v>
      </c>
      <c r="J82" s="20">
        <v>583041</v>
      </c>
      <c r="K82" s="20">
        <v>12546</v>
      </c>
      <c r="L82" s="20">
        <v>370212</v>
      </c>
      <c r="M82" s="20">
        <v>965799</v>
      </c>
      <c r="N82" s="20"/>
      <c r="O82" s="20"/>
      <c r="P82" s="20"/>
      <c r="Q82" s="20"/>
      <c r="R82" s="20"/>
      <c r="S82" s="20"/>
      <c r="T82" s="20"/>
      <c r="U82" s="20"/>
      <c r="V82" s="20">
        <v>1508029</v>
      </c>
      <c r="W82" s="20">
        <v>10899226</v>
      </c>
      <c r="X82" s="20"/>
      <c r="Y82" s="19"/>
      <c r="Z82" s="22">
        <v>22152898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20224799</v>
      </c>
      <c r="E84" s="29">
        <v>20224799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9950602</v>
      </c>
      <c r="X84" s="29"/>
      <c r="Y84" s="28"/>
      <c r="Z84" s="30">
        <v>20224799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12556940</v>
      </c>
      <c r="E5" s="59">
        <v>12556940</v>
      </c>
      <c r="F5" s="59">
        <v>8314394</v>
      </c>
      <c r="G5" s="59">
        <v>0</v>
      </c>
      <c r="H5" s="59">
        <v>555612</v>
      </c>
      <c r="I5" s="59">
        <v>8870006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8870006</v>
      </c>
      <c r="W5" s="59">
        <v>6278472</v>
      </c>
      <c r="X5" s="59">
        <v>2591534</v>
      </c>
      <c r="Y5" s="60">
        <v>41.28</v>
      </c>
      <c r="Z5" s="61">
        <v>12556940</v>
      </c>
    </row>
    <row r="6" spans="1:26" ht="13.5">
      <c r="A6" s="57" t="s">
        <v>32</v>
      </c>
      <c r="B6" s="18">
        <v>34356803</v>
      </c>
      <c r="C6" s="18">
        <v>0</v>
      </c>
      <c r="D6" s="58">
        <v>27474649</v>
      </c>
      <c r="E6" s="59">
        <v>27474649</v>
      </c>
      <c r="F6" s="59">
        <v>2339436</v>
      </c>
      <c r="G6" s="59">
        <v>0</v>
      </c>
      <c r="H6" s="59">
        <v>2860721</v>
      </c>
      <c r="I6" s="59">
        <v>5200157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5200157</v>
      </c>
      <c r="W6" s="59">
        <v>13737330</v>
      </c>
      <c r="X6" s="59">
        <v>-8537173</v>
      </c>
      <c r="Y6" s="60">
        <v>-62.15</v>
      </c>
      <c r="Z6" s="61">
        <v>27474649</v>
      </c>
    </row>
    <row r="7" spans="1:26" ht="13.5">
      <c r="A7" s="57" t="s">
        <v>33</v>
      </c>
      <c r="B7" s="18">
        <v>453988</v>
      </c>
      <c r="C7" s="18">
        <v>0</v>
      </c>
      <c r="D7" s="58">
        <v>220000</v>
      </c>
      <c r="E7" s="59">
        <v>220000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109998</v>
      </c>
      <c r="X7" s="59">
        <v>-109998</v>
      </c>
      <c r="Y7" s="60">
        <v>-100</v>
      </c>
      <c r="Z7" s="61">
        <v>220000</v>
      </c>
    </row>
    <row r="8" spans="1:26" ht="13.5">
      <c r="A8" s="57" t="s">
        <v>34</v>
      </c>
      <c r="B8" s="18">
        <v>164267931</v>
      </c>
      <c r="C8" s="18">
        <v>0</v>
      </c>
      <c r="D8" s="58">
        <v>70498001</v>
      </c>
      <c r="E8" s="59">
        <v>70498001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35248998</v>
      </c>
      <c r="X8" s="59">
        <v>-35248998</v>
      </c>
      <c r="Y8" s="60">
        <v>-100</v>
      </c>
      <c r="Z8" s="61">
        <v>70498001</v>
      </c>
    </row>
    <row r="9" spans="1:26" ht="13.5">
      <c r="A9" s="57" t="s">
        <v>35</v>
      </c>
      <c r="B9" s="18">
        <v>67384897</v>
      </c>
      <c r="C9" s="18">
        <v>0</v>
      </c>
      <c r="D9" s="58">
        <v>15641906</v>
      </c>
      <c r="E9" s="59">
        <v>15641906</v>
      </c>
      <c r="F9" s="59">
        <v>1176081</v>
      </c>
      <c r="G9" s="59">
        <v>0</v>
      </c>
      <c r="H9" s="59">
        <v>1219830</v>
      </c>
      <c r="I9" s="59">
        <v>2395911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2395911</v>
      </c>
      <c r="W9" s="59">
        <v>7820952</v>
      </c>
      <c r="X9" s="59">
        <v>-5425041</v>
      </c>
      <c r="Y9" s="60">
        <v>-69.37</v>
      </c>
      <c r="Z9" s="61">
        <v>15641906</v>
      </c>
    </row>
    <row r="10" spans="1:26" ht="25.5">
      <c r="A10" s="62" t="s">
        <v>98</v>
      </c>
      <c r="B10" s="63">
        <f>SUM(B5:B9)</f>
        <v>266463619</v>
      </c>
      <c r="C10" s="63">
        <f>SUM(C5:C9)</f>
        <v>0</v>
      </c>
      <c r="D10" s="64">
        <f aca="true" t="shared" si="0" ref="D10:Z10">SUM(D5:D9)</f>
        <v>126391496</v>
      </c>
      <c r="E10" s="65">
        <f t="shared" si="0"/>
        <v>126391496</v>
      </c>
      <c r="F10" s="65">
        <f t="shared" si="0"/>
        <v>11829911</v>
      </c>
      <c r="G10" s="65">
        <f t="shared" si="0"/>
        <v>0</v>
      </c>
      <c r="H10" s="65">
        <f t="shared" si="0"/>
        <v>4636163</v>
      </c>
      <c r="I10" s="65">
        <f t="shared" si="0"/>
        <v>16466074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16466074</v>
      </c>
      <c r="W10" s="65">
        <f t="shared" si="0"/>
        <v>63195750</v>
      </c>
      <c r="X10" s="65">
        <f t="shared" si="0"/>
        <v>-46729676</v>
      </c>
      <c r="Y10" s="66">
        <f>+IF(W10&lt;&gt;0,(X10/W10)*100,0)</f>
        <v>-73.94433328190583</v>
      </c>
      <c r="Z10" s="67">
        <f t="shared" si="0"/>
        <v>126391496</v>
      </c>
    </row>
    <row r="11" spans="1:26" ht="13.5">
      <c r="A11" s="57" t="s">
        <v>36</v>
      </c>
      <c r="B11" s="18">
        <v>58255653</v>
      </c>
      <c r="C11" s="18">
        <v>0</v>
      </c>
      <c r="D11" s="58">
        <v>64563077</v>
      </c>
      <c r="E11" s="59">
        <v>64563077</v>
      </c>
      <c r="F11" s="59">
        <v>23782</v>
      </c>
      <c r="G11" s="59">
        <v>0</v>
      </c>
      <c r="H11" s="59">
        <v>400</v>
      </c>
      <c r="I11" s="59">
        <v>24182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24182</v>
      </c>
      <c r="W11" s="59">
        <v>32281536</v>
      </c>
      <c r="X11" s="59">
        <v>-32257354</v>
      </c>
      <c r="Y11" s="60">
        <v>-99.93</v>
      </c>
      <c r="Z11" s="61">
        <v>64563077</v>
      </c>
    </row>
    <row r="12" spans="1:26" ht="13.5">
      <c r="A12" s="57" t="s">
        <v>37</v>
      </c>
      <c r="B12" s="18">
        <v>6010973</v>
      </c>
      <c r="C12" s="18">
        <v>0</v>
      </c>
      <c r="D12" s="58">
        <v>6267813</v>
      </c>
      <c r="E12" s="59">
        <v>6267813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3133908</v>
      </c>
      <c r="X12" s="59">
        <v>-3133908</v>
      </c>
      <c r="Y12" s="60">
        <v>-100</v>
      </c>
      <c r="Z12" s="61">
        <v>6267813</v>
      </c>
    </row>
    <row r="13" spans="1:26" ht="13.5">
      <c r="A13" s="57" t="s">
        <v>99</v>
      </c>
      <c r="B13" s="18">
        <v>16857180</v>
      </c>
      <c r="C13" s="18">
        <v>0</v>
      </c>
      <c r="D13" s="58">
        <v>2203170</v>
      </c>
      <c r="E13" s="59">
        <v>2203170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1101582</v>
      </c>
      <c r="X13" s="59">
        <v>-1101582</v>
      </c>
      <c r="Y13" s="60">
        <v>-100</v>
      </c>
      <c r="Z13" s="61">
        <v>2203170</v>
      </c>
    </row>
    <row r="14" spans="1:26" ht="13.5">
      <c r="A14" s="57" t="s">
        <v>38</v>
      </c>
      <c r="B14" s="18">
        <v>0</v>
      </c>
      <c r="C14" s="18">
        <v>0</v>
      </c>
      <c r="D14" s="58">
        <v>1644000</v>
      </c>
      <c r="E14" s="59">
        <v>1644000</v>
      </c>
      <c r="F14" s="59">
        <v>58601</v>
      </c>
      <c r="G14" s="59">
        <v>0</v>
      </c>
      <c r="H14" s="59">
        <v>39151</v>
      </c>
      <c r="I14" s="59">
        <v>97752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97752</v>
      </c>
      <c r="W14" s="59">
        <v>822000</v>
      </c>
      <c r="X14" s="59">
        <v>-724248</v>
      </c>
      <c r="Y14" s="60">
        <v>-88.11</v>
      </c>
      <c r="Z14" s="61">
        <v>1644000</v>
      </c>
    </row>
    <row r="15" spans="1:26" ht="13.5">
      <c r="A15" s="57" t="s">
        <v>39</v>
      </c>
      <c r="B15" s="18">
        <v>29567781</v>
      </c>
      <c r="C15" s="18">
        <v>0</v>
      </c>
      <c r="D15" s="58">
        <v>16283000</v>
      </c>
      <c r="E15" s="59">
        <v>16283000</v>
      </c>
      <c r="F15" s="59">
        <v>109359</v>
      </c>
      <c r="G15" s="59">
        <v>0</v>
      </c>
      <c r="H15" s="59">
        <v>19471</v>
      </c>
      <c r="I15" s="59">
        <v>128830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128830</v>
      </c>
      <c r="W15" s="59">
        <v>8141502</v>
      </c>
      <c r="X15" s="59">
        <v>-8012672</v>
      </c>
      <c r="Y15" s="60">
        <v>-98.42</v>
      </c>
      <c r="Z15" s="61">
        <v>16283000</v>
      </c>
    </row>
    <row r="16" spans="1:26" ht="13.5">
      <c r="A16" s="68" t="s">
        <v>40</v>
      </c>
      <c r="B16" s="18">
        <v>2595216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170539</v>
      </c>
      <c r="I16" s="59">
        <v>170539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170539</v>
      </c>
      <c r="W16" s="59"/>
      <c r="X16" s="59">
        <v>170539</v>
      </c>
      <c r="Y16" s="60">
        <v>0</v>
      </c>
      <c r="Z16" s="61">
        <v>0</v>
      </c>
    </row>
    <row r="17" spans="1:26" ht="13.5">
      <c r="A17" s="57" t="s">
        <v>41</v>
      </c>
      <c r="B17" s="18">
        <v>56137049</v>
      </c>
      <c r="C17" s="18">
        <v>0</v>
      </c>
      <c r="D17" s="58">
        <v>35375731</v>
      </c>
      <c r="E17" s="59">
        <v>35375731</v>
      </c>
      <c r="F17" s="59">
        <v>2182045</v>
      </c>
      <c r="G17" s="59">
        <v>0</v>
      </c>
      <c r="H17" s="59">
        <v>1322407</v>
      </c>
      <c r="I17" s="59">
        <v>3504452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3504452</v>
      </c>
      <c r="W17" s="59">
        <v>17687862</v>
      </c>
      <c r="X17" s="59">
        <v>-14183410</v>
      </c>
      <c r="Y17" s="60">
        <v>-80.19</v>
      </c>
      <c r="Z17" s="61">
        <v>35375731</v>
      </c>
    </row>
    <row r="18" spans="1:26" ht="13.5">
      <c r="A18" s="69" t="s">
        <v>42</v>
      </c>
      <c r="B18" s="70">
        <f>SUM(B11:B17)</f>
        <v>169423852</v>
      </c>
      <c r="C18" s="70">
        <f>SUM(C11:C17)</f>
        <v>0</v>
      </c>
      <c r="D18" s="71">
        <f aca="true" t="shared" si="1" ref="D18:Z18">SUM(D11:D17)</f>
        <v>126336791</v>
      </c>
      <c r="E18" s="72">
        <f t="shared" si="1"/>
        <v>126336791</v>
      </c>
      <c r="F18" s="72">
        <f t="shared" si="1"/>
        <v>2373787</v>
      </c>
      <c r="G18" s="72">
        <f t="shared" si="1"/>
        <v>0</v>
      </c>
      <c r="H18" s="72">
        <f t="shared" si="1"/>
        <v>1551968</v>
      </c>
      <c r="I18" s="72">
        <f t="shared" si="1"/>
        <v>3925755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3925755</v>
      </c>
      <c r="W18" s="72">
        <f t="shared" si="1"/>
        <v>63168390</v>
      </c>
      <c r="X18" s="72">
        <f t="shared" si="1"/>
        <v>-59242635</v>
      </c>
      <c r="Y18" s="66">
        <f>+IF(W18&lt;&gt;0,(X18/W18)*100,0)</f>
        <v>-93.78525398541898</v>
      </c>
      <c r="Z18" s="73">
        <f t="shared" si="1"/>
        <v>126336791</v>
      </c>
    </row>
    <row r="19" spans="1:26" ht="13.5">
      <c r="A19" s="69" t="s">
        <v>43</v>
      </c>
      <c r="B19" s="74">
        <f>+B10-B18</f>
        <v>97039767</v>
      </c>
      <c r="C19" s="74">
        <f>+C10-C18</f>
        <v>0</v>
      </c>
      <c r="D19" s="75">
        <f aca="true" t="shared" si="2" ref="D19:Z19">+D10-D18</f>
        <v>54705</v>
      </c>
      <c r="E19" s="76">
        <f t="shared" si="2"/>
        <v>54705</v>
      </c>
      <c r="F19" s="76">
        <f t="shared" si="2"/>
        <v>9456124</v>
      </c>
      <c r="G19" s="76">
        <f t="shared" si="2"/>
        <v>0</v>
      </c>
      <c r="H19" s="76">
        <f t="shared" si="2"/>
        <v>3084195</v>
      </c>
      <c r="I19" s="76">
        <f t="shared" si="2"/>
        <v>12540319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12540319</v>
      </c>
      <c r="W19" s="76">
        <f>IF(E10=E18,0,W10-W18)</f>
        <v>27360</v>
      </c>
      <c r="X19" s="76">
        <f t="shared" si="2"/>
        <v>12512959</v>
      </c>
      <c r="Y19" s="77">
        <f>+IF(W19&lt;&gt;0,(X19/W19)*100,0)</f>
        <v>45734.49926900584</v>
      </c>
      <c r="Z19" s="78">
        <f t="shared" si="2"/>
        <v>54705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97039767</v>
      </c>
      <c r="C22" s="85">
        <f>SUM(C19:C21)</f>
        <v>0</v>
      </c>
      <c r="D22" s="86">
        <f aca="true" t="shared" si="3" ref="D22:Z22">SUM(D19:D21)</f>
        <v>54705</v>
      </c>
      <c r="E22" s="87">
        <f t="shared" si="3"/>
        <v>54705</v>
      </c>
      <c r="F22" s="87">
        <f t="shared" si="3"/>
        <v>9456124</v>
      </c>
      <c r="G22" s="87">
        <f t="shared" si="3"/>
        <v>0</v>
      </c>
      <c r="H22" s="87">
        <f t="shared" si="3"/>
        <v>3084195</v>
      </c>
      <c r="I22" s="87">
        <f t="shared" si="3"/>
        <v>12540319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12540319</v>
      </c>
      <c r="W22" s="87">
        <f t="shared" si="3"/>
        <v>27360</v>
      </c>
      <c r="X22" s="87">
        <f t="shared" si="3"/>
        <v>12512959</v>
      </c>
      <c r="Y22" s="88">
        <f>+IF(W22&lt;&gt;0,(X22/W22)*100,0)</f>
        <v>45734.49926900584</v>
      </c>
      <c r="Z22" s="89">
        <f t="shared" si="3"/>
        <v>54705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97039767</v>
      </c>
      <c r="C24" s="74">
        <f>SUM(C22:C23)</f>
        <v>0</v>
      </c>
      <c r="D24" s="75">
        <f aca="true" t="shared" si="4" ref="D24:Z24">SUM(D22:D23)</f>
        <v>54705</v>
      </c>
      <c r="E24" s="76">
        <f t="shared" si="4"/>
        <v>54705</v>
      </c>
      <c r="F24" s="76">
        <f t="shared" si="4"/>
        <v>9456124</v>
      </c>
      <c r="G24" s="76">
        <f t="shared" si="4"/>
        <v>0</v>
      </c>
      <c r="H24" s="76">
        <f t="shared" si="4"/>
        <v>3084195</v>
      </c>
      <c r="I24" s="76">
        <f t="shared" si="4"/>
        <v>12540319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12540319</v>
      </c>
      <c r="W24" s="76">
        <f t="shared" si="4"/>
        <v>27360</v>
      </c>
      <c r="X24" s="76">
        <f t="shared" si="4"/>
        <v>12512959</v>
      </c>
      <c r="Y24" s="77">
        <f>+IF(W24&lt;&gt;0,(X24/W24)*100,0)</f>
        <v>45734.49926900584</v>
      </c>
      <c r="Z24" s="78">
        <f t="shared" si="4"/>
        <v>54705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84240834</v>
      </c>
      <c r="C27" s="21">
        <v>0</v>
      </c>
      <c r="D27" s="98">
        <v>68698000</v>
      </c>
      <c r="E27" s="99">
        <v>68698000</v>
      </c>
      <c r="F27" s="99">
        <v>0</v>
      </c>
      <c r="G27" s="99">
        <v>0</v>
      </c>
      <c r="H27" s="99">
        <v>782244</v>
      </c>
      <c r="I27" s="99">
        <v>782244</v>
      </c>
      <c r="J27" s="99">
        <v>2697246</v>
      </c>
      <c r="K27" s="99">
        <v>2752818</v>
      </c>
      <c r="L27" s="99">
        <v>4272410</v>
      </c>
      <c r="M27" s="99">
        <v>9722474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10504718</v>
      </c>
      <c r="W27" s="99">
        <v>34349000</v>
      </c>
      <c r="X27" s="99">
        <v>-23844282</v>
      </c>
      <c r="Y27" s="100">
        <v>-69.42</v>
      </c>
      <c r="Z27" s="101">
        <v>68698000</v>
      </c>
    </row>
    <row r="28" spans="1:26" ht="13.5">
      <c r="A28" s="102" t="s">
        <v>44</v>
      </c>
      <c r="B28" s="18">
        <v>84035212</v>
      </c>
      <c r="C28" s="18">
        <v>0</v>
      </c>
      <c r="D28" s="58">
        <v>68698000</v>
      </c>
      <c r="E28" s="59">
        <v>68698000</v>
      </c>
      <c r="F28" s="59">
        <v>0</v>
      </c>
      <c r="G28" s="59">
        <v>0</v>
      </c>
      <c r="H28" s="59">
        <v>782244</v>
      </c>
      <c r="I28" s="59">
        <v>782244</v>
      </c>
      <c r="J28" s="59">
        <v>2697246</v>
      </c>
      <c r="K28" s="59">
        <v>2752818</v>
      </c>
      <c r="L28" s="59">
        <v>4272410</v>
      </c>
      <c r="M28" s="59">
        <v>9722474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10504718</v>
      </c>
      <c r="W28" s="59">
        <v>34349000</v>
      </c>
      <c r="X28" s="59">
        <v>-23844282</v>
      </c>
      <c r="Y28" s="60">
        <v>-69.42</v>
      </c>
      <c r="Z28" s="61">
        <v>68698000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205622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84240834</v>
      </c>
      <c r="C32" s="21">
        <f>SUM(C28:C31)</f>
        <v>0</v>
      </c>
      <c r="D32" s="98">
        <f aca="true" t="shared" si="5" ref="D32:Z32">SUM(D28:D31)</f>
        <v>68698000</v>
      </c>
      <c r="E32" s="99">
        <f t="shared" si="5"/>
        <v>68698000</v>
      </c>
      <c r="F32" s="99">
        <f t="shared" si="5"/>
        <v>0</v>
      </c>
      <c r="G32" s="99">
        <f t="shared" si="5"/>
        <v>0</v>
      </c>
      <c r="H32" s="99">
        <f t="shared" si="5"/>
        <v>782244</v>
      </c>
      <c r="I32" s="99">
        <f t="shared" si="5"/>
        <v>782244</v>
      </c>
      <c r="J32" s="99">
        <f t="shared" si="5"/>
        <v>2697246</v>
      </c>
      <c r="K32" s="99">
        <f t="shared" si="5"/>
        <v>2752818</v>
      </c>
      <c r="L32" s="99">
        <f t="shared" si="5"/>
        <v>4272410</v>
      </c>
      <c r="M32" s="99">
        <f t="shared" si="5"/>
        <v>9722474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10504718</v>
      </c>
      <c r="W32" s="99">
        <f t="shared" si="5"/>
        <v>34349000</v>
      </c>
      <c r="X32" s="99">
        <f t="shared" si="5"/>
        <v>-23844282</v>
      </c>
      <c r="Y32" s="100">
        <f>+IF(W32&lt;&gt;0,(X32/W32)*100,0)</f>
        <v>-69.41768901569186</v>
      </c>
      <c r="Z32" s="101">
        <f t="shared" si="5"/>
        <v>68698000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34949582</v>
      </c>
      <c r="C35" s="18">
        <v>0</v>
      </c>
      <c r="D35" s="58">
        <v>195710348</v>
      </c>
      <c r="E35" s="59">
        <v>195710348</v>
      </c>
      <c r="F35" s="59">
        <v>184039577</v>
      </c>
      <c r="G35" s="59">
        <v>4278072</v>
      </c>
      <c r="H35" s="59">
        <v>5078271</v>
      </c>
      <c r="I35" s="59">
        <v>5078271</v>
      </c>
      <c r="J35" s="59">
        <v>5078271</v>
      </c>
      <c r="K35" s="59">
        <v>5078271</v>
      </c>
      <c r="L35" s="59">
        <v>5078271</v>
      </c>
      <c r="M35" s="59">
        <v>5078271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5078271</v>
      </c>
      <c r="W35" s="59">
        <v>97855174</v>
      </c>
      <c r="X35" s="59">
        <v>-92776903</v>
      </c>
      <c r="Y35" s="60">
        <v>-94.81</v>
      </c>
      <c r="Z35" s="61">
        <v>195710348</v>
      </c>
    </row>
    <row r="36" spans="1:26" ht="13.5">
      <c r="A36" s="57" t="s">
        <v>53</v>
      </c>
      <c r="B36" s="18">
        <v>826923838</v>
      </c>
      <c r="C36" s="18">
        <v>0</v>
      </c>
      <c r="D36" s="58">
        <v>889666040</v>
      </c>
      <c r="E36" s="59">
        <v>889666040</v>
      </c>
      <c r="F36" s="59">
        <v>666219288</v>
      </c>
      <c r="G36" s="59">
        <v>2195852</v>
      </c>
      <c r="H36" s="59">
        <v>758021</v>
      </c>
      <c r="I36" s="59">
        <v>758021</v>
      </c>
      <c r="J36" s="59">
        <v>758021</v>
      </c>
      <c r="K36" s="59">
        <v>758021</v>
      </c>
      <c r="L36" s="59">
        <v>758021</v>
      </c>
      <c r="M36" s="59">
        <v>758021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758021</v>
      </c>
      <c r="W36" s="59">
        <v>444833020</v>
      </c>
      <c r="X36" s="59">
        <v>-444074999</v>
      </c>
      <c r="Y36" s="60">
        <v>-99.83</v>
      </c>
      <c r="Z36" s="61">
        <v>889666040</v>
      </c>
    </row>
    <row r="37" spans="1:26" ht="13.5">
      <c r="A37" s="57" t="s">
        <v>54</v>
      </c>
      <c r="B37" s="18">
        <v>253121314</v>
      </c>
      <c r="C37" s="18">
        <v>0</v>
      </c>
      <c r="D37" s="58">
        <v>123944559</v>
      </c>
      <c r="E37" s="59">
        <v>123944559</v>
      </c>
      <c r="F37" s="59">
        <v>326907807</v>
      </c>
      <c r="G37" s="59">
        <v>5461855</v>
      </c>
      <c r="H37" s="59">
        <v>9041867</v>
      </c>
      <c r="I37" s="59">
        <v>9041867</v>
      </c>
      <c r="J37" s="59">
        <v>9041867</v>
      </c>
      <c r="K37" s="59">
        <v>9041867</v>
      </c>
      <c r="L37" s="59">
        <v>9041867</v>
      </c>
      <c r="M37" s="59">
        <v>9041867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9041867</v>
      </c>
      <c r="W37" s="59">
        <v>61972280</v>
      </c>
      <c r="X37" s="59">
        <v>-52930413</v>
      </c>
      <c r="Y37" s="60">
        <v>-85.41</v>
      </c>
      <c r="Z37" s="61">
        <v>123944559</v>
      </c>
    </row>
    <row r="38" spans="1:26" ht="13.5">
      <c r="A38" s="57" t="s">
        <v>55</v>
      </c>
      <c r="B38" s="18">
        <v>42480456</v>
      </c>
      <c r="C38" s="18">
        <v>0</v>
      </c>
      <c r="D38" s="58">
        <v>35104425</v>
      </c>
      <c r="E38" s="59">
        <v>35104425</v>
      </c>
      <c r="F38" s="59">
        <v>75196143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17552213</v>
      </c>
      <c r="X38" s="59">
        <v>-17552213</v>
      </c>
      <c r="Y38" s="60">
        <v>-100</v>
      </c>
      <c r="Z38" s="61">
        <v>35104425</v>
      </c>
    </row>
    <row r="39" spans="1:26" ht="13.5">
      <c r="A39" s="57" t="s">
        <v>56</v>
      </c>
      <c r="B39" s="18">
        <v>566271650</v>
      </c>
      <c r="C39" s="18">
        <v>0</v>
      </c>
      <c r="D39" s="58">
        <v>926327404</v>
      </c>
      <c r="E39" s="59">
        <v>926327404</v>
      </c>
      <c r="F39" s="59">
        <v>448154915</v>
      </c>
      <c r="G39" s="59">
        <v>1012069</v>
      </c>
      <c r="H39" s="59">
        <v>-3205575</v>
      </c>
      <c r="I39" s="59">
        <v>-3205575</v>
      </c>
      <c r="J39" s="59">
        <v>-3205575</v>
      </c>
      <c r="K39" s="59">
        <v>-3205575</v>
      </c>
      <c r="L39" s="59">
        <v>-3205575</v>
      </c>
      <c r="M39" s="59">
        <v>-3205575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-3205575</v>
      </c>
      <c r="W39" s="59">
        <v>463163702</v>
      </c>
      <c r="X39" s="59">
        <v>-466369277</v>
      </c>
      <c r="Y39" s="60">
        <v>-100.69</v>
      </c>
      <c r="Z39" s="61">
        <v>926327404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50642942</v>
      </c>
      <c r="C42" s="18">
        <v>0</v>
      </c>
      <c r="D42" s="58">
        <v>67831044</v>
      </c>
      <c r="E42" s="59">
        <v>67831044</v>
      </c>
      <c r="F42" s="59">
        <v>-11059094</v>
      </c>
      <c r="G42" s="59">
        <v>3937172</v>
      </c>
      <c r="H42" s="59">
        <v>-6050981</v>
      </c>
      <c r="I42" s="59">
        <v>-13172903</v>
      </c>
      <c r="J42" s="59">
        <v>1537501</v>
      </c>
      <c r="K42" s="59">
        <v>-6380795</v>
      </c>
      <c r="L42" s="59">
        <v>13965258</v>
      </c>
      <c r="M42" s="59">
        <v>9121964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-4050939</v>
      </c>
      <c r="W42" s="59">
        <v>33915522</v>
      </c>
      <c r="X42" s="59">
        <v>-37966461</v>
      </c>
      <c r="Y42" s="60">
        <v>-111.94</v>
      </c>
      <c r="Z42" s="61">
        <v>67831044</v>
      </c>
    </row>
    <row r="43" spans="1:26" ht="13.5">
      <c r="A43" s="57" t="s">
        <v>59</v>
      </c>
      <c r="B43" s="18">
        <v>-84240834</v>
      </c>
      <c r="C43" s="18">
        <v>0</v>
      </c>
      <c r="D43" s="58">
        <v>-68697996</v>
      </c>
      <c r="E43" s="59">
        <v>-68697996</v>
      </c>
      <c r="F43" s="59">
        <v>0</v>
      </c>
      <c r="G43" s="59">
        <v>-1571817</v>
      </c>
      <c r="H43" s="59">
        <v>-10617948</v>
      </c>
      <c r="I43" s="59">
        <v>-12189765</v>
      </c>
      <c r="J43" s="59">
        <v>-3079136</v>
      </c>
      <c r="K43" s="59">
        <v>-4883925</v>
      </c>
      <c r="L43" s="59">
        <v>-4072541</v>
      </c>
      <c r="M43" s="59">
        <v>-12035602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-24225367</v>
      </c>
      <c r="W43" s="59">
        <v>-34348998</v>
      </c>
      <c r="X43" s="59">
        <v>10123631</v>
      </c>
      <c r="Y43" s="60">
        <v>-29.47</v>
      </c>
      <c r="Z43" s="61">
        <v>-68697996</v>
      </c>
    </row>
    <row r="44" spans="1:26" ht="13.5">
      <c r="A44" s="57" t="s">
        <v>60</v>
      </c>
      <c r="B44" s="18">
        <v>40298144</v>
      </c>
      <c r="C44" s="18">
        <v>0</v>
      </c>
      <c r="D44" s="58">
        <v>-167976</v>
      </c>
      <c r="E44" s="59">
        <v>-167976</v>
      </c>
      <c r="F44" s="59">
        <v>0</v>
      </c>
      <c r="G44" s="59">
        <v>0</v>
      </c>
      <c r="H44" s="59">
        <v>0</v>
      </c>
      <c r="I44" s="59">
        <v>0</v>
      </c>
      <c r="J44" s="59">
        <v>-132089</v>
      </c>
      <c r="K44" s="59">
        <v>0</v>
      </c>
      <c r="L44" s="59">
        <v>0</v>
      </c>
      <c r="M44" s="59">
        <v>-132089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-132089</v>
      </c>
      <c r="W44" s="59">
        <v>-83988</v>
      </c>
      <c r="X44" s="59">
        <v>-48101</v>
      </c>
      <c r="Y44" s="60">
        <v>57.27</v>
      </c>
      <c r="Z44" s="61">
        <v>-167976</v>
      </c>
    </row>
    <row r="45" spans="1:26" ht="13.5">
      <c r="A45" s="69" t="s">
        <v>61</v>
      </c>
      <c r="B45" s="21">
        <v>7882345</v>
      </c>
      <c r="C45" s="21">
        <v>0</v>
      </c>
      <c r="D45" s="98">
        <v>-563935</v>
      </c>
      <c r="E45" s="99">
        <v>-563935</v>
      </c>
      <c r="F45" s="99">
        <v>19935131</v>
      </c>
      <c r="G45" s="99">
        <v>22300486</v>
      </c>
      <c r="H45" s="99">
        <v>5631557</v>
      </c>
      <c r="I45" s="99">
        <v>5631557</v>
      </c>
      <c r="J45" s="99">
        <v>3957833</v>
      </c>
      <c r="K45" s="99">
        <v>-7306887</v>
      </c>
      <c r="L45" s="99">
        <v>2585830</v>
      </c>
      <c r="M45" s="99">
        <v>2585830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2585830</v>
      </c>
      <c r="W45" s="99">
        <v>-46471</v>
      </c>
      <c r="X45" s="99">
        <v>2632301</v>
      </c>
      <c r="Y45" s="100">
        <v>-5664.39</v>
      </c>
      <c r="Z45" s="101">
        <v>-563935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72685</v>
      </c>
      <c r="C51" s="51">
        <v>0</v>
      </c>
      <c r="D51" s="128">
        <v>396020</v>
      </c>
      <c r="E51" s="53">
        <v>1566478</v>
      </c>
      <c r="F51" s="53">
        <v>0</v>
      </c>
      <c r="G51" s="53">
        <v>0</v>
      </c>
      <c r="H51" s="53">
        <v>0</v>
      </c>
      <c r="I51" s="53">
        <v>531338</v>
      </c>
      <c r="J51" s="53">
        <v>0</v>
      </c>
      <c r="K51" s="53">
        <v>0</v>
      </c>
      <c r="L51" s="53">
        <v>0</v>
      </c>
      <c r="M51" s="53">
        <v>481937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111563</v>
      </c>
      <c r="W51" s="53">
        <v>12653002</v>
      </c>
      <c r="X51" s="53">
        <v>151109110</v>
      </c>
      <c r="Y51" s="53">
        <v>166922133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85.82079238093104</v>
      </c>
      <c r="C58" s="5">
        <f>IF(C67=0,0,+(C76/C67)*100)</f>
        <v>0</v>
      </c>
      <c r="D58" s="6">
        <f aca="true" t="shared" si="6" ref="D58:Z58">IF(D67=0,0,+(D76/D67)*100)</f>
        <v>81.97415773385119</v>
      </c>
      <c r="E58" s="7">
        <f t="shared" si="6"/>
        <v>81.97415773385119</v>
      </c>
      <c r="F58" s="7">
        <f t="shared" si="6"/>
        <v>29.915487793439237</v>
      </c>
      <c r="G58" s="7">
        <f t="shared" si="6"/>
        <v>0</v>
      </c>
      <c r="H58" s="7">
        <f t="shared" si="6"/>
        <v>46.13537094205809</v>
      </c>
      <c r="I58" s="7">
        <f t="shared" si="6"/>
        <v>42.331140010761075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65.40604645781924</v>
      </c>
      <c r="W58" s="7">
        <f t="shared" si="6"/>
        <v>81.97413993243595</v>
      </c>
      <c r="X58" s="7">
        <f t="shared" si="6"/>
        <v>0</v>
      </c>
      <c r="Y58" s="7">
        <f t="shared" si="6"/>
        <v>0</v>
      </c>
      <c r="Z58" s="8">
        <f t="shared" si="6"/>
        <v>81.97415773385119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79.99996814510541</v>
      </c>
      <c r="E59" s="10">
        <f t="shared" si="7"/>
        <v>79.99996814510541</v>
      </c>
      <c r="F59" s="10">
        <f t="shared" si="7"/>
        <v>14.646419209866648</v>
      </c>
      <c r="G59" s="10">
        <f t="shared" si="7"/>
        <v>0</v>
      </c>
      <c r="H59" s="10">
        <f t="shared" si="7"/>
        <v>139.77415894545112</v>
      </c>
      <c r="I59" s="10">
        <f t="shared" si="7"/>
        <v>25.50742355754889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43.38517922084833</v>
      </c>
      <c r="W59" s="10">
        <f t="shared" si="7"/>
        <v>79.99994266120801</v>
      </c>
      <c r="X59" s="10">
        <f t="shared" si="7"/>
        <v>0</v>
      </c>
      <c r="Y59" s="10">
        <f t="shared" si="7"/>
        <v>0</v>
      </c>
      <c r="Z59" s="11">
        <f t="shared" si="7"/>
        <v>79.99996814510541</v>
      </c>
    </row>
    <row r="60" spans="1:26" ht="13.5">
      <c r="A60" s="37" t="s">
        <v>32</v>
      </c>
      <c r="B60" s="12">
        <f t="shared" si="7"/>
        <v>69.60217747850403</v>
      </c>
      <c r="C60" s="12">
        <f t="shared" si="7"/>
        <v>0</v>
      </c>
      <c r="D60" s="3">
        <f t="shared" si="7"/>
        <v>79.99998835289944</v>
      </c>
      <c r="E60" s="13">
        <f t="shared" si="7"/>
        <v>79.99998835289944</v>
      </c>
      <c r="F60" s="13">
        <f t="shared" si="7"/>
        <v>97.90898319082035</v>
      </c>
      <c r="G60" s="13">
        <f t="shared" si="7"/>
        <v>0</v>
      </c>
      <c r="H60" s="13">
        <f t="shared" si="7"/>
        <v>43.941195244136004</v>
      </c>
      <c r="I60" s="13">
        <f t="shared" si="7"/>
        <v>86.97968157499861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126.9360713532303</v>
      </c>
      <c r="W60" s="13">
        <f t="shared" si="7"/>
        <v>79.99995632339035</v>
      </c>
      <c r="X60" s="13">
        <f t="shared" si="7"/>
        <v>0</v>
      </c>
      <c r="Y60" s="13">
        <f t="shared" si="7"/>
        <v>0</v>
      </c>
      <c r="Z60" s="14">
        <f t="shared" si="7"/>
        <v>79.99998835289944</v>
      </c>
    </row>
    <row r="61" spans="1:26" ht="13.5">
      <c r="A61" s="38" t="s">
        <v>106</v>
      </c>
      <c r="B61" s="12">
        <f t="shared" si="7"/>
        <v>103.86937128666113</v>
      </c>
      <c r="C61" s="12">
        <f t="shared" si="7"/>
        <v>0</v>
      </c>
      <c r="D61" s="3">
        <f t="shared" si="7"/>
        <v>79.99989596013192</v>
      </c>
      <c r="E61" s="13">
        <f t="shared" si="7"/>
        <v>79.99989596013192</v>
      </c>
      <c r="F61" s="13">
        <f t="shared" si="7"/>
        <v>0</v>
      </c>
      <c r="G61" s="13">
        <f t="shared" si="7"/>
        <v>0</v>
      </c>
      <c r="H61" s="13">
        <f t="shared" si="7"/>
        <v>270.13813316185195</v>
      </c>
      <c r="I61" s="13">
        <f t="shared" si="7"/>
        <v>919.4351009101701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1159.064602295212</v>
      </c>
      <c r="W61" s="13">
        <f t="shared" si="7"/>
        <v>79.99989596013192</v>
      </c>
      <c r="X61" s="13">
        <f t="shared" si="7"/>
        <v>0</v>
      </c>
      <c r="Y61" s="13">
        <f t="shared" si="7"/>
        <v>0</v>
      </c>
      <c r="Z61" s="14">
        <f t="shared" si="7"/>
        <v>79.99989596013192</v>
      </c>
    </row>
    <row r="62" spans="1:26" ht="13.5">
      <c r="A62" s="38" t="s">
        <v>107</v>
      </c>
      <c r="B62" s="12">
        <f t="shared" si="7"/>
        <v>65.41666423075412</v>
      </c>
      <c r="C62" s="12">
        <f t="shared" si="7"/>
        <v>0</v>
      </c>
      <c r="D62" s="3">
        <f t="shared" si="7"/>
        <v>80.0000296652389</v>
      </c>
      <c r="E62" s="13">
        <f t="shared" si="7"/>
        <v>80.0000296652389</v>
      </c>
      <c r="F62" s="13">
        <f t="shared" si="7"/>
        <v>0</v>
      </c>
      <c r="G62" s="13">
        <f t="shared" si="7"/>
        <v>0</v>
      </c>
      <c r="H62" s="13">
        <f t="shared" si="7"/>
        <v>41.54525179256295</v>
      </c>
      <c r="I62" s="13">
        <f t="shared" si="7"/>
        <v>148.28059863264966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219.06265632816408</v>
      </c>
      <c r="W62" s="13">
        <f t="shared" si="7"/>
        <v>80</v>
      </c>
      <c r="X62" s="13">
        <f t="shared" si="7"/>
        <v>0</v>
      </c>
      <c r="Y62" s="13">
        <f t="shared" si="7"/>
        <v>0</v>
      </c>
      <c r="Z62" s="14">
        <f t="shared" si="7"/>
        <v>80.0000296652389</v>
      </c>
    </row>
    <row r="63" spans="1:26" ht="13.5">
      <c r="A63" s="38" t="s">
        <v>108</v>
      </c>
      <c r="B63" s="12">
        <f t="shared" si="7"/>
        <v>65.42960042207618</v>
      </c>
      <c r="C63" s="12">
        <f t="shared" si="7"/>
        <v>0</v>
      </c>
      <c r="D63" s="3">
        <f t="shared" si="7"/>
        <v>80.00003360174124</v>
      </c>
      <c r="E63" s="13">
        <f t="shared" si="7"/>
        <v>80.00003360174124</v>
      </c>
      <c r="F63" s="13">
        <f t="shared" si="7"/>
        <v>0</v>
      </c>
      <c r="G63" s="13">
        <f t="shared" si="7"/>
        <v>0</v>
      </c>
      <c r="H63" s="13">
        <f t="shared" si="7"/>
        <v>25.755428709362132</v>
      </c>
      <c r="I63" s="13">
        <f t="shared" si="7"/>
        <v>91.235184265229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149.37310274002863</v>
      </c>
      <c r="W63" s="13">
        <f t="shared" si="7"/>
        <v>80</v>
      </c>
      <c r="X63" s="13">
        <f t="shared" si="7"/>
        <v>0</v>
      </c>
      <c r="Y63" s="13">
        <f t="shared" si="7"/>
        <v>0</v>
      </c>
      <c r="Z63" s="14">
        <f t="shared" si="7"/>
        <v>80.00003360174124</v>
      </c>
    </row>
    <row r="64" spans="1:26" ht="13.5">
      <c r="A64" s="38" t="s">
        <v>109</v>
      </c>
      <c r="B64" s="12">
        <f t="shared" si="7"/>
        <v>65.42966894907637</v>
      </c>
      <c r="C64" s="12">
        <f t="shared" si="7"/>
        <v>0</v>
      </c>
      <c r="D64" s="3">
        <f t="shared" si="7"/>
        <v>79.99995623835274</v>
      </c>
      <c r="E64" s="13">
        <f t="shared" si="7"/>
        <v>79.99995623835274</v>
      </c>
      <c r="F64" s="13">
        <f t="shared" si="7"/>
        <v>0</v>
      </c>
      <c r="G64" s="13">
        <f t="shared" si="7"/>
        <v>0</v>
      </c>
      <c r="H64" s="13">
        <f t="shared" si="7"/>
        <v>22.544117320078165</v>
      </c>
      <c r="I64" s="13">
        <f t="shared" si="7"/>
        <v>94.70332754408027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152.95437195662754</v>
      </c>
      <c r="W64" s="13">
        <f t="shared" si="7"/>
        <v>79.99990153636098</v>
      </c>
      <c r="X64" s="13">
        <f t="shared" si="7"/>
        <v>0</v>
      </c>
      <c r="Y64" s="13">
        <f t="shared" si="7"/>
        <v>0</v>
      </c>
      <c r="Z64" s="14">
        <f t="shared" si="7"/>
        <v>79.99995623835274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89.41392658643491</v>
      </c>
      <c r="E66" s="16">
        <f t="shared" si="7"/>
        <v>89.41392658643491</v>
      </c>
      <c r="F66" s="16">
        <f t="shared" si="7"/>
        <v>0</v>
      </c>
      <c r="G66" s="16">
        <f t="shared" si="7"/>
        <v>0</v>
      </c>
      <c r="H66" s="16">
        <f t="shared" si="7"/>
        <v>4.4778918997669</v>
      </c>
      <c r="I66" s="16">
        <f t="shared" si="7"/>
        <v>4.134069465996841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8.013224601811476</v>
      </c>
      <c r="W66" s="16">
        <f t="shared" si="7"/>
        <v>89.41396025589322</v>
      </c>
      <c r="X66" s="16">
        <f t="shared" si="7"/>
        <v>0</v>
      </c>
      <c r="Y66" s="16">
        <f t="shared" si="7"/>
        <v>0</v>
      </c>
      <c r="Z66" s="17">
        <f t="shared" si="7"/>
        <v>89.41392658643491</v>
      </c>
    </row>
    <row r="67" spans="1:26" ht="13.5" hidden="1">
      <c r="A67" s="40" t="s">
        <v>112</v>
      </c>
      <c r="B67" s="23">
        <v>43571518</v>
      </c>
      <c r="C67" s="23"/>
      <c r="D67" s="24">
        <v>50654149</v>
      </c>
      <c r="E67" s="25">
        <v>50654149</v>
      </c>
      <c r="F67" s="25">
        <v>11727300</v>
      </c>
      <c r="G67" s="25"/>
      <c r="H67" s="25">
        <v>4514573</v>
      </c>
      <c r="I67" s="25">
        <v>16241873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16241873</v>
      </c>
      <c r="W67" s="25">
        <v>25327080</v>
      </c>
      <c r="X67" s="25"/>
      <c r="Y67" s="24"/>
      <c r="Z67" s="26">
        <v>50654149</v>
      </c>
    </row>
    <row r="68" spans="1:26" ht="13.5" hidden="1">
      <c r="A68" s="36" t="s">
        <v>31</v>
      </c>
      <c r="B68" s="18"/>
      <c r="C68" s="18"/>
      <c r="D68" s="19">
        <v>12556940</v>
      </c>
      <c r="E68" s="20">
        <v>12556940</v>
      </c>
      <c r="F68" s="20">
        <v>8314394</v>
      </c>
      <c r="G68" s="20"/>
      <c r="H68" s="20">
        <v>555612</v>
      </c>
      <c r="I68" s="20">
        <v>8870006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8870006</v>
      </c>
      <c r="W68" s="20">
        <v>6278472</v>
      </c>
      <c r="X68" s="20"/>
      <c r="Y68" s="19"/>
      <c r="Z68" s="22">
        <v>12556940</v>
      </c>
    </row>
    <row r="69" spans="1:26" ht="13.5" hidden="1">
      <c r="A69" s="37" t="s">
        <v>32</v>
      </c>
      <c r="B69" s="18">
        <v>34356803</v>
      </c>
      <c r="C69" s="18"/>
      <c r="D69" s="19">
        <v>27474649</v>
      </c>
      <c r="E69" s="20">
        <v>27474649</v>
      </c>
      <c r="F69" s="20">
        <v>2339436</v>
      </c>
      <c r="G69" s="20"/>
      <c r="H69" s="20">
        <v>2860721</v>
      </c>
      <c r="I69" s="20">
        <v>5200157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5200157</v>
      </c>
      <c r="W69" s="20">
        <v>13737330</v>
      </c>
      <c r="X69" s="20"/>
      <c r="Y69" s="19"/>
      <c r="Z69" s="22">
        <v>27474649</v>
      </c>
    </row>
    <row r="70" spans="1:26" ht="13.5" hidden="1">
      <c r="A70" s="38" t="s">
        <v>106</v>
      </c>
      <c r="B70" s="18">
        <v>4033937</v>
      </c>
      <c r="C70" s="18"/>
      <c r="D70" s="19">
        <v>4613616</v>
      </c>
      <c r="E70" s="20">
        <v>4613616</v>
      </c>
      <c r="F70" s="20"/>
      <c r="G70" s="20"/>
      <c r="H70" s="20">
        <v>161728</v>
      </c>
      <c r="I70" s="20">
        <v>161728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161728</v>
      </c>
      <c r="W70" s="20">
        <v>2306808</v>
      </c>
      <c r="X70" s="20"/>
      <c r="Y70" s="19"/>
      <c r="Z70" s="22">
        <v>4613616</v>
      </c>
    </row>
    <row r="71" spans="1:26" ht="13.5" hidden="1">
      <c r="A71" s="38" t="s">
        <v>107</v>
      </c>
      <c r="B71" s="18">
        <v>9578888</v>
      </c>
      <c r="C71" s="18"/>
      <c r="D71" s="19">
        <v>10787036</v>
      </c>
      <c r="E71" s="20">
        <v>10787036</v>
      </c>
      <c r="F71" s="20"/>
      <c r="G71" s="20"/>
      <c r="H71" s="20">
        <v>959520</v>
      </c>
      <c r="I71" s="20">
        <v>959520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959520</v>
      </c>
      <c r="W71" s="20">
        <v>5393520</v>
      </c>
      <c r="X71" s="20"/>
      <c r="Y71" s="19"/>
      <c r="Z71" s="22">
        <v>10787036</v>
      </c>
    </row>
    <row r="72" spans="1:26" ht="13.5" hidden="1">
      <c r="A72" s="38" t="s">
        <v>108</v>
      </c>
      <c r="B72" s="18">
        <v>10470148</v>
      </c>
      <c r="C72" s="18"/>
      <c r="D72" s="19">
        <v>4761658</v>
      </c>
      <c r="E72" s="20">
        <v>4761658</v>
      </c>
      <c r="F72" s="20"/>
      <c r="G72" s="20"/>
      <c r="H72" s="20">
        <v>927983</v>
      </c>
      <c r="I72" s="20">
        <v>927983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927983</v>
      </c>
      <c r="W72" s="20">
        <v>2380830</v>
      </c>
      <c r="X72" s="20"/>
      <c r="Y72" s="19"/>
      <c r="Z72" s="22">
        <v>4761658</v>
      </c>
    </row>
    <row r="73" spans="1:26" ht="13.5" hidden="1">
      <c r="A73" s="38" t="s">
        <v>109</v>
      </c>
      <c r="B73" s="18">
        <v>10096785</v>
      </c>
      <c r="C73" s="18"/>
      <c r="D73" s="19">
        <v>7312339</v>
      </c>
      <c r="E73" s="20">
        <v>7312339</v>
      </c>
      <c r="F73" s="20"/>
      <c r="G73" s="20"/>
      <c r="H73" s="20">
        <v>809546</v>
      </c>
      <c r="I73" s="20">
        <v>809546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809546</v>
      </c>
      <c r="W73" s="20">
        <v>3656172</v>
      </c>
      <c r="X73" s="20"/>
      <c r="Y73" s="19"/>
      <c r="Z73" s="22">
        <v>7312339</v>
      </c>
    </row>
    <row r="74" spans="1:26" ht="13.5" hidden="1">
      <c r="A74" s="38" t="s">
        <v>110</v>
      </c>
      <c r="B74" s="18">
        <v>177045</v>
      </c>
      <c r="C74" s="18"/>
      <c r="D74" s="19"/>
      <c r="E74" s="20"/>
      <c r="F74" s="20">
        <v>2339436</v>
      </c>
      <c r="G74" s="20"/>
      <c r="H74" s="20">
        <v>1944</v>
      </c>
      <c r="I74" s="20">
        <v>2341380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2341380</v>
      </c>
      <c r="W74" s="20"/>
      <c r="X74" s="20"/>
      <c r="Y74" s="19"/>
      <c r="Z74" s="22"/>
    </row>
    <row r="75" spans="1:26" ht="13.5" hidden="1">
      <c r="A75" s="39" t="s">
        <v>111</v>
      </c>
      <c r="B75" s="27">
        <v>9214715</v>
      </c>
      <c r="C75" s="27"/>
      <c r="D75" s="28">
        <v>10622560</v>
      </c>
      <c r="E75" s="29">
        <v>10622560</v>
      </c>
      <c r="F75" s="29">
        <v>1073470</v>
      </c>
      <c r="G75" s="29"/>
      <c r="H75" s="29">
        <v>1098240</v>
      </c>
      <c r="I75" s="29">
        <v>2171710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2171710</v>
      </c>
      <c r="W75" s="29">
        <v>5311278</v>
      </c>
      <c r="X75" s="29"/>
      <c r="Y75" s="28"/>
      <c r="Z75" s="30">
        <v>10622560</v>
      </c>
    </row>
    <row r="76" spans="1:26" ht="13.5" hidden="1">
      <c r="A76" s="41" t="s">
        <v>113</v>
      </c>
      <c r="B76" s="31">
        <v>37393422</v>
      </c>
      <c r="C76" s="31"/>
      <c r="D76" s="32">
        <v>41523312</v>
      </c>
      <c r="E76" s="33">
        <v>41523312</v>
      </c>
      <c r="F76" s="33">
        <v>3508279</v>
      </c>
      <c r="G76" s="33">
        <v>1284276</v>
      </c>
      <c r="H76" s="33">
        <v>2082815</v>
      </c>
      <c r="I76" s="33">
        <v>6875370</v>
      </c>
      <c r="J76" s="33">
        <v>1361230</v>
      </c>
      <c r="K76" s="33">
        <v>1003420</v>
      </c>
      <c r="L76" s="33">
        <v>1383147</v>
      </c>
      <c r="M76" s="33">
        <v>3747797</v>
      </c>
      <c r="N76" s="33"/>
      <c r="O76" s="33"/>
      <c r="P76" s="33"/>
      <c r="Q76" s="33"/>
      <c r="R76" s="33"/>
      <c r="S76" s="33"/>
      <c r="T76" s="33"/>
      <c r="U76" s="33"/>
      <c r="V76" s="33">
        <v>10623167</v>
      </c>
      <c r="W76" s="33">
        <v>20761656</v>
      </c>
      <c r="X76" s="33"/>
      <c r="Y76" s="32"/>
      <c r="Z76" s="34">
        <v>41523312</v>
      </c>
    </row>
    <row r="77" spans="1:26" ht="13.5" hidden="1">
      <c r="A77" s="36" t="s">
        <v>31</v>
      </c>
      <c r="B77" s="18">
        <v>13480339</v>
      </c>
      <c r="C77" s="18"/>
      <c r="D77" s="19">
        <v>10045548</v>
      </c>
      <c r="E77" s="20">
        <v>10045548</v>
      </c>
      <c r="F77" s="20">
        <v>1217761</v>
      </c>
      <c r="G77" s="20">
        <v>268147</v>
      </c>
      <c r="H77" s="20">
        <v>776602</v>
      </c>
      <c r="I77" s="20">
        <v>2262510</v>
      </c>
      <c r="J77" s="20">
        <v>754538</v>
      </c>
      <c r="K77" s="20">
        <v>357985</v>
      </c>
      <c r="L77" s="20">
        <v>473235</v>
      </c>
      <c r="M77" s="20">
        <v>1585758</v>
      </c>
      <c r="N77" s="20"/>
      <c r="O77" s="20"/>
      <c r="P77" s="20"/>
      <c r="Q77" s="20"/>
      <c r="R77" s="20"/>
      <c r="S77" s="20"/>
      <c r="T77" s="20"/>
      <c r="U77" s="20"/>
      <c r="V77" s="20">
        <v>3848268</v>
      </c>
      <c r="W77" s="20">
        <v>5022774</v>
      </c>
      <c r="X77" s="20"/>
      <c r="Y77" s="19"/>
      <c r="Z77" s="22">
        <v>10045548</v>
      </c>
    </row>
    <row r="78" spans="1:26" ht="13.5" hidden="1">
      <c r="A78" s="37" t="s">
        <v>32</v>
      </c>
      <c r="B78" s="18">
        <v>23913083</v>
      </c>
      <c r="C78" s="18"/>
      <c r="D78" s="19">
        <v>21979716</v>
      </c>
      <c r="E78" s="20">
        <v>21979716</v>
      </c>
      <c r="F78" s="20">
        <v>2290518</v>
      </c>
      <c r="G78" s="20">
        <v>975527</v>
      </c>
      <c r="H78" s="20">
        <v>1257035</v>
      </c>
      <c r="I78" s="20">
        <v>4523080</v>
      </c>
      <c r="J78" s="20">
        <v>566207</v>
      </c>
      <c r="K78" s="20">
        <v>621468</v>
      </c>
      <c r="L78" s="20">
        <v>890120</v>
      </c>
      <c r="M78" s="20">
        <v>2077795</v>
      </c>
      <c r="N78" s="20"/>
      <c r="O78" s="20"/>
      <c r="P78" s="20"/>
      <c r="Q78" s="20"/>
      <c r="R78" s="20"/>
      <c r="S78" s="20"/>
      <c r="T78" s="20"/>
      <c r="U78" s="20"/>
      <c r="V78" s="20">
        <v>6600875</v>
      </c>
      <c r="W78" s="20">
        <v>10989858</v>
      </c>
      <c r="X78" s="20"/>
      <c r="Y78" s="19"/>
      <c r="Z78" s="22">
        <v>21979716</v>
      </c>
    </row>
    <row r="79" spans="1:26" ht="13.5" hidden="1">
      <c r="A79" s="38" t="s">
        <v>106</v>
      </c>
      <c r="B79" s="18">
        <v>4190025</v>
      </c>
      <c r="C79" s="18"/>
      <c r="D79" s="19">
        <v>3690888</v>
      </c>
      <c r="E79" s="20">
        <v>3690888</v>
      </c>
      <c r="F79" s="20">
        <v>891163</v>
      </c>
      <c r="G79" s="20">
        <v>158932</v>
      </c>
      <c r="H79" s="20">
        <v>436889</v>
      </c>
      <c r="I79" s="20">
        <v>1486984</v>
      </c>
      <c r="J79" s="20">
        <v>28533</v>
      </c>
      <c r="K79" s="20">
        <v>12699</v>
      </c>
      <c r="L79" s="20">
        <v>346316</v>
      </c>
      <c r="M79" s="20">
        <v>387548</v>
      </c>
      <c r="N79" s="20"/>
      <c r="O79" s="20"/>
      <c r="P79" s="20"/>
      <c r="Q79" s="20"/>
      <c r="R79" s="20"/>
      <c r="S79" s="20"/>
      <c r="T79" s="20"/>
      <c r="U79" s="20"/>
      <c r="V79" s="20">
        <v>1874532</v>
      </c>
      <c r="W79" s="20">
        <v>1845444</v>
      </c>
      <c r="X79" s="20"/>
      <c r="Y79" s="19"/>
      <c r="Z79" s="22">
        <v>3690888</v>
      </c>
    </row>
    <row r="80" spans="1:26" ht="13.5" hidden="1">
      <c r="A80" s="38" t="s">
        <v>107</v>
      </c>
      <c r="B80" s="18">
        <v>6266189</v>
      </c>
      <c r="C80" s="18"/>
      <c r="D80" s="19">
        <v>8629632</v>
      </c>
      <c r="E80" s="20">
        <v>8629632</v>
      </c>
      <c r="F80" s="20">
        <v>536313</v>
      </c>
      <c r="G80" s="20">
        <v>487834</v>
      </c>
      <c r="H80" s="20">
        <v>398635</v>
      </c>
      <c r="I80" s="20">
        <v>1422782</v>
      </c>
      <c r="J80" s="20">
        <v>215977</v>
      </c>
      <c r="K80" s="20">
        <v>254774</v>
      </c>
      <c r="L80" s="20">
        <v>208417</v>
      </c>
      <c r="M80" s="20">
        <v>679168</v>
      </c>
      <c r="N80" s="20"/>
      <c r="O80" s="20"/>
      <c r="P80" s="20"/>
      <c r="Q80" s="20"/>
      <c r="R80" s="20"/>
      <c r="S80" s="20"/>
      <c r="T80" s="20"/>
      <c r="U80" s="20"/>
      <c r="V80" s="20">
        <v>2101950</v>
      </c>
      <c r="W80" s="20">
        <v>4314816</v>
      </c>
      <c r="X80" s="20"/>
      <c r="Y80" s="19"/>
      <c r="Z80" s="22">
        <v>8629632</v>
      </c>
    </row>
    <row r="81" spans="1:26" ht="13.5" hidden="1">
      <c r="A81" s="38" t="s">
        <v>108</v>
      </c>
      <c r="B81" s="18">
        <v>6850576</v>
      </c>
      <c r="C81" s="18"/>
      <c r="D81" s="19">
        <v>3809328</v>
      </c>
      <c r="E81" s="20">
        <v>3809328</v>
      </c>
      <c r="F81" s="20">
        <v>399858</v>
      </c>
      <c r="G81" s="20">
        <v>207783</v>
      </c>
      <c r="H81" s="20">
        <v>239006</v>
      </c>
      <c r="I81" s="20">
        <v>846647</v>
      </c>
      <c r="J81" s="20">
        <v>180705</v>
      </c>
      <c r="K81" s="20">
        <v>203416</v>
      </c>
      <c r="L81" s="20">
        <v>155389</v>
      </c>
      <c r="M81" s="20">
        <v>539510</v>
      </c>
      <c r="N81" s="20"/>
      <c r="O81" s="20"/>
      <c r="P81" s="20"/>
      <c r="Q81" s="20"/>
      <c r="R81" s="20"/>
      <c r="S81" s="20"/>
      <c r="T81" s="20"/>
      <c r="U81" s="20"/>
      <c r="V81" s="20">
        <v>1386157</v>
      </c>
      <c r="W81" s="20">
        <v>1904664</v>
      </c>
      <c r="X81" s="20"/>
      <c r="Y81" s="19"/>
      <c r="Z81" s="22">
        <v>3809328</v>
      </c>
    </row>
    <row r="82" spans="1:26" ht="13.5" hidden="1">
      <c r="A82" s="38" t="s">
        <v>109</v>
      </c>
      <c r="B82" s="18">
        <v>6606293</v>
      </c>
      <c r="C82" s="18"/>
      <c r="D82" s="19">
        <v>5849868</v>
      </c>
      <c r="E82" s="20">
        <v>5849868</v>
      </c>
      <c r="F82" s="20">
        <v>463184</v>
      </c>
      <c r="G82" s="20">
        <v>120978</v>
      </c>
      <c r="H82" s="20">
        <v>182505</v>
      </c>
      <c r="I82" s="20">
        <v>766667</v>
      </c>
      <c r="J82" s="20">
        <v>140992</v>
      </c>
      <c r="K82" s="20">
        <v>150579</v>
      </c>
      <c r="L82" s="20">
        <v>179998</v>
      </c>
      <c r="M82" s="20">
        <v>471569</v>
      </c>
      <c r="N82" s="20"/>
      <c r="O82" s="20"/>
      <c r="P82" s="20"/>
      <c r="Q82" s="20"/>
      <c r="R82" s="20"/>
      <c r="S82" s="20"/>
      <c r="T82" s="20"/>
      <c r="U82" s="20"/>
      <c r="V82" s="20">
        <v>1238236</v>
      </c>
      <c r="W82" s="20">
        <v>2924934</v>
      </c>
      <c r="X82" s="20"/>
      <c r="Y82" s="19"/>
      <c r="Z82" s="22">
        <v>5849868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9498048</v>
      </c>
      <c r="E84" s="29">
        <v>9498048</v>
      </c>
      <c r="F84" s="29"/>
      <c r="G84" s="29">
        <v>40602</v>
      </c>
      <c r="H84" s="29">
        <v>49178</v>
      </c>
      <c r="I84" s="29">
        <v>89780</v>
      </c>
      <c r="J84" s="29">
        <v>40485</v>
      </c>
      <c r="K84" s="29">
        <v>23967</v>
      </c>
      <c r="L84" s="29">
        <v>19792</v>
      </c>
      <c r="M84" s="29">
        <v>84244</v>
      </c>
      <c r="N84" s="29"/>
      <c r="O84" s="29"/>
      <c r="P84" s="29"/>
      <c r="Q84" s="29"/>
      <c r="R84" s="29"/>
      <c r="S84" s="29"/>
      <c r="T84" s="29"/>
      <c r="U84" s="29"/>
      <c r="V84" s="29">
        <v>174024</v>
      </c>
      <c r="W84" s="29">
        <v>4749024</v>
      </c>
      <c r="X84" s="29"/>
      <c r="Y84" s="28"/>
      <c r="Z84" s="30">
        <v>9498048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13931288</v>
      </c>
      <c r="C5" s="18">
        <v>0</v>
      </c>
      <c r="D5" s="58">
        <v>15649762</v>
      </c>
      <c r="E5" s="59">
        <v>15649762</v>
      </c>
      <c r="F5" s="59">
        <v>-87182</v>
      </c>
      <c r="G5" s="59">
        <v>16747349</v>
      </c>
      <c r="H5" s="59">
        <v>5251</v>
      </c>
      <c r="I5" s="59">
        <v>16665418</v>
      </c>
      <c r="J5" s="59">
        <v>308707</v>
      </c>
      <c r="K5" s="59">
        <v>1882936</v>
      </c>
      <c r="L5" s="59">
        <v>1375790</v>
      </c>
      <c r="M5" s="59">
        <v>3567433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20232851</v>
      </c>
      <c r="W5" s="59">
        <v>15649762</v>
      </c>
      <c r="X5" s="59">
        <v>4583089</v>
      </c>
      <c r="Y5" s="60">
        <v>29.29</v>
      </c>
      <c r="Z5" s="61">
        <v>15649762</v>
      </c>
    </row>
    <row r="6" spans="1:26" ht="13.5">
      <c r="A6" s="57" t="s">
        <v>32</v>
      </c>
      <c r="B6" s="18">
        <v>116151741</v>
      </c>
      <c r="C6" s="18">
        <v>0</v>
      </c>
      <c r="D6" s="58">
        <v>96942477</v>
      </c>
      <c r="E6" s="59">
        <v>96942477</v>
      </c>
      <c r="F6" s="59">
        <v>9706079</v>
      </c>
      <c r="G6" s="59">
        <v>2647623</v>
      </c>
      <c r="H6" s="59">
        <v>7047104</v>
      </c>
      <c r="I6" s="59">
        <v>19400806</v>
      </c>
      <c r="J6" s="59">
        <v>4860122</v>
      </c>
      <c r="K6" s="59">
        <v>4921548</v>
      </c>
      <c r="L6" s="59">
        <v>3627624</v>
      </c>
      <c r="M6" s="59">
        <v>13409294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32810100</v>
      </c>
      <c r="W6" s="59">
        <v>48494971</v>
      </c>
      <c r="X6" s="59">
        <v>-15684871</v>
      </c>
      <c r="Y6" s="60">
        <v>-32.34</v>
      </c>
      <c r="Z6" s="61">
        <v>96942477</v>
      </c>
    </row>
    <row r="7" spans="1:26" ht="13.5">
      <c r="A7" s="57" t="s">
        <v>33</v>
      </c>
      <c r="B7" s="18">
        <v>763992</v>
      </c>
      <c r="C7" s="18">
        <v>0</v>
      </c>
      <c r="D7" s="58">
        <v>800000</v>
      </c>
      <c r="E7" s="59">
        <v>800000</v>
      </c>
      <c r="F7" s="59">
        <v>10173</v>
      </c>
      <c r="G7" s="59">
        <v>51090</v>
      </c>
      <c r="H7" s="59">
        <v>4869</v>
      </c>
      <c r="I7" s="59">
        <v>66132</v>
      </c>
      <c r="J7" s="59">
        <v>42903</v>
      </c>
      <c r="K7" s="59">
        <v>17713</v>
      </c>
      <c r="L7" s="59">
        <v>7880</v>
      </c>
      <c r="M7" s="59">
        <v>68496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134628</v>
      </c>
      <c r="W7" s="59">
        <v>8850</v>
      </c>
      <c r="X7" s="59">
        <v>125778</v>
      </c>
      <c r="Y7" s="60">
        <v>1421.22</v>
      </c>
      <c r="Z7" s="61">
        <v>800000</v>
      </c>
    </row>
    <row r="8" spans="1:26" ht="13.5">
      <c r="A8" s="57" t="s">
        <v>34</v>
      </c>
      <c r="B8" s="18">
        <v>72416619</v>
      </c>
      <c r="C8" s="18">
        <v>0</v>
      </c>
      <c r="D8" s="58">
        <v>80793950</v>
      </c>
      <c r="E8" s="59">
        <v>80793950</v>
      </c>
      <c r="F8" s="59">
        <v>3185</v>
      </c>
      <c r="G8" s="59">
        <v>1562107</v>
      </c>
      <c r="H8" s="59">
        <v>3153522</v>
      </c>
      <c r="I8" s="59">
        <v>4718814</v>
      </c>
      <c r="J8" s="59">
        <v>15819575</v>
      </c>
      <c r="K8" s="59">
        <v>2144756</v>
      </c>
      <c r="L8" s="59">
        <v>180091</v>
      </c>
      <c r="M8" s="59">
        <v>18144422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22863236</v>
      </c>
      <c r="W8" s="59">
        <v>61545216</v>
      </c>
      <c r="X8" s="59">
        <v>-38681980</v>
      </c>
      <c r="Y8" s="60">
        <v>-62.85</v>
      </c>
      <c r="Z8" s="61">
        <v>80793950</v>
      </c>
    </row>
    <row r="9" spans="1:26" ht="13.5">
      <c r="A9" s="57" t="s">
        <v>35</v>
      </c>
      <c r="B9" s="18">
        <v>30634776</v>
      </c>
      <c r="C9" s="18">
        <v>0</v>
      </c>
      <c r="D9" s="58">
        <v>40836976</v>
      </c>
      <c r="E9" s="59">
        <v>40836976</v>
      </c>
      <c r="F9" s="59">
        <v>73618</v>
      </c>
      <c r="G9" s="59">
        <v>5778785</v>
      </c>
      <c r="H9" s="59">
        <v>2883844</v>
      </c>
      <c r="I9" s="59">
        <v>8736247</v>
      </c>
      <c r="J9" s="59">
        <v>3479280</v>
      </c>
      <c r="K9" s="59">
        <v>3034627</v>
      </c>
      <c r="L9" s="59">
        <v>3048669</v>
      </c>
      <c r="M9" s="59">
        <v>9562576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18298823</v>
      </c>
      <c r="W9" s="59">
        <v>13977920</v>
      </c>
      <c r="X9" s="59">
        <v>4320903</v>
      </c>
      <c r="Y9" s="60">
        <v>30.91</v>
      </c>
      <c r="Z9" s="61">
        <v>40836976</v>
      </c>
    </row>
    <row r="10" spans="1:26" ht="25.5">
      <c r="A10" s="62" t="s">
        <v>98</v>
      </c>
      <c r="B10" s="63">
        <f>SUM(B5:B9)</f>
        <v>233898416</v>
      </c>
      <c r="C10" s="63">
        <f>SUM(C5:C9)</f>
        <v>0</v>
      </c>
      <c r="D10" s="64">
        <f aca="true" t="shared" si="0" ref="D10:Z10">SUM(D5:D9)</f>
        <v>235023165</v>
      </c>
      <c r="E10" s="65">
        <f t="shared" si="0"/>
        <v>235023165</v>
      </c>
      <c r="F10" s="65">
        <f t="shared" si="0"/>
        <v>9705873</v>
      </c>
      <c r="G10" s="65">
        <f t="shared" si="0"/>
        <v>26786954</v>
      </c>
      <c r="H10" s="65">
        <f t="shared" si="0"/>
        <v>13094590</v>
      </c>
      <c r="I10" s="65">
        <f t="shared" si="0"/>
        <v>49587417</v>
      </c>
      <c r="J10" s="65">
        <f t="shared" si="0"/>
        <v>24510587</v>
      </c>
      <c r="K10" s="65">
        <f t="shared" si="0"/>
        <v>12001580</v>
      </c>
      <c r="L10" s="65">
        <f t="shared" si="0"/>
        <v>8240054</v>
      </c>
      <c r="M10" s="65">
        <f t="shared" si="0"/>
        <v>44752221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94339638</v>
      </c>
      <c r="W10" s="65">
        <f t="shared" si="0"/>
        <v>139676719</v>
      </c>
      <c r="X10" s="65">
        <f t="shared" si="0"/>
        <v>-45337081</v>
      </c>
      <c r="Y10" s="66">
        <f>+IF(W10&lt;&gt;0,(X10/W10)*100,0)</f>
        <v>-32.45858101807217</v>
      </c>
      <c r="Z10" s="67">
        <f t="shared" si="0"/>
        <v>235023165</v>
      </c>
    </row>
    <row r="11" spans="1:26" ht="13.5">
      <c r="A11" s="57" t="s">
        <v>36</v>
      </c>
      <c r="B11" s="18">
        <v>83949288</v>
      </c>
      <c r="C11" s="18">
        <v>0</v>
      </c>
      <c r="D11" s="58">
        <v>85949311</v>
      </c>
      <c r="E11" s="59">
        <v>85949311</v>
      </c>
      <c r="F11" s="59">
        <v>6795307</v>
      </c>
      <c r="G11" s="59">
        <v>7245528</v>
      </c>
      <c r="H11" s="59">
        <v>7016697</v>
      </c>
      <c r="I11" s="59">
        <v>21057532</v>
      </c>
      <c r="J11" s="59">
        <v>7272658</v>
      </c>
      <c r="K11" s="59">
        <v>7625289</v>
      </c>
      <c r="L11" s="59">
        <v>7755059</v>
      </c>
      <c r="M11" s="59">
        <v>22653006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43710538</v>
      </c>
      <c r="W11" s="59">
        <v>42974658</v>
      </c>
      <c r="X11" s="59">
        <v>735880</v>
      </c>
      <c r="Y11" s="60">
        <v>1.71</v>
      </c>
      <c r="Z11" s="61">
        <v>85949311</v>
      </c>
    </row>
    <row r="12" spans="1:26" ht="13.5">
      <c r="A12" s="57" t="s">
        <v>37</v>
      </c>
      <c r="B12" s="18">
        <v>6831982</v>
      </c>
      <c r="C12" s="18">
        <v>0</v>
      </c>
      <c r="D12" s="58">
        <v>6839858</v>
      </c>
      <c r="E12" s="59">
        <v>6839858</v>
      </c>
      <c r="F12" s="59">
        <v>532520</v>
      </c>
      <c r="G12" s="59">
        <v>532520</v>
      </c>
      <c r="H12" s="59">
        <v>538538</v>
      </c>
      <c r="I12" s="59">
        <v>1603578</v>
      </c>
      <c r="J12" s="59">
        <v>538538</v>
      </c>
      <c r="K12" s="59">
        <v>538538</v>
      </c>
      <c r="L12" s="59">
        <v>538538</v>
      </c>
      <c r="M12" s="59">
        <v>1615614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3219192</v>
      </c>
      <c r="W12" s="59">
        <v>3419928</v>
      </c>
      <c r="X12" s="59">
        <v>-200736</v>
      </c>
      <c r="Y12" s="60">
        <v>-5.87</v>
      </c>
      <c r="Z12" s="61">
        <v>6839858</v>
      </c>
    </row>
    <row r="13" spans="1:26" ht="13.5">
      <c r="A13" s="57" t="s">
        <v>99</v>
      </c>
      <c r="B13" s="18">
        <v>53594540</v>
      </c>
      <c r="C13" s="18">
        <v>0</v>
      </c>
      <c r="D13" s="58">
        <v>4676555</v>
      </c>
      <c r="E13" s="59">
        <v>4676555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4676555</v>
      </c>
    </row>
    <row r="14" spans="1:26" ht="13.5">
      <c r="A14" s="57" t="s">
        <v>38</v>
      </c>
      <c r="B14" s="18">
        <v>21268877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40381519</v>
      </c>
      <c r="C15" s="18">
        <v>0</v>
      </c>
      <c r="D15" s="58">
        <v>55284132</v>
      </c>
      <c r="E15" s="59">
        <v>55284132</v>
      </c>
      <c r="F15" s="59">
        <v>5663892</v>
      </c>
      <c r="G15" s="59">
        <v>71332</v>
      </c>
      <c r="H15" s="59">
        <v>7005003</v>
      </c>
      <c r="I15" s="59">
        <v>12740227</v>
      </c>
      <c r="J15" s="59">
        <v>6595546</v>
      </c>
      <c r="K15" s="59">
        <v>-20546</v>
      </c>
      <c r="L15" s="59">
        <v>2880234</v>
      </c>
      <c r="M15" s="59">
        <v>9455234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22195461</v>
      </c>
      <c r="W15" s="59">
        <v>27286548</v>
      </c>
      <c r="X15" s="59">
        <v>-5091087</v>
      </c>
      <c r="Y15" s="60">
        <v>-18.66</v>
      </c>
      <c r="Z15" s="61">
        <v>55284132</v>
      </c>
    </row>
    <row r="16" spans="1:26" ht="13.5">
      <c r="A16" s="68" t="s">
        <v>40</v>
      </c>
      <c r="B16" s="18">
        <v>16116877</v>
      </c>
      <c r="C16" s="18">
        <v>0</v>
      </c>
      <c r="D16" s="58">
        <v>0</v>
      </c>
      <c r="E16" s="59">
        <v>0</v>
      </c>
      <c r="F16" s="59">
        <v>3500</v>
      </c>
      <c r="G16" s="59">
        <v>1266061</v>
      </c>
      <c r="H16" s="59">
        <v>620207</v>
      </c>
      <c r="I16" s="59">
        <v>1889768</v>
      </c>
      <c r="J16" s="59">
        <v>713460</v>
      </c>
      <c r="K16" s="59">
        <v>673798</v>
      </c>
      <c r="L16" s="59">
        <v>557211</v>
      </c>
      <c r="M16" s="59">
        <v>1944469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3834237</v>
      </c>
      <c r="W16" s="59"/>
      <c r="X16" s="59">
        <v>3834237</v>
      </c>
      <c r="Y16" s="60">
        <v>0</v>
      </c>
      <c r="Z16" s="61">
        <v>0</v>
      </c>
    </row>
    <row r="17" spans="1:26" ht="13.5">
      <c r="A17" s="57" t="s">
        <v>41</v>
      </c>
      <c r="B17" s="18">
        <v>170430942</v>
      </c>
      <c r="C17" s="18">
        <v>0</v>
      </c>
      <c r="D17" s="58">
        <v>77037746</v>
      </c>
      <c r="E17" s="59">
        <v>77037746</v>
      </c>
      <c r="F17" s="59">
        <v>2865666</v>
      </c>
      <c r="G17" s="59">
        <v>619151</v>
      </c>
      <c r="H17" s="59">
        <v>3254621</v>
      </c>
      <c r="I17" s="59">
        <v>6739438</v>
      </c>
      <c r="J17" s="59">
        <v>4228544</v>
      </c>
      <c r="K17" s="59">
        <v>3699735</v>
      </c>
      <c r="L17" s="59">
        <v>3070574</v>
      </c>
      <c r="M17" s="59">
        <v>10998853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17738291</v>
      </c>
      <c r="W17" s="59">
        <v>7336548</v>
      </c>
      <c r="X17" s="59">
        <v>10401743</v>
      </c>
      <c r="Y17" s="60">
        <v>141.78</v>
      </c>
      <c r="Z17" s="61">
        <v>77037746</v>
      </c>
    </row>
    <row r="18" spans="1:26" ht="13.5">
      <c r="A18" s="69" t="s">
        <v>42</v>
      </c>
      <c r="B18" s="70">
        <f>SUM(B11:B17)</f>
        <v>392574025</v>
      </c>
      <c r="C18" s="70">
        <f>SUM(C11:C17)</f>
        <v>0</v>
      </c>
      <c r="D18" s="71">
        <f aca="true" t="shared" si="1" ref="D18:Z18">SUM(D11:D17)</f>
        <v>229787602</v>
      </c>
      <c r="E18" s="72">
        <f t="shared" si="1"/>
        <v>229787602</v>
      </c>
      <c r="F18" s="72">
        <f t="shared" si="1"/>
        <v>15860885</v>
      </c>
      <c r="G18" s="72">
        <f t="shared" si="1"/>
        <v>9734592</v>
      </c>
      <c r="H18" s="72">
        <f t="shared" si="1"/>
        <v>18435066</v>
      </c>
      <c r="I18" s="72">
        <f t="shared" si="1"/>
        <v>44030543</v>
      </c>
      <c r="J18" s="72">
        <f t="shared" si="1"/>
        <v>19348746</v>
      </c>
      <c r="K18" s="72">
        <f t="shared" si="1"/>
        <v>12516814</v>
      </c>
      <c r="L18" s="72">
        <f t="shared" si="1"/>
        <v>14801616</v>
      </c>
      <c r="M18" s="72">
        <f t="shared" si="1"/>
        <v>46667176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90697719</v>
      </c>
      <c r="W18" s="72">
        <f t="shared" si="1"/>
        <v>81017682</v>
      </c>
      <c r="X18" s="72">
        <f t="shared" si="1"/>
        <v>9680037</v>
      </c>
      <c r="Y18" s="66">
        <f>+IF(W18&lt;&gt;0,(X18/W18)*100,0)</f>
        <v>11.948054746863777</v>
      </c>
      <c r="Z18" s="73">
        <f t="shared" si="1"/>
        <v>229787602</v>
      </c>
    </row>
    <row r="19" spans="1:26" ht="13.5">
      <c r="A19" s="69" t="s">
        <v>43</v>
      </c>
      <c r="B19" s="74">
        <f>+B10-B18</f>
        <v>-158675609</v>
      </c>
      <c r="C19" s="74">
        <f>+C10-C18</f>
        <v>0</v>
      </c>
      <c r="D19" s="75">
        <f aca="true" t="shared" si="2" ref="D19:Z19">+D10-D18</f>
        <v>5235563</v>
      </c>
      <c r="E19" s="76">
        <f t="shared" si="2"/>
        <v>5235563</v>
      </c>
      <c r="F19" s="76">
        <f t="shared" si="2"/>
        <v>-6155012</v>
      </c>
      <c r="G19" s="76">
        <f t="shared" si="2"/>
        <v>17052362</v>
      </c>
      <c r="H19" s="76">
        <f t="shared" si="2"/>
        <v>-5340476</v>
      </c>
      <c r="I19" s="76">
        <f t="shared" si="2"/>
        <v>5556874</v>
      </c>
      <c r="J19" s="76">
        <f t="shared" si="2"/>
        <v>5161841</v>
      </c>
      <c r="K19" s="76">
        <f t="shared" si="2"/>
        <v>-515234</v>
      </c>
      <c r="L19" s="76">
        <f t="shared" si="2"/>
        <v>-6561562</v>
      </c>
      <c r="M19" s="76">
        <f t="shared" si="2"/>
        <v>-1914955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3641919</v>
      </c>
      <c r="W19" s="76">
        <f>IF(E10=E18,0,W10-W18)</f>
        <v>58659037</v>
      </c>
      <c r="X19" s="76">
        <f t="shared" si="2"/>
        <v>-55017118</v>
      </c>
      <c r="Y19" s="77">
        <f>+IF(W19&lt;&gt;0,(X19/W19)*100,0)</f>
        <v>-93.79137608413176</v>
      </c>
      <c r="Z19" s="78">
        <f t="shared" si="2"/>
        <v>5235563</v>
      </c>
    </row>
    <row r="20" spans="1:26" ht="13.5">
      <c r="A20" s="57" t="s">
        <v>44</v>
      </c>
      <c r="B20" s="18">
        <v>41777574</v>
      </c>
      <c r="C20" s="18">
        <v>0</v>
      </c>
      <c r="D20" s="58">
        <v>58621050</v>
      </c>
      <c r="E20" s="59">
        <v>58621050</v>
      </c>
      <c r="F20" s="59">
        <v>0</v>
      </c>
      <c r="G20" s="59">
        <v>0</v>
      </c>
      <c r="H20" s="59">
        <v>1022803</v>
      </c>
      <c r="I20" s="59">
        <v>1022803</v>
      </c>
      <c r="J20" s="59">
        <v>814846</v>
      </c>
      <c r="K20" s="59">
        <v>3497472</v>
      </c>
      <c r="L20" s="59">
        <v>4352924</v>
      </c>
      <c r="M20" s="59">
        <v>8665242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9688045</v>
      </c>
      <c r="W20" s="59">
        <v>36396991</v>
      </c>
      <c r="X20" s="59">
        <v>-26708946</v>
      </c>
      <c r="Y20" s="60">
        <v>-73.38</v>
      </c>
      <c r="Z20" s="61">
        <v>58621050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-116898035</v>
      </c>
      <c r="C22" s="85">
        <f>SUM(C19:C21)</f>
        <v>0</v>
      </c>
      <c r="D22" s="86">
        <f aca="true" t="shared" si="3" ref="D22:Z22">SUM(D19:D21)</f>
        <v>63856613</v>
      </c>
      <c r="E22" s="87">
        <f t="shared" si="3"/>
        <v>63856613</v>
      </c>
      <c r="F22" s="87">
        <f t="shared" si="3"/>
        <v>-6155012</v>
      </c>
      <c r="G22" s="87">
        <f t="shared" si="3"/>
        <v>17052362</v>
      </c>
      <c r="H22" s="87">
        <f t="shared" si="3"/>
        <v>-4317673</v>
      </c>
      <c r="I22" s="87">
        <f t="shared" si="3"/>
        <v>6579677</v>
      </c>
      <c r="J22" s="87">
        <f t="shared" si="3"/>
        <v>5976687</v>
      </c>
      <c r="K22" s="87">
        <f t="shared" si="3"/>
        <v>2982238</v>
      </c>
      <c r="L22" s="87">
        <f t="shared" si="3"/>
        <v>-2208638</v>
      </c>
      <c r="M22" s="87">
        <f t="shared" si="3"/>
        <v>6750287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13329964</v>
      </c>
      <c r="W22" s="87">
        <f t="shared" si="3"/>
        <v>95056028</v>
      </c>
      <c r="X22" s="87">
        <f t="shared" si="3"/>
        <v>-81726064</v>
      </c>
      <c r="Y22" s="88">
        <f>+IF(W22&lt;&gt;0,(X22/W22)*100,0)</f>
        <v>-85.97672942951077</v>
      </c>
      <c r="Z22" s="89">
        <f t="shared" si="3"/>
        <v>63856613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-116898035</v>
      </c>
      <c r="C24" s="74">
        <f>SUM(C22:C23)</f>
        <v>0</v>
      </c>
      <c r="D24" s="75">
        <f aca="true" t="shared" si="4" ref="D24:Z24">SUM(D22:D23)</f>
        <v>63856613</v>
      </c>
      <c r="E24" s="76">
        <f t="shared" si="4"/>
        <v>63856613</v>
      </c>
      <c r="F24" s="76">
        <f t="shared" si="4"/>
        <v>-6155012</v>
      </c>
      <c r="G24" s="76">
        <f t="shared" si="4"/>
        <v>17052362</v>
      </c>
      <c r="H24" s="76">
        <f t="shared" si="4"/>
        <v>-4317673</v>
      </c>
      <c r="I24" s="76">
        <f t="shared" si="4"/>
        <v>6579677</v>
      </c>
      <c r="J24" s="76">
        <f t="shared" si="4"/>
        <v>5976687</v>
      </c>
      <c r="K24" s="76">
        <f t="shared" si="4"/>
        <v>2982238</v>
      </c>
      <c r="L24" s="76">
        <f t="shared" si="4"/>
        <v>-2208638</v>
      </c>
      <c r="M24" s="76">
        <f t="shared" si="4"/>
        <v>6750287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13329964</v>
      </c>
      <c r="W24" s="76">
        <f t="shared" si="4"/>
        <v>95056028</v>
      </c>
      <c r="X24" s="76">
        <f t="shared" si="4"/>
        <v>-81726064</v>
      </c>
      <c r="Y24" s="77">
        <f>+IF(W24&lt;&gt;0,(X24/W24)*100,0)</f>
        <v>-85.97672942951077</v>
      </c>
      <c r="Z24" s="78">
        <f t="shared" si="4"/>
        <v>63856613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43004259</v>
      </c>
      <c r="C27" s="21">
        <v>0</v>
      </c>
      <c r="D27" s="98">
        <v>63848274</v>
      </c>
      <c r="E27" s="99">
        <v>63848274</v>
      </c>
      <c r="F27" s="99">
        <v>1703766</v>
      </c>
      <c r="G27" s="99">
        <v>3564637</v>
      </c>
      <c r="H27" s="99">
        <v>3998501</v>
      </c>
      <c r="I27" s="99">
        <v>9266904</v>
      </c>
      <c r="J27" s="99">
        <v>5055238</v>
      </c>
      <c r="K27" s="99">
        <v>6509545</v>
      </c>
      <c r="L27" s="99">
        <v>4930300</v>
      </c>
      <c r="M27" s="99">
        <v>16495083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25761987</v>
      </c>
      <c r="W27" s="99">
        <v>31924137</v>
      </c>
      <c r="X27" s="99">
        <v>-6162150</v>
      </c>
      <c r="Y27" s="100">
        <v>-19.3</v>
      </c>
      <c r="Z27" s="101">
        <v>63848274</v>
      </c>
    </row>
    <row r="28" spans="1:26" ht="13.5">
      <c r="A28" s="102" t="s">
        <v>44</v>
      </c>
      <c r="B28" s="18">
        <v>37575288</v>
      </c>
      <c r="C28" s="18">
        <v>0</v>
      </c>
      <c r="D28" s="58">
        <v>58621050</v>
      </c>
      <c r="E28" s="59">
        <v>58621050</v>
      </c>
      <c r="F28" s="59">
        <v>1618556</v>
      </c>
      <c r="G28" s="59">
        <v>3101890</v>
      </c>
      <c r="H28" s="59">
        <v>3932921</v>
      </c>
      <c r="I28" s="59">
        <v>8653367</v>
      </c>
      <c r="J28" s="59">
        <v>4729456</v>
      </c>
      <c r="K28" s="59">
        <v>6489545</v>
      </c>
      <c r="L28" s="59">
        <v>4879455</v>
      </c>
      <c r="M28" s="59">
        <v>16098456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24751823</v>
      </c>
      <c r="W28" s="59">
        <v>29310525</v>
      </c>
      <c r="X28" s="59">
        <v>-4558702</v>
      </c>
      <c r="Y28" s="60">
        <v>-15.55</v>
      </c>
      <c r="Z28" s="61">
        <v>58621050</v>
      </c>
    </row>
    <row r="29" spans="1:26" ht="13.5">
      <c r="A29" s="57" t="s">
        <v>103</v>
      </c>
      <c r="B29" s="18">
        <v>1455160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3973811</v>
      </c>
      <c r="C31" s="18">
        <v>0</v>
      </c>
      <c r="D31" s="58">
        <v>5227224</v>
      </c>
      <c r="E31" s="59">
        <v>5227224</v>
      </c>
      <c r="F31" s="59">
        <v>85210</v>
      </c>
      <c r="G31" s="59">
        <v>462747</v>
      </c>
      <c r="H31" s="59">
        <v>65580</v>
      </c>
      <c r="I31" s="59">
        <v>613537</v>
      </c>
      <c r="J31" s="59">
        <v>325782</v>
      </c>
      <c r="K31" s="59">
        <v>20000</v>
      </c>
      <c r="L31" s="59">
        <v>50845</v>
      </c>
      <c r="M31" s="59">
        <v>396627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1010164</v>
      </c>
      <c r="W31" s="59">
        <v>2613612</v>
      </c>
      <c r="X31" s="59">
        <v>-1603448</v>
      </c>
      <c r="Y31" s="60">
        <v>-61.35</v>
      </c>
      <c r="Z31" s="61">
        <v>5227224</v>
      </c>
    </row>
    <row r="32" spans="1:26" ht="13.5">
      <c r="A32" s="69" t="s">
        <v>50</v>
      </c>
      <c r="B32" s="21">
        <f>SUM(B28:B31)</f>
        <v>43004259</v>
      </c>
      <c r="C32" s="21">
        <f>SUM(C28:C31)</f>
        <v>0</v>
      </c>
      <c r="D32" s="98">
        <f aca="true" t="shared" si="5" ref="D32:Z32">SUM(D28:D31)</f>
        <v>63848274</v>
      </c>
      <c r="E32" s="99">
        <f t="shared" si="5"/>
        <v>63848274</v>
      </c>
      <c r="F32" s="99">
        <f t="shared" si="5"/>
        <v>1703766</v>
      </c>
      <c r="G32" s="99">
        <f t="shared" si="5"/>
        <v>3564637</v>
      </c>
      <c r="H32" s="99">
        <f t="shared" si="5"/>
        <v>3998501</v>
      </c>
      <c r="I32" s="99">
        <f t="shared" si="5"/>
        <v>9266904</v>
      </c>
      <c r="J32" s="99">
        <f t="shared" si="5"/>
        <v>5055238</v>
      </c>
      <c r="K32" s="99">
        <f t="shared" si="5"/>
        <v>6509545</v>
      </c>
      <c r="L32" s="99">
        <f t="shared" si="5"/>
        <v>4930300</v>
      </c>
      <c r="M32" s="99">
        <f t="shared" si="5"/>
        <v>16495083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25761987</v>
      </c>
      <c r="W32" s="99">
        <f t="shared" si="5"/>
        <v>31924137</v>
      </c>
      <c r="X32" s="99">
        <f t="shared" si="5"/>
        <v>-6162150</v>
      </c>
      <c r="Y32" s="100">
        <f>+IF(W32&lt;&gt;0,(X32/W32)*100,0)</f>
        <v>-19.302479500072312</v>
      </c>
      <c r="Z32" s="101">
        <f t="shared" si="5"/>
        <v>63848274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89454542</v>
      </c>
      <c r="C35" s="18">
        <v>0</v>
      </c>
      <c r="D35" s="58">
        <v>125755984</v>
      </c>
      <c r="E35" s="59">
        <v>125755984</v>
      </c>
      <c r="F35" s="59">
        <v>94278741</v>
      </c>
      <c r="G35" s="59">
        <v>121109855</v>
      </c>
      <c r="H35" s="59">
        <v>123132480</v>
      </c>
      <c r="I35" s="59">
        <v>123132480</v>
      </c>
      <c r="J35" s="59">
        <v>101824989</v>
      </c>
      <c r="K35" s="59">
        <v>105573715</v>
      </c>
      <c r="L35" s="59">
        <v>117787750</v>
      </c>
      <c r="M35" s="59">
        <v>117787750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117787750</v>
      </c>
      <c r="W35" s="59">
        <v>62877992</v>
      </c>
      <c r="X35" s="59">
        <v>54909758</v>
      </c>
      <c r="Y35" s="60">
        <v>87.33</v>
      </c>
      <c r="Z35" s="61">
        <v>125755984</v>
      </c>
    </row>
    <row r="36" spans="1:26" ht="13.5">
      <c r="A36" s="57" t="s">
        <v>53</v>
      </c>
      <c r="B36" s="18">
        <v>1068408694</v>
      </c>
      <c r="C36" s="18">
        <v>0</v>
      </c>
      <c r="D36" s="58">
        <v>1193052940</v>
      </c>
      <c r="E36" s="59">
        <v>1193052940</v>
      </c>
      <c r="F36" s="59">
        <v>1025727869</v>
      </c>
      <c r="G36" s="59">
        <v>1029292506</v>
      </c>
      <c r="H36" s="59">
        <v>1033291006</v>
      </c>
      <c r="I36" s="59">
        <v>1033291006</v>
      </c>
      <c r="J36" s="59">
        <v>1038346145</v>
      </c>
      <c r="K36" s="59">
        <v>1044855691</v>
      </c>
      <c r="L36" s="59">
        <v>1049785989</v>
      </c>
      <c r="M36" s="59">
        <v>1049785989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1049785989</v>
      </c>
      <c r="W36" s="59">
        <v>596526470</v>
      </c>
      <c r="X36" s="59">
        <v>453259519</v>
      </c>
      <c r="Y36" s="60">
        <v>75.98</v>
      </c>
      <c r="Z36" s="61">
        <v>1193052940</v>
      </c>
    </row>
    <row r="37" spans="1:26" ht="13.5">
      <c r="A37" s="57" t="s">
        <v>54</v>
      </c>
      <c r="B37" s="18">
        <v>222112017</v>
      </c>
      <c r="C37" s="18">
        <v>0</v>
      </c>
      <c r="D37" s="58">
        <v>80043579</v>
      </c>
      <c r="E37" s="59">
        <v>80043579</v>
      </c>
      <c r="F37" s="59">
        <v>267727857</v>
      </c>
      <c r="G37" s="59">
        <v>267422718</v>
      </c>
      <c r="H37" s="59">
        <v>278139571</v>
      </c>
      <c r="I37" s="59">
        <v>278139571</v>
      </c>
      <c r="J37" s="59">
        <v>265709049</v>
      </c>
      <c r="K37" s="59">
        <v>270208833</v>
      </c>
      <c r="L37" s="59">
        <v>280438653</v>
      </c>
      <c r="M37" s="59">
        <v>280438653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280438653</v>
      </c>
      <c r="W37" s="59">
        <v>40021790</v>
      </c>
      <c r="X37" s="59">
        <v>240416863</v>
      </c>
      <c r="Y37" s="60">
        <v>600.71</v>
      </c>
      <c r="Z37" s="61">
        <v>80043579</v>
      </c>
    </row>
    <row r="38" spans="1:26" ht="13.5">
      <c r="A38" s="57" t="s">
        <v>55</v>
      </c>
      <c r="B38" s="18">
        <v>55671817</v>
      </c>
      <c r="C38" s="18">
        <v>0</v>
      </c>
      <c r="D38" s="58">
        <v>7619299</v>
      </c>
      <c r="E38" s="59">
        <v>7619299</v>
      </c>
      <c r="F38" s="59">
        <v>36596784</v>
      </c>
      <c r="G38" s="59">
        <v>36596784</v>
      </c>
      <c r="H38" s="59">
        <v>36596784</v>
      </c>
      <c r="I38" s="59">
        <v>36596784</v>
      </c>
      <c r="J38" s="59">
        <v>36596784</v>
      </c>
      <c r="K38" s="59">
        <v>36596784</v>
      </c>
      <c r="L38" s="59">
        <v>36596784</v>
      </c>
      <c r="M38" s="59">
        <v>36596784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36596784</v>
      </c>
      <c r="W38" s="59">
        <v>3809650</v>
      </c>
      <c r="X38" s="59">
        <v>32787134</v>
      </c>
      <c r="Y38" s="60">
        <v>860.63</v>
      </c>
      <c r="Z38" s="61">
        <v>7619299</v>
      </c>
    </row>
    <row r="39" spans="1:26" ht="13.5">
      <c r="A39" s="57" t="s">
        <v>56</v>
      </c>
      <c r="B39" s="18">
        <v>880079402</v>
      </c>
      <c r="C39" s="18">
        <v>0</v>
      </c>
      <c r="D39" s="58">
        <v>1231146046</v>
      </c>
      <c r="E39" s="59">
        <v>1231146046</v>
      </c>
      <c r="F39" s="59">
        <v>815681969</v>
      </c>
      <c r="G39" s="59">
        <v>846382859</v>
      </c>
      <c r="H39" s="59">
        <v>841687131</v>
      </c>
      <c r="I39" s="59">
        <v>841687131</v>
      </c>
      <c r="J39" s="59">
        <v>837865301</v>
      </c>
      <c r="K39" s="59">
        <v>843623789</v>
      </c>
      <c r="L39" s="59">
        <v>850538302</v>
      </c>
      <c r="M39" s="59">
        <v>850538302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850538302</v>
      </c>
      <c r="W39" s="59">
        <v>615573023</v>
      </c>
      <c r="X39" s="59">
        <v>234965279</v>
      </c>
      <c r="Y39" s="60">
        <v>38.17</v>
      </c>
      <c r="Z39" s="61">
        <v>1231146046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37085468</v>
      </c>
      <c r="C42" s="18">
        <v>0</v>
      </c>
      <c r="D42" s="58">
        <v>109295685</v>
      </c>
      <c r="E42" s="59">
        <v>109295685</v>
      </c>
      <c r="F42" s="59">
        <v>13319493</v>
      </c>
      <c r="G42" s="59">
        <v>11583729</v>
      </c>
      <c r="H42" s="59">
        <v>-8813555</v>
      </c>
      <c r="I42" s="59">
        <v>16089667</v>
      </c>
      <c r="J42" s="59">
        <v>-25113</v>
      </c>
      <c r="K42" s="59">
        <v>8686060</v>
      </c>
      <c r="L42" s="59">
        <v>19715755</v>
      </c>
      <c r="M42" s="59">
        <v>28376702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44466369</v>
      </c>
      <c r="W42" s="59">
        <v>75580885</v>
      </c>
      <c r="X42" s="59">
        <v>-31114516</v>
      </c>
      <c r="Y42" s="60">
        <v>-41.17</v>
      </c>
      <c r="Z42" s="61">
        <v>109295685</v>
      </c>
    </row>
    <row r="43" spans="1:26" ht="13.5">
      <c r="A43" s="57" t="s">
        <v>59</v>
      </c>
      <c r="B43" s="18">
        <v>-34330704</v>
      </c>
      <c r="C43" s="18">
        <v>0</v>
      </c>
      <c r="D43" s="58">
        <v>-63848274</v>
      </c>
      <c r="E43" s="59">
        <v>-63848274</v>
      </c>
      <c r="F43" s="59">
        <v>-12242718</v>
      </c>
      <c r="G43" s="59">
        <v>-12299653</v>
      </c>
      <c r="H43" s="59">
        <v>2401259</v>
      </c>
      <c r="I43" s="59">
        <v>-22141112</v>
      </c>
      <c r="J43" s="59">
        <v>348753</v>
      </c>
      <c r="K43" s="59">
        <v>-8561841</v>
      </c>
      <c r="L43" s="59">
        <v>-5921639</v>
      </c>
      <c r="M43" s="59">
        <v>-14134727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-36275839</v>
      </c>
      <c r="W43" s="59">
        <v>-36396991</v>
      </c>
      <c r="X43" s="59">
        <v>121152</v>
      </c>
      <c r="Y43" s="60">
        <v>-0.33</v>
      </c>
      <c r="Z43" s="61">
        <v>-63848274</v>
      </c>
    </row>
    <row r="44" spans="1:26" ht="13.5">
      <c r="A44" s="57" t="s">
        <v>60</v>
      </c>
      <c r="B44" s="18">
        <v>-412501</v>
      </c>
      <c r="C44" s="18">
        <v>0</v>
      </c>
      <c r="D44" s="58">
        <v>0</v>
      </c>
      <c r="E44" s="59">
        <v>0</v>
      </c>
      <c r="F44" s="59">
        <v>-1604258</v>
      </c>
      <c r="G44" s="59">
        <v>8045</v>
      </c>
      <c r="H44" s="59">
        <v>-5697</v>
      </c>
      <c r="I44" s="59">
        <v>-1601910</v>
      </c>
      <c r="J44" s="59">
        <v>740</v>
      </c>
      <c r="K44" s="59">
        <v>2142</v>
      </c>
      <c r="L44" s="59">
        <v>-1179</v>
      </c>
      <c r="M44" s="59">
        <v>1703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-1600207</v>
      </c>
      <c r="W44" s="59"/>
      <c r="X44" s="59">
        <v>-1600207</v>
      </c>
      <c r="Y44" s="60">
        <v>0</v>
      </c>
      <c r="Z44" s="61">
        <v>0</v>
      </c>
    </row>
    <row r="45" spans="1:26" ht="13.5">
      <c r="A45" s="69" t="s">
        <v>61</v>
      </c>
      <c r="B45" s="21">
        <v>3529470</v>
      </c>
      <c r="C45" s="21">
        <v>0</v>
      </c>
      <c r="D45" s="98">
        <v>45547411</v>
      </c>
      <c r="E45" s="99">
        <v>45547411</v>
      </c>
      <c r="F45" s="99">
        <v>1743052</v>
      </c>
      <c r="G45" s="99">
        <v>1035173</v>
      </c>
      <c r="H45" s="99">
        <v>-5382820</v>
      </c>
      <c r="I45" s="99">
        <v>-5382820</v>
      </c>
      <c r="J45" s="99">
        <v>-5058440</v>
      </c>
      <c r="K45" s="99">
        <v>-4932079</v>
      </c>
      <c r="L45" s="99">
        <v>8860858</v>
      </c>
      <c r="M45" s="99">
        <v>8860858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8860858</v>
      </c>
      <c r="W45" s="99">
        <v>39283894</v>
      </c>
      <c r="X45" s="99">
        <v>-30423036</v>
      </c>
      <c r="Y45" s="100">
        <v>-77.44</v>
      </c>
      <c r="Z45" s="101">
        <v>45547411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11738188</v>
      </c>
      <c r="C49" s="51">
        <v>0</v>
      </c>
      <c r="D49" s="128">
        <v>11563005</v>
      </c>
      <c r="E49" s="53">
        <v>10668759</v>
      </c>
      <c r="F49" s="53">
        <v>0</v>
      </c>
      <c r="G49" s="53">
        <v>0</v>
      </c>
      <c r="H49" s="53">
        <v>0</v>
      </c>
      <c r="I49" s="53">
        <v>10484023</v>
      </c>
      <c r="J49" s="53">
        <v>0</v>
      </c>
      <c r="K49" s="53">
        <v>0</v>
      </c>
      <c r="L49" s="53">
        <v>0</v>
      </c>
      <c r="M49" s="53">
        <v>9050663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9907214</v>
      </c>
      <c r="W49" s="53">
        <v>50901714</v>
      </c>
      <c r="X49" s="53">
        <v>277708088</v>
      </c>
      <c r="Y49" s="53">
        <v>392021654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3792428</v>
      </c>
      <c r="C51" s="51">
        <v>0</v>
      </c>
      <c r="D51" s="128">
        <v>1367308</v>
      </c>
      <c r="E51" s="53">
        <v>2619700</v>
      </c>
      <c r="F51" s="53">
        <v>0</v>
      </c>
      <c r="G51" s="53">
        <v>0</v>
      </c>
      <c r="H51" s="53">
        <v>0</v>
      </c>
      <c r="I51" s="53">
        <v>5080047</v>
      </c>
      <c r="J51" s="53">
        <v>0</v>
      </c>
      <c r="K51" s="53">
        <v>0</v>
      </c>
      <c r="L51" s="53">
        <v>0</v>
      </c>
      <c r="M51" s="53">
        <v>3562214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8707301</v>
      </c>
      <c r="W51" s="53">
        <v>9203489</v>
      </c>
      <c r="X51" s="53">
        <v>138721922</v>
      </c>
      <c r="Y51" s="53">
        <v>173054409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42.91566126496374</v>
      </c>
      <c r="C58" s="5">
        <f>IF(C67=0,0,+(C76/C67)*100)</f>
        <v>0</v>
      </c>
      <c r="D58" s="6">
        <f aca="true" t="shared" si="6" ref="D58:Z58">IF(D67=0,0,+(D76/D67)*100)</f>
        <v>84.72935835384199</v>
      </c>
      <c r="E58" s="7">
        <f t="shared" si="6"/>
        <v>84.72935835384199</v>
      </c>
      <c r="F58" s="7">
        <f t="shared" si="6"/>
        <v>86.98910072537423</v>
      </c>
      <c r="G58" s="7">
        <f t="shared" si="6"/>
        <v>19.531276294414635</v>
      </c>
      <c r="H58" s="7">
        <f t="shared" si="6"/>
        <v>72.4883001278946</v>
      </c>
      <c r="I58" s="7">
        <f t="shared" si="6"/>
        <v>45.95665102338177</v>
      </c>
      <c r="J58" s="7">
        <f t="shared" si="6"/>
        <v>96.43249675126427</v>
      </c>
      <c r="K58" s="7">
        <f t="shared" si="6"/>
        <v>45.33557254326918</v>
      </c>
      <c r="L58" s="7">
        <f t="shared" si="6"/>
        <v>25.200068670100844</v>
      </c>
      <c r="M58" s="7">
        <f t="shared" si="6"/>
        <v>55.07228456516711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49.29481695844976</v>
      </c>
      <c r="W58" s="7">
        <f t="shared" si="6"/>
        <v>77.90422948614733</v>
      </c>
      <c r="X58" s="7">
        <f t="shared" si="6"/>
        <v>0</v>
      </c>
      <c r="Y58" s="7">
        <f t="shared" si="6"/>
        <v>0</v>
      </c>
      <c r="Z58" s="8">
        <f t="shared" si="6"/>
        <v>84.72935835384199</v>
      </c>
    </row>
    <row r="59" spans="1:26" ht="13.5">
      <c r="A59" s="36" t="s">
        <v>31</v>
      </c>
      <c r="B59" s="9">
        <f aca="true" t="shared" si="7" ref="B59:Z66">IF(B68=0,0,+(B77/B68)*100)</f>
        <v>41.07874304228008</v>
      </c>
      <c r="C59" s="9">
        <f t="shared" si="7"/>
        <v>0</v>
      </c>
      <c r="D59" s="2">
        <f t="shared" si="7"/>
        <v>87.22025293419797</v>
      </c>
      <c r="E59" s="10">
        <f t="shared" si="7"/>
        <v>87.22025293419797</v>
      </c>
      <c r="F59" s="10">
        <f t="shared" si="7"/>
        <v>-777.3600055057236</v>
      </c>
      <c r="G59" s="10">
        <f t="shared" si="7"/>
        <v>4.7384215854103235</v>
      </c>
      <c r="H59" s="10">
        <f t="shared" si="7"/>
        <v>14760.67415730337</v>
      </c>
      <c r="I59" s="10">
        <f t="shared" si="7"/>
        <v>13.479175859855419</v>
      </c>
      <c r="J59" s="10">
        <f t="shared" si="7"/>
        <v>460.9992646749183</v>
      </c>
      <c r="K59" s="10">
        <f t="shared" si="7"/>
        <v>39.82583582235403</v>
      </c>
      <c r="L59" s="10">
        <f t="shared" si="7"/>
        <v>37.94997783091896</v>
      </c>
      <c r="M59" s="10">
        <f t="shared" si="7"/>
        <v>75.54855269881733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24.423176941302042</v>
      </c>
      <c r="W59" s="10">
        <f t="shared" si="7"/>
        <v>43.61012007722545</v>
      </c>
      <c r="X59" s="10">
        <f t="shared" si="7"/>
        <v>0</v>
      </c>
      <c r="Y59" s="10">
        <f t="shared" si="7"/>
        <v>0</v>
      </c>
      <c r="Z59" s="11">
        <f t="shared" si="7"/>
        <v>87.22025293419797</v>
      </c>
    </row>
    <row r="60" spans="1:26" ht="13.5">
      <c r="A60" s="37" t="s">
        <v>32</v>
      </c>
      <c r="B60" s="12">
        <f t="shared" si="7"/>
        <v>29.646122136042713</v>
      </c>
      <c r="C60" s="12">
        <f t="shared" si="7"/>
        <v>0</v>
      </c>
      <c r="D60" s="3">
        <f t="shared" si="7"/>
        <v>86.85882041161379</v>
      </c>
      <c r="E60" s="13">
        <f t="shared" si="7"/>
        <v>86.85882041161379</v>
      </c>
      <c r="F60" s="13">
        <f t="shared" si="7"/>
        <v>79.22533908903894</v>
      </c>
      <c r="G60" s="13">
        <f t="shared" si="7"/>
        <v>152.8236081949734</v>
      </c>
      <c r="H60" s="13">
        <f t="shared" si="7"/>
        <v>89.84954670741342</v>
      </c>
      <c r="I60" s="13">
        <f t="shared" si="7"/>
        <v>93.12838858344338</v>
      </c>
      <c r="J60" s="13">
        <f t="shared" si="7"/>
        <v>129.1307707913505</v>
      </c>
      <c r="K60" s="13">
        <f t="shared" si="7"/>
        <v>73.615496587659</v>
      </c>
      <c r="L60" s="13">
        <f t="shared" si="7"/>
        <v>40.55781415052938</v>
      </c>
      <c r="M60" s="13">
        <f t="shared" si="7"/>
        <v>84.79357675355615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89.72200023773166</v>
      </c>
      <c r="W60" s="13">
        <f t="shared" si="7"/>
        <v>86.92910858736259</v>
      </c>
      <c r="X60" s="13">
        <f t="shared" si="7"/>
        <v>0</v>
      </c>
      <c r="Y60" s="13">
        <f t="shared" si="7"/>
        <v>0</v>
      </c>
      <c r="Z60" s="14">
        <f t="shared" si="7"/>
        <v>86.85882041161379</v>
      </c>
    </row>
    <row r="61" spans="1:26" ht="13.5">
      <c r="A61" s="38" t="s">
        <v>106</v>
      </c>
      <c r="B61" s="12">
        <f t="shared" si="7"/>
        <v>53.547495969056136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123.01259163325962</v>
      </c>
      <c r="G61" s="13">
        <f t="shared" si="7"/>
        <v>-52.024885967849244</v>
      </c>
      <c r="H61" s="13">
        <f t="shared" si="7"/>
        <v>811.8398234539181</v>
      </c>
      <c r="I61" s="13">
        <f t="shared" si="7"/>
        <v>1774.1100825705469</v>
      </c>
      <c r="J61" s="13">
        <f t="shared" si="7"/>
        <v>-386.9086846021386</v>
      </c>
      <c r="K61" s="13">
        <f t="shared" si="7"/>
        <v>533.1703310708116</v>
      </c>
      <c r="L61" s="13">
        <f t="shared" si="7"/>
        <v>-192.91687047259686</v>
      </c>
      <c r="M61" s="13">
        <f t="shared" si="7"/>
        <v>-764.7875204296321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-7535.587865313167</v>
      </c>
      <c r="W61" s="13">
        <f t="shared" si="7"/>
        <v>102.32778342578908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12.44193701362177</v>
      </c>
      <c r="C62" s="12">
        <f t="shared" si="7"/>
        <v>0</v>
      </c>
      <c r="D62" s="3">
        <f t="shared" si="7"/>
        <v>80.00000061432247</v>
      </c>
      <c r="E62" s="13">
        <f t="shared" si="7"/>
        <v>80.00000061432247</v>
      </c>
      <c r="F62" s="13">
        <f t="shared" si="7"/>
        <v>75.68784825561008</v>
      </c>
      <c r="G62" s="13">
        <f t="shared" si="7"/>
        <v>21.91823182926554</v>
      </c>
      <c r="H62" s="13">
        <f t="shared" si="7"/>
        <v>10.667482258528354</v>
      </c>
      <c r="I62" s="13">
        <f t="shared" si="7"/>
        <v>34.60514910005962</v>
      </c>
      <c r="J62" s="13">
        <f t="shared" si="7"/>
        <v>28.8620788704568</v>
      </c>
      <c r="K62" s="13">
        <f t="shared" si="7"/>
        <v>22.580765209832986</v>
      </c>
      <c r="L62" s="13">
        <f t="shared" si="7"/>
        <v>21.922818369448404</v>
      </c>
      <c r="M62" s="13">
        <f t="shared" si="7"/>
        <v>25.278406800873977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30.798226512053787</v>
      </c>
      <c r="W62" s="13">
        <f t="shared" si="7"/>
        <v>78.57142857142857</v>
      </c>
      <c r="X62" s="13">
        <f t="shared" si="7"/>
        <v>0</v>
      </c>
      <c r="Y62" s="13">
        <f t="shared" si="7"/>
        <v>0</v>
      </c>
      <c r="Z62" s="14">
        <f t="shared" si="7"/>
        <v>80.00000061432247</v>
      </c>
    </row>
    <row r="63" spans="1:26" ht="13.5">
      <c r="A63" s="38" t="s">
        <v>108</v>
      </c>
      <c r="B63" s="12">
        <f t="shared" si="7"/>
        <v>18.24272023322207</v>
      </c>
      <c r="C63" s="12">
        <f t="shared" si="7"/>
        <v>0</v>
      </c>
      <c r="D63" s="3">
        <f t="shared" si="7"/>
        <v>79.9998936472778</v>
      </c>
      <c r="E63" s="13">
        <f t="shared" si="7"/>
        <v>79.9998936472778</v>
      </c>
      <c r="F63" s="13">
        <f t="shared" si="7"/>
        <v>7.258300938518432</v>
      </c>
      <c r="G63" s="13">
        <f t="shared" si="7"/>
        <v>46.795225673777054</v>
      </c>
      <c r="H63" s="13">
        <f t="shared" si="7"/>
        <v>50.82849801411764</v>
      </c>
      <c r="I63" s="13">
        <f t="shared" si="7"/>
        <v>35.03111787332236</v>
      </c>
      <c r="J63" s="13">
        <f t="shared" si="7"/>
        <v>59.19364077482747</v>
      </c>
      <c r="K63" s="13">
        <f t="shared" si="7"/>
        <v>34.08564867342586</v>
      </c>
      <c r="L63" s="13">
        <f t="shared" si="7"/>
        <v>22.59316621439667</v>
      </c>
      <c r="M63" s="13">
        <f t="shared" si="7"/>
        <v>39.349324848539815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37.06394594059401</v>
      </c>
      <c r="W63" s="13">
        <f t="shared" si="7"/>
        <v>79.99992105777322</v>
      </c>
      <c r="X63" s="13">
        <f t="shared" si="7"/>
        <v>0</v>
      </c>
      <c r="Y63" s="13">
        <f t="shared" si="7"/>
        <v>0</v>
      </c>
      <c r="Z63" s="14">
        <f t="shared" si="7"/>
        <v>79.9998936472778</v>
      </c>
    </row>
    <row r="64" spans="1:26" ht="13.5">
      <c r="A64" s="38" t="s">
        <v>109</v>
      </c>
      <c r="B64" s="12">
        <f t="shared" si="7"/>
        <v>24.11782078828433</v>
      </c>
      <c r="C64" s="12">
        <f t="shared" si="7"/>
        <v>0</v>
      </c>
      <c r="D64" s="3">
        <f t="shared" si="7"/>
        <v>79.99999689909212</v>
      </c>
      <c r="E64" s="13">
        <f t="shared" si="7"/>
        <v>79.99999689909212</v>
      </c>
      <c r="F64" s="13">
        <f t="shared" si="7"/>
        <v>31.26146034569823</v>
      </c>
      <c r="G64" s="13">
        <f t="shared" si="7"/>
        <v>38.525900745011654</v>
      </c>
      <c r="H64" s="13">
        <f t="shared" si="7"/>
        <v>21.394178015878136</v>
      </c>
      <c r="I64" s="13">
        <f t="shared" si="7"/>
        <v>30.37198461545109</v>
      </c>
      <c r="J64" s="13">
        <f t="shared" si="7"/>
        <v>41.501236085765726</v>
      </c>
      <c r="K64" s="13">
        <f t="shared" si="7"/>
        <v>33.40171914327777</v>
      </c>
      <c r="L64" s="13">
        <f t="shared" si="7"/>
        <v>20.093711331833187</v>
      </c>
      <c r="M64" s="13">
        <f t="shared" si="7"/>
        <v>32.20562652583385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31.199011623287102</v>
      </c>
      <c r="W64" s="13">
        <f t="shared" si="7"/>
        <v>79.9999813945527</v>
      </c>
      <c r="X64" s="13">
        <f t="shared" si="7"/>
        <v>0</v>
      </c>
      <c r="Y64" s="13">
        <f t="shared" si="7"/>
        <v>0</v>
      </c>
      <c r="Z64" s="14">
        <f t="shared" si="7"/>
        <v>79.99999689909212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-2440.0328330206376</v>
      </c>
      <c r="L65" s="13">
        <f t="shared" si="7"/>
        <v>558.784176847004</v>
      </c>
      <c r="M65" s="13">
        <f t="shared" si="7"/>
        <v>11131.163859111792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25352.37366003063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100.20634758593619</v>
      </c>
      <c r="C66" s="15">
        <f t="shared" si="7"/>
        <v>0</v>
      </c>
      <c r="D66" s="4">
        <f t="shared" si="7"/>
        <v>75.96445714285714</v>
      </c>
      <c r="E66" s="16">
        <f t="shared" si="7"/>
        <v>75.96445714285714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86.02997157851992</v>
      </c>
      <c r="X66" s="16">
        <f t="shared" si="7"/>
        <v>0</v>
      </c>
      <c r="Y66" s="16">
        <f t="shared" si="7"/>
        <v>0</v>
      </c>
      <c r="Z66" s="17">
        <f t="shared" si="7"/>
        <v>75.96445714285714</v>
      </c>
    </row>
    <row r="67" spans="1:26" ht="13.5" hidden="1">
      <c r="A67" s="40" t="s">
        <v>112</v>
      </c>
      <c r="B67" s="23">
        <v>157432513</v>
      </c>
      <c r="C67" s="23"/>
      <c r="D67" s="24">
        <v>140592239</v>
      </c>
      <c r="E67" s="25">
        <v>140592239</v>
      </c>
      <c r="F67" s="25">
        <v>9618897</v>
      </c>
      <c r="G67" s="25">
        <v>24779502</v>
      </c>
      <c r="H67" s="25">
        <v>9804167</v>
      </c>
      <c r="I67" s="25">
        <v>44202566</v>
      </c>
      <c r="J67" s="25">
        <v>7983875</v>
      </c>
      <c r="K67" s="25">
        <v>9645664</v>
      </c>
      <c r="L67" s="25">
        <v>7910284</v>
      </c>
      <c r="M67" s="25">
        <v>25539823</v>
      </c>
      <c r="N67" s="25"/>
      <c r="O67" s="25"/>
      <c r="P67" s="25"/>
      <c r="Q67" s="25"/>
      <c r="R67" s="25"/>
      <c r="S67" s="25"/>
      <c r="T67" s="25"/>
      <c r="U67" s="25"/>
      <c r="V67" s="25">
        <v>69742389</v>
      </c>
      <c r="W67" s="25">
        <v>76332346</v>
      </c>
      <c r="X67" s="25"/>
      <c r="Y67" s="24"/>
      <c r="Z67" s="26">
        <v>140592239</v>
      </c>
    </row>
    <row r="68" spans="1:26" ht="13.5" hidden="1">
      <c r="A68" s="36" t="s">
        <v>31</v>
      </c>
      <c r="B68" s="18">
        <v>13931288</v>
      </c>
      <c r="C68" s="18"/>
      <c r="D68" s="19">
        <v>15649762</v>
      </c>
      <c r="E68" s="20">
        <v>15649762</v>
      </c>
      <c r="F68" s="20">
        <v>-87182</v>
      </c>
      <c r="G68" s="20">
        <v>16747349</v>
      </c>
      <c r="H68" s="20">
        <v>5251</v>
      </c>
      <c r="I68" s="20">
        <v>16665418</v>
      </c>
      <c r="J68" s="20">
        <v>308707</v>
      </c>
      <c r="K68" s="20">
        <v>1882936</v>
      </c>
      <c r="L68" s="20">
        <v>1375790</v>
      </c>
      <c r="M68" s="20">
        <v>3567433</v>
      </c>
      <c r="N68" s="20"/>
      <c r="O68" s="20"/>
      <c r="P68" s="20"/>
      <c r="Q68" s="20"/>
      <c r="R68" s="20"/>
      <c r="S68" s="20"/>
      <c r="T68" s="20"/>
      <c r="U68" s="20"/>
      <c r="V68" s="20">
        <v>20232851</v>
      </c>
      <c r="W68" s="20">
        <v>15649762</v>
      </c>
      <c r="X68" s="20"/>
      <c r="Y68" s="19"/>
      <c r="Z68" s="22">
        <v>15649762</v>
      </c>
    </row>
    <row r="69" spans="1:26" ht="13.5" hidden="1">
      <c r="A69" s="37" t="s">
        <v>32</v>
      </c>
      <c r="B69" s="18">
        <v>116151741</v>
      </c>
      <c r="C69" s="18"/>
      <c r="D69" s="19">
        <v>96942477</v>
      </c>
      <c r="E69" s="20">
        <v>96942477</v>
      </c>
      <c r="F69" s="20">
        <v>9706079</v>
      </c>
      <c r="G69" s="20">
        <v>2647623</v>
      </c>
      <c r="H69" s="20">
        <v>7047104</v>
      </c>
      <c r="I69" s="20">
        <v>19400806</v>
      </c>
      <c r="J69" s="20">
        <v>4860122</v>
      </c>
      <c r="K69" s="20">
        <v>4921548</v>
      </c>
      <c r="L69" s="20">
        <v>3627624</v>
      </c>
      <c r="M69" s="20">
        <v>13409294</v>
      </c>
      <c r="N69" s="20"/>
      <c r="O69" s="20"/>
      <c r="P69" s="20"/>
      <c r="Q69" s="20"/>
      <c r="R69" s="20"/>
      <c r="S69" s="20"/>
      <c r="T69" s="20"/>
      <c r="U69" s="20"/>
      <c r="V69" s="20">
        <v>32810100</v>
      </c>
      <c r="W69" s="20">
        <v>48494971</v>
      </c>
      <c r="X69" s="20"/>
      <c r="Y69" s="19"/>
      <c r="Z69" s="22">
        <v>96942477</v>
      </c>
    </row>
    <row r="70" spans="1:26" ht="13.5" hidden="1">
      <c r="A70" s="38" t="s">
        <v>106</v>
      </c>
      <c r="B70" s="18">
        <v>40509743</v>
      </c>
      <c r="C70" s="18"/>
      <c r="D70" s="19">
        <v>33245650</v>
      </c>
      <c r="E70" s="20">
        <v>33245650</v>
      </c>
      <c r="F70" s="20">
        <v>3723266</v>
      </c>
      <c r="G70" s="20">
        <v>-3679664</v>
      </c>
      <c r="H70" s="20">
        <v>594519</v>
      </c>
      <c r="I70" s="20">
        <v>638121</v>
      </c>
      <c r="J70" s="20">
        <v>-1000587</v>
      </c>
      <c r="K70" s="20">
        <v>423716</v>
      </c>
      <c r="L70" s="20">
        <v>-300531</v>
      </c>
      <c r="M70" s="20">
        <v>-877402</v>
      </c>
      <c r="N70" s="20"/>
      <c r="O70" s="20"/>
      <c r="P70" s="20"/>
      <c r="Q70" s="20"/>
      <c r="R70" s="20"/>
      <c r="S70" s="20"/>
      <c r="T70" s="20"/>
      <c r="U70" s="20"/>
      <c r="V70" s="20">
        <v>-239281</v>
      </c>
      <c r="W70" s="20">
        <v>16124653</v>
      </c>
      <c r="X70" s="20"/>
      <c r="Y70" s="19"/>
      <c r="Z70" s="22">
        <v>33245650</v>
      </c>
    </row>
    <row r="71" spans="1:26" ht="13.5" hidden="1">
      <c r="A71" s="38" t="s">
        <v>107</v>
      </c>
      <c r="B71" s="18">
        <v>36177092</v>
      </c>
      <c r="C71" s="18"/>
      <c r="D71" s="19">
        <v>32556191</v>
      </c>
      <c r="E71" s="20">
        <v>32556191</v>
      </c>
      <c r="F71" s="20">
        <v>3382214</v>
      </c>
      <c r="G71" s="20">
        <v>3722084</v>
      </c>
      <c r="H71" s="20">
        <v>3831982</v>
      </c>
      <c r="I71" s="20">
        <v>10936280</v>
      </c>
      <c r="J71" s="20">
        <v>3425668</v>
      </c>
      <c r="K71" s="20">
        <v>2337764</v>
      </c>
      <c r="L71" s="20">
        <v>1779128</v>
      </c>
      <c r="M71" s="20">
        <v>7542560</v>
      </c>
      <c r="N71" s="20"/>
      <c r="O71" s="20"/>
      <c r="P71" s="20"/>
      <c r="Q71" s="20"/>
      <c r="R71" s="20"/>
      <c r="S71" s="20"/>
      <c r="T71" s="20"/>
      <c r="U71" s="20"/>
      <c r="V71" s="20">
        <v>18478840</v>
      </c>
      <c r="W71" s="20">
        <v>16800000</v>
      </c>
      <c r="X71" s="20"/>
      <c r="Y71" s="19"/>
      <c r="Z71" s="22">
        <v>32556191</v>
      </c>
    </row>
    <row r="72" spans="1:26" ht="13.5" hidden="1">
      <c r="A72" s="38" t="s">
        <v>108</v>
      </c>
      <c r="B72" s="18">
        <v>23388524</v>
      </c>
      <c r="C72" s="18"/>
      <c r="D72" s="19">
        <v>18241188</v>
      </c>
      <c r="E72" s="20">
        <v>18241188</v>
      </c>
      <c r="F72" s="20">
        <v>1521334</v>
      </c>
      <c r="G72" s="20">
        <v>1528844</v>
      </c>
      <c r="H72" s="20">
        <v>1536093</v>
      </c>
      <c r="I72" s="20">
        <v>4586271</v>
      </c>
      <c r="J72" s="20">
        <v>1452504</v>
      </c>
      <c r="K72" s="20">
        <v>1322052</v>
      </c>
      <c r="L72" s="20">
        <v>1304899</v>
      </c>
      <c r="M72" s="20">
        <v>4079455</v>
      </c>
      <c r="N72" s="20"/>
      <c r="O72" s="20"/>
      <c r="P72" s="20"/>
      <c r="Q72" s="20"/>
      <c r="R72" s="20"/>
      <c r="S72" s="20"/>
      <c r="T72" s="20"/>
      <c r="U72" s="20"/>
      <c r="V72" s="20">
        <v>8665726</v>
      </c>
      <c r="W72" s="20">
        <v>9120594</v>
      </c>
      <c r="X72" s="20"/>
      <c r="Y72" s="19"/>
      <c r="Z72" s="22">
        <v>18241188</v>
      </c>
    </row>
    <row r="73" spans="1:26" ht="13.5" hidden="1">
      <c r="A73" s="38" t="s">
        <v>109</v>
      </c>
      <c r="B73" s="18">
        <v>16076382</v>
      </c>
      <c r="C73" s="18"/>
      <c r="D73" s="19">
        <v>12899448</v>
      </c>
      <c r="E73" s="20">
        <v>12899448</v>
      </c>
      <c r="F73" s="20">
        <v>1079265</v>
      </c>
      <c r="G73" s="20">
        <v>1076359</v>
      </c>
      <c r="H73" s="20">
        <v>1084510</v>
      </c>
      <c r="I73" s="20">
        <v>3240134</v>
      </c>
      <c r="J73" s="20">
        <v>982537</v>
      </c>
      <c r="K73" s="20">
        <v>842280</v>
      </c>
      <c r="L73" s="20">
        <v>837252</v>
      </c>
      <c r="M73" s="20">
        <v>2662069</v>
      </c>
      <c r="N73" s="20"/>
      <c r="O73" s="20"/>
      <c r="P73" s="20"/>
      <c r="Q73" s="20"/>
      <c r="R73" s="20"/>
      <c r="S73" s="20"/>
      <c r="T73" s="20"/>
      <c r="U73" s="20"/>
      <c r="V73" s="20">
        <v>5902203</v>
      </c>
      <c r="W73" s="20">
        <v>6449724</v>
      </c>
      <c r="X73" s="20"/>
      <c r="Y73" s="19"/>
      <c r="Z73" s="22">
        <v>12899448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-4264</v>
      </c>
      <c r="L74" s="20">
        <v>6876</v>
      </c>
      <c r="M74" s="20">
        <v>2612</v>
      </c>
      <c r="N74" s="20"/>
      <c r="O74" s="20"/>
      <c r="P74" s="20"/>
      <c r="Q74" s="20"/>
      <c r="R74" s="20"/>
      <c r="S74" s="20"/>
      <c r="T74" s="20"/>
      <c r="U74" s="20"/>
      <c r="V74" s="20">
        <v>2612</v>
      </c>
      <c r="W74" s="20"/>
      <c r="X74" s="20"/>
      <c r="Y74" s="19"/>
      <c r="Z74" s="22"/>
    </row>
    <row r="75" spans="1:26" ht="13.5" hidden="1">
      <c r="A75" s="39" t="s">
        <v>111</v>
      </c>
      <c r="B75" s="27">
        <v>27349484</v>
      </c>
      <c r="C75" s="27"/>
      <c r="D75" s="28">
        <v>28000000</v>
      </c>
      <c r="E75" s="29">
        <v>28000000</v>
      </c>
      <c r="F75" s="29"/>
      <c r="G75" s="29">
        <v>5384530</v>
      </c>
      <c r="H75" s="29">
        <v>2751812</v>
      </c>
      <c r="I75" s="29">
        <v>8136342</v>
      </c>
      <c r="J75" s="29">
        <v>2815046</v>
      </c>
      <c r="K75" s="29">
        <v>2841180</v>
      </c>
      <c r="L75" s="29">
        <v>2906870</v>
      </c>
      <c r="M75" s="29">
        <v>8563096</v>
      </c>
      <c r="N75" s="29"/>
      <c r="O75" s="29"/>
      <c r="P75" s="29"/>
      <c r="Q75" s="29"/>
      <c r="R75" s="29"/>
      <c r="S75" s="29"/>
      <c r="T75" s="29"/>
      <c r="U75" s="29"/>
      <c r="V75" s="29">
        <v>16699438</v>
      </c>
      <c r="W75" s="29">
        <v>12187613</v>
      </c>
      <c r="X75" s="29"/>
      <c r="Y75" s="28"/>
      <c r="Z75" s="30">
        <v>28000000</v>
      </c>
    </row>
    <row r="76" spans="1:26" ht="13.5" hidden="1">
      <c r="A76" s="41" t="s">
        <v>113</v>
      </c>
      <c r="B76" s="31">
        <v>67563204</v>
      </c>
      <c r="C76" s="31"/>
      <c r="D76" s="32">
        <v>119122902</v>
      </c>
      <c r="E76" s="33">
        <v>119122902</v>
      </c>
      <c r="F76" s="33">
        <v>8367392</v>
      </c>
      <c r="G76" s="33">
        <v>4839753</v>
      </c>
      <c r="H76" s="33">
        <v>7106874</v>
      </c>
      <c r="I76" s="33">
        <v>20314019</v>
      </c>
      <c r="J76" s="33">
        <v>7699050</v>
      </c>
      <c r="K76" s="33">
        <v>4372917</v>
      </c>
      <c r="L76" s="33">
        <v>1993397</v>
      </c>
      <c r="M76" s="33">
        <v>14065364</v>
      </c>
      <c r="N76" s="33"/>
      <c r="O76" s="33"/>
      <c r="P76" s="33"/>
      <c r="Q76" s="33"/>
      <c r="R76" s="33"/>
      <c r="S76" s="33"/>
      <c r="T76" s="33"/>
      <c r="U76" s="33"/>
      <c r="V76" s="33">
        <v>34379383</v>
      </c>
      <c r="W76" s="33">
        <v>59466126</v>
      </c>
      <c r="X76" s="33"/>
      <c r="Y76" s="32"/>
      <c r="Z76" s="34">
        <v>119122902</v>
      </c>
    </row>
    <row r="77" spans="1:26" ht="13.5" hidden="1">
      <c r="A77" s="36" t="s">
        <v>31</v>
      </c>
      <c r="B77" s="18">
        <v>5722798</v>
      </c>
      <c r="C77" s="18"/>
      <c r="D77" s="19">
        <v>13649762</v>
      </c>
      <c r="E77" s="20">
        <v>13649762</v>
      </c>
      <c r="F77" s="20">
        <v>677718</v>
      </c>
      <c r="G77" s="20">
        <v>793560</v>
      </c>
      <c r="H77" s="20">
        <v>775083</v>
      </c>
      <c r="I77" s="20">
        <v>2246361</v>
      </c>
      <c r="J77" s="20">
        <v>1423137</v>
      </c>
      <c r="K77" s="20">
        <v>749895</v>
      </c>
      <c r="L77" s="20">
        <v>522112</v>
      </c>
      <c r="M77" s="20">
        <v>2695144</v>
      </c>
      <c r="N77" s="20"/>
      <c r="O77" s="20"/>
      <c r="P77" s="20"/>
      <c r="Q77" s="20"/>
      <c r="R77" s="20"/>
      <c r="S77" s="20"/>
      <c r="T77" s="20"/>
      <c r="U77" s="20"/>
      <c r="V77" s="20">
        <v>4941505</v>
      </c>
      <c r="W77" s="20">
        <v>6824880</v>
      </c>
      <c r="X77" s="20"/>
      <c r="Y77" s="19"/>
      <c r="Z77" s="22">
        <v>13649762</v>
      </c>
    </row>
    <row r="78" spans="1:26" ht="13.5" hidden="1">
      <c r="A78" s="37" t="s">
        <v>32</v>
      </c>
      <c r="B78" s="18">
        <v>34434487</v>
      </c>
      <c r="C78" s="18"/>
      <c r="D78" s="19">
        <v>84203092</v>
      </c>
      <c r="E78" s="20">
        <v>84203092</v>
      </c>
      <c r="F78" s="20">
        <v>7689674</v>
      </c>
      <c r="G78" s="20">
        <v>4046193</v>
      </c>
      <c r="H78" s="20">
        <v>6331791</v>
      </c>
      <c r="I78" s="20">
        <v>18067658</v>
      </c>
      <c r="J78" s="20">
        <v>6275913</v>
      </c>
      <c r="K78" s="20">
        <v>3623022</v>
      </c>
      <c r="L78" s="20">
        <v>1471285</v>
      </c>
      <c r="M78" s="20">
        <v>11370220</v>
      </c>
      <c r="N78" s="20"/>
      <c r="O78" s="20"/>
      <c r="P78" s="20"/>
      <c r="Q78" s="20"/>
      <c r="R78" s="20"/>
      <c r="S78" s="20"/>
      <c r="T78" s="20"/>
      <c r="U78" s="20"/>
      <c r="V78" s="20">
        <v>29437878</v>
      </c>
      <c r="W78" s="20">
        <v>42156246</v>
      </c>
      <c r="X78" s="20"/>
      <c r="Y78" s="19"/>
      <c r="Z78" s="22">
        <v>84203092</v>
      </c>
    </row>
    <row r="79" spans="1:26" ht="13.5" hidden="1">
      <c r="A79" s="38" t="s">
        <v>106</v>
      </c>
      <c r="B79" s="18">
        <v>21691953</v>
      </c>
      <c r="C79" s="18"/>
      <c r="D79" s="19">
        <v>33245650</v>
      </c>
      <c r="E79" s="20">
        <v>33245650</v>
      </c>
      <c r="F79" s="20">
        <v>4580086</v>
      </c>
      <c r="G79" s="20">
        <v>1914341</v>
      </c>
      <c r="H79" s="20">
        <v>4826542</v>
      </c>
      <c r="I79" s="20">
        <v>11320969</v>
      </c>
      <c r="J79" s="20">
        <v>3871358</v>
      </c>
      <c r="K79" s="20">
        <v>2259128</v>
      </c>
      <c r="L79" s="20">
        <v>579775</v>
      </c>
      <c r="M79" s="20">
        <v>6710261</v>
      </c>
      <c r="N79" s="20"/>
      <c r="O79" s="20"/>
      <c r="P79" s="20"/>
      <c r="Q79" s="20"/>
      <c r="R79" s="20"/>
      <c r="S79" s="20"/>
      <c r="T79" s="20"/>
      <c r="U79" s="20"/>
      <c r="V79" s="20">
        <v>18031230</v>
      </c>
      <c r="W79" s="20">
        <v>16500000</v>
      </c>
      <c r="X79" s="20"/>
      <c r="Y79" s="19"/>
      <c r="Z79" s="22">
        <v>33245650</v>
      </c>
    </row>
    <row r="80" spans="1:26" ht="13.5" hidden="1">
      <c r="A80" s="38" t="s">
        <v>107</v>
      </c>
      <c r="B80" s="18">
        <v>4501131</v>
      </c>
      <c r="C80" s="18"/>
      <c r="D80" s="19">
        <v>26044953</v>
      </c>
      <c r="E80" s="20">
        <v>26044953</v>
      </c>
      <c r="F80" s="20">
        <v>2559925</v>
      </c>
      <c r="G80" s="20">
        <v>815815</v>
      </c>
      <c r="H80" s="20">
        <v>408776</v>
      </c>
      <c r="I80" s="20">
        <v>3784516</v>
      </c>
      <c r="J80" s="20">
        <v>988719</v>
      </c>
      <c r="K80" s="20">
        <v>527885</v>
      </c>
      <c r="L80" s="20">
        <v>390035</v>
      </c>
      <c r="M80" s="20">
        <v>1906639</v>
      </c>
      <c r="N80" s="20"/>
      <c r="O80" s="20"/>
      <c r="P80" s="20"/>
      <c r="Q80" s="20"/>
      <c r="R80" s="20"/>
      <c r="S80" s="20"/>
      <c r="T80" s="20"/>
      <c r="U80" s="20"/>
      <c r="V80" s="20">
        <v>5691155</v>
      </c>
      <c r="W80" s="20">
        <v>13200000</v>
      </c>
      <c r="X80" s="20"/>
      <c r="Y80" s="19"/>
      <c r="Z80" s="22">
        <v>26044953</v>
      </c>
    </row>
    <row r="81" spans="1:26" ht="13.5" hidden="1">
      <c r="A81" s="38" t="s">
        <v>108</v>
      </c>
      <c r="B81" s="18">
        <v>4266703</v>
      </c>
      <c r="C81" s="18"/>
      <c r="D81" s="19">
        <v>14592931</v>
      </c>
      <c r="E81" s="20">
        <v>14592931</v>
      </c>
      <c r="F81" s="20">
        <v>110423</v>
      </c>
      <c r="G81" s="20">
        <v>715426</v>
      </c>
      <c r="H81" s="20">
        <v>780773</v>
      </c>
      <c r="I81" s="20">
        <v>1606622</v>
      </c>
      <c r="J81" s="20">
        <v>859790</v>
      </c>
      <c r="K81" s="20">
        <v>450630</v>
      </c>
      <c r="L81" s="20">
        <v>294818</v>
      </c>
      <c r="M81" s="20">
        <v>1605238</v>
      </c>
      <c r="N81" s="20"/>
      <c r="O81" s="20"/>
      <c r="P81" s="20"/>
      <c r="Q81" s="20"/>
      <c r="R81" s="20"/>
      <c r="S81" s="20"/>
      <c r="T81" s="20"/>
      <c r="U81" s="20"/>
      <c r="V81" s="20">
        <v>3211860</v>
      </c>
      <c r="W81" s="20">
        <v>7296468</v>
      </c>
      <c r="X81" s="20"/>
      <c r="Y81" s="19"/>
      <c r="Z81" s="22">
        <v>14592931</v>
      </c>
    </row>
    <row r="82" spans="1:26" ht="13.5" hidden="1">
      <c r="A82" s="38" t="s">
        <v>109</v>
      </c>
      <c r="B82" s="18">
        <v>3877273</v>
      </c>
      <c r="C82" s="18"/>
      <c r="D82" s="19">
        <v>10319558</v>
      </c>
      <c r="E82" s="20">
        <v>10319558</v>
      </c>
      <c r="F82" s="20">
        <v>337394</v>
      </c>
      <c r="G82" s="20">
        <v>414677</v>
      </c>
      <c r="H82" s="20">
        <v>232022</v>
      </c>
      <c r="I82" s="20">
        <v>984093</v>
      </c>
      <c r="J82" s="20">
        <v>407765</v>
      </c>
      <c r="K82" s="20">
        <v>281336</v>
      </c>
      <c r="L82" s="20">
        <v>168235</v>
      </c>
      <c r="M82" s="20">
        <v>857336</v>
      </c>
      <c r="N82" s="20"/>
      <c r="O82" s="20"/>
      <c r="P82" s="20"/>
      <c r="Q82" s="20"/>
      <c r="R82" s="20"/>
      <c r="S82" s="20"/>
      <c r="T82" s="20"/>
      <c r="U82" s="20"/>
      <c r="V82" s="20">
        <v>1841429</v>
      </c>
      <c r="W82" s="20">
        <v>5159778</v>
      </c>
      <c r="X82" s="20"/>
      <c r="Y82" s="19"/>
      <c r="Z82" s="22">
        <v>10319558</v>
      </c>
    </row>
    <row r="83" spans="1:26" ht="13.5" hidden="1">
      <c r="A83" s="38" t="s">
        <v>110</v>
      </c>
      <c r="B83" s="18">
        <v>97427</v>
      </c>
      <c r="C83" s="18"/>
      <c r="D83" s="19"/>
      <c r="E83" s="20"/>
      <c r="F83" s="20">
        <v>101846</v>
      </c>
      <c r="G83" s="20">
        <v>185934</v>
      </c>
      <c r="H83" s="20">
        <v>83678</v>
      </c>
      <c r="I83" s="20">
        <v>371458</v>
      </c>
      <c r="J83" s="20">
        <v>148281</v>
      </c>
      <c r="K83" s="20">
        <v>104043</v>
      </c>
      <c r="L83" s="20">
        <v>38422</v>
      </c>
      <c r="M83" s="20">
        <v>290746</v>
      </c>
      <c r="N83" s="20"/>
      <c r="O83" s="20"/>
      <c r="P83" s="20"/>
      <c r="Q83" s="20"/>
      <c r="R83" s="20"/>
      <c r="S83" s="20"/>
      <c r="T83" s="20"/>
      <c r="U83" s="20"/>
      <c r="V83" s="20">
        <v>662204</v>
      </c>
      <c r="W83" s="20"/>
      <c r="X83" s="20"/>
      <c r="Y83" s="19"/>
      <c r="Z83" s="22"/>
    </row>
    <row r="84" spans="1:26" ht="13.5" hidden="1">
      <c r="A84" s="39" t="s">
        <v>111</v>
      </c>
      <c r="B84" s="27">
        <v>27405919</v>
      </c>
      <c r="C84" s="27"/>
      <c r="D84" s="28">
        <v>21270048</v>
      </c>
      <c r="E84" s="29">
        <v>21270048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10485000</v>
      </c>
      <c r="X84" s="29"/>
      <c r="Y84" s="28"/>
      <c r="Z84" s="30">
        <v>21270048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897865</v>
      </c>
      <c r="C7" s="18">
        <v>0</v>
      </c>
      <c r="D7" s="58">
        <v>1129901</v>
      </c>
      <c r="E7" s="59">
        <v>1129901</v>
      </c>
      <c r="F7" s="59">
        <v>72785</v>
      </c>
      <c r="G7" s="59">
        <v>75990</v>
      </c>
      <c r="H7" s="59">
        <v>156449</v>
      </c>
      <c r="I7" s="59">
        <v>305224</v>
      </c>
      <c r="J7" s="59">
        <v>150480</v>
      </c>
      <c r="K7" s="59">
        <v>87058</v>
      </c>
      <c r="L7" s="59">
        <v>121597</v>
      </c>
      <c r="M7" s="59">
        <v>359135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664359</v>
      </c>
      <c r="W7" s="59">
        <v>564975</v>
      </c>
      <c r="X7" s="59">
        <v>99384</v>
      </c>
      <c r="Y7" s="60">
        <v>17.59</v>
      </c>
      <c r="Z7" s="61">
        <v>1129901</v>
      </c>
    </row>
    <row r="8" spans="1:26" ht="13.5">
      <c r="A8" s="57" t="s">
        <v>34</v>
      </c>
      <c r="B8" s="18">
        <v>118379909</v>
      </c>
      <c r="C8" s="18">
        <v>0</v>
      </c>
      <c r="D8" s="58">
        <v>120482400</v>
      </c>
      <c r="E8" s="59">
        <v>120482400</v>
      </c>
      <c r="F8" s="59">
        <v>48710000</v>
      </c>
      <c r="G8" s="59">
        <v>3299000</v>
      </c>
      <c r="H8" s="59">
        <v>2068417</v>
      </c>
      <c r="I8" s="59">
        <v>54077417</v>
      </c>
      <c r="J8" s="59">
        <v>0</v>
      </c>
      <c r="K8" s="59">
        <v>6701248</v>
      </c>
      <c r="L8" s="59">
        <v>37881016</v>
      </c>
      <c r="M8" s="59">
        <v>44582264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98659681</v>
      </c>
      <c r="W8" s="59">
        <v>85747000</v>
      </c>
      <c r="X8" s="59">
        <v>12912681</v>
      </c>
      <c r="Y8" s="60">
        <v>15.06</v>
      </c>
      <c r="Z8" s="61">
        <v>120482400</v>
      </c>
    </row>
    <row r="9" spans="1:26" ht="13.5">
      <c r="A9" s="57" t="s">
        <v>35</v>
      </c>
      <c r="B9" s="18">
        <v>192387</v>
      </c>
      <c r="C9" s="18">
        <v>0</v>
      </c>
      <c r="D9" s="58">
        <v>4689577</v>
      </c>
      <c r="E9" s="59">
        <v>4689577</v>
      </c>
      <c r="F9" s="59">
        <v>0</v>
      </c>
      <c r="G9" s="59">
        <v>8000</v>
      </c>
      <c r="H9" s="59">
        <v>0</v>
      </c>
      <c r="I9" s="59">
        <v>8000</v>
      </c>
      <c r="J9" s="59">
        <v>6208</v>
      </c>
      <c r="K9" s="59">
        <v>68101</v>
      </c>
      <c r="L9" s="59">
        <v>5439</v>
      </c>
      <c r="M9" s="59">
        <v>79748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87748</v>
      </c>
      <c r="W9" s="59">
        <v>20000</v>
      </c>
      <c r="X9" s="59">
        <v>67748</v>
      </c>
      <c r="Y9" s="60">
        <v>338.74</v>
      </c>
      <c r="Z9" s="61">
        <v>4689577</v>
      </c>
    </row>
    <row r="10" spans="1:26" ht="25.5">
      <c r="A10" s="62" t="s">
        <v>98</v>
      </c>
      <c r="B10" s="63">
        <f>SUM(B5:B9)</f>
        <v>119470161</v>
      </c>
      <c r="C10" s="63">
        <f>SUM(C5:C9)</f>
        <v>0</v>
      </c>
      <c r="D10" s="64">
        <f aca="true" t="shared" si="0" ref="D10:Z10">SUM(D5:D9)</f>
        <v>126301878</v>
      </c>
      <c r="E10" s="65">
        <f t="shared" si="0"/>
        <v>126301878</v>
      </c>
      <c r="F10" s="65">
        <f t="shared" si="0"/>
        <v>48782785</v>
      </c>
      <c r="G10" s="65">
        <f t="shared" si="0"/>
        <v>3382990</v>
      </c>
      <c r="H10" s="65">
        <f t="shared" si="0"/>
        <v>2224866</v>
      </c>
      <c r="I10" s="65">
        <f t="shared" si="0"/>
        <v>54390641</v>
      </c>
      <c r="J10" s="65">
        <f t="shared" si="0"/>
        <v>156688</v>
      </c>
      <c r="K10" s="65">
        <f t="shared" si="0"/>
        <v>6856407</v>
      </c>
      <c r="L10" s="65">
        <f t="shared" si="0"/>
        <v>38008052</v>
      </c>
      <c r="M10" s="65">
        <f t="shared" si="0"/>
        <v>45021147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99411788</v>
      </c>
      <c r="W10" s="65">
        <f t="shared" si="0"/>
        <v>86331975</v>
      </c>
      <c r="X10" s="65">
        <f t="shared" si="0"/>
        <v>13079813</v>
      </c>
      <c r="Y10" s="66">
        <f>+IF(W10&lt;&gt;0,(X10/W10)*100,0)</f>
        <v>15.150600921616816</v>
      </c>
      <c r="Z10" s="67">
        <f t="shared" si="0"/>
        <v>126301878</v>
      </c>
    </row>
    <row r="11" spans="1:26" ht="13.5">
      <c r="A11" s="57" t="s">
        <v>36</v>
      </c>
      <c r="B11" s="18">
        <v>61361833</v>
      </c>
      <c r="C11" s="18">
        <v>0</v>
      </c>
      <c r="D11" s="58">
        <v>63869472</v>
      </c>
      <c r="E11" s="59">
        <v>63869472</v>
      </c>
      <c r="F11" s="59">
        <v>4800752</v>
      </c>
      <c r="G11" s="59">
        <v>5187747</v>
      </c>
      <c r="H11" s="59">
        <v>5455803</v>
      </c>
      <c r="I11" s="59">
        <v>15444302</v>
      </c>
      <c r="J11" s="59">
        <v>5500522</v>
      </c>
      <c r="K11" s="59">
        <v>4984111</v>
      </c>
      <c r="L11" s="59">
        <v>5781321</v>
      </c>
      <c r="M11" s="59">
        <v>16265954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31710256</v>
      </c>
      <c r="W11" s="59">
        <v>32074198</v>
      </c>
      <c r="X11" s="59">
        <v>-363942</v>
      </c>
      <c r="Y11" s="60">
        <v>-1.13</v>
      </c>
      <c r="Z11" s="61">
        <v>63869472</v>
      </c>
    </row>
    <row r="12" spans="1:26" ht="13.5">
      <c r="A12" s="57" t="s">
        <v>37</v>
      </c>
      <c r="B12" s="18">
        <v>10835641</v>
      </c>
      <c r="C12" s="18">
        <v>0</v>
      </c>
      <c r="D12" s="58">
        <v>10548884</v>
      </c>
      <c r="E12" s="59">
        <v>10548884</v>
      </c>
      <c r="F12" s="59">
        <v>927449</v>
      </c>
      <c r="G12" s="59">
        <v>886703</v>
      </c>
      <c r="H12" s="59">
        <v>909768</v>
      </c>
      <c r="I12" s="59">
        <v>2723920</v>
      </c>
      <c r="J12" s="59">
        <v>850203</v>
      </c>
      <c r="K12" s="59">
        <v>888013</v>
      </c>
      <c r="L12" s="59">
        <v>897921</v>
      </c>
      <c r="M12" s="59">
        <v>2636137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5360057</v>
      </c>
      <c r="W12" s="59">
        <v>4669824</v>
      </c>
      <c r="X12" s="59">
        <v>690233</v>
      </c>
      <c r="Y12" s="60">
        <v>14.78</v>
      </c>
      <c r="Z12" s="61">
        <v>10548884</v>
      </c>
    </row>
    <row r="13" spans="1:26" ht="13.5">
      <c r="A13" s="57" t="s">
        <v>99</v>
      </c>
      <c r="B13" s="18">
        <v>4691061</v>
      </c>
      <c r="C13" s="18">
        <v>0</v>
      </c>
      <c r="D13" s="58">
        <v>4669577</v>
      </c>
      <c r="E13" s="59">
        <v>4669577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4669577</v>
      </c>
    </row>
    <row r="14" spans="1:26" ht="13.5">
      <c r="A14" s="57" t="s">
        <v>38</v>
      </c>
      <c r="B14" s="18">
        <v>28159</v>
      </c>
      <c r="C14" s="18">
        <v>0</v>
      </c>
      <c r="D14" s="58">
        <v>85734</v>
      </c>
      <c r="E14" s="59">
        <v>85734</v>
      </c>
      <c r="F14" s="59">
        <v>7127</v>
      </c>
      <c r="G14" s="59">
        <v>4053</v>
      </c>
      <c r="H14" s="59">
        <v>6754</v>
      </c>
      <c r="I14" s="59">
        <v>17934</v>
      </c>
      <c r="J14" s="59">
        <v>13124</v>
      </c>
      <c r="K14" s="59">
        <v>0</v>
      </c>
      <c r="L14" s="59">
        <v>10721</v>
      </c>
      <c r="M14" s="59">
        <v>23845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41779</v>
      </c>
      <c r="W14" s="59">
        <v>46910</v>
      </c>
      <c r="X14" s="59">
        <v>-5131</v>
      </c>
      <c r="Y14" s="60">
        <v>-10.94</v>
      </c>
      <c r="Z14" s="61">
        <v>85734</v>
      </c>
    </row>
    <row r="15" spans="1:26" ht="13.5">
      <c r="A15" s="57" t="s">
        <v>39</v>
      </c>
      <c r="B15" s="18">
        <v>0</v>
      </c>
      <c r="C15" s="18">
        <v>0</v>
      </c>
      <c r="D15" s="58">
        <v>1269782</v>
      </c>
      <c r="E15" s="59">
        <v>1269782</v>
      </c>
      <c r="F15" s="59">
        <v>110632</v>
      </c>
      <c r="G15" s="59">
        <v>60883</v>
      </c>
      <c r="H15" s="59">
        <v>369976</v>
      </c>
      <c r="I15" s="59">
        <v>541491</v>
      </c>
      <c r="J15" s="59">
        <v>142437</v>
      </c>
      <c r="K15" s="59">
        <v>70460</v>
      </c>
      <c r="L15" s="59">
        <v>19052</v>
      </c>
      <c r="M15" s="59">
        <v>231949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773440</v>
      </c>
      <c r="W15" s="59">
        <v>1073905</v>
      </c>
      <c r="X15" s="59">
        <v>-300465</v>
      </c>
      <c r="Y15" s="60">
        <v>-27.98</v>
      </c>
      <c r="Z15" s="61">
        <v>1269782</v>
      </c>
    </row>
    <row r="16" spans="1:26" ht="13.5">
      <c r="A16" s="68" t="s">
        <v>40</v>
      </c>
      <c r="B16" s="18">
        <v>7361864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38502890</v>
      </c>
      <c r="C17" s="18">
        <v>0</v>
      </c>
      <c r="D17" s="58">
        <v>39495260</v>
      </c>
      <c r="E17" s="59">
        <v>39495260</v>
      </c>
      <c r="F17" s="59">
        <v>4302611</v>
      </c>
      <c r="G17" s="59">
        <v>1193765</v>
      </c>
      <c r="H17" s="59">
        <v>4185503</v>
      </c>
      <c r="I17" s="59">
        <v>9681879</v>
      </c>
      <c r="J17" s="59">
        <v>5612820</v>
      </c>
      <c r="K17" s="59">
        <v>5435093</v>
      </c>
      <c r="L17" s="59">
        <v>6538504</v>
      </c>
      <c r="M17" s="59">
        <v>17586417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27268296</v>
      </c>
      <c r="W17" s="59">
        <v>23738942</v>
      </c>
      <c r="X17" s="59">
        <v>3529354</v>
      </c>
      <c r="Y17" s="60">
        <v>14.87</v>
      </c>
      <c r="Z17" s="61">
        <v>39495260</v>
      </c>
    </row>
    <row r="18" spans="1:26" ht="13.5">
      <c r="A18" s="69" t="s">
        <v>42</v>
      </c>
      <c r="B18" s="70">
        <f>SUM(B11:B17)</f>
        <v>122781448</v>
      </c>
      <c r="C18" s="70">
        <f>SUM(C11:C17)</f>
        <v>0</v>
      </c>
      <c r="D18" s="71">
        <f aca="true" t="shared" si="1" ref="D18:Z18">SUM(D11:D17)</f>
        <v>119938709</v>
      </c>
      <c r="E18" s="72">
        <f t="shared" si="1"/>
        <v>119938709</v>
      </c>
      <c r="F18" s="72">
        <f t="shared" si="1"/>
        <v>10148571</v>
      </c>
      <c r="G18" s="72">
        <f t="shared" si="1"/>
        <v>7333151</v>
      </c>
      <c r="H18" s="72">
        <f t="shared" si="1"/>
        <v>10927804</v>
      </c>
      <c r="I18" s="72">
        <f t="shared" si="1"/>
        <v>28409526</v>
      </c>
      <c r="J18" s="72">
        <f t="shared" si="1"/>
        <v>12119106</v>
      </c>
      <c r="K18" s="72">
        <f t="shared" si="1"/>
        <v>11377677</v>
      </c>
      <c r="L18" s="72">
        <f t="shared" si="1"/>
        <v>13247519</v>
      </c>
      <c r="M18" s="72">
        <f t="shared" si="1"/>
        <v>36744302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65153828</v>
      </c>
      <c r="W18" s="72">
        <f t="shared" si="1"/>
        <v>61603779</v>
      </c>
      <c r="X18" s="72">
        <f t="shared" si="1"/>
        <v>3550049</v>
      </c>
      <c r="Y18" s="66">
        <f>+IF(W18&lt;&gt;0,(X18/W18)*100,0)</f>
        <v>5.762713030965195</v>
      </c>
      <c r="Z18" s="73">
        <f t="shared" si="1"/>
        <v>119938709</v>
      </c>
    </row>
    <row r="19" spans="1:26" ht="13.5">
      <c r="A19" s="69" t="s">
        <v>43</v>
      </c>
      <c r="B19" s="74">
        <f>+B10-B18</f>
        <v>-3311287</v>
      </c>
      <c r="C19" s="74">
        <f>+C10-C18</f>
        <v>0</v>
      </c>
      <c r="D19" s="75">
        <f aca="true" t="shared" si="2" ref="D19:Z19">+D10-D18</f>
        <v>6363169</v>
      </c>
      <c r="E19" s="76">
        <f t="shared" si="2"/>
        <v>6363169</v>
      </c>
      <c r="F19" s="76">
        <f t="shared" si="2"/>
        <v>38634214</v>
      </c>
      <c r="G19" s="76">
        <f t="shared" si="2"/>
        <v>-3950161</v>
      </c>
      <c r="H19" s="76">
        <f t="shared" si="2"/>
        <v>-8702938</v>
      </c>
      <c r="I19" s="76">
        <f t="shared" si="2"/>
        <v>25981115</v>
      </c>
      <c r="J19" s="76">
        <f t="shared" si="2"/>
        <v>-11962418</v>
      </c>
      <c r="K19" s="76">
        <f t="shared" si="2"/>
        <v>-4521270</v>
      </c>
      <c r="L19" s="76">
        <f t="shared" si="2"/>
        <v>24760533</v>
      </c>
      <c r="M19" s="76">
        <f t="shared" si="2"/>
        <v>8276845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34257960</v>
      </c>
      <c r="W19" s="76">
        <f>IF(E10=E18,0,W10-W18)</f>
        <v>24728196</v>
      </c>
      <c r="X19" s="76">
        <f t="shared" si="2"/>
        <v>9529764</v>
      </c>
      <c r="Y19" s="77">
        <f>+IF(W19&lt;&gt;0,(X19/W19)*100,0)</f>
        <v>38.53804782200853</v>
      </c>
      <c r="Z19" s="78">
        <f t="shared" si="2"/>
        <v>6363169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2766949</v>
      </c>
      <c r="K20" s="59">
        <v>0</v>
      </c>
      <c r="L20" s="59">
        <v>0</v>
      </c>
      <c r="M20" s="59">
        <v>2766949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2766949</v>
      </c>
      <c r="W20" s="59"/>
      <c r="X20" s="59">
        <v>2766949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-3311287</v>
      </c>
      <c r="C22" s="85">
        <f>SUM(C19:C21)</f>
        <v>0</v>
      </c>
      <c r="D22" s="86">
        <f aca="true" t="shared" si="3" ref="D22:Z22">SUM(D19:D21)</f>
        <v>6363169</v>
      </c>
      <c r="E22" s="87">
        <f t="shared" si="3"/>
        <v>6363169</v>
      </c>
      <c r="F22" s="87">
        <f t="shared" si="3"/>
        <v>38634214</v>
      </c>
      <c r="G22" s="87">
        <f t="shared" si="3"/>
        <v>-3950161</v>
      </c>
      <c r="H22" s="87">
        <f t="shared" si="3"/>
        <v>-8702938</v>
      </c>
      <c r="I22" s="87">
        <f t="shared" si="3"/>
        <v>25981115</v>
      </c>
      <c r="J22" s="87">
        <f t="shared" si="3"/>
        <v>-9195469</v>
      </c>
      <c r="K22" s="87">
        <f t="shared" si="3"/>
        <v>-4521270</v>
      </c>
      <c r="L22" s="87">
        <f t="shared" si="3"/>
        <v>24760533</v>
      </c>
      <c r="M22" s="87">
        <f t="shared" si="3"/>
        <v>11043794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37024909</v>
      </c>
      <c r="W22" s="87">
        <f t="shared" si="3"/>
        <v>24728196</v>
      </c>
      <c r="X22" s="87">
        <f t="shared" si="3"/>
        <v>12296713</v>
      </c>
      <c r="Y22" s="88">
        <f>+IF(W22&lt;&gt;0,(X22/W22)*100,0)</f>
        <v>49.727497307122604</v>
      </c>
      <c r="Z22" s="89">
        <f t="shared" si="3"/>
        <v>6363169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-3311287</v>
      </c>
      <c r="C24" s="74">
        <f>SUM(C22:C23)</f>
        <v>0</v>
      </c>
      <c r="D24" s="75">
        <f aca="true" t="shared" si="4" ref="D24:Z24">SUM(D22:D23)</f>
        <v>6363169</v>
      </c>
      <c r="E24" s="76">
        <f t="shared" si="4"/>
        <v>6363169</v>
      </c>
      <c r="F24" s="76">
        <f t="shared" si="4"/>
        <v>38634214</v>
      </c>
      <c r="G24" s="76">
        <f t="shared" si="4"/>
        <v>-3950161</v>
      </c>
      <c r="H24" s="76">
        <f t="shared" si="4"/>
        <v>-8702938</v>
      </c>
      <c r="I24" s="76">
        <f t="shared" si="4"/>
        <v>25981115</v>
      </c>
      <c r="J24" s="76">
        <f t="shared" si="4"/>
        <v>-9195469</v>
      </c>
      <c r="K24" s="76">
        <f t="shared" si="4"/>
        <v>-4521270</v>
      </c>
      <c r="L24" s="76">
        <f t="shared" si="4"/>
        <v>24760533</v>
      </c>
      <c r="M24" s="76">
        <f t="shared" si="4"/>
        <v>11043794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37024909</v>
      </c>
      <c r="W24" s="76">
        <f t="shared" si="4"/>
        <v>24728196</v>
      </c>
      <c r="X24" s="76">
        <f t="shared" si="4"/>
        <v>12296713</v>
      </c>
      <c r="Y24" s="77">
        <f>+IF(W24&lt;&gt;0,(X24/W24)*100,0)</f>
        <v>49.727497307122604</v>
      </c>
      <c r="Z24" s="78">
        <f t="shared" si="4"/>
        <v>6363169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463105</v>
      </c>
      <c r="C27" s="21">
        <v>0</v>
      </c>
      <c r="D27" s="98">
        <v>800000</v>
      </c>
      <c r="E27" s="99">
        <v>800000</v>
      </c>
      <c r="F27" s="99">
        <v>338758</v>
      </c>
      <c r="G27" s="99">
        <v>438436</v>
      </c>
      <c r="H27" s="99">
        <v>1780450</v>
      </c>
      <c r="I27" s="99">
        <v>2557644</v>
      </c>
      <c r="J27" s="99">
        <v>821811</v>
      </c>
      <c r="K27" s="99">
        <v>47280</v>
      </c>
      <c r="L27" s="99">
        <v>66420</v>
      </c>
      <c r="M27" s="99">
        <v>935511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3493155</v>
      </c>
      <c r="W27" s="99">
        <v>400000</v>
      </c>
      <c r="X27" s="99">
        <v>3093155</v>
      </c>
      <c r="Y27" s="100">
        <v>773.29</v>
      </c>
      <c r="Z27" s="101">
        <v>800000</v>
      </c>
    </row>
    <row r="28" spans="1:26" ht="13.5">
      <c r="A28" s="102" t="s">
        <v>44</v>
      </c>
      <c r="B28" s="18">
        <v>463105</v>
      </c>
      <c r="C28" s="18">
        <v>0</v>
      </c>
      <c r="D28" s="58">
        <v>800000</v>
      </c>
      <c r="E28" s="59">
        <v>800000</v>
      </c>
      <c r="F28" s="59">
        <v>338758</v>
      </c>
      <c r="G28" s="59">
        <v>438436</v>
      </c>
      <c r="H28" s="59">
        <v>1780450</v>
      </c>
      <c r="I28" s="59">
        <v>2557644</v>
      </c>
      <c r="J28" s="59">
        <v>821811</v>
      </c>
      <c r="K28" s="59">
        <v>47280</v>
      </c>
      <c r="L28" s="59">
        <v>66420</v>
      </c>
      <c r="M28" s="59">
        <v>935511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3493155</v>
      </c>
      <c r="W28" s="59">
        <v>400000</v>
      </c>
      <c r="X28" s="59">
        <v>3093155</v>
      </c>
      <c r="Y28" s="60">
        <v>773.29</v>
      </c>
      <c r="Z28" s="61">
        <v>800000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463105</v>
      </c>
      <c r="C32" s="21">
        <f>SUM(C28:C31)</f>
        <v>0</v>
      </c>
      <c r="D32" s="98">
        <f aca="true" t="shared" si="5" ref="D32:Z32">SUM(D28:D31)</f>
        <v>800000</v>
      </c>
      <c r="E32" s="99">
        <f t="shared" si="5"/>
        <v>800000</v>
      </c>
      <c r="F32" s="99">
        <f t="shared" si="5"/>
        <v>338758</v>
      </c>
      <c r="G32" s="99">
        <f t="shared" si="5"/>
        <v>438436</v>
      </c>
      <c r="H32" s="99">
        <f t="shared" si="5"/>
        <v>1780450</v>
      </c>
      <c r="I32" s="99">
        <f t="shared" si="5"/>
        <v>2557644</v>
      </c>
      <c r="J32" s="99">
        <f t="shared" si="5"/>
        <v>821811</v>
      </c>
      <c r="K32" s="99">
        <f t="shared" si="5"/>
        <v>47280</v>
      </c>
      <c r="L32" s="99">
        <f t="shared" si="5"/>
        <v>66420</v>
      </c>
      <c r="M32" s="99">
        <f t="shared" si="5"/>
        <v>935511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3493155</v>
      </c>
      <c r="W32" s="99">
        <f t="shared" si="5"/>
        <v>400000</v>
      </c>
      <c r="X32" s="99">
        <f t="shared" si="5"/>
        <v>3093155</v>
      </c>
      <c r="Y32" s="100">
        <f>+IF(W32&lt;&gt;0,(X32/W32)*100,0)</f>
        <v>773.28875</v>
      </c>
      <c r="Z32" s="101">
        <f t="shared" si="5"/>
        <v>800000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3608682</v>
      </c>
      <c r="C35" s="18">
        <v>0</v>
      </c>
      <c r="D35" s="58">
        <v>990552</v>
      </c>
      <c r="E35" s="59">
        <v>990552</v>
      </c>
      <c r="F35" s="59">
        <v>41063895</v>
      </c>
      <c r="G35" s="59">
        <v>36657761</v>
      </c>
      <c r="H35" s="59">
        <v>27023288</v>
      </c>
      <c r="I35" s="59">
        <v>27023288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495276</v>
      </c>
      <c r="X35" s="59">
        <v>-495276</v>
      </c>
      <c r="Y35" s="60">
        <v>-100</v>
      </c>
      <c r="Z35" s="61">
        <v>990552</v>
      </c>
    </row>
    <row r="36" spans="1:26" ht="13.5">
      <c r="A36" s="57" t="s">
        <v>53</v>
      </c>
      <c r="B36" s="18">
        <v>8593793</v>
      </c>
      <c r="C36" s="18">
        <v>0</v>
      </c>
      <c r="D36" s="58">
        <v>6235917</v>
      </c>
      <c r="E36" s="59">
        <v>6235917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3117959</v>
      </c>
      <c r="X36" s="59">
        <v>-3117959</v>
      </c>
      <c r="Y36" s="60">
        <v>-100</v>
      </c>
      <c r="Z36" s="61">
        <v>6235917</v>
      </c>
    </row>
    <row r="37" spans="1:26" ht="13.5">
      <c r="A37" s="57" t="s">
        <v>54</v>
      </c>
      <c r="B37" s="18">
        <v>14940107</v>
      </c>
      <c r="C37" s="18">
        <v>0</v>
      </c>
      <c r="D37" s="58">
        <v>6286545</v>
      </c>
      <c r="E37" s="59">
        <v>6286545</v>
      </c>
      <c r="F37" s="59">
        <v>3867518</v>
      </c>
      <c r="G37" s="59">
        <v>2645980</v>
      </c>
      <c r="H37" s="59">
        <v>2707348</v>
      </c>
      <c r="I37" s="59">
        <v>2707348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3143273</v>
      </c>
      <c r="X37" s="59">
        <v>-3143273</v>
      </c>
      <c r="Y37" s="60">
        <v>-100</v>
      </c>
      <c r="Z37" s="61">
        <v>6286545</v>
      </c>
    </row>
    <row r="38" spans="1:26" ht="13.5">
      <c r="A38" s="57" t="s">
        <v>55</v>
      </c>
      <c r="B38" s="18">
        <v>8499000</v>
      </c>
      <c r="C38" s="18">
        <v>0</v>
      </c>
      <c r="D38" s="58">
        <v>10827614</v>
      </c>
      <c r="E38" s="59">
        <v>10827614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5413807</v>
      </c>
      <c r="X38" s="59">
        <v>-5413807</v>
      </c>
      <c r="Y38" s="60">
        <v>-100</v>
      </c>
      <c r="Z38" s="61">
        <v>10827614</v>
      </c>
    </row>
    <row r="39" spans="1:26" ht="13.5">
      <c r="A39" s="57" t="s">
        <v>56</v>
      </c>
      <c r="B39" s="18">
        <v>-11236632</v>
      </c>
      <c r="C39" s="18">
        <v>0</v>
      </c>
      <c r="D39" s="58">
        <v>-9887690</v>
      </c>
      <c r="E39" s="59">
        <v>-9887690</v>
      </c>
      <c r="F39" s="59">
        <v>37196377</v>
      </c>
      <c r="G39" s="59">
        <v>34011781</v>
      </c>
      <c r="H39" s="59">
        <v>24315940</v>
      </c>
      <c r="I39" s="59">
        <v>24315940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-4943845</v>
      </c>
      <c r="X39" s="59">
        <v>4943845</v>
      </c>
      <c r="Y39" s="60">
        <v>-100</v>
      </c>
      <c r="Z39" s="61">
        <v>-9887690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1631773</v>
      </c>
      <c r="C42" s="18">
        <v>0</v>
      </c>
      <c r="D42" s="58">
        <v>11032746</v>
      </c>
      <c r="E42" s="59">
        <v>11032746</v>
      </c>
      <c r="F42" s="59">
        <v>36272627</v>
      </c>
      <c r="G42" s="59">
        <v>-4405758</v>
      </c>
      <c r="H42" s="59">
        <v>-9788749</v>
      </c>
      <c r="I42" s="59">
        <v>22078120</v>
      </c>
      <c r="J42" s="59">
        <v>-10088624</v>
      </c>
      <c r="K42" s="59">
        <v>-2281157</v>
      </c>
      <c r="L42" s="59">
        <v>21984029</v>
      </c>
      <c r="M42" s="59">
        <v>9614248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31692368</v>
      </c>
      <c r="W42" s="59">
        <v>32242623</v>
      </c>
      <c r="X42" s="59">
        <v>-550255</v>
      </c>
      <c r="Y42" s="60">
        <v>-1.71</v>
      </c>
      <c r="Z42" s="61">
        <v>11032746</v>
      </c>
    </row>
    <row r="43" spans="1:26" ht="13.5">
      <c r="A43" s="57" t="s">
        <v>59</v>
      </c>
      <c r="B43" s="18">
        <v>-721825</v>
      </c>
      <c r="C43" s="18">
        <v>0</v>
      </c>
      <c r="D43" s="58">
        <v>-800000</v>
      </c>
      <c r="E43" s="59">
        <v>-800000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-650000</v>
      </c>
      <c r="X43" s="59">
        <v>650000</v>
      </c>
      <c r="Y43" s="60">
        <v>-100</v>
      </c>
      <c r="Z43" s="61">
        <v>-800000</v>
      </c>
    </row>
    <row r="44" spans="1:26" ht="13.5">
      <c r="A44" s="57" t="s">
        <v>60</v>
      </c>
      <c r="B44" s="18">
        <v>-386516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772882</v>
      </c>
      <c r="C45" s="21">
        <v>0</v>
      </c>
      <c r="D45" s="98">
        <v>10232746</v>
      </c>
      <c r="E45" s="99">
        <v>10232746</v>
      </c>
      <c r="F45" s="99">
        <v>37043093</v>
      </c>
      <c r="G45" s="99">
        <v>32637335</v>
      </c>
      <c r="H45" s="99">
        <v>22848586</v>
      </c>
      <c r="I45" s="99">
        <v>22848586</v>
      </c>
      <c r="J45" s="99">
        <v>12759962</v>
      </c>
      <c r="K45" s="99">
        <v>10478805</v>
      </c>
      <c r="L45" s="99">
        <v>32462834</v>
      </c>
      <c r="M45" s="99">
        <v>32462834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32462834</v>
      </c>
      <c r="W45" s="99">
        <v>31592623</v>
      </c>
      <c r="X45" s="99">
        <v>870211</v>
      </c>
      <c r="Y45" s="100">
        <v>2.75</v>
      </c>
      <c r="Z45" s="101">
        <v>10232746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3646383</v>
      </c>
      <c r="Y49" s="53">
        <v>3646383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1397125</v>
      </c>
      <c r="C51" s="51">
        <v>0</v>
      </c>
      <c r="D51" s="128">
        <v>8929</v>
      </c>
      <c r="E51" s="53">
        <v>256778</v>
      </c>
      <c r="F51" s="53">
        <v>0</v>
      </c>
      <c r="G51" s="53">
        <v>0</v>
      </c>
      <c r="H51" s="53">
        <v>0</v>
      </c>
      <c r="I51" s="53">
        <v>499</v>
      </c>
      <c r="J51" s="53">
        <v>0</v>
      </c>
      <c r="K51" s="53">
        <v>0</v>
      </c>
      <c r="L51" s="53">
        <v>0</v>
      </c>
      <c r="M51" s="53">
        <v>1020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2605034</v>
      </c>
      <c r="Y51" s="53">
        <v>4269385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1158216167</v>
      </c>
      <c r="C5" s="18">
        <v>0</v>
      </c>
      <c r="D5" s="58">
        <v>1127398719</v>
      </c>
      <c r="E5" s="59">
        <v>1127398719</v>
      </c>
      <c r="F5" s="59">
        <v>104324350</v>
      </c>
      <c r="G5" s="59">
        <v>98919138</v>
      </c>
      <c r="H5" s="59">
        <v>103581435</v>
      </c>
      <c r="I5" s="59">
        <v>306824923</v>
      </c>
      <c r="J5" s="59">
        <v>103756833</v>
      </c>
      <c r="K5" s="59">
        <v>102848041</v>
      </c>
      <c r="L5" s="59">
        <v>103845289</v>
      </c>
      <c r="M5" s="59">
        <v>310450163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617275086</v>
      </c>
      <c r="W5" s="59">
        <v>563699358</v>
      </c>
      <c r="X5" s="59">
        <v>53575728</v>
      </c>
      <c r="Y5" s="60">
        <v>9.5</v>
      </c>
      <c r="Z5" s="61">
        <v>1127398719</v>
      </c>
    </row>
    <row r="6" spans="1:26" ht="13.5">
      <c r="A6" s="57" t="s">
        <v>32</v>
      </c>
      <c r="B6" s="18">
        <v>3229659590</v>
      </c>
      <c r="C6" s="18">
        <v>0</v>
      </c>
      <c r="D6" s="58">
        <v>3659282645</v>
      </c>
      <c r="E6" s="59">
        <v>3659282645</v>
      </c>
      <c r="F6" s="59">
        <v>376480353</v>
      </c>
      <c r="G6" s="59">
        <v>351496410</v>
      </c>
      <c r="H6" s="59">
        <v>354865316</v>
      </c>
      <c r="I6" s="59">
        <v>1082842079</v>
      </c>
      <c r="J6" s="59">
        <v>262418042</v>
      </c>
      <c r="K6" s="59">
        <v>288945257</v>
      </c>
      <c r="L6" s="59">
        <v>292834099</v>
      </c>
      <c r="M6" s="59">
        <v>844197398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1927039477</v>
      </c>
      <c r="W6" s="59">
        <v>1829641326</v>
      </c>
      <c r="X6" s="59">
        <v>97398151</v>
      </c>
      <c r="Y6" s="60">
        <v>5.32</v>
      </c>
      <c r="Z6" s="61">
        <v>3659282645</v>
      </c>
    </row>
    <row r="7" spans="1:26" ht="13.5">
      <c r="A7" s="57" t="s">
        <v>33</v>
      </c>
      <c r="B7" s="18">
        <v>29908462</v>
      </c>
      <c r="C7" s="18">
        <v>0</v>
      </c>
      <c r="D7" s="58">
        <v>26006464</v>
      </c>
      <c r="E7" s="59">
        <v>26006464</v>
      </c>
      <c r="F7" s="59">
        <v>1522710</v>
      </c>
      <c r="G7" s="59">
        <v>3387776</v>
      </c>
      <c r="H7" s="59">
        <v>1539309</v>
      </c>
      <c r="I7" s="59">
        <v>6449795</v>
      </c>
      <c r="J7" s="59">
        <v>1287977</v>
      </c>
      <c r="K7" s="59">
        <v>507035</v>
      </c>
      <c r="L7" s="59">
        <v>1244043</v>
      </c>
      <c r="M7" s="59">
        <v>3039055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9488850</v>
      </c>
      <c r="W7" s="59">
        <v>13003230</v>
      </c>
      <c r="X7" s="59">
        <v>-3514380</v>
      </c>
      <c r="Y7" s="60">
        <v>-27.03</v>
      </c>
      <c r="Z7" s="61">
        <v>26006464</v>
      </c>
    </row>
    <row r="8" spans="1:26" ht="13.5">
      <c r="A8" s="57" t="s">
        <v>34</v>
      </c>
      <c r="B8" s="18">
        <v>1015919121</v>
      </c>
      <c r="C8" s="18">
        <v>0</v>
      </c>
      <c r="D8" s="58">
        <v>1005957210</v>
      </c>
      <c r="E8" s="59">
        <v>1005957210</v>
      </c>
      <c r="F8" s="59">
        <v>285399000</v>
      </c>
      <c r="G8" s="59">
        <v>108849130</v>
      </c>
      <c r="H8" s="59">
        <v>0</v>
      </c>
      <c r="I8" s="59">
        <v>394248130</v>
      </c>
      <c r="J8" s="59">
        <v>0</v>
      </c>
      <c r="K8" s="59">
        <v>-6691130</v>
      </c>
      <c r="L8" s="59">
        <v>102765000</v>
      </c>
      <c r="M8" s="59">
        <v>96073870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490322000</v>
      </c>
      <c r="W8" s="59">
        <v>502978608</v>
      </c>
      <c r="X8" s="59">
        <v>-12656608</v>
      </c>
      <c r="Y8" s="60">
        <v>-2.52</v>
      </c>
      <c r="Z8" s="61">
        <v>1005957210</v>
      </c>
    </row>
    <row r="9" spans="1:26" ht="13.5">
      <c r="A9" s="57" t="s">
        <v>35</v>
      </c>
      <c r="B9" s="18">
        <v>673402820</v>
      </c>
      <c r="C9" s="18">
        <v>0</v>
      </c>
      <c r="D9" s="58">
        <v>485778504</v>
      </c>
      <c r="E9" s="59">
        <v>485778504</v>
      </c>
      <c r="F9" s="59">
        <v>19350926</v>
      </c>
      <c r="G9" s="59">
        <v>41619971</v>
      </c>
      <c r="H9" s="59">
        <v>41621223</v>
      </c>
      <c r="I9" s="59">
        <v>102592120</v>
      </c>
      <c r="J9" s="59">
        <v>43214683</v>
      </c>
      <c r="K9" s="59">
        <v>43996796</v>
      </c>
      <c r="L9" s="59">
        <v>41511891</v>
      </c>
      <c r="M9" s="59">
        <v>128723370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231315490</v>
      </c>
      <c r="W9" s="59">
        <v>223459758</v>
      </c>
      <c r="X9" s="59">
        <v>7855732</v>
      </c>
      <c r="Y9" s="60">
        <v>3.52</v>
      </c>
      <c r="Z9" s="61">
        <v>485778504</v>
      </c>
    </row>
    <row r="10" spans="1:26" ht="25.5">
      <c r="A10" s="62" t="s">
        <v>98</v>
      </c>
      <c r="B10" s="63">
        <f>SUM(B5:B9)</f>
        <v>6107106160</v>
      </c>
      <c r="C10" s="63">
        <f>SUM(C5:C9)</f>
        <v>0</v>
      </c>
      <c r="D10" s="64">
        <f aca="true" t="shared" si="0" ref="D10:Z10">SUM(D5:D9)</f>
        <v>6304423542</v>
      </c>
      <c r="E10" s="65">
        <f t="shared" si="0"/>
        <v>6304423542</v>
      </c>
      <c r="F10" s="65">
        <f t="shared" si="0"/>
        <v>787077339</v>
      </c>
      <c r="G10" s="65">
        <f t="shared" si="0"/>
        <v>604272425</v>
      </c>
      <c r="H10" s="65">
        <f t="shared" si="0"/>
        <v>501607283</v>
      </c>
      <c r="I10" s="65">
        <f t="shared" si="0"/>
        <v>1892957047</v>
      </c>
      <c r="J10" s="65">
        <f t="shared" si="0"/>
        <v>410677535</v>
      </c>
      <c r="K10" s="65">
        <f t="shared" si="0"/>
        <v>429605999</v>
      </c>
      <c r="L10" s="65">
        <f t="shared" si="0"/>
        <v>542200322</v>
      </c>
      <c r="M10" s="65">
        <f t="shared" si="0"/>
        <v>1382483856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3275440903</v>
      </c>
      <c r="W10" s="65">
        <f t="shared" si="0"/>
        <v>3132782280</v>
      </c>
      <c r="X10" s="65">
        <f t="shared" si="0"/>
        <v>142658623</v>
      </c>
      <c r="Y10" s="66">
        <f>+IF(W10&lt;&gt;0,(X10/W10)*100,0)</f>
        <v>4.553735633361665</v>
      </c>
      <c r="Z10" s="67">
        <f t="shared" si="0"/>
        <v>6304423542</v>
      </c>
    </row>
    <row r="11" spans="1:26" ht="13.5">
      <c r="A11" s="57" t="s">
        <v>36</v>
      </c>
      <c r="B11" s="18">
        <v>1878449621</v>
      </c>
      <c r="C11" s="18">
        <v>0</v>
      </c>
      <c r="D11" s="58">
        <v>1947213670</v>
      </c>
      <c r="E11" s="59">
        <v>1947213670</v>
      </c>
      <c r="F11" s="59">
        <v>165059645</v>
      </c>
      <c r="G11" s="59">
        <v>166247523</v>
      </c>
      <c r="H11" s="59">
        <v>170448730</v>
      </c>
      <c r="I11" s="59">
        <v>501755898</v>
      </c>
      <c r="J11" s="59">
        <v>167365358</v>
      </c>
      <c r="K11" s="59">
        <v>168926145</v>
      </c>
      <c r="L11" s="59">
        <v>198745252</v>
      </c>
      <c r="M11" s="59">
        <v>535036755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1036792653</v>
      </c>
      <c r="W11" s="59">
        <v>965142420</v>
      </c>
      <c r="X11" s="59">
        <v>71650233</v>
      </c>
      <c r="Y11" s="60">
        <v>7.42</v>
      </c>
      <c r="Z11" s="61">
        <v>1947213670</v>
      </c>
    </row>
    <row r="12" spans="1:26" ht="13.5">
      <c r="A12" s="57" t="s">
        <v>37</v>
      </c>
      <c r="B12" s="18">
        <v>62271388</v>
      </c>
      <c r="C12" s="18">
        <v>0</v>
      </c>
      <c r="D12" s="58">
        <v>63341967</v>
      </c>
      <c r="E12" s="59">
        <v>63341967</v>
      </c>
      <c r="F12" s="59">
        <v>5278497</v>
      </c>
      <c r="G12" s="59">
        <v>5326809</v>
      </c>
      <c r="H12" s="59">
        <v>5278497</v>
      </c>
      <c r="I12" s="59">
        <v>15883803</v>
      </c>
      <c r="J12" s="59">
        <v>4951266</v>
      </c>
      <c r="K12" s="59">
        <v>5152674</v>
      </c>
      <c r="L12" s="59">
        <v>5152674</v>
      </c>
      <c r="M12" s="59">
        <v>15256614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31140417</v>
      </c>
      <c r="W12" s="59">
        <v>31595268</v>
      </c>
      <c r="X12" s="59">
        <v>-454851</v>
      </c>
      <c r="Y12" s="60">
        <v>-1.44</v>
      </c>
      <c r="Z12" s="61">
        <v>63341967</v>
      </c>
    </row>
    <row r="13" spans="1:26" ht="13.5">
      <c r="A13" s="57" t="s">
        <v>99</v>
      </c>
      <c r="B13" s="18">
        <v>947372186</v>
      </c>
      <c r="C13" s="18">
        <v>0</v>
      </c>
      <c r="D13" s="58">
        <v>406080981</v>
      </c>
      <c r="E13" s="59">
        <v>406080981</v>
      </c>
      <c r="F13" s="59">
        <v>8281945</v>
      </c>
      <c r="G13" s="59">
        <v>8281945</v>
      </c>
      <c r="H13" s="59">
        <v>8281945</v>
      </c>
      <c r="I13" s="59">
        <v>24845835</v>
      </c>
      <c r="J13" s="59">
        <v>8281945</v>
      </c>
      <c r="K13" s="59">
        <v>135728482</v>
      </c>
      <c r="L13" s="59">
        <v>8281945</v>
      </c>
      <c r="M13" s="59">
        <v>152292372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177138207</v>
      </c>
      <c r="W13" s="59">
        <v>28532022</v>
      </c>
      <c r="X13" s="59">
        <v>148606185</v>
      </c>
      <c r="Y13" s="60">
        <v>520.84</v>
      </c>
      <c r="Z13" s="61">
        <v>406080981</v>
      </c>
    </row>
    <row r="14" spans="1:26" ht="13.5">
      <c r="A14" s="57" t="s">
        <v>38</v>
      </c>
      <c r="B14" s="18">
        <v>126808643</v>
      </c>
      <c r="C14" s="18">
        <v>0</v>
      </c>
      <c r="D14" s="58">
        <v>144362171</v>
      </c>
      <c r="E14" s="59">
        <v>144362171</v>
      </c>
      <c r="F14" s="59">
        <v>1529828</v>
      </c>
      <c r="G14" s="59">
        <v>5191930</v>
      </c>
      <c r="H14" s="59">
        <v>1450057</v>
      </c>
      <c r="I14" s="59">
        <v>8171815</v>
      </c>
      <c r="J14" s="59">
        <v>2598558</v>
      </c>
      <c r="K14" s="59">
        <v>1603216</v>
      </c>
      <c r="L14" s="59">
        <v>23312537</v>
      </c>
      <c r="M14" s="59">
        <v>27514311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35686126</v>
      </c>
      <c r="W14" s="59">
        <v>72181086</v>
      </c>
      <c r="X14" s="59">
        <v>-36494960</v>
      </c>
      <c r="Y14" s="60">
        <v>-50.56</v>
      </c>
      <c r="Z14" s="61">
        <v>144362171</v>
      </c>
    </row>
    <row r="15" spans="1:26" ht="13.5">
      <c r="A15" s="57" t="s">
        <v>39</v>
      </c>
      <c r="B15" s="18">
        <v>1956018160</v>
      </c>
      <c r="C15" s="18">
        <v>0</v>
      </c>
      <c r="D15" s="58">
        <v>2093290696</v>
      </c>
      <c r="E15" s="59">
        <v>2093290696</v>
      </c>
      <c r="F15" s="59">
        <v>189227391</v>
      </c>
      <c r="G15" s="59">
        <v>284930231</v>
      </c>
      <c r="H15" s="59">
        <v>116126680</v>
      </c>
      <c r="I15" s="59">
        <v>590284302</v>
      </c>
      <c r="J15" s="59">
        <v>186367421</v>
      </c>
      <c r="K15" s="59">
        <v>174820475</v>
      </c>
      <c r="L15" s="59">
        <v>219623629</v>
      </c>
      <c r="M15" s="59">
        <v>580811525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1171095827</v>
      </c>
      <c r="W15" s="59">
        <v>1046507868</v>
      </c>
      <c r="X15" s="59">
        <v>124587959</v>
      </c>
      <c r="Y15" s="60">
        <v>11.91</v>
      </c>
      <c r="Z15" s="61">
        <v>2093290696</v>
      </c>
    </row>
    <row r="16" spans="1:26" ht="13.5">
      <c r="A16" s="68" t="s">
        <v>40</v>
      </c>
      <c r="B16" s="18">
        <v>4468967</v>
      </c>
      <c r="C16" s="18">
        <v>0</v>
      </c>
      <c r="D16" s="58">
        <v>10272733</v>
      </c>
      <c r="E16" s="59">
        <v>10272733</v>
      </c>
      <c r="F16" s="59">
        <v>0</v>
      </c>
      <c r="G16" s="59">
        <v>122700</v>
      </c>
      <c r="H16" s="59">
        <v>376718</v>
      </c>
      <c r="I16" s="59">
        <v>499418</v>
      </c>
      <c r="J16" s="59">
        <v>501433</v>
      </c>
      <c r="K16" s="59">
        <v>533828</v>
      </c>
      <c r="L16" s="59">
        <v>1033136</v>
      </c>
      <c r="M16" s="59">
        <v>2068397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2567815</v>
      </c>
      <c r="W16" s="59">
        <v>5136366</v>
      </c>
      <c r="X16" s="59">
        <v>-2568551</v>
      </c>
      <c r="Y16" s="60">
        <v>-50.01</v>
      </c>
      <c r="Z16" s="61">
        <v>10272733</v>
      </c>
    </row>
    <row r="17" spans="1:26" ht="13.5">
      <c r="A17" s="57" t="s">
        <v>41</v>
      </c>
      <c r="B17" s="18">
        <v>1849234822</v>
      </c>
      <c r="C17" s="18">
        <v>0</v>
      </c>
      <c r="D17" s="58">
        <v>1639281339</v>
      </c>
      <c r="E17" s="59">
        <v>1639281339</v>
      </c>
      <c r="F17" s="59">
        <v>61675605</v>
      </c>
      <c r="G17" s="59">
        <v>94705571</v>
      </c>
      <c r="H17" s="59">
        <v>93569115</v>
      </c>
      <c r="I17" s="59">
        <v>249950291</v>
      </c>
      <c r="J17" s="59">
        <v>115398282</v>
      </c>
      <c r="K17" s="59">
        <v>99495748</v>
      </c>
      <c r="L17" s="59">
        <v>88721724</v>
      </c>
      <c r="M17" s="59">
        <v>303615754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553566045</v>
      </c>
      <c r="W17" s="59">
        <v>807954396</v>
      </c>
      <c r="X17" s="59">
        <v>-254388351</v>
      </c>
      <c r="Y17" s="60">
        <v>-31.49</v>
      </c>
      <c r="Z17" s="61">
        <v>1639281339</v>
      </c>
    </row>
    <row r="18" spans="1:26" ht="13.5">
      <c r="A18" s="69" t="s">
        <v>42</v>
      </c>
      <c r="B18" s="70">
        <f>SUM(B11:B17)</f>
        <v>6824623787</v>
      </c>
      <c r="C18" s="70">
        <f>SUM(C11:C17)</f>
        <v>0</v>
      </c>
      <c r="D18" s="71">
        <f aca="true" t="shared" si="1" ref="D18:Z18">SUM(D11:D17)</f>
        <v>6303843557</v>
      </c>
      <c r="E18" s="72">
        <f t="shared" si="1"/>
        <v>6303843557</v>
      </c>
      <c r="F18" s="72">
        <f t="shared" si="1"/>
        <v>431052911</v>
      </c>
      <c r="G18" s="72">
        <f t="shared" si="1"/>
        <v>564806709</v>
      </c>
      <c r="H18" s="72">
        <f t="shared" si="1"/>
        <v>395531742</v>
      </c>
      <c r="I18" s="72">
        <f t="shared" si="1"/>
        <v>1391391362</v>
      </c>
      <c r="J18" s="72">
        <f t="shared" si="1"/>
        <v>485464263</v>
      </c>
      <c r="K18" s="72">
        <f t="shared" si="1"/>
        <v>586260568</v>
      </c>
      <c r="L18" s="72">
        <f t="shared" si="1"/>
        <v>544870897</v>
      </c>
      <c r="M18" s="72">
        <f t="shared" si="1"/>
        <v>1616595728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3007987090</v>
      </c>
      <c r="W18" s="72">
        <f t="shared" si="1"/>
        <v>2957049426</v>
      </c>
      <c r="X18" s="72">
        <f t="shared" si="1"/>
        <v>50937664</v>
      </c>
      <c r="Y18" s="66">
        <f>+IF(W18&lt;&gt;0,(X18/W18)*100,0)</f>
        <v>1.7225841256533667</v>
      </c>
      <c r="Z18" s="73">
        <f t="shared" si="1"/>
        <v>6303843557</v>
      </c>
    </row>
    <row r="19" spans="1:26" ht="13.5">
      <c r="A19" s="69" t="s">
        <v>43</v>
      </c>
      <c r="B19" s="74">
        <f>+B10-B18</f>
        <v>-717517627</v>
      </c>
      <c r="C19" s="74">
        <f>+C10-C18</f>
        <v>0</v>
      </c>
      <c r="D19" s="75">
        <f aca="true" t="shared" si="2" ref="D19:Z19">+D10-D18</f>
        <v>579985</v>
      </c>
      <c r="E19" s="76">
        <f t="shared" si="2"/>
        <v>579985</v>
      </c>
      <c r="F19" s="76">
        <f t="shared" si="2"/>
        <v>356024428</v>
      </c>
      <c r="G19" s="76">
        <f t="shared" si="2"/>
        <v>39465716</v>
      </c>
      <c r="H19" s="76">
        <f t="shared" si="2"/>
        <v>106075541</v>
      </c>
      <c r="I19" s="76">
        <f t="shared" si="2"/>
        <v>501565685</v>
      </c>
      <c r="J19" s="76">
        <f t="shared" si="2"/>
        <v>-74786728</v>
      </c>
      <c r="K19" s="76">
        <f t="shared" si="2"/>
        <v>-156654569</v>
      </c>
      <c r="L19" s="76">
        <f t="shared" si="2"/>
        <v>-2670575</v>
      </c>
      <c r="M19" s="76">
        <f t="shared" si="2"/>
        <v>-234111872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267453813</v>
      </c>
      <c r="W19" s="76">
        <f>IF(E10=E18,0,W10-W18)</f>
        <v>175732854</v>
      </c>
      <c r="X19" s="76">
        <f t="shared" si="2"/>
        <v>91720959</v>
      </c>
      <c r="Y19" s="77">
        <f>+IF(W19&lt;&gt;0,(X19/W19)*100,0)</f>
        <v>52.193404313572465</v>
      </c>
      <c r="Z19" s="78">
        <f t="shared" si="2"/>
        <v>579985</v>
      </c>
    </row>
    <row r="20" spans="1:26" ht="13.5">
      <c r="A20" s="57" t="s">
        <v>44</v>
      </c>
      <c r="B20" s="18">
        <v>845465187</v>
      </c>
      <c r="C20" s="18">
        <v>0</v>
      </c>
      <c r="D20" s="58">
        <v>1033466339</v>
      </c>
      <c r="E20" s="59">
        <v>1033466339</v>
      </c>
      <c r="F20" s="59">
        <v>0</v>
      </c>
      <c r="G20" s="59">
        <v>4247062</v>
      </c>
      <c r="H20" s="59">
        <v>1256570</v>
      </c>
      <c r="I20" s="59">
        <v>5503632</v>
      </c>
      <c r="J20" s="59">
        <v>8104221</v>
      </c>
      <c r="K20" s="59">
        <v>307905558</v>
      </c>
      <c r="L20" s="59">
        <v>-3603000</v>
      </c>
      <c r="M20" s="59">
        <v>312406779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317910411</v>
      </c>
      <c r="W20" s="59">
        <v>395936502</v>
      </c>
      <c r="X20" s="59">
        <v>-78026091</v>
      </c>
      <c r="Y20" s="60">
        <v>-19.71</v>
      </c>
      <c r="Z20" s="61">
        <v>1033466339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127947560</v>
      </c>
      <c r="C22" s="85">
        <f>SUM(C19:C21)</f>
        <v>0</v>
      </c>
      <c r="D22" s="86">
        <f aca="true" t="shared" si="3" ref="D22:Z22">SUM(D19:D21)</f>
        <v>1034046324</v>
      </c>
      <c r="E22" s="87">
        <f t="shared" si="3"/>
        <v>1034046324</v>
      </c>
      <c r="F22" s="87">
        <f t="shared" si="3"/>
        <v>356024428</v>
      </c>
      <c r="G22" s="87">
        <f t="shared" si="3"/>
        <v>43712778</v>
      </c>
      <c r="H22" s="87">
        <f t="shared" si="3"/>
        <v>107332111</v>
      </c>
      <c r="I22" s="87">
        <f t="shared" si="3"/>
        <v>507069317</v>
      </c>
      <c r="J22" s="87">
        <f t="shared" si="3"/>
        <v>-66682507</v>
      </c>
      <c r="K22" s="87">
        <f t="shared" si="3"/>
        <v>151250989</v>
      </c>
      <c r="L22" s="87">
        <f t="shared" si="3"/>
        <v>-6273575</v>
      </c>
      <c r="M22" s="87">
        <f t="shared" si="3"/>
        <v>78294907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585364224</v>
      </c>
      <c r="W22" s="87">
        <f t="shared" si="3"/>
        <v>571669356</v>
      </c>
      <c r="X22" s="87">
        <f t="shared" si="3"/>
        <v>13694868</v>
      </c>
      <c r="Y22" s="88">
        <f>+IF(W22&lt;&gt;0,(X22/W22)*100,0)</f>
        <v>2.395592462017502</v>
      </c>
      <c r="Z22" s="89">
        <f t="shared" si="3"/>
        <v>1034046324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127947560</v>
      </c>
      <c r="C24" s="74">
        <f>SUM(C22:C23)</f>
        <v>0</v>
      </c>
      <c r="D24" s="75">
        <f aca="true" t="shared" si="4" ref="D24:Z24">SUM(D22:D23)</f>
        <v>1034046324</v>
      </c>
      <c r="E24" s="76">
        <f t="shared" si="4"/>
        <v>1034046324</v>
      </c>
      <c r="F24" s="76">
        <f t="shared" si="4"/>
        <v>356024428</v>
      </c>
      <c r="G24" s="76">
        <f t="shared" si="4"/>
        <v>43712778</v>
      </c>
      <c r="H24" s="76">
        <f t="shared" si="4"/>
        <v>107332111</v>
      </c>
      <c r="I24" s="76">
        <f t="shared" si="4"/>
        <v>507069317</v>
      </c>
      <c r="J24" s="76">
        <f t="shared" si="4"/>
        <v>-66682507</v>
      </c>
      <c r="K24" s="76">
        <f t="shared" si="4"/>
        <v>151250989</v>
      </c>
      <c r="L24" s="76">
        <f t="shared" si="4"/>
        <v>-6273575</v>
      </c>
      <c r="M24" s="76">
        <f t="shared" si="4"/>
        <v>78294907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585364224</v>
      </c>
      <c r="W24" s="76">
        <f t="shared" si="4"/>
        <v>571669356</v>
      </c>
      <c r="X24" s="76">
        <f t="shared" si="4"/>
        <v>13694868</v>
      </c>
      <c r="Y24" s="77">
        <f>+IF(W24&lt;&gt;0,(X24/W24)*100,0)</f>
        <v>2.395592462017502</v>
      </c>
      <c r="Z24" s="78">
        <f t="shared" si="4"/>
        <v>1034046324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712134237</v>
      </c>
      <c r="C27" s="21">
        <v>0</v>
      </c>
      <c r="D27" s="98">
        <v>1130454441</v>
      </c>
      <c r="E27" s="99">
        <v>1130454441</v>
      </c>
      <c r="F27" s="99">
        <v>9979698</v>
      </c>
      <c r="G27" s="99">
        <v>24630208</v>
      </c>
      <c r="H27" s="99">
        <v>28192824</v>
      </c>
      <c r="I27" s="99">
        <v>62802730</v>
      </c>
      <c r="J27" s="99">
        <v>79361275</v>
      </c>
      <c r="K27" s="99">
        <v>41448602</v>
      </c>
      <c r="L27" s="99">
        <v>102719341</v>
      </c>
      <c r="M27" s="99">
        <v>223529218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286331948</v>
      </c>
      <c r="W27" s="99">
        <v>565227221</v>
      </c>
      <c r="X27" s="99">
        <v>-278895273</v>
      </c>
      <c r="Y27" s="100">
        <v>-49.34</v>
      </c>
      <c r="Z27" s="101">
        <v>1130454441</v>
      </c>
    </row>
    <row r="28" spans="1:26" ht="13.5">
      <c r="A28" s="102" t="s">
        <v>44</v>
      </c>
      <c r="B28" s="18">
        <v>541876007</v>
      </c>
      <c r="C28" s="18">
        <v>0</v>
      </c>
      <c r="D28" s="58">
        <v>978495000</v>
      </c>
      <c r="E28" s="59">
        <v>978495000</v>
      </c>
      <c r="F28" s="59">
        <v>290080</v>
      </c>
      <c r="G28" s="59">
        <v>496801</v>
      </c>
      <c r="H28" s="59">
        <v>21803173</v>
      </c>
      <c r="I28" s="59">
        <v>22590054</v>
      </c>
      <c r="J28" s="59">
        <v>56000048</v>
      </c>
      <c r="K28" s="59">
        <v>32953397</v>
      </c>
      <c r="L28" s="59">
        <v>84547997</v>
      </c>
      <c r="M28" s="59">
        <v>173501442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196091496</v>
      </c>
      <c r="W28" s="59">
        <v>489247500</v>
      </c>
      <c r="X28" s="59">
        <v>-293156004</v>
      </c>
      <c r="Y28" s="60">
        <v>-59.92</v>
      </c>
      <c r="Z28" s="61">
        <v>978495000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10250766</v>
      </c>
      <c r="C30" s="18">
        <v>0</v>
      </c>
      <c r="D30" s="58">
        <v>33188260</v>
      </c>
      <c r="E30" s="59">
        <v>33188260</v>
      </c>
      <c r="F30" s="59">
        <v>0</v>
      </c>
      <c r="G30" s="59">
        <v>2894440</v>
      </c>
      <c r="H30" s="59">
        <v>0</v>
      </c>
      <c r="I30" s="59">
        <v>2894440</v>
      </c>
      <c r="J30" s="59">
        <v>2727840</v>
      </c>
      <c r="K30" s="59">
        <v>0</v>
      </c>
      <c r="L30" s="59">
        <v>1187307</v>
      </c>
      <c r="M30" s="59">
        <v>3915147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6809587</v>
      </c>
      <c r="W30" s="59">
        <v>16594130</v>
      </c>
      <c r="X30" s="59">
        <v>-9784543</v>
      </c>
      <c r="Y30" s="60">
        <v>-58.96</v>
      </c>
      <c r="Z30" s="61">
        <v>33188260</v>
      </c>
    </row>
    <row r="31" spans="1:26" ht="13.5">
      <c r="A31" s="57" t="s">
        <v>49</v>
      </c>
      <c r="B31" s="18">
        <v>160007465</v>
      </c>
      <c r="C31" s="18">
        <v>0</v>
      </c>
      <c r="D31" s="58">
        <v>118771181</v>
      </c>
      <c r="E31" s="59">
        <v>118771181</v>
      </c>
      <c r="F31" s="59">
        <v>9689618</v>
      </c>
      <c r="G31" s="59">
        <v>21238967</v>
      </c>
      <c r="H31" s="59">
        <v>6389651</v>
      </c>
      <c r="I31" s="59">
        <v>37318236</v>
      </c>
      <c r="J31" s="59">
        <v>20633387</v>
      </c>
      <c r="K31" s="59">
        <v>8495206</v>
      </c>
      <c r="L31" s="59">
        <v>16984037</v>
      </c>
      <c r="M31" s="59">
        <v>46112630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83430866</v>
      </c>
      <c r="W31" s="59">
        <v>59385591</v>
      </c>
      <c r="X31" s="59">
        <v>24045275</v>
      </c>
      <c r="Y31" s="60">
        <v>40.49</v>
      </c>
      <c r="Z31" s="61">
        <v>118771181</v>
      </c>
    </row>
    <row r="32" spans="1:26" ht="13.5">
      <c r="A32" s="69" t="s">
        <v>50</v>
      </c>
      <c r="B32" s="21">
        <f>SUM(B28:B31)</f>
        <v>712134238</v>
      </c>
      <c r="C32" s="21">
        <f>SUM(C28:C31)</f>
        <v>0</v>
      </c>
      <c r="D32" s="98">
        <f aca="true" t="shared" si="5" ref="D32:Z32">SUM(D28:D31)</f>
        <v>1130454441</v>
      </c>
      <c r="E32" s="99">
        <f t="shared" si="5"/>
        <v>1130454441</v>
      </c>
      <c r="F32" s="99">
        <f t="shared" si="5"/>
        <v>9979698</v>
      </c>
      <c r="G32" s="99">
        <f t="shared" si="5"/>
        <v>24630208</v>
      </c>
      <c r="H32" s="99">
        <f t="shared" si="5"/>
        <v>28192824</v>
      </c>
      <c r="I32" s="99">
        <f t="shared" si="5"/>
        <v>62802730</v>
      </c>
      <c r="J32" s="99">
        <f t="shared" si="5"/>
        <v>79361275</v>
      </c>
      <c r="K32" s="99">
        <f t="shared" si="5"/>
        <v>41448603</v>
      </c>
      <c r="L32" s="99">
        <f t="shared" si="5"/>
        <v>102719341</v>
      </c>
      <c r="M32" s="99">
        <f t="shared" si="5"/>
        <v>223529219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286331949</v>
      </c>
      <c r="W32" s="99">
        <f t="shared" si="5"/>
        <v>565227221</v>
      </c>
      <c r="X32" s="99">
        <f t="shared" si="5"/>
        <v>-278895272</v>
      </c>
      <c r="Y32" s="100">
        <f>+IF(W32&lt;&gt;0,(X32/W32)*100,0)</f>
        <v>-49.342151552180816</v>
      </c>
      <c r="Z32" s="101">
        <f t="shared" si="5"/>
        <v>1130454441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2959319180</v>
      </c>
      <c r="C35" s="18">
        <v>0</v>
      </c>
      <c r="D35" s="58">
        <v>4671736883</v>
      </c>
      <c r="E35" s="59">
        <v>4671736883</v>
      </c>
      <c r="F35" s="59">
        <v>5439590243</v>
      </c>
      <c r="G35" s="59">
        <v>4445641405</v>
      </c>
      <c r="H35" s="59">
        <v>6616213443</v>
      </c>
      <c r="I35" s="59">
        <v>6616213443</v>
      </c>
      <c r="J35" s="59">
        <v>6296367327</v>
      </c>
      <c r="K35" s="59">
        <v>6654126834</v>
      </c>
      <c r="L35" s="59">
        <v>6681980324</v>
      </c>
      <c r="M35" s="59">
        <v>6681980324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6681980324</v>
      </c>
      <c r="W35" s="59">
        <v>2335868442</v>
      </c>
      <c r="X35" s="59">
        <v>4346111882</v>
      </c>
      <c r="Y35" s="60">
        <v>186.06</v>
      </c>
      <c r="Z35" s="61">
        <v>4671736883</v>
      </c>
    </row>
    <row r="36" spans="1:26" ht="13.5">
      <c r="A36" s="57" t="s">
        <v>53</v>
      </c>
      <c r="B36" s="18">
        <v>18481309418</v>
      </c>
      <c r="C36" s="18">
        <v>0</v>
      </c>
      <c r="D36" s="58">
        <v>17638316464</v>
      </c>
      <c r="E36" s="59">
        <v>17638316464</v>
      </c>
      <c r="F36" s="59">
        <v>17658842985</v>
      </c>
      <c r="G36" s="59">
        <v>19187880626</v>
      </c>
      <c r="H36" s="59">
        <v>19827561818</v>
      </c>
      <c r="I36" s="59">
        <v>19827561818</v>
      </c>
      <c r="J36" s="59">
        <v>19781251362</v>
      </c>
      <c r="K36" s="59">
        <v>19832194778</v>
      </c>
      <c r="L36" s="59">
        <v>19844388248</v>
      </c>
      <c r="M36" s="59">
        <v>19844388248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19844388248</v>
      </c>
      <c r="W36" s="59">
        <v>8819158232</v>
      </c>
      <c r="X36" s="59">
        <v>11025230016</v>
      </c>
      <c r="Y36" s="60">
        <v>125.01</v>
      </c>
      <c r="Z36" s="61">
        <v>17638316464</v>
      </c>
    </row>
    <row r="37" spans="1:26" ht="13.5">
      <c r="A37" s="57" t="s">
        <v>54</v>
      </c>
      <c r="B37" s="18">
        <v>2712685272</v>
      </c>
      <c r="C37" s="18">
        <v>0</v>
      </c>
      <c r="D37" s="58">
        <v>2619465927</v>
      </c>
      <c r="E37" s="59">
        <v>2619465927</v>
      </c>
      <c r="F37" s="59">
        <v>2641417949</v>
      </c>
      <c r="G37" s="59">
        <v>5622503826</v>
      </c>
      <c r="H37" s="59">
        <v>7593870075</v>
      </c>
      <c r="I37" s="59">
        <v>7593870075</v>
      </c>
      <c r="J37" s="59">
        <v>5849877960</v>
      </c>
      <c r="K37" s="59">
        <v>6118086388</v>
      </c>
      <c r="L37" s="59">
        <v>6181772627</v>
      </c>
      <c r="M37" s="59">
        <v>6181772627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6181772627</v>
      </c>
      <c r="W37" s="59">
        <v>1309732964</v>
      </c>
      <c r="X37" s="59">
        <v>4872039663</v>
      </c>
      <c r="Y37" s="60">
        <v>371.99</v>
      </c>
      <c r="Z37" s="61">
        <v>2619465927</v>
      </c>
    </row>
    <row r="38" spans="1:26" ht="13.5">
      <c r="A38" s="57" t="s">
        <v>55</v>
      </c>
      <c r="B38" s="18">
        <v>3320936564</v>
      </c>
      <c r="C38" s="18">
        <v>0</v>
      </c>
      <c r="D38" s="58">
        <v>2773713266</v>
      </c>
      <c r="E38" s="59">
        <v>2773713266</v>
      </c>
      <c r="F38" s="59">
        <v>3890299872</v>
      </c>
      <c r="G38" s="59">
        <v>2321596796</v>
      </c>
      <c r="H38" s="59">
        <v>2210934756</v>
      </c>
      <c r="I38" s="59">
        <v>2210934756</v>
      </c>
      <c r="J38" s="59">
        <v>2465669074</v>
      </c>
      <c r="K38" s="59">
        <v>2465374836</v>
      </c>
      <c r="L38" s="59">
        <v>2450608757</v>
      </c>
      <c r="M38" s="59">
        <v>2450608757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2450608757</v>
      </c>
      <c r="W38" s="59">
        <v>1386856633</v>
      </c>
      <c r="X38" s="59">
        <v>1063752124</v>
      </c>
      <c r="Y38" s="60">
        <v>76.7</v>
      </c>
      <c r="Z38" s="61">
        <v>2773713266</v>
      </c>
    </row>
    <row r="39" spans="1:26" ht="13.5">
      <c r="A39" s="57" t="s">
        <v>56</v>
      </c>
      <c r="B39" s="18">
        <v>15407006762</v>
      </c>
      <c r="C39" s="18">
        <v>0</v>
      </c>
      <c r="D39" s="58">
        <v>16916874154</v>
      </c>
      <c r="E39" s="59">
        <v>16916874154</v>
      </c>
      <c r="F39" s="59">
        <v>16566715407</v>
      </c>
      <c r="G39" s="59">
        <v>15689421409</v>
      </c>
      <c r="H39" s="59">
        <v>16638970430</v>
      </c>
      <c r="I39" s="59">
        <v>16638970430</v>
      </c>
      <c r="J39" s="59">
        <v>17762071655</v>
      </c>
      <c r="K39" s="59">
        <v>17902860388</v>
      </c>
      <c r="L39" s="59">
        <v>17893987188</v>
      </c>
      <c r="M39" s="59">
        <v>17893987188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17893987188</v>
      </c>
      <c r="W39" s="59">
        <v>8458437077</v>
      </c>
      <c r="X39" s="59">
        <v>9435550111</v>
      </c>
      <c r="Y39" s="60">
        <v>111.55</v>
      </c>
      <c r="Z39" s="61">
        <v>16916874154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763041497</v>
      </c>
      <c r="C42" s="18">
        <v>0</v>
      </c>
      <c r="D42" s="58">
        <v>959241143</v>
      </c>
      <c r="E42" s="59">
        <v>959241143</v>
      </c>
      <c r="F42" s="59">
        <v>165498691</v>
      </c>
      <c r="G42" s="59">
        <v>-118760168</v>
      </c>
      <c r="H42" s="59">
        <v>-40233385</v>
      </c>
      <c r="I42" s="59">
        <v>6505138</v>
      </c>
      <c r="J42" s="59">
        <v>-28401736</v>
      </c>
      <c r="K42" s="59">
        <v>318116833</v>
      </c>
      <c r="L42" s="59">
        <v>10002596</v>
      </c>
      <c r="M42" s="59">
        <v>299717693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306222831</v>
      </c>
      <c r="W42" s="59">
        <v>285377365</v>
      </c>
      <c r="X42" s="59">
        <v>20845466</v>
      </c>
      <c r="Y42" s="60">
        <v>7.3</v>
      </c>
      <c r="Z42" s="61">
        <v>959241143</v>
      </c>
    </row>
    <row r="43" spans="1:26" ht="13.5">
      <c r="A43" s="57" t="s">
        <v>59</v>
      </c>
      <c r="B43" s="18">
        <v>-640882354</v>
      </c>
      <c r="C43" s="18">
        <v>0</v>
      </c>
      <c r="D43" s="58">
        <v>-864279537</v>
      </c>
      <c r="E43" s="59">
        <v>-864279537</v>
      </c>
      <c r="F43" s="59">
        <v>-76661166</v>
      </c>
      <c r="G43" s="59">
        <v>-133631322</v>
      </c>
      <c r="H43" s="59">
        <v>-36433097</v>
      </c>
      <c r="I43" s="59">
        <v>-246725585</v>
      </c>
      <c r="J43" s="59">
        <v>-81075273</v>
      </c>
      <c r="K43" s="59">
        <v>-45256624</v>
      </c>
      <c r="L43" s="59">
        <v>-110732162</v>
      </c>
      <c r="M43" s="59">
        <v>-237064059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-483789644</v>
      </c>
      <c r="W43" s="59">
        <v>-330427682</v>
      </c>
      <c r="X43" s="59">
        <v>-153361962</v>
      </c>
      <c r="Y43" s="60">
        <v>46.41</v>
      </c>
      <c r="Z43" s="61">
        <v>-864279537</v>
      </c>
    </row>
    <row r="44" spans="1:26" ht="13.5">
      <c r="A44" s="57" t="s">
        <v>60</v>
      </c>
      <c r="B44" s="18">
        <v>-103784551</v>
      </c>
      <c r="C44" s="18">
        <v>0</v>
      </c>
      <c r="D44" s="58">
        <v>-135804691</v>
      </c>
      <c r="E44" s="59">
        <v>-135804691</v>
      </c>
      <c r="F44" s="59">
        <v>-54729477</v>
      </c>
      <c r="G44" s="59">
        <v>-14731858</v>
      </c>
      <c r="H44" s="59">
        <v>-8967731</v>
      </c>
      <c r="I44" s="59">
        <v>-78429066</v>
      </c>
      <c r="J44" s="59">
        <v>-15711317</v>
      </c>
      <c r="K44" s="59">
        <v>-11110702</v>
      </c>
      <c r="L44" s="59">
        <v>-16879784</v>
      </c>
      <c r="M44" s="59">
        <v>-43701803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-122130869</v>
      </c>
      <c r="W44" s="59">
        <v>-8011338</v>
      </c>
      <c r="X44" s="59">
        <v>-114119531</v>
      </c>
      <c r="Y44" s="60">
        <v>1424.48</v>
      </c>
      <c r="Z44" s="61">
        <v>-135804691</v>
      </c>
    </row>
    <row r="45" spans="1:26" ht="13.5">
      <c r="A45" s="69" t="s">
        <v>61</v>
      </c>
      <c r="B45" s="21">
        <v>235901912</v>
      </c>
      <c r="C45" s="21">
        <v>0</v>
      </c>
      <c r="D45" s="98">
        <v>396633974</v>
      </c>
      <c r="E45" s="99">
        <v>396633974</v>
      </c>
      <c r="F45" s="99">
        <v>598937753</v>
      </c>
      <c r="G45" s="99">
        <v>331814405</v>
      </c>
      <c r="H45" s="99">
        <v>246180192</v>
      </c>
      <c r="I45" s="99">
        <v>246180192</v>
      </c>
      <c r="J45" s="99">
        <v>120991866</v>
      </c>
      <c r="K45" s="99">
        <v>382741373</v>
      </c>
      <c r="L45" s="99">
        <v>265132023</v>
      </c>
      <c r="M45" s="99">
        <v>265132023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265132023</v>
      </c>
      <c r="W45" s="99">
        <v>384415404</v>
      </c>
      <c r="X45" s="99">
        <v>-119283381</v>
      </c>
      <c r="Y45" s="100">
        <v>-31.03</v>
      </c>
      <c r="Z45" s="101">
        <v>396633974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343948451</v>
      </c>
      <c r="C49" s="51">
        <v>0</v>
      </c>
      <c r="D49" s="128">
        <v>204119393</v>
      </c>
      <c r="E49" s="53">
        <v>166874172</v>
      </c>
      <c r="F49" s="53">
        <v>0</v>
      </c>
      <c r="G49" s="53">
        <v>0</v>
      </c>
      <c r="H49" s="53">
        <v>0</v>
      </c>
      <c r="I49" s="53">
        <v>227776559</v>
      </c>
      <c r="J49" s="53">
        <v>0</v>
      </c>
      <c r="K49" s="53">
        <v>0</v>
      </c>
      <c r="L49" s="53">
        <v>0</v>
      </c>
      <c r="M49" s="53">
        <v>202946007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120660122</v>
      </c>
      <c r="W49" s="53">
        <v>720663804</v>
      </c>
      <c r="X49" s="53">
        <v>3104714428</v>
      </c>
      <c r="Y49" s="53">
        <v>5091702936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274424387</v>
      </c>
      <c r="C51" s="51">
        <v>0</v>
      </c>
      <c r="D51" s="128">
        <v>11702806</v>
      </c>
      <c r="E51" s="53">
        <v>15126501</v>
      </c>
      <c r="F51" s="53">
        <v>0</v>
      </c>
      <c r="G51" s="53">
        <v>0</v>
      </c>
      <c r="H51" s="53">
        <v>0</v>
      </c>
      <c r="I51" s="53">
        <v>36433465</v>
      </c>
      <c r="J51" s="53">
        <v>0</v>
      </c>
      <c r="K51" s="53">
        <v>0</v>
      </c>
      <c r="L51" s="53">
        <v>0</v>
      </c>
      <c r="M51" s="53">
        <v>7303929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14819954</v>
      </c>
      <c r="W51" s="53">
        <v>0</v>
      </c>
      <c r="X51" s="53">
        <v>0</v>
      </c>
      <c r="Y51" s="53">
        <v>359811042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83.87828640015805</v>
      </c>
      <c r="C58" s="5">
        <f>IF(C67=0,0,+(C76/C67)*100)</f>
        <v>0</v>
      </c>
      <c r="D58" s="6">
        <f aca="true" t="shared" si="6" ref="D58:Z58">IF(D67=0,0,+(D76/D67)*100)</f>
        <v>83.72128000448663</v>
      </c>
      <c r="E58" s="7">
        <f t="shared" si="6"/>
        <v>83.72128000448663</v>
      </c>
      <c r="F58" s="7">
        <f t="shared" si="6"/>
        <v>86.40215413923625</v>
      </c>
      <c r="G58" s="7">
        <f t="shared" si="6"/>
        <v>95.17038832242723</v>
      </c>
      <c r="H58" s="7">
        <f t="shared" si="6"/>
        <v>83.07000193381154</v>
      </c>
      <c r="I58" s="7">
        <f t="shared" si="6"/>
        <v>88.17147372188772</v>
      </c>
      <c r="J58" s="7">
        <f t="shared" si="6"/>
        <v>103.6323086887968</v>
      </c>
      <c r="K58" s="7">
        <f t="shared" si="6"/>
        <v>95.07520573104198</v>
      </c>
      <c r="L58" s="7">
        <f t="shared" si="6"/>
        <v>76.49415121807158</v>
      </c>
      <c r="M58" s="7">
        <f t="shared" si="6"/>
        <v>91.38697299259957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89.65298847647242</v>
      </c>
      <c r="W58" s="7">
        <f t="shared" si="6"/>
        <v>80.76511273433569</v>
      </c>
      <c r="X58" s="7">
        <f t="shared" si="6"/>
        <v>0</v>
      </c>
      <c r="Y58" s="7">
        <f t="shared" si="6"/>
        <v>0</v>
      </c>
      <c r="Z58" s="8">
        <f t="shared" si="6"/>
        <v>83.72128000448663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84.99999963189599</v>
      </c>
      <c r="E59" s="10">
        <f t="shared" si="7"/>
        <v>84.99999963189599</v>
      </c>
      <c r="F59" s="10">
        <f t="shared" si="7"/>
        <v>141.3327406305431</v>
      </c>
      <c r="G59" s="10">
        <f t="shared" si="7"/>
        <v>84.19694781408225</v>
      </c>
      <c r="H59" s="10">
        <f t="shared" si="7"/>
        <v>84.26889046285176</v>
      </c>
      <c r="I59" s="10">
        <f t="shared" si="7"/>
        <v>103.64812639421731</v>
      </c>
      <c r="J59" s="10">
        <f t="shared" si="7"/>
        <v>82.27051802940053</v>
      </c>
      <c r="K59" s="10">
        <f t="shared" si="7"/>
        <v>117.8872507644555</v>
      </c>
      <c r="L59" s="10">
        <f t="shared" si="7"/>
        <v>74.08717886085329</v>
      </c>
      <c r="M59" s="10">
        <f t="shared" si="7"/>
        <v>91.33255214299888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97.45417475021824</v>
      </c>
      <c r="W59" s="10">
        <f t="shared" si="7"/>
        <v>80.74999989622128</v>
      </c>
      <c r="X59" s="10">
        <f t="shared" si="7"/>
        <v>0</v>
      </c>
      <c r="Y59" s="10">
        <f t="shared" si="7"/>
        <v>0</v>
      </c>
      <c r="Z59" s="11">
        <f t="shared" si="7"/>
        <v>84.99999963189599</v>
      </c>
    </row>
    <row r="60" spans="1:26" ht="13.5">
      <c r="A60" s="37" t="s">
        <v>32</v>
      </c>
      <c r="B60" s="12">
        <f t="shared" si="7"/>
        <v>112.86970497717377</v>
      </c>
      <c r="C60" s="12">
        <f t="shared" si="7"/>
        <v>0</v>
      </c>
      <c r="D60" s="3">
        <f t="shared" si="7"/>
        <v>85.0000001024791</v>
      </c>
      <c r="E60" s="13">
        <f t="shared" si="7"/>
        <v>85.0000001024791</v>
      </c>
      <c r="F60" s="13">
        <f t="shared" si="7"/>
        <v>71.05055652133858</v>
      </c>
      <c r="G60" s="13">
        <f t="shared" si="7"/>
        <v>103.84347396321914</v>
      </c>
      <c r="H60" s="13">
        <f t="shared" si="7"/>
        <v>87.45922748900036</v>
      </c>
      <c r="I60" s="13">
        <f t="shared" si="7"/>
        <v>87.07270905751345</v>
      </c>
      <c r="J60" s="13">
        <f t="shared" si="7"/>
        <v>120.0035674376383</v>
      </c>
      <c r="K60" s="13">
        <f t="shared" si="7"/>
        <v>94.20792499805594</v>
      </c>
      <c r="L60" s="13">
        <f t="shared" si="7"/>
        <v>83.60713449563126</v>
      </c>
      <c r="M60" s="13">
        <f t="shared" si="7"/>
        <v>98.5492900085911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92.1003693065495</v>
      </c>
      <c r="W60" s="13">
        <f t="shared" si="7"/>
        <v>81.41668204755013</v>
      </c>
      <c r="X60" s="13">
        <f t="shared" si="7"/>
        <v>0</v>
      </c>
      <c r="Y60" s="13">
        <f t="shared" si="7"/>
        <v>0</v>
      </c>
      <c r="Z60" s="14">
        <f t="shared" si="7"/>
        <v>85.0000001024791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85.00000009695854</v>
      </c>
      <c r="E61" s="13">
        <f t="shared" si="7"/>
        <v>85.00000009695854</v>
      </c>
      <c r="F61" s="13">
        <f t="shared" si="7"/>
        <v>87.26660777449302</v>
      </c>
      <c r="G61" s="13">
        <f t="shared" si="7"/>
        <v>111.83194610871024</v>
      </c>
      <c r="H61" s="13">
        <f t="shared" si="7"/>
        <v>106.30313643314449</v>
      </c>
      <c r="I61" s="13">
        <f t="shared" si="7"/>
        <v>101.94280956068916</v>
      </c>
      <c r="J61" s="13">
        <f t="shared" si="7"/>
        <v>139.03193451463895</v>
      </c>
      <c r="K61" s="13">
        <f t="shared" si="7"/>
        <v>114.5822787039399</v>
      </c>
      <c r="L61" s="13">
        <f t="shared" si="7"/>
        <v>99.81358434841925</v>
      </c>
      <c r="M61" s="13">
        <f t="shared" si="7"/>
        <v>117.58618394435003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108.48626771992814</v>
      </c>
      <c r="W61" s="13">
        <f t="shared" si="7"/>
        <v>81.11813672724662</v>
      </c>
      <c r="X61" s="13">
        <f t="shared" si="7"/>
        <v>0</v>
      </c>
      <c r="Y61" s="13">
        <f t="shared" si="7"/>
        <v>0</v>
      </c>
      <c r="Z61" s="14">
        <f t="shared" si="7"/>
        <v>85.00000009695854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85.00000023597957</v>
      </c>
      <c r="E62" s="13">
        <f t="shared" si="7"/>
        <v>85.00000023597957</v>
      </c>
      <c r="F62" s="13">
        <f t="shared" si="7"/>
        <v>27.772180074374457</v>
      </c>
      <c r="G62" s="13">
        <f t="shared" si="7"/>
        <v>78.40951806380392</v>
      </c>
      <c r="H62" s="13">
        <f t="shared" si="7"/>
        <v>39.82484507885374</v>
      </c>
      <c r="I62" s="13">
        <f t="shared" si="7"/>
        <v>42.322239599870706</v>
      </c>
      <c r="J62" s="13">
        <f t="shared" si="7"/>
        <v>80.23093790032752</v>
      </c>
      <c r="K62" s="13">
        <f t="shared" si="7"/>
        <v>49.30493004854365</v>
      </c>
      <c r="L62" s="13">
        <f t="shared" si="7"/>
        <v>49.80205879375321</v>
      </c>
      <c r="M62" s="13">
        <f t="shared" si="7"/>
        <v>57.03446236951307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49.26560324390069</v>
      </c>
      <c r="W62" s="13">
        <f t="shared" si="7"/>
        <v>80.75000005955675</v>
      </c>
      <c r="X62" s="13">
        <f t="shared" si="7"/>
        <v>0</v>
      </c>
      <c r="Y62" s="13">
        <f t="shared" si="7"/>
        <v>0</v>
      </c>
      <c r="Z62" s="14">
        <f t="shared" si="7"/>
        <v>85.00000023597957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84.99999872965437</v>
      </c>
      <c r="E63" s="13">
        <f t="shared" si="7"/>
        <v>84.99999872965437</v>
      </c>
      <c r="F63" s="13">
        <f t="shared" si="7"/>
        <v>52.013915124388575</v>
      </c>
      <c r="G63" s="13">
        <f t="shared" si="7"/>
        <v>70.55733225232349</v>
      </c>
      <c r="H63" s="13">
        <f t="shared" si="7"/>
        <v>61.47614215357841</v>
      </c>
      <c r="I63" s="13">
        <f t="shared" si="7"/>
        <v>61.298581171193625</v>
      </c>
      <c r="J63" s="13">
        <f t="shared" si="7"/>
        <v>71.561957218109</v>
      </c>
      <c r="K63" s="13">
        <f t="shared" si="7"/>
        <v>69.23961376085947</v>
      </c>
      <c r="L63" s="13">
        <f t="shared" si="7"/>
        <v>61.55477885671834</v>
      </c>
      <c r="M63" s="13">
        <f t="shared" si="7"/>
        <v>67.462579964654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64.3908719167197</v>
      </c>
      <c r="W63" s="13">
        <f t="shared" si="7"/>
        <v>85.6790475712204</v>
      </c>
      <c r="X63" s="13">
        <f t="shared" si="7"/>
        <v>0</v>
      </c>
      <c r="Y63" s="13">
        <f t="shared" si="7"/>
        <v>0</v>
      </c>
      <c r="Z63" s="14">
        <f t="shared" si="7"/>
        <v>84.99999872965437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85.00000234159906</v>
      </c>
      <c r="E64" s="13">
        <f t="shared" si="7"/>
        <v>85.00000234159906</v>
      </c>
      <c r="F64" s="13">
        <f t="shared" si="7"/>
        <v>52.561462312635335</v>
      </c>
      <c r="G64" s="13">
        <f t="shared" si="7"/>
        <v>68.04639102632237</v>
      </c>
      <c r="H64" s="13">
        <f t="shared" si="7"/>
        <v>60.7173819890196</v>
      </c>
      <c r="I64" s="13">
        <f t="shared" si="7"/>
        <v>60.44091471158334</v>
      </c>
      <c r="J64" s="13">
        <f t="shared" si="7"/>
        <v>72.28032880747413</v>
      </c>
      <c r="K64" s="13">
        <f t="shared" si="7"/>
        <v>69.62797218819289</v>
      </c>
      <c r="L64" s="13">
        <f t="shared" si="7"/>
        <v>62.2216024219225</v>
      </c>
      <c r="M64" s="13">
        <f t="shared" si="7"/>
        <v>68.03939205198813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64.23860332949106</v>
      </c>
      <c r="W64" s="13">
        <f t="shared" si="7"/>
        <v>82.46120685320452</v>
      </c>
      <c r="X64" s="13">
        <f t="shared" si="7"/>
        <v>0</v>
      </c>
      <c r="Y64" s="13">
        <f t="shared" si="7"/>
        <v>0</v>
      </c>
      <c r="Z64" s="14">
        <f t="shared" si="7"/>
        <v>85.00000234159906</v>
      </c>
    </row>
    <row r="65" spans="1:26" ht="13.5">
      <c r="A65" s="38" t="s">
        <v>110</v>
      </c>
      <c r="B65" s="12">
        <f t="shared" si="7"/>
        <v>589868.9049590119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99.11008003350742</v>
      </c>
      <c r="C66" s="15">
        <f t="shared" si="7"/>
        <v>0</v>
      </c>
      <c r="D66" s="4">
        <f t="shared" si="7"/>
        <v>53.23724680148063</v>
      </c>
      <c r="E66" s="16">
        <f t="shared" si="7"/>
        <v>53.23724680148063</v>
      </c>
      <c r="F66" s="16">
        <f t="shared" si="7"/>
        <v>108.51232110627672</v>
      </c>
      <c r="G66" s="16">
        <f t="shared" si="7"/>
        <v>11.158152262087253</v>
      </c>
      <c r="H66" s="16">
        <f t="shared" si="7"/>
        <v>13.085228528472381</v>
      </c>
      <c r="I66" s="16">
        <f t="shared" si="7"/>
        <v>16.438348239898684</v>
      </c>
      <c r="J66" s="16">
        <f t="shared" si="7"/>
        <v>13.492447009701008</v>
      </c>
      <c r="K66" s="16">
        <f t="shared" si="7"/>
        <v>12.336443993062282</v>
      </c>
      <c r="L66" s="16">
        <f t="shared" si="7"/>
        <v>7.771054248304897</v>
      </c>
      <c r="M66" s="16">
        <f t="shared" si="7"/>
        <v>11.069695169385863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13.205909844702271</v>
      </c>
      <c r="W66" s="16">
        <f t="shared" si="7"/>
        <v>67.62773227532726</v>
      </c>
      <c r="X66" s="16">
        <f t="shared" si="7"/>
        <v>0</v>
      </c>
      <c r="Y66" s="16">
        <f t="shared" si="7"/>
        <v>0</v>
      </c>
      <c r="Z66" s="17">
        <f t="shared" si="7"/>
        <v>53.23724680148063</v>
      </c>
    </row>
    <row r="67" spans="1:26" ht="13.5" hidden="1">
      <c r="A67" s="40" t="s">
        <v>112</v>
      </c>
      <c r="B67" s="23">
        <v>4618759553</v>
      </c>
      <c r="C67" s="23"/>
      <c r="D67" s="24">
        <v>4987469268</v>
      </c>
      <c r="E67" s="25">
        <v>4987469268</v>
      </c>
      <c r="F67" s="25">
        <v>483019845</v>
      </c>
      <c r="G67" s="25">
        <v>473782087</v>
      </c>
      <c r="H67" s="25">
        <v>482477214</v>
      </c>
      <c r="I67" s="25">
        <v>1439279146</v>
      </c>
      <c r="J67" s="25">
        <v>389246598</v>
      </c>
      <c r="K67" s="25">
        <v>417120937</v>
      </c>
      <c r="L67" s="25">
        <v>423351226</v>
      </c>
      <c r="M67" s="25">
        <v>1229718761</v>
      </c>
      <c r="N67" s="25"/>
      <c r="O67" s="25"/>
      <c r="P67" s="25"/>
      <c r="Q67" s="25"/>
      <c r="R67" s="25"/>
      <c r="S67" s="25"/>
      <c r="T67" s="25"/>
      <c r="U67" s="25"/>
      <c r="V67" s="25">
        <v>2668997907</v>
      </c>
      <c r="W67" s="25">
        <v>2483436198</v>
      </c>
      <c r="X67" s="25"/>
      <c r="Y67" s="24"/>
      <c r="Z67" s="26">
        <v>4987469268</v>
      </c>
    </row>
    <row r="68" spans="1:26" ht="13.5" hidden="1">
      <c r="A68" s="36" t="s">
        <v>31</v>
      </c>
      <c r="B68" s="18">
        <v>1158216167</v>
      </c>
      <c r="C68" s="18"/>
      <c r="D68" s="19">
        <v>1127398719</v>
      </c>
      <c r="E68" s="20">
        <v>1127398719</v>
      </c>
      <c r="F68" s="20">
        <v>104324350</v>
      </c>
      <c r="G68" s="20">
        <v>98919138</v>
      </c>
      <c r="H68" s="20">
        <v>103581435</v>
      </c>
      <c r="I68" s="20">
        <v>306824923</v>
      </c>
      <c r="J68" s="20">
        <v>103756833</v>
      </c>
      <c r="K68" s="20">
        <v>102848041</v>
      </c>
      <c r="L68" s="20">
        <v>103845289</v>
      </c>
      <c r="M68" s="20">
        <v>310450163</v>
      </c>
      <c r="N68" s="20"/>
      <c r="O68" s="20"/>
      <c r="P68" s="20"/>
      <c r="Q68" s="20"/>
      <c r="R68" s="20"/>
      <c r="S68" s="20"/>
      <c r="T68" s="20"/>
      <c r="U68" s="20"/>
      <c r="V68" s="20">
        <v>617275086</v>
      </c>
      <c r="W68" s="20">
        <v>563699358</v>
      </c>
      <c r="X68" s="20"/>
      <c r="Y68" s="19"/>
      <c r="Z68" s="22">
        <v>1127398719</v>
      </c>
    </row>
    <row r="69" spans="1:26" ht="13.5" hidden="1">
      <c r="A69" s="37" t="s">
        <v>32</v>
      </c>
      <c r="B69" s="18">
        <v>3229659590</v>
      </c>
      <c r="C69" s="18"/>
      <c r="D69" s="19">
        <v>3659282645</v>
      </c>
      <c r="E69" s="20">
        <v>3659282645</v>
      </c>
      <c r="F69" s="20">
        <v>376480353</v>
      </c>
      <c r="G69" s="20">
        <v>351496410</v>
      </c>
      <c r="H69" s="20">
        <v>354865316</v>
      </c>
      <c r="I69" s="20">
        <v>1082842079</v>
      </c>
      <c r="J69" s="20">
        <v>262418042</v>
      </c>
      <c r="K69" s="20">
        <v>288945257</v>
      </c>
      <c r="L69" s="20">
        <v>292834099</v>
      </c>
      <c r="M69" s="20">
        <v>844197398</v>
      </c>
      <c r="N69" s="20"/>
      <c r="O69" s="20"/>
      <c r="P69" s="20"/>
      <c r="Q69" s="20"/>
      <c r="R69" s="20"/>
      <c r="S69" s="20"/>
      <c r="T69" s="20"/>
      <c r="U69" s="20"/>
      <c r="V69" s="20">
        <v>1927039477</v>
      </c>
      <c r="W69" s="20">
        <v>1829641326</v>
      </c>
      <c r="X69" s="20"/>
      <c r="Y69" s="19"/>
      <c r="Z69" s="22">
        <v>3659282645</v>
      </c>
    </row>
    <row r="70" spans="1:26" ht="13.5" hidden="1">
      <c r="A70" s="38" t="s">
        <v>106</v>
      </c>
      <c r="B70" s="18">
        <v>2114411872</v>
      </c>
      <c r="C70" s="18"/>
      <c r="D70" s="19">
        <v>2372147822</v>
      </c>
      <c r="E70" s="20">
        <v>2372147822</v>
      </c>
      <c r="F70" s="20">
        <v>258643309</v>
      </c>
      <c r="G70" s="20">
        <v>276986505</v>
      </c>
      <c r="H70" s="20">
        <v>242354313</v>
      </c>
      <c r="I70" s="20">
        <v>777984127</v>
      </c>
      <c r="J70" s="20">
        <v>182951301</v>
      </c>
      <c r="K70" s="20">
        <v>187380200</v>
      </c>
      <c r="L70" s="20">
        <v>189091955</v>
      </c>
      <c r="M70" s="20">
        <v>559423456</v>
      </c>
      <c r="N70" s="20"/>
      <c r="O70" s="20"/>
      <c r="P70" s="20"/>
      <c r="Q70" s="20"/>
      <c r="R70" s="20"/>
      <c r="S70" s="20"/>
      <c r="T70" s="20"/>
      <c r="U70" s="20"/>
      <c r="V70" s="20">
        <v>1337407583</v>
      </c>
      <c r="W70" s="20">
        <v>1186073910</v>
      </c>
      <c r="X70" s="20"/>
      <c r="Y70" s="19"/>
      <c r="Z70" s="22">
        <v>2372147822</v>
      </c>
    </row>
    <row r="71" spans="1:26" ht="13.5" hidden="1">
      <c r="A71" s="38" t="s">
        <v>107</v>
      </c>
      <c r="B71" s="18">
        <v>704677592</v>
      </c>
      <c r="C71" s="18"/>
      <c r="D71" s="19">
        <v>889907554</v>
      </c>
      <c r="E71" s="20">
        <v>889907554</v>
      </c>
      <c r="F71" s="20">
        <v>80587613</v>
      </c>
      <c r="G71" s="20">
        <v>37712544</v>
      </c>
      <c r="H71" s="20">
        <v>75434021</v>
      </c>
      <c r="I71" s="20">
        <v>193734178</v>
      </c>
      <c r="J71" s="20">
        <v>42204506</v>
      </c>
      <c r="K71" s="20">
        <v>64280077</v>
      </c>
      <c r="L71" s="20">
        <v>66663987</v>
      </c>
      <c r="M71" s="20">
        <v>173148570</v>
      </c>
      <c r="N71" s="20"/>
      <c r="O71" s="20"/>
      <c r="P71" s="20"/>
      <c r="Q71" s="20"/>
      <c r="R71" s="20"/>
      <c r="S71" s="20"/>
      <c r="T71" s="20"/>
      <c r="U71" s="20"/>
      <c r="V71" s="20">
        <v>366882748</v>
      </c>
      <c r="W71" s="20">
        <v>444953778</v>
      </c>
      <c r="X71" s="20"/>
      <c r="Y71" s="19"/>
      <c r="Z71" s="22">
        <v>889907554</v>
      </c>
    </row>
    <row r="72" spans="1:26" ht="13.5" hidden="1">
      <c r="A72" s="38" t="s">
        <v>108</v>
      </c>
      <c r="B72" s="18">
        <v>300459124</v>
      </c>
      <c r="C72" s="18"/>
      <c r="D72" s="19">
        <v>275515570</v>
      </c>
      <c r="E72" s="20">
        <v>275515570</v>
      </c>
      <c r="F72" s="20">
        <v>27078450</v>
      </c>
      <c r="G72" s="20">
        <v>26636822</v>
      </c>
      <c r="H72" s="20">
        <v>26980369</v>
      </c>
      <c r="I72" s="20">
        <v>80695641</v>
      </c>
      <c r="J72" s="20">
        <v>27123579</v>
      </c>
      <c r="K72" s="20">
        <v>27131067</v>
      </c>
      <c r="L72" s="20">
        <v>26981715</v>
      </c>
      <c r="M72" s="20">
        <v>81236361</v>
      </c>
      <c r="N72" s="20"/>
      <c r="O72" s="20"/>
      <c r="P72" s="20"/>
      <c r="Q72" s="20"/>
      <c r="R72" s="20"/>
      <c r="S72" s="20"/>
      <c r="T72" s="20"/>
      <c r="U72" s="20"/>
      <c r="V72" s="20">
        <v>161932002</v>
      </c>
      <c r="W72" s="20">
        <v>137757786</v>
      </c>
      <c r="X72" s="20"/>
      <c r="Y72" s="19"/>
      <c r="Z72" s="22">
        <v>275515570</v>
      </c>
    </row>
    <row r="73" spans="1:26" ht="13.5" hidden="1">
      <c r="A73" s="38" t="s">
        <v>109</v>
      </c>
      <c r="B73" s="18">
        <v>109493016</v>
      </c>
      <c r="C73" s="18"/>
      <c r="D73" s="19">
        <v>121711699</v>
      </c>
      <c r="E73" s="20">
        <v>121711699</v>
      </c>
      <c r="F73" s="20">
        <v>10115101</v>
      </c>
      <c r="G73" s="20">
        <v>10114025</v>
      </c>
      <c r="H73" s="20">
        <v>10053556</v>
      </c>
      <c r="I73" s="20">
        <v>30282682</v>
      </c>
      <c r="J73" s="20">
        <v>10070574</v>
      </c>
      <c r="K73" s="20">
        <v>10090966</v>
      </c>
      <c r="L73" s="20">
        <v>10096442</v>
      </c>
      <c r="M73" s="20">
        <v>30257982</v>
      </c>
      <c r="N73" s="20"/>
      <c r="O73" s="20"/>
      <c r="P73" s="20"/>
      <c r="Q73" s="20"/>
      <c r="R73" s="20"/>
      <c r="S73" s="20"/>
      <c r="T73" s="20"/>
      <c r="U73" s="20"/>
      <c r="V73" s="20">
        <v>60540664</v>
      </c>
      <c r="W73" s="20">
        <v>60855852</v>
      </c>
      <c r="X73" s="20"/>
      <c r="Y73" s="19"/>
      <c r="Z73" s="22">
        <v>121711699</v>
      </c>
    </row>
    <row r="74" spans="1:26" ht="13.5" hidden="1">
      <c r="A74" s="38" t="s">
        <v>110</v>
      </c>
      <c r="B74" s="18">
        <v>617986</v>
      </c>
      <c r="C74" s="18"/>
      <c r="D74" s="19"/>
      <c r="E74" s="20"/>
      <c r="F74" s="20">
        <v>55880</v>
      </c>
      <c r="G74" s="20">
        <v>46514</v>
      </c>
      <c r="H74" s="20">
        <v>43057</v>
      </c>
      <c r="I74" s="20">
        <v>145451</v>
      </c>
      <c r="J74" s="20">
        <v>68082</v>
      </c>
      <c r="K74" s="20">
        <v>62947</v>
      </c>
      <c r="L74" s="20"/>
      <c r="M74" s="20">
        <v>131029</v>
      </c>
      <c r="N74" s="20"/>
      <c r="O74" s="20"/>
      <c r="P74" s="20"/>
      <c r="Q74" s="20"/>
      <c r="R74" s="20"/>
      <c r="S74" s="20"/>
      <c r="T74" s="20"/>
      <c r="U74" s="20"/>
      <c r="V74" s="20">
        <v>276480</v>
      </c>
      <c r="W74" s="20"/>
      <c r="X74" s="20"/>
      <c r="Y74" s="19"/>
      <c r="Z74" s="22"/>
    </row>
    <row r="75" spans="1:26" ht="13.5" hidden="1">
      <c r="A75" s="39" t="s">
        <v>111</v>
      </c>
      <c r="B75" s="27">
        <v>230883796</v>
      </c>
      <c r="C75" s="27"/>
      <c r="D75" s="28">
        <v>200787904</v>
      </c>
      <c r="E75" s="29">
        <v>200787904</v>
      </c>
      <c r="F75" s="29">
        <v>2215142</v>
      </c>
      <c r="G75" s="29">
        <v>23366539</v>
      </c>
      <c r="H75" s="29">
        <v>24030463</v>
      </c>
      <c r="I75" s="29">
        <v>49612144</v>
      </c>
      <c r="J75" s="29">
        <v>23071723</v>
      </c>
      <c r="K75" s="29">
        <v>25327639</v>
      </c>
      <c r="L75" s="29">
        <v>26671838</v>
      </c>
      <c r="M75" s="29">
        <v>75071200</v>
      </c>
      <c r="N75" s="29"/>
      <c r="O75" s="29"/>
      <c r="P75" s="29"/>
      <c r="Q75" s="29"/>
      <c r="R75" s="29"/>
      <c r="S75" s="29"/>
      <c r="T75" s="29"/>
      <c r="U75" s="29"/>
      <c r="V75" s="29">
        <v>124683344</v>
      </c>
      <c r="W75" s="29">
        <v>90095514</v>
      </c>
      <c r="X75" s="29"/>
      <c r="Y75" s="28"/>
      <c r="Z75" s="30">
        <v>200787904</v>
      </c>
    </row>
    <row r="76" spans="1:26" ht="13.5" hidden="1">
      <c r="A76" s="41" t="s">
        <v>113</v>
      </c>
      <c r="B76" s="31">
        <v>3874136366</v>
      </c>
      <c r="C76" s="31"/>
      <c r="D76" s="32">
        <v>4175573111</v>
      </c>
      <c r="E76" s="33">
        <v>4175573111</v>
      </c>
      <c r="F76" s="33">
        <v>417339551</v>
      </c>
      <c r="G76" s="33">
        <v>450900252</v>
      </c>
      <c r="H76" s="33">
        <v>400793831</v>
      </c>
      <c r="I76" s="33">
        <v>1269033634</v>
      </c>
      <c r="J76" s="33">
        <v>403385236</v>
      </c>
      <c r="K76" s="33">
        <v>396578589</v>
      </c>
      <c r="L76" s="33">
        <v>323838927</v>
      </c>
      <c r="M76" s="33">
        <v>1123802752</v>
      </c>
      <c r="N76" s="33"/>
      <c r="O76" s="33"/>
      <c r="P76" s="33"/>
      <c r="Q76" s="33"/>
      <c r="R76" s="33"/>
      <c r="S76" s="33"/>
      <c r="T76" s="33"/>
      <c r="U76" s="33"/>
      <c r="V76" s="33">
        <v>2392836386</v>
      </c>
      <c r="W76" s="33">
        <v>2005750045</v>
      </c>
      <c r="X76" s="33"/>
      <c r="Y76" s="32"/>
      <c r="Z76" s="34">
        <v>4175573111</v>
      </c>
    </row>
    <row r="77" spans="1:26" ht="13.5" hidden="1">
      <c r="A77" s="36" t="s">
        <v>31</v>
      </c>
      <c r="B77" s="18"/>
      <c r="C77" s="18"/>
      <c r="D77" s="19">
        <v>958288907</v>
      </c>
      <c r="E77" s="20">
        <v>958288907</v>
      </c>
      <c r="F77" s="20">
        <v>147444463</v>
      </c>
      <c r="G77" s="20">
        <v>83286895</v>
      </c>
      <c r="H77" s="20">
        <v>87286926</v>
      </c>
      <c r="I77" s="20">
        <v>318018284</v>
      </c>
      <c r="J77" s="20">
        <v>85361284</v>
      </c>
      <c r="K77" s="20">
        <v>121244728</v>
      </c>
      <c r="L77" s="20">
        <v>76936045</v>
      </c>
      <c r="M77" s="20">
        <v>283542057</v>
      </c>
      <c r="N77" s="20"/>
      <c r="O77" s="20"/>
      <c r="P77" s="20"/>
      <c r="Q77" s="20"/>
      <c r="R77" s="20"/>
      <c r="S77" s="20"/>
      <c r="T77" s="20"/>
      <c r="U77" s="20"/>
      <c r="V77" s="20">
        <v>601560341</v>
      </c>
      <c r="W77" s="20">
        <v>455187231</v>
      </c>
      <c r="X77" s="20"/>
      <c r="Y77" s="19"/>
      <c r="Z77" s="22">
        <v>958288907</v>
      </c>
    </row>
    <row r="78" spans="1:26" ht="13.5" hidden="1">
      <c r="A78" s="37" t="s">
        <v>32</v>
      </c>
      <c r="B78" s="18">
        <v>3645307251</v>
      </c>
      <c r="C78" s="18"/>
      <c r="D78" s="19">
        <v>3110390252</v>
      </c>
      <c r="E78" s="20">
        <v>3110390252</v>
      </c>
      <c r="F78" s="20">
        <v>267491386</v>
      </c>
      <c r="G78" s="20">
        <v>365006083</v>
      </c>
      <c r="H78" s="20">
        <v>310362464</v>
      </c>
      <c r="I78" s="20">
        <v>942859933</v>
      </c>
      <c r="J78" s="20">
        <v>314911012</v>
      </c>
      <c r="K78" s="20">
        <v>272209331</v>
      </c>
      <c r="L78" s="20">
        <v>244830199</v>
      </c>
      <c r="M78" s="20">
        <v>831950542</v>
      </c>
      <c r="N78" s="20"/>
      <c r="O78" s="20"/>
      <c r="P78" s="20"/>
      <c r="Q78" s="20"/>
      <c r="R78" s="20"/>
      <c r="S78" s="20"/>
      <c r="T78" s="20"/>
      <c r="U78" s="20"/>
      <c r="V78" s="20">
        <v>1774810475</v>
      </c>
      <c r="W78" s="20">
        <v>1489633261</v>
      </c>
      <c r="X78" s="20"/>
      <c r="Y78" s="19"/>
      <c r="Z78" s="22">
        <v>3110390252</v>
      </c>
    </row>
    <row r="79" spans="1:26" ht="13.5" hidden="1">
      <c r="A79" s="38" t="s">
        <v>106</v>
      </c>
      <c r="B79" s="18"/>
      <c r="C79" s="18"/>
      <c r="D79" s="19">
        <v>2016325651</v>
      </c>
      <c r="E79" s="20">
        <v>2016325651</v>
      </c>
      <c r="F79" s="20">
        <v>225709242</v>
      </c>
      <c r="G79" s="20">
        <v>309759399</v>
      </c>
      <c r="H79" s="20">
        <v>257630236</v>
      </c>
      <c r="I79" s="20">
        <v>793098877</v>
      </c>
      <c r="J79" s="20">
        <v>254360733</v>
      </c>
      <c r="K79" s="20">
        <v>214704503</v>
      </c>
      <c r="L79" s="20">
        <v>188739458</v>
      </c>
      <c r="M79" s="20">
        <v>657804694</v>
      </c>
      <c r="N79" s="20"/>
      <c r="O79" s="20"/>
      <c r="P79" s="20"/>
      <c r="Q79" s="20"/>
      <c r="R79" s="20"/>
      <c r="S79" s="20"/>
      <c r="T79" s="20"/>
      <c r="U79" s="20"/>
      <c r="V79" s="20">
        <v>1450903571</v>
      </c>
      <c r="W79" s="20">
        <v>962121056</v>
      </c>
      <c r="X79" s="20"/>
      <c r="Y79" s="19"/>
      <c r="Z79" s="22">
        <v>2016325651</v>
      </c>
    </row>
    <row r="80" spans="1:26" ht="13.5" hidden="1">
      <c r="A80" s="38" t="s">
        <v>107</v>
      </c>
      <c r="B80" s="18"/>
      <c r="C80" s="18"/>
      <c r="D80" s="19">
        <v>756421423</v>
      </c>
      <c r="E80" s="20">
        <v>756421423</v>
      </c>
      <c r="F80" s="20">
        <v>22380937</v>
      </c>
      <c r="G80" s="20">
        <v>29570224</v>
      </c>
      <c r="H80" s="20">
        <v>30041482</v>
      </c>
      <c r="I80" s="20">
        <v>81992643</v>
      </c>
      <c r="J80" s="20">
        <v>33861071</v>
      </c>
      <c r="K80" s="20">
        <v>31693247</v>
      </c>
      <c r="L80" s="20">
        <v>33200038</v>
      </c>
      <c r="M80" s="20">
        <v>98754356</v>
      </c>
      <c r="N80" s="20"/>
      <c r="O80" s="20"/>
      <c r="P80" s="20"/>
      <c r="Q80" s="20"/>
      <c r="R80" s="20"/>
      <c r="S80" s="20"/>
      <c r="T80" s="20"/>
      <c r="U80" s="20"/>
      <c r="V80" s="20">
        <v>180746999</v>
      </c>
      <c r="W80" s="20">
        <v>359300176</v>
      </c>
      <c r="X80" s="20"/>
      <c r="Y80" s="19"/>
      <c r="Z80" s="22">
        <v>756421423</v>
      </c>
    </row>
    <row r="81" spans="1:26" ht="13.5" hidden="1">
      <c r="A81" s="38" t="s">
        <v>108</v>
      </c>
      <c r="B81" s="18"/>
      <c r="C81" s="18"/>
      <c r="D81" s="19">
        <v>234188231</v>
      </c>
      <c r="E81" s="20">
        <v>234188231</v>
      </c>
      <c r="F81" s="20">
        <v>14084562</v>
      </c>
      <c r="G81" s="20">
        <v>18794231</v>
      </c>
      <c r="H81" s="20">
        <v>16586490</v>
      </c>
      <c r="I81" s="20">
        <v>49465283</v>
      </c>
      <c r="J81" s="20">
        <v>19410164</v>
      </c>
      <c r="K81" s="20">
        <v>18785446</v>
      </c>
      <c r="L81" s="20">
        <v>16608535</v>
      </c>
      <c r="M81" s="20">
        <v>54804145</v>
      </c>
      <c r="N81" s="20"/>
      <c r="O81" s="20"/>
      <c r="P81" s="20"/>
      <c r="Q81" s="20"/>
      <c r="R81" s="20"/>
      <c r="S81" s="20"/>
      <c r="T81" s="20"/>
      <c r="U81" s="20"/>
      <c r="V81" s="20">
        <v>104269428</v>
      </c>
      <c r="W81" s="20">
        <v>118029559</v>
      </c>
      <c r="X81" s="20"/>
      <c r="Y81" s="19"/>
      <c r="Z81" s="22">
        <v>234188231</v>
      </c>
    </row>
    <row r="82" spans="1:26" ht="13.5" hidden="1">
      <c r="A82" s="38" t="s">
        <v>109</v>
      </c>
      <c r="B82" s="18"/>
      <c r="C82" s="18"/>
      <c r="D82" s="19">
        <v>103454947</v>
      </c>
      <c r="E82" s="20">
        <v>103454947</v>
      </c>
      <c r="F82" s="20">
        <v>5316645</v>
      </c>
      <c r="G82" s="20">
        <v>6882229</v>
      </c>
      <c r="H82" s="20">
        <v>6104256</v>
      </c>
      <c r="I82" s="20">
        <v>18303130</v>
      </c>
      <c r="J82" s="20">
        <v>7279044</v>
      </c>
      <c r="K82" s="20">
        <v>7026135</v>
      </c>
      <c r="L82" s="20">
        <v>6282168</v>
      </c>
      <c r="M82" s="20">
        <v>20587347</v>
      </c>
      <c r="N82" s="20"/>
      <c r="O82" s="20"/>
      <c r="P82" s="20"/>
      <c r="Q82" s="20"/>
      <c r="R82" s="20"/>
      <c r="S82" s="20"/>
      <c r="T82" s="20"/>
      <c r="U82" s="20"/>
      <c r="V82" s="20">
        <v>38890477</v>
      </c>
      <c r="W82" s="20">
        <v>50182470</v>
      </c>
      <c r="X82" s="20"/>
      <c r="Y82" s="19"/>
      <c r="Z82" s="22">
        <v>103454947</v>
      </c>
    </row>
    <row r="83" spans="1:26" ht="13.5" hidden="1">
      <c r="A83" s="38" t="s">
        <v>110</v>
      </c>
      <c r="B83" s="18">
        <v>3645307251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228829115</v>
      </c>
      <c r="C84" s="27"/>
      <c r="D84" s="28">
        <v>106893952</v>
      </c>
      <c r="E84" s="29">
        <v>106893952</v>
      </c>
      <c r="F84" s="29">
        <v>2403702</v>
      </c>
      <c r="G84" s="29">
        <v>2607274</v>
      </c>
      <c r="H84" s="29">
        <v>3144441</v>
      </c>
      <c r="I84" s="29">
        <v>8155417</v>
      </c>
      <c r="J84" s="29">
        <v>3112940</v>
      </c>
      <c r="K84" s="29">
        <v>3124530</v>
      </c>
      <c r="L84" s="29">
        <v>2072683</v>
      </c>
      <c r="M84" s="29">
        <v>8310153</v>
      </c>
      <c r="N84" s="29"/>
      <c r="O84" s="29"/>
      <c r="P84" s="29"/>
      <c r="Q84" s="29"/>
      <c r="R84" s="29"/>
      <c r="S84" s="29"/>
      <c r="T84" s="29"/>
      <c r="U84" s="29"/>
      <c r="V84" s="29">
        <v>16465570</v>
      </c>
      <c r="W84" s="29">
        <v>60929553</v>
      </c>
      <c r="X84" s="29"/>
      <c r="Y84" s="28"/>
      <c r="Z84" s="30">
        <v>106893952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58953722</v>
      </c>
      <c r="C5" s="18">
        <v>0</v>
      </c>
      <c r="D5" s="58">
        <v>70608063</v>
      </c>
      <c r="E5" s="59">
        <v>70608063</v>
      </c>
      <c r="F5" s="59">
        <v>10735411</v>
      </c>
      <c r="G5" s="59">
        <v>5149532</v>
      </c>
      <c r="H5" s="59">
        <v>4779845</v>
      </c>
      <c r="I5" s="59">
        <v>20664788</v>
      </c>
      <c r="J5" s="59">
        <v>4811672</v>
      </c>
      <c r="K5" s="59">
        <v>4834485</v>
      </c>
      <c r="L5" s="59">
        <v>4832155</v>
      </c>
      <c r="M5" s="59">
        <v>14478312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35143100</v>
      </c>
      <c r="W5" s="59">
        <v>35304030</v>
      </c>
      <c r="X5" s="59">
        <v>-160930</v>
      </c>
      <c r="Y5" s="60">
        <v>-0.46</v>
      </c>
      <c r="Z5" s="61">
        <v>70608063</v>
      </c>
    </row>
    <row r="6" spans="1:26" ht="13.5">
      <c r="A6" s="57" t="s">
        <v>32</v>
      </c>
      <c r="B6" s="18">
        <v>390093488</v>
      </c>
      <c r="C6" s="18">
        <v>0</v>
      </c>
      <c r="D6" s="58">
        <v>501278974</v>
      </c>
      <c r="E6" s="59">
        <v>501278974</v>
      </c>
      <c r="F6" s="59">
        <v>36857120</v>
      </c>
      <c r="G6" s="59">
        <v>36936846</v>
      </c>
      <c r="H6" s="59">
        <v>39908073</v>
      </c>
      <c r="I6" s="59">
        <v>113702039</v>
      </c>
      <c r="J6" s="59">
        <v>31440921</v>
      </c>
      <c r="K6" s="59">
        <v>36711716</v>
      </c>
      <c r="L6" s="59">
        <v>31208632</v>
      </c>
      <c r="M6" s="59">
        <v>99361269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213063308</v>
      </c>
      <c r="W6" s="59">
        <v>250639512</v>
      </c>
      <c r="X6" s="59">
        <v>-37576204</v>
      </c>
      <c r="Y6" s="60">
        <v>-14.99</v>
      </c>
      <c r="Z6" s="61">
        <v>501278974</v>
      </c>
    </row>
    <row r="7" spans="1:26" ht="13.5">
      <c r="A7" s="57" t="s">
        <v>33</v>
      </c>
      <c r="B7" s="18">
        <v>1583081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168237000</v>
      </c>
      <c r="C8" s="18">
        <v>0</v>
      </c>
      <c r="D8" s="58">
        <v>188893240</v>
      </c>
      <c r="E8" s="59">
        <v>188893240</v>
      </c>
      <c r="F8" s="59">
        <v>77143000</v>
      </c>
      <c r="G8" s="59">
        <v>0</v>
      </c>
      <c r="H8" s="59">
        <v>0</v>
      </c>
      <c r="I8" s="59">
        <v>77143000</v>
      </c>
      <c r="J8" s="59">
        <v>0</v>
      </c>
      <c r="K8" s="59">
        <v>0</v>
      </c>
      <c r="L8" s="59">
        <v>61715000</v>
      </c>
      <c r="M8" s="59">
        <v>61715000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138858000</v>
      </c>
      <c r="W8" s="59">
        <v>64963716</v>
      </c>
      <c r="X8" s="59">
        <v>73894284</v>
      </c>
      <c r="Y8" s="60">
        <v>113.75</v>
      </c>
      <c r="Z8" s="61">
        <v>188893240</v>
      </c>
    </row>
    <row r="9" spans="1:26" ht="13.5">
      <c r="A9" s="57" t="s">
        <v>35</v>
      </c>
      <c r="B9" s="18">
        <v>46077662</v>
      </c>
      <c r="C9" s="18">
        <v>0</v>
      </c>
      <c r="D9" s="58">
        <v>46385910</v>
      </c>
      <c r="E9" s="59">
        <v>46385910</v>
      </c>
      <c r="F9" s="59">
        <v>2974634</v>
      </c>
      <c r="G9" s="59">
        <v>3877801</v>
      </c>
      <c r="H9" s="59">
        <v>3422323</v>
      </c>
      <c r="I9" s="59">
        <v>10274758</v>
      </c>
      <c r="J9" s="59">
        <v>2918206</v>
      </c>
      <c r="K9" s="59">
        <v>5145610</v>
      </c>
      <c r="L9" s="59">
        <v>2445033</v>
      </c>
      <c r="M9" s="59">
        <v>10508849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20783607</v>
      </c>
      <c r="W9" s="59">
        <v>23192928</v>
      </c>
      <c r="X9" s="59">
        <v>-2409321</v>
      </c>
      <c r="Y9" s="60">
        <v>-10.39</v>
      </c>
      <c r="Z9" s="61">
        <v>46385910</v>
      </c>
    </row>
    <row r="10" spans="1:26" ht="25.5">
      <c r="A10" s="62" t="s">
        <v>98</v>
      </c>
      <c r="B10" s="63">
        <f>SUM(B5:B9)</f>
        <v>664944953</v>
      </c>
      <c r="C10" s="63">
        <f>SUM(C5:C9)</f>
        <v>0</v>
      </c>
      <c r="D10" s="64">
        <f aca="true" t="shared" si="0" ref="D10:Z10">SUM(D5:D9)</f>
        <v>807166187</v>
      </c>
      <c r="E10" s="65">
        <f t="shared" si="0"/>
        <v>807166187</v>
      </c>
      <c r="F10" s="65">
        <f t="shared" si="0"/>
        <v>127710165</v>
      </c>
      <c r="G10" s="65">
        <f t="shared" si="0"/>
        <v>45964179</v>
      </c>
      <c r="H10" s="65">
        <f t="shared" si="0"/>
        <v>48110241</v>
      </c>
      <c r="I10" s="65">
        <f t="shared" si="0"/>
        <v>221784585</v>
      </c>
      <c r="J10" s="65">
        <f t="shared" si="0"/>
        <v>39170799</v>
      </c>
      <c r="K10" s="65">
        <f t="shared" si="0"/>
        <v>46691811</v>
      </c>
      <c r="L10" s="65">
        <f t="shared" si="0"/>
        <v>100200820</v>
      </c>
      <c r="M10" s="65">
        <f t="shared" si="0"/>
        <v>186063430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407848015</v>
      </c>
      <c r="W10" s="65">
        <f t="shared" si="0"/>
        <v>374100186</v>
      </c>
      <c r="X10" s="65">
        <f t="shared" si="0"/>
        <v>33747829</v>
      </c>
      <c r="Y10" s="66">
        <f>+IF(W10&lt;&gt;0,(X10/W10)*100,0)</f>
        <v>9.021067153385484</v>
      </c>
      <c r="Z10" s="67">
        <f t="shared" si="0"/>
        <v>807166187</v>
      </c>
    </row>
    <row r="11" spans="1:26" ht="13.5">
      <c r="A11" s="57" t="s">
        <v>36</v>
      </c>
      <c r="B11" s="18">
        <v>243804490</v>
      </c>
      <c r="C11" s="18">
        <v>0</v>
      </c>
      <c r="D11" s="58">
        <v>267548781</v>
      </c>
      <c r="E11" s="59">
        <v>267548781</v>
      </c>
      <c r="F11" s="59">
        <v>21327805</v>
      </c>
      <c r="G11" s="59">
        <v>22315150</v>
      </c>
      <c r="H11" s="59">
        <v>11632</v>
      </c>
      <c r="I11" s="59">
        <v>43654587</v>
      </c>
      <c r="J11" s="59">
        <v>42989379</v>
      </c>
      <c r="K11" s="59">
        <v>23137522</v>
      </c>
      <c r="L11" s="59">
        <v>46084685</v>
      </c>
      <c r="M11" s="59">
        <v>112211586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155866173</v>
      </c>
      <c r="W11" s="59">
        <v>133774392</v>
      </c>
      <c r="X11" s="59">
        <v>22091781</v>
      </c>
      <c r="Y11" s="60">
        <v>16.51</v>
      </c>
      <c r="Z11" s="61">
        <v>267548781</v>
      </c>
    </row>
    <row r="12" spans="1:26" ht="13.5">
      <c r="A12" s="57" t="s">
        <v>37</v>
      </c>
      <c r="B12" s="18">
        <v>18830517</v>
      </c>
      <c r="C12" s="18">
        <v>0</v>
      </c>
      <c r="D12" s="58">
        <v>18192324</v>
      </c>
      <c r="E12" s="59">
        <v>18192324</v>
      </c>
      <c r="F12" s="59">
        <v>1585776</v>
      </c>
      <c r="G12" s="59">
        <v>1616980</v>
      </c>
      <c r="H12" s="59">
        <v>13769</v>
      </c>
      <c r="I12" s="59">
        <v>3216525</v>
      </c>
      <c r="J12" s="59">
        <v>3062110</v>
      </c>
      <c r="K12" s="59">
        <v>1603072</v>
      </c>
      <c r="L12" s="59">
        <v>1578451</v>
      </c>
      <c r="M12" s="59">
        <v>6243633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9460158</v>
      </c>
      <c r="W12" s="59">
        <v>9096162</v>
      </c>
      <c r="X12" s="59">
        <v>363996</v>
      </c>
      <c r="Y12" s="60">
        <v>4</v>
      </c>
      <c r="Z12" s="61">
        <v>18192324</v>
      </c>
    </row>
    <row r="13" spans="1:26" ht="13.5">
      <c r="A13" s="57" t="s">
        <v>99</v>
      </c>
      <c r="B13" s="18">
        <v>112657848</v>
      </c>
      <c r="C13" s="18">
        <v>0</v>
      </c>
      <c r="D13" s="58">
        <v>32881142</v>
      </c>
      <c r="E13" s="59">
        <v>32881142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1440570</v>
      </c>
      <c r="X13" s="59">
        <v>-1440570</v>
      </c>
      <c r="Y13" s="60">
        <v>-100</v>
      </c>
      <c r="Z13" s="61">
        <v>32881142</v>
      </c>
    </row>
    <row r="14" spans="1:26" ht="13.5">
      <c r="A14" s="57" t="s">
        <v>38</v>
      </c>
      <c r="B14" s="18">
        <v>24140858</v>
      </c>
      <c r="C14" s="18">
        <v>0</v>
      </c>
      <c r="D14" s="58">
        <v>3140266</v>
      </c>
      <c r="E14" s="59">
        <v>3140266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3566</v>
      </c>
      <c r="L14" s="59">
        <v>3173</v>
      </c>
      <c r="M14" s="59">
        <v>6739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6739</v>
      </c>
      <c r="W14" s="59">
        <v>1570134</v>
      </c>
      <c r="X14" s="59">
        <v>-1563395</v>
      </c>
      <c r="Y14" s="60">
        <v>-99.57</v>
      </c>
      <c r="Z14" s="61">
        <v>3140266</v>
      </c>
    </row>
    <row r="15" spans="1:26" ht="13.5">
      <c r="A15" s="57" t="s">
        <v>39</v>
      </c>
      <c r="B15" s="18">
        <v>222310160</v>
      </c>
      <c r="C15" s="18">
        <v>0</v>
      </c>
      <c r="D15" s="58">
        <v>261942658</v>
      </c>
      <c r="E15" s="59">
        <v>261942658</v>
      </c>
      <c r="F15" s="59">
        <v>89428</v>
      </c>
      <c r="G15" s="59">
        <v>21796454</v>
      </c>
      <c r="H15" s="59">
        <v>625001</v>
      </c>
      <c r="I15" s="59">
        <v>22510883</v>
      </c>
      <c r="J15" s="59">
        <v>9739729</v>
      </c>
      <c r="K15" s="59">
        <v>8361457</v>
      </c>
      <c r="L15" s="59">
        <v>23251361</v>
      </c>
      <c r="M15" s="59">
        <v>41352547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63863430</v>
      </c>
      <c r="W15" s="59">
        <v>130971330</v>
      </c>
      <c r="X15" s="59">
        <v>-67107900</v>
      </c>
      <c r="Y15" s="60">
        <v>-51.24</v>
      </c>
      <c r="Z15" s="61">
        <v>261942658</v>
      </c>
    </row>
    <row r="16" spans="1:26" ht="13.5">
      <c r="A16" s="68" t="s">
        <v>40</v>
      </c>
      <c r="B16" s="18">
        <v>3423388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223800185</v>
      </c>
      <c r="C17" s="18">
        <v>0</v>
      </c>
      <c r="D17" s="58">
        <v>206867844</v>
      </c>
      <c r="E17" s="59">
        <v>206867844</v>
      </c>
      <c r="F17" s="59">
        <v>5050367</v>
      </c>
      <c r="G17" s="59">
        <v>5778939</v>
      </c>
      <c r="H17" s="59">
        <v>6616346</v>
      </c>
      <c r="I17" s="59">
        <v>17445652</v>
      </c>
      <c r="J17" s="59">
        <v>6104798</v>
      </c>
      <c r="K17" s="59">
        <v>7737287</v>
      </c>
      <c r="L17" s="59">
        <v>6753107</v>
      </c>
      <c r="M17" s="59">
        <v>20595192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38040844</v>
      </c>
      <c r="W17" s="59">
        <v>103433922</v>
      </c>
      <c r="X17" s="59">
        <v>-65393078</v>
      </c>
      <c r="Y17" s="60">
        <v>-63.22</v>
      </c>
      <c r="Z17" s="61">
        <v>206867844</v>
      </c>
    </row>
    <row r="18" spans="1:26" ht="13.5">
      <c r="A18" s="69" t="s">
        <v>42</v>
      </c>
      <c r="B18" s="70">
        <f>SUM(B11:B17)</f>
        <v>848967446</v>
      </c>
      <c r="C18" s="70">
        <f>SUM(C11:C17)</f>
        <v>0</v>
      </c>
      <c r="D18" s="71">
        <f aca="true" t="shared" si="1" ref="D18:Z18">SUM(D11:D17)</f>
        <v>790573015</v>
      </c>
      <c r="E18" s="72">
        <f t="shared" si="1"/>
        <v>790573015</v>
      </c>
      <c r="F18" s="72">
        <f t="shared" si="1"/>
        <v>28053376</v>
      </c>
      <c r="G18" s="72">
        <f t="shared" si="1"/>
        <v>51507523</v>
      </c>
      <c r="H18" s="72">
        <f t="shared" si="1"/>
        <v>7266748</v>
      </c>
      <c r="I18" s="72">
        <f t="shared" si="1"/>
        <v>86827647</v>
      </c>
      <c r="J18" s="72">
        <f t="shared" si="1"/>
        <v>61896016</v>
      </c>
      <c r="K18" s="72">
        <f t="shared" si="1"/>
        <v>40842904</v>
      </c>
      <c r="L18" s="72">
        <f t="shared" si="1"/>
        <v>77670777</v>
      </c>
      <c r="M18" s="72">
        <f t="shared" si="1"/>
        <v>180409697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267237344</v>
      </c>
      <c r="W18" s="72">
        <f t="shared" si="1"/>
        <v>380286510</v>
      </c>
      <c r="X18" s="72">
        <f t="shared" si="1"/>
        <v>-113049166</v>
      </c>
      <c r="Y18" s="66">
        <f>+IF(W18&lt;&gt;0,(X18/W18)*100,0)</f>
        <v>-29.72736687399193</v>
      </c>
      <c r="Z18" s="73">
        <f t="shared" si="1"/>
        <v>790573015</v>
      </c>
    </row>
    <row r="19" spans="1:26" ht="13.5">
      <c r="A19" s="69" t="s">
        <v>43</v>
      </c>
      <c r="B19" s="74">
        <f>+B10-B18</f>
        <v>-184022493</v>
      </c>
      <c r="C19" s="74">
        <f>+C10-C18</f>
        <v>0</v>
      </c>
      <c r="D19" s="75">
        <f aca="true" t="shared" si="2" ref="D19:Z19">+D10-D18</f>
        <v>16593172</v>
      </c>
      <c r="E19" s="76">
        <f t="shared" si="2"/>
        <v>16593172</v>
      </c>
      <c r="F19" s="76">
        <f t="shared" si="2"/>
        <v>99656789</v>
      </c>
      <c r="G19" s="76">
        <f t="shared" si="2"/>
        <v>-5543344</v>
      </c>
      <c r="H19" s="76">
        <f t="shared" si="2"/>
        <v>40843493</v>
      </c>
      <c r="I19" s="76">
        <f t="shared" si="2"/>
        <v>134956938</v>
      </c>
      <c r="J19" s="76">
        <f t="shared" si="2"/>
        <v>-22725217</v>
      </c>
      <c r="K19" s="76">
        <f t="shared" si="2"/>
        <v>5848907</v>
      </c>
      <c r="L19" s="76">
        <f t="shared" si="2"/>
        <v>22530043</v>
      </c>
      <c r="M19" s="76">
        <f t="shared" si="2"/>
        <v>5653733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140610671</v>
      </c>
      <c r="W19" s="76">
        <f>IF(E10=E18,0,W10-W18)</f>
        <v>-6186324</v>
      </c>
      <c r="X19" s="76">
        <f t="shared" si="2"/>
        <v>146796995</v>
      </c>
      <c r="Y19" s="77">
        <f>+IF(W19&lt;&gt;0,(X19/W19)*100,0)</f>
        <v>-2372.927686943005</v>
      </c>
      <c r="Z19" s="78">
        <f t="shared" si="2"/>
        <v>16593172</v>
      </c>
    </row>
    <row r="20" spans="1:26" ht="13.5">
      <c r="A20" s="57" t="s">
        <v>44</v>
      </c>
      <c r="B20" s="18">
        <v>73609000</v>
      </c>
      <c r="C20" s="18">
        <v>0</v>
      </c>
      <c r="D20" s="58">
        <v>49410000</v>
      </c>
      <c r="E20" s="59">
        <v>49410000</v>
      </c>
      <c r="F20" s="59">
        <v>0</v>
      </c>
      <c r="G20" s="59">
        <v>0</v>
      </c>
      <c r="H20" s="59">
        <v>-705</v>
      </c>
      <c r="I20" s="59">
        <v>-705</v>
      </c>
      <c r="J20" s="59">
        <v>0</v>
      </c>
      <c r="K20" s="59">
        <v>-605</v>
      </c>
      <c r="L20" s="59">
        <v>-1210</v>
      </c>
      <c r="M20" s="59">
        <v>-1815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-2520</v>
      </c>
      <c r="W20" s="59"/>
      <c r="X20" s="59">
        <v>-2520</v>
      </c>
      <c r="Y20" s="60">
        <v>0</v>
      </c>
      <c r="Z20" s="61">
        <v>49410000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-110413493</v>
      </c>
      <c r="C22" s="85">
        <f>SUM(C19:C21)</f>
        <v>0</v>
      </c>
      <c r="D22" s="86">
        <f aca="true" t="shared" si="3" ref="D22:Z22">SUM(D19:D21)</f>
        <v>66003172</v>
      </c>
      <c r="E22" s="87">
        <f t="shared" si="3"/>
        <v>66003172</v>
      </c>
      <c r="F22" s="87">
        <f t="shared" si="3"/>
        <v>99656789</v>
      </c>
      <c r="G22" s="87">
        <f t="shared" si="3"/>
        <v>-5543344</v>
      </c>
      <c r="H22" s="87">
        <f t="shared" si="3"/>
        <v>40842788</v>
      </c>
      <c r="I22" s="87">
        <f t="shared" si="3"/>
        <v>134956233</v>
      </c>
      <c r="J22" s="87">
        <f t="shared" si="3"/>
        <v>-22725217</v>
      </c>
      <c r="K22" s="87">
        <f t="shared" si="3"/>
        <v>5848302</v>
      </c>
      <c r="L22" s="87">
        <f t="shared" si="3"/>
        <v>22528833</v>
      </c>
      <c r="M22" s="87">
        <f t="shared" si="3"/>
        <v>5651918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140608151</v>
      </c>
      <c r="W22" s="87">
        <f t="shared" si="3"/>
        <v>-6186324</v>
      </c>
      <c r="X22" s="87">
        <f t="shared" si="3"/>
        <v>146794475</v>
      </c>
      <c r="Y22" s="88">
        <f>+IF(W22&lt;&gt;0,(X22/W22)*100,0)</f>
        <v>-2372.886951928156</v>
      </c>
      <c r="Z22" s="89">
        <f t="shared" si="3"/>
        <v>66003172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-110413493</v>
      </c>
      <c r="C24" s="74">
        <f>SUM(C22:C23)</f>
        <v>0</v>
      </c>
      <c r="D24" s="75">
        <f aca="true" t="shared" si="4" ref="D24:Z24">SUM(D22:D23)</f>
        <v>66003172</v>
      </c>
      <c r="E24" s="76">
        <f t="shared" si="4"/>
        <v>66003172</v>
      </c>
      <c r="F24" s="76">
        <f t="shared" si="4"/>
        <v>99656789</v>
      </c>
      <c r="G24" s="76">
        <f t="shared" si="4"/>
        <v>-5543344</v>
      </c>
      <c r="H24" s="76">
        <f t="shared" si="4"/>
        <v>40842788</v>
      </c>
      <c r="I24" s="76">
        <f t="shared" si="4"/>
        <v>134956233</v>
      </c>
      <c r="J24" s="76">
        <f t="shared" si="4"/>
        <v>-22725217</v>
      </c>
      <c r="K24" s="76">
        <f t="shared" si="4"/>
        <v>5848302</v>
      </c>
      <c r="L24" s="76">
        <f t="shared" si="4"/>
        <v>22528833</v>
      </c>
      <c r="M24" s="76">
        <f t="shared" si="4"/>
        <v>5651918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140608151</v>
      </c>
      <c r="W24" s="76">
        <f t="shared" si="4"/>
        <v>-6186324</v>
      </c>
      <c r="X24" s="76">
        <f t="shared" si="4"/>
        <v>146794475</v>
      </c>
      <c r="Y24" s="77">
        <f>+IF(W24&lt;&gt;0,(X24/W24)*100,0)</f>
        <v>-2372.886951928156</v>
      </c>
      <c r="Z24" s="78">
        <f t="shared" si="4"/>
        <v>66003172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68111046</v>
      </c>
      <c r="C27" s="21">
        <v>0</v>
      </c>
      <c r="D27" s="98">
        <v>66283400</v>
      </c>
      <c r="E27" s="99">
        <v>66283400</v>
      </c>
      <c r="F27" s="99">
        <v>2940308</v>
      </c>
      <c r="G27" s="99">
        <v>2940308</v>
      </c>
      <c r="H27" s="99">
        <v>4008010</v>
      </c>
      <c r="I27" s="99">
        <v>9888626</v>
      </c>
      <c r="J27" s="99">
        <v>6570642</v>
      </c>
      <c r="K27" s="99">
        <v>8715353</v>
      </c>
      <c r="L27" s="99">
        <v>3142048</v>
      </c>
      <c r="M27" s="99">
        <v>18428043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28316669</v>
      </c>
      <c r="W27" s="99">
        <v>33141700</v>
      </c>
      <c r="X27" s="99">
        <v>-4825031</v>
      </c>
      <c r="Y27" s="100">
        <v>-14.56</v>
      </c>
      <c r="Z27" s="101">
        <v>66283400</v>
      </c>
    </row>
    <row r="28" spans="1:26" ht="13.5">
      <c r="A28" s="102" t="s">
        <v>44</v>
      </c>
      <c r="B28" s="18">
        <v>68111046</v>
      </c>
      <c r="C28" s="18">
        <v>0</v>
      </c>
      <c r="D28" s="58">
        <v>51817323</v>
      </c>
      <c r="E28" s="59">
        <v>51817323</v>
      </c>
      <c r="F28" s="59">
        <v>2900041</v>
      </c>
      <c r="G28" s="59">
        <v>2900041</v>
      </c>
      <c r="H28" s="59">
        <v>3862476</v>
      </c>
      <c r="I28" s="59">
        <v>9662558</v>
      </c>
      <c r="J28" s="59">
        <v>6541861</v>
      </c>
      <c r="K28" s="59">
        <v>8709339</v>
      </c>
      <c r="L28" s="59">
        <v>2972805</v>
      </c>
      <c r="M28" s="59">
        <v>18224005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27886563</v>
      </c>
      <c r="W28" s="59">
        <v>25908662</v>
      </c>
      <c r="X28" s="59">
        <v>1977901</v>
      </c>
      <c r="Y28" s="60">
        <v>7.63</v>
      </c>
      <c r="Z28" s="61">
        <v>51817323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14466078</v>
      </c>
      <c r="E31" s="59">
        <v>14466078</v>
      </c>
      <c r="F31" s="59">
        <v>40267</v>
      </c>
      <c r="G31" s="59">
        <v>40267</v>
      </c>
      <c r="H31" s="59">
        <v>145534</v>
      </c>
      <c r="I31" s="59">
        <v>226068</v>
      </c>
      <c r="J31" s="59">
        <v>28781</v>
      </c>
      <c r="K31" s="59">
        <v>6014</v>
      </c>
      <c r="L31" s="59">
        <v>169243</v>
      </c>
      <c r="M31" s="59">
        <v>204038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430106</v>
      </c>
      <c r="W31" s="59">
        <v>7233039</v>
      </c>
      <c r="X31" s="59">
        <v>-6802933</v>
      </c>
      <c r="Y31" s="60">
        <v>-94.05</v>
      </c>
      <c r="Z31" s="61">
        <v>14466078</v>
      </c>
    </row>
    <row r="32" spans="1:26" ht="13.5">
      <c r="A32" s="69" t="s">
        <v>50</v>
      </c>
      <c r="B32" s="21">
        <f>SUM(B28:B31)</f>
        <v>68111046</v>
      </c>
      <c r="C32" s="21">
        <f>SUM(C28:C31)</f>
        <v>0</v>
      </c>
      <c r="D32" s="98">
        <f aca="true" t="shared" si="5" ref="D32:Z32">SUM(D28:D31)</f>
        <v>66283401</v>
      </c>
      <c r="E32" s="99">
        <f t="shared" si="5"/>
        <v>66283401</v>
      </c>
      <c r="F32" s="99">
        <f t="shared" si="5"/>
        <v>2940308</v>
      </c>
      <c r="G32" s="99">
        <f t="shared" si="5"/>
        <v>2940308</v>
      </c>
      <c r="H32" s="99">
        <f t="shared" si="5"/>
        <v>4008010</v>
      </c>
      <c r="I32" s="99">
        <f t="shared" si="5"/>
        <v>9888626</v>
      </c>
      <c r="J32" s="99">
        <f t="shared" si="5"/>
        <v>6570642</v>
      </c>
      <c r="K32" s="99">
        <f t="shared" si="5"/>
        <v>8715353</v>
      </c>
      <c r="L32" s="99">
        <f t="shared" si="5"/>
        <v>3142048</v>
      </c>
      <c r="M32" s="99">
        <f t="shared" si="5"/>
        <v>18428043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28316669</v>
      </c>
      <c r="W32" s="99">
        <f t="shared" si="5"/>
        <v>33141701</v>
      </c>
      <c r="X32" s="99">
        <f t="shared" si="5"/>
        <v>-4825032</v>
      </c>
      <c r="Y32" s="100">
        <f>+IF(W32&lt;&gt;0,(X32/W32)*100,0)</f>
        <v>-14.5587940703466</v>
      </c>
      <c r="Z32" s="101">
        <f t="shared" si="5"/>
        <v>66283401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167048517</v>
      </c>
      <c r="C35" s="18">
        <v>0</v>
      </c>
      <c r="D35" s="58">
        <v>125781977</v>
      </c>
      <c r="E35" s="59">
        <v>125781977</v>
      </c>
      <c r="F35" s="59">
        <v>19417674</v>
      </c>
      <c r="G35" s="59">
        <v>214662674</v>
      </c>
      <c r="H35" s="59">
        <v>219243763</v>
      </c>
      <c r="I35" s="59">
        <v>219243763</v>
      </c>
      <c r="J35" s="59">
        <v>211385722</v>
      </c>
      <c r="K35" s="59">
        <v>211016075</v>
      </c>
      <c r="L35" s="59">
        <v>0</v>
      </c>
      <c r="M35" s="59">
        <v>211016075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211016075</v>
      </c>
      <c r="W35" s="59">
        <v>62890989</v>
      </c>
      <c r="X35" s="59">
        <v>148125086</v>
      </c>
      <c r="Y35" s="60">
        <v>235.53</v>
      </c>
      <c r="Z35" s="61">
        <v>125781977</v>
      </c>
    </row>
    <row r="36" spans="1:26" ht="13.5">
      <c r="A36" s="57" t="s">
        <v>53</v>
      </c>
      <c r="B36" s="18">
        <v>2318353511</v>
      </c>
      <c r="C36" s="18">
        <v>0</v>
      </c>
      <c r="D36" s="58">
        <v>2406438511</v>
      </c>
      <c r="E36" s="59">
        <v>2406438511</v>
      </c>
      <c r="F36" s="59">
        <v>2940307</v>
      </c>
      <c r="G36" s="59">
        <v>2320655229</v>
      </c>
      <c r="H36" s="59">
        <v>2324663238</v>
      </c>
      <c r="I36" s="59">
        <v>2324663238</v>
      </c>
      <c r="J36" s="59">
        <v>2331112381</v>
      </c>
      <c r="K36" s="59">
        <v>2331115930</v>
      </c>
      <c r="L36" s="59">
        <v>0</v>
      </c>
      <c r="M36" s="59">
        <v>2331115930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2331115930</v>
      </c>
      <c r="W36" s="59">
        <v>1203219256</v>
      </c>
      <c r="X36" s="59">
        <v>1127896674</v>
      </c>
      <c r="Y36" s="60">
        <v>93.74</v>
      </c>
      <c r="Z36" s="61">
        <v>2406438511</v>
      </c>
    </row>
    <row r="37" spans="1:26" ht="13.5">
      <c r="A37" s="57" t="s">
        <v>54</v>
      </c>
      <c r="B37" s="18">
        <v>371668671</v>
      </c>
      <c r="C37" s="18">
        <v>0</v>
      </c>
      <c r="D37" s="58">
        <v>309579402</v>
      </c>
      <c r="E37" s="59">
        <v>309579402</v>
      </c>
      <c r="F37" s="59">
        <v>-77137922</v>
      </c>
      <c r="G37" s="59">
        <v>382157890</v>
      </c>
      <c r="H37" s="59">
        <v>350532747</v>
      </c>
      <c r="I37" s="59">
        <v>350532747</v>
      </c>
      <c r="J37" s="59">
        <v>371704930</v>
      </c>
      <c r="K37" s="59">
        <v>375857968</v>
      </c>
      <c r="L37" s="59">
        <v>0</v>
      </c>
      <c r="M37" s="59">
        <v>375857968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375857968</v>
      </c>
      <c r="W37" s="59">
        <v>154789701</v>
      </c>
      <c r="X37" s="59">
        <v>221068267</v>
      </c>
      <c r="Y37" s="60">
        <v>142.82</v>
      </c>
      <c r="Z37" s="61">
        <v>309579402</v>
      </c>
    </row>
    <row r="38" spans="1:26" ht="13.5">
      <c r="A38" s="57" t="s">
        <v>55</v>
      </c>
      <c r="B38" s="18">
        <v>113599821</v>
      </c>
      <c r="C38" s="18">
        <v>0</v>
      </c>
      <c r="D38" s="58">
        <v>58081477</v>
      </c>
      <c r="E38" s="59">
        <v>58081477</v>
      </c>
      <c r="F38" s="59">
        <v>-166017</v>
      </c>
      <c r="G38" s="59">
        <v>58851004</v>
      </c>
      <c r="H38" s="59">
        <v>58612197</v>
      </c>
      <c r="I38" s="59">
        <v>58612197</v>
      </c>
      <c r="J38" s="59">
        <v>58426332</v>
      </c>
      <c r="K38" s="59">
        <v>58426332</v>
      </c>
      <c r="L38" s="59">
        <v>0</v>
      </c>
      <c r="M38" s="59">
        <v>58426332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58426332</v>
      </c>
      <c r="W38" s="59">
        <v>29040739</v>
      </c>
      <c r="X38" s="59">
        <v>29385593</v>
      </c>
      <c r="Y38" s="60">
        <v>101.19</v>
      </c>
      <c r="Z38" s="61">
        <v>58081477</v>
      </c>
    </row>
    <row r="39" spans="1:26" ht="13.5">
      <c r="A39" s="57" t="s">
        <v>56</v>
      </c>
      <c r="B39" s="18">
        <v>2000133536</v>
      </c>
      <c r="C39" s="18">
        <v>0</v>
      </c>
      <c r="D39" s="58">
        <v>2164559609</v>
      </c>
      <c r="E39" s="59">
        <v>2164559609</v>
      </c>
      <c r="F39" s="59">
        <v>99661919</v>
      </c>
      <c r="G39" s="59">
        <v>2094309011</v>
      </c>
      <c r="H39" s="59">
        <v>2134762056</v>
      </c>
      <c r="I39" s="59">
        <v>2134762056</v>
      </c>
      <c r="J39" s="59">
        <v>2112366840</v>
      </c>
      <c r="K39" s="59">
        <v>2107847705</v>
      </c>
      <c r="L39" s="59">
        <v>0</v>
      </c>
      <c r="M39" s="59">
        <v>2107847705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2107847705</v>
      </c>
      <c r="W39" s="59">
        <v>1082279805</v>
      </c>
      <c r="X39" s="59">
        <v>1025567900</v>
      </c>
      <c r="Y39" s="60">
        <v>94.76</v>
      </c>
      <c r="Z39" s="61">
        <v>2164559609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68586761</v>
      </c>
      <c r="C42" s="18">
        <v>0</v>
      </c>
      <c r="D42" s="58">
        <v>63699410</v>
      </c>
      <c r="E42" s="59">
        <v>63699410</v>
      </c>
      <c r="F42" s="59">
        <v>29467023</v>
      </c>
      <c r="G42" s="59">
        <v>-3025346</v>
      </c>
      <c r="H42" s="59">
        <v>-4790534</v>
      </c>
      <c r="I42" s="59">
        <v>21651143</v>
      </c>
      <c r="J42" s="59">
        <v>6012455</v>
      </c>
      <c r="K42" s="59">
        <v>-2726835</v>
      </c>
      <c r="L42" s="59">
        <v>30137358</v>
      </c>
      <c r="M42" s="59">
        <v>33422978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55074121</v>
      </c>
      <c r="W42" s="59">
        <v>67870050</v>
      </c>
      <c r="X42" s="59">
        <v>-12795929</v>
      </c>
      <c r="Y42" s="60">
        <v>-18.85</v>
      </c>
      <c r="Z42" s="61">
        <v>63699410</v>
      </c>
    </row>
    <row r="43" spans="1:26" ht="13.5">
      <c r="A43" s="57" t="s">
        <v>59</v>
      </c>
      <c r="B43" s="18">
        <v>-68111036</v>
      </c>
      <c r="C43" s="18">
        <v>0</v>
      </c>
      <c r="D43" s="58">
        <v>-49410000</v>
      </c>
      <c r="E43" s="59">
        <v>-49410000</v>
      </c>
      <c r="F43" s="59">
        <v>-2940306</v>
      </c>
      <c r="G43" s="59">
        <v>-4392988</v>
      </c>
      <c r="H43" s="59">
        <v>-4008009</v>
      </c>
      <c r="I43" s="59">
        <v>-11341303</v>
      </c>
      <c r="J43" s="59">
        <v>-6570641</v>
      </c>
      <c r="K43" s="59">
        <v>-2555424</v>
      </c>
      <c r="L43" s="59">
        <v>0</v>
      </c>
      <c r="M43" s="59">
        <v>-9126065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-20467368</v>
      </c>
      <c r="W43" s="59"/>
      <c r="X43" s="59">
        <v>-20467368</v>
      </c>
      <c r="Y43" s="60">
        <v>0</v>
      </c>
      <c r="Z43" s="61">
        <v>-49410000</v>
      </c>
    </row>
    <row r="44" spans="1:26" ht="13.5">
      <c r="A44" s="57" t="s">
        <v>60</v>
      </c>
      <c r="B44" s="18">
        <v>-372345</v>
      </c>
      <c r="C44" s="18">
        <v>0</v>
      </c>
      <c r="D44" s="58">
        <v>-3200000</v>
      </c>
      <c r="E44" s="59">
        <v>-3200000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-800000</v>
      </c>
      <c r="X44" s="59">
        <v>800000</v>
      </c>
      <c r="Y44" s="60">
        <v>-100</v>
      </c>
      <c r="Z44" s="61">
        <v>-3200000</v>
      </c>
    </row>
    <row r="45" spans="1:26" ht="13.5">
      <c r="A45" s="69" t="s">
        <v>61</v>
      </c>
      <c r="B45" s="21">
        <v>5249116</v>
      </c>
      <c r="C45" s="21">
        <v>0</v>
      </c>
      <c r="D45" s="98">
        <v>11668410</v>
      </c>
      <c r="E45" s="99">
        <v>11668410</v>
      </c>
      <c r="F45" s="99">
        <v>31280662</v>
      </c>
      <c r="G45" s="99">
        <v>23862328</v>
      </c>
      <c r="H45" s="99">
        <v>15063785</v>
      </c>
      <c r="I45" s="99">
        <v>15063785</v>
      </c>
      <c r="J45" s="99">
        <v>14505599</v>
      </c>
      <c r="K45" s="99">
        <v>9223340</v>
      </c>
      <c r="L45" s="99">
        <v>39360698</v>
      </c>
      <c r="M45" s="99">
        <v>39360698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39360698</v>
      </c>
      <c r="W45" s="99">
        <v>67649050</v>
      </c>
      <c r="X45" s="99">
        <v>-28288352</v>
      </c>
      <c r="Y45" s="100">
        <v>-41.82</v>
      </c>
      <c r="Z45" s="101">
        <v>11668410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39185829</v>
      </c>
      <c r="C49" s="51">
        <v>0</v>
      </c>
      <c r="D49" s="128">
        <v>24000185</v>
      </c>
      <c r="E49" s="53">
        <v>16372074</v>
      </c>
      <c r="F49" s="53">
        <v>0</v>
      </c>
      <c r="G49" s="53">
        <v>0</v>
      </c>
      <c r="H49" s="53">
        <v>0</v>
      </c>
      <c r="I49" s="53">
        <v>561261175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640819263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24061555</v>
      </c>
      <c r="C51" s="51">
        <v>0</v>
      </c>
      <c r="D51" s="128">
        <v>25860021</v>
      </c>
      <c r="E51" s="53">
        <v>63686672</v>
      </c>
      <c r="F51" s="53">
        <v>0</v>
      </c>
      <c r="G51" s="53">
        <v>0</v>
      </c>
      <c r="H51" s="53">
        <v>0</v>
      </c>
      <c r="I51" s="53">
        <v>56057632</v>
      </c>
      <c r="J51" s="53">
        <v>0</v>
      </c>
      <c r="K51" s="53">
        <v>0</v>
      </c>
      <c r="L51" s="53">
        <v>0</v>
      </c>
      <c r="M51" s="53">
        <v>23006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1577969</v>
      </c>
      <c r="W51" s="53">
        <v>0</v>
      </c>
      <c r="X51" s="53">
        <v>163114332</v>
      </c>
      <c r="Y51" s="53">
        <v>334381187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93.95454579943856</v>
      </c>
      <c r="C58" s="5">
        <f>IF(C67=0,0,+(C76/C67)*100)</f>
        <v>0</v>
      </c>
      <c r="D58" s="6">
        <f aca="true" t="shared" si="6" ref="D58:Z58">IF(D67=0,0,+(D76/D67)*100)</f>
        <v>86.97544203175266</v>
      </c>
      <c r="E58" s="7">
        <f t="shared" si="6"/>
        <v>86.97544203175266</v>
      </c>
      <c r="F58" s="7">
        <f t="shared" si="6"/>
        <v>67.29820571167306</v>
      </c>
      <c r="G58" s="7">
        <f t="shared" si="6"/>
        <v>68.42490634929045</v>
      </c>
      <c r="H58" s="7">
        <f t="shared" si="6"/>
        <v>67.07108546322476</v>
      </c>
      <c r="I58" s="7">
        <f t="shared" si="6"/>
        <v>67.57618024945438</v>
      </c>
      <c r="J58" s="7">
        <f t="shared" si="6"/>
        <v>95.19231233540097</v>
      </c>
      <c r="K58" s="7">
        <f t="shared" si="6"/>
        <v>80.10737387125326</v>
      </c>
      <c r="L58" s="7">
        <f t="shared" si="6"/>
        <v>77.60332829997307</v>
      </c>
      <c r="M58" s="7">
        <f t="shared" si="6"/>
        <v>84.12515260761865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75.20891794779033</v>
      </c>
      <c r="W58" s="7">
        <f t="shared" si="6"/>
        <v>85.30497395973514</v>
      </c>
      <c r="X58" s="7">
        <f t="shared" si="6"/>
        <v>0</v>
      </c>
      <c r="Y58" s="7">
        <f t="shared" si="6"/>
        <v>0</v>
      </c>
      <c r="Z58" s="8">
        <f t="shared" si="6"/>
        <v>86.97544203175266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89.99963644378688</v>
      </c>
      <c r="E59" s="10">
        <f t="shared" si="7"/>
        <v>89.99963644378688</v>
      </c>
      <c r="F59" s="10">
        <f t="shared" si="7"/>
        <v>24.872182350540655</v>
      </c>
      <c r="G59" s="10">
        <f t="shared" si="7"/>
        <v>61.01762257230365</v>
      </c>
      <c r="H59" s="10">
        <f t="shared" si="7"/>
        <v>95.51205112299667</v>
      </c>
      <c r="I59" s="10">
        <f t="shared" si="7"/>
        <v>50.21866665169756</v>
      </c>
      <c r="J59" s="10">
        <f t="shared" si="7"/>
        <v>60.60030692033871</v>
      </c>
      <c r="K59" s="10">
        <f t="shared" si="7"/>
        <v>56.90895721054052</v>
      </c>
      <c r="L59" s="10">
        <f t="shared" si="7"/>
        <v>147.98420166571645</v>
      </c>
      <c r="M59" s="10">
        <f t="shared" si="7"/>
        <v>88.5322059643417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66.00314144170548</v>
      </c>
      <c r="W59" s="10">
        <f t="shared" si="7"/>
        <v>90.00672161223521</v>
      </c>
      <c r="X59" s="10">
        <f t="shared" si="7"/>
        <v>0</v>
      </c>
      <c r="Y59" s="10">
        <f t="shared" si="7"/>
        <v>0</v>
      </c>
      <c r="Z59" s="11">
        <f t="shared" si="7"/>
        <v>89.99963644378688</v>
      </c>
    </row>
    <row r="60" spans="1:26" ht="13.5">
      <c r="A60" s="37" t="s">
        <v>32</v>
      </c>
      <c r="B60" s="12">
        <f t="shared" si="7"/>
        <v>107.40715210298512</v>
      </c>
      <c r="C60" s="12">
        <f t="shared" si="7"/>
        <v>0</v>
      </c>
      <c r="D60" s="3">
        <f t="shared" si="7"/>
        <v>88.00736373993617</v>
      </c>
      <c r="E60" s="13">
        <f t="shared" si="7"/>
        <v>88.00736373993617</v>
      </c>
      <c r="F60" s="13">
        <f t="shared" si="7"/>
        <v>82.49130425817319</v>
      </c>
      <c r="G60" s="13">
        <f t="shared" si="7"/>
        <v>72.75475821622669</v>
      </c>
      <c r="H60" s="13">
        <f t="shared" si="7"/>
        <v>66.81746572930244</v>
      </c>
      <c r="I60" s="13">
        <f t="shared" si="7"/>
        <v>73.8269917921173</v>
      </c>
      <c r="J60" s="13">
        <f t="shared" si="7"/>
        <v>106.28792966974471</v>
      </c>
      <c r="K60" s="13">
        <f t="shared" si="7"/>
        <v>87.05783733999249</v>
      </c>
      <c r="L60" s="13">
        <f t="shared" si="7"/>
        <v>71.69289893898585</v>
      </c>
      <c r="M60" s="13">
        <f t="shared" si="7"/>
        <v>88.31680984267622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80.58426371564643</v>
      </c>
      <c r="W60" s="13">
        <f t="shared" si="7"/>
        <v>88.00609618167466</v>
      </c>
      <c r="X60" s="13">
        <f t="shared" si="7"/>
        <v>0</v>
      </c>
      <c r="Y60" s="13">
        <f t="shared" si="7"/>
        <v>0</v>
      </c>
      <c r="Z60" s="14">
        <f t="shared" si="7"/>
        <v>88.00736373993617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95</v>
      </c>
      <c r="E61" s="13">
        <f t="shared" si="7"/>
        <v>95</v>
      </c>
      <c r="F61" s="13">
        <f t="shared" si="7"/>
        <v>85.50539288182276</v>
      </c>
      <c r="G61" s="13">
        <f t="shared" si="7"/>
        <v>88.36933689979946</v>
      </c>
      <c r="H61" s="13">
        <f t="shared" si="7"/>
        <v>96.70829172431029</v>
      </c>
      <c r="I61" s="13">
        <f t="shared" si="7"/>
        <v>90.016791838972</v>
      </c>
      <c r="J61" s="13">
        <f t="shared" si="7"/>
        <v>120.93443456874044</v>
      </c>
      <c r="K61" s="13">
        <f t="shared" si="7"/>
        <v>99.99999575672885</v>
      </c>
      <c r="L61" s="13">
        <f t="shared" si="7"/>
        <v>86.31298305109338</v>
      </c>
      <c r="M61" s="13">
        <f t="shared" si="7"/>
        <v>102.66943570841602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96.1045158826107</v>
      </c>
      <c r="W61" s="13">
        <f t="shared" si="7"/>
        <v>94.99891165889053</v>
      </c>
      <c r="X61" s="13">
        <f t="shared" si="7"/>
        <v>0</v>
      </c>
      <c r="Y61" s="13">
        <f t="shared" si="7"/>
        <v>0</v>
      </c>
      <c r="Z61" s="14">
        <f t="shared" si="7"/>
        <v>95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79.99986500214196</v>
      </c>
      <c r="E62" s="13">
        <f t="shared" si="7"/>
        <v>79.99986500214196</v>
      </c>
      <c r="F62" s="13">
        <f t="shared" si="7"/>
        <v>41.84639463700773</v>
      </c>
      <c r="G62" s="13">
        <f t="shared" si="7"/>
        <v>36.03100119607412</v>
      </c>
      <c r="H62" s="13">
        <f t="shared" si="7"/>
        <v>17.92858595727228</v>
      </c>
      <c r="I62" s="13">
        <f t="shared" si="7"/>
        <v>29.349006063848414</v>
      </c>
      <c r="J62" s="13">
        <f t="shared" si="7"/>
        <v>73.39186507670125</v>
      </c>
      <c r="K62" s="13">
        <f t="shared" si="7"/>
        <v>56.86650495837331</v>
      </c>
      <c r="L62" s="13">
        <f t="shared" si="7"/>
        <v>43.97877155318298</v>
      </c>
      <c r="M62" s="13">
        <f t="shared" si="7"/>
        <v>56.95261703166541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40.27128659658699</v>
      </c>
      <c r="W62" s="13">
        <f t="shared" si="7"/>
        <v>80.00157968110993</v>
      </c>
      <c r="X62" s="13">
        <f t="shared" si="7"/>
        <v>0</v>
      </c>
      <c r="Y62" s="13">
        <f t="shared" si="7"/>
        <v>0</v>
      </c>
      <c r="Z62" s="14">
        <f t="shared" si="7"/>
        <v>79.99986500214196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71.00297986846844</v>
      </c>
      <c r="E63" s="13">
        <f t="shared" si="7"/>
        <v>71.00297986846844</v>
      </c>
      <c r="F63" s="13">
        <f t="shared" si="7"/>
        <v>124.5734983363149</v>
      </c>
      <c r="G63" s="13">
        <f t="shared" si="7"/>
        <v>62.14775742670378</v>
      </c>
      <c r="H63" s="13">
        <f t="shared" si="7"/>
        <v>54.15609756962745</v>
      </c>
      <c r="I63" s="13">
        <f t="shared" si="7"/>
        <v>80.30761498535604</v>
      </c>
      <c r="J63" s="13">
        <f t="shared" si="7"/>
        <v>82.68521490759727</v>
      </c>
      <c r="K63" s="13">
        <f t="shared" si="7"/>
        <v>85.47611004189373</v>
      </c>
      <c r="L63" s="13">
        <f t="shared" si="7"/>
        <v>48.31253337646753</v>
      </c>
      <c r="M63" s="13">
        <f t="shared" si="7"/>
        <v>72.17565314833733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76.25634172110142</v>
      </c>
      <c r="W63" s="13">
        <f t="shared" si="7"/>
        <v>70.98956882710634</v>
      </c>
      <c r="X63" s="13">
        <f t="shared" si="7"/>
        <v>0</v>
      </c>
      <c r="Y63" s="13">
        <f t="shared" si="7"/>
        <v>0</v>
      </c>
      <c r="Z63" s="14">
        <f t="shared" si="7"/>
        <v>71.00297986846844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73.99634562075221</v>
      </c>
      <c r="E64" s="13">
        <f t="shared" si="7"/>
        <v>73.99634562075221</v>
      </c>
      <c r="F64" s="13">
        <f t="shared" si="7"/>
        <v>106.07254823899868</v>
      </c>
      <c r="G64" s="13">
        <f t="shared" si="7"/>
        <v>58.60256552701476</v>
      </c>
      <c r="H64" s="13">
        <f t="shared" si="7"/>
        <v>53.22907263891208</v>
      </c>
      <c r="I64" s="13">
        <f t="shared" si="7"/>
        <v>72.63979462424207</v>
      </c>
      <c r="J64" s="13">
        <f t="shared" si="7"/>
        <v>70.99638725939946</v>
      </c>
      <c r="K64" s="13">
        <f t="shared" si="7"/>
        <v>54.83589950869019</v>
      </c>
      <c r="L64" s="13">
        <f t="shared" si="7"/>
        <v>48.200694626298436</v>
      </c>
      <c r="M64" s="13">
        <f t="shared" si="7"/>
        <v>58.029088162304156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65.33243903810789</v>
      </c>
      <c r="W64" s="13">
        <f t="shared" si="7"/>
        <v>73.99782817081754</v>
      </c>
      <c r="X64" s="13">
        <f t="shared" si="7"/>
        <v>0</v>
      </c>
      <c r="Y64" s="13">
        <f t="shared" si="7"/>
        <v>0</v>
      </c>
      <c r="Z64" s="14">
        <f t="shared" si="7"/>
        <v>73.99634562075221</v>
      </c>
    </row>
    <row r="65" spans="1:26" ht="13.5">
      <c r="A65" s="38" t="s">
        <v>110</v>
      </c>
      <c r="B65" s="12">
        <f t="shared" si="7"/>
        <v>107.40715210298512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107.2018893369633</v>
      </c>
      <c r="C66" s="15">
        <f t="shared" si="7"/>
        <v>0</v>
      </c>
      <c r="D66" s="4">
        <f t="shared" si="7"/>
        <v>49.99911203762775</v>
      </c>
      <c r="E66" s="16">
        <f t="shared" si="7"/>
        <v>49.99911203762775</v>
      </c>
      <c r="F66" s="16">
        <f t="shared" si="7"/>
        <v>13.247825455117157</v>
      </c>
      <c r="G66" s="16">
        <f t="shared" si="7"/>
        <v>5.230156135680817</v>
      </c>
      <c r="H66" s="16">
        <f t="shared" si="7"/>
        <v>4.569287161596608</v>
      </c>
      <c r="I66" s="16">
        <f t="shared" si="7"/>
        <v>7.642998178718484</v>
      </c>
      <c r="J66" s="16">
        <f t="shared" si="7"/>
        <v>6.603181633632303</v>
      </c>
      <c r="K66" s="16">
        <f t="shared" si="7"/>
        <v>9.44286573347307</v>
      </c>
      <c r="L66" s="16">
        <f t="shared" si="7"/>
        <v>4.553557515212163</v>
      </c>
      <c r="M66" s="16">
        <f t="shared" si="7"/>
        <v>6.825309737675152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7.2226700296485005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49.99911203762775</v>
      </c>
    </row>
    <row r="67" spans="1:26" ht="13.5" hidden="1">
      <c r="A67" s="40" t="s">
        <v>112</v>
      </c>
      <c r="B67" s="23">
        <v>471028678</v>
      </c>
      <c r="C67" s="23"/>
      <c r="D67" s="24">
        <v>591651388</v>
      </c>
      <c r="E67" s="25">
        <v>591651388</v>
      </c>
      <c r="F67" s="25">
        <v>49526154</v>
      </c>
      <c r="G67" s="25">
        <v>44013548</v>
      </c>
      <c r="H67" s="25">
        <v>46701011</v>
      </c>
      <c r="I67" s="25">
        <v>140240713</v>
      </c>
      <c r="J67" s="25">
        <v>38311661</v>
      </c>
      <c r="K67" s="25">
        <v>43570004</v>
      </c>
      <c r="L67" s="25">
        <v>38171319</v>
      </c>
      <c r="M67" s="25">
        <v>120052984</v>
      </c>
      <c r="N67" s="25"/>
      <c r="O67" s="25"/>
      <c r="P67" s="25"/>
      <c r="Q67" s="25"/>
      <c r="R67" s="25"/>
      <c r="S67" s="25"/>
      <c r="T67" s="25"/>
      <c r="U67" s="25"/>
      <c r="V67" s="25">
        <v>260293697</v>
      </c>
      <c r="W67" s="25">
        <v>295825716</v>
      </c>
      <c r="X67" s="25"/>
      <c r="Y67" s="24"/>
      <c r="Z67" s="26">
        <v>591651388</v>
      </c>
    </row>
    <row r="68" spans="1:26" ht="13.5" hidden="1">
      <c r="A68" s="36" t="s">
        <v>31</v>
      </c>
      <c r="B68" s="18">
        <v>58953722</v>
      </c>
      <c r="C68" s="18"/>
      <c r="D68" s="19">
        <v>70608063</v>
      </c>
      <c r="E68" s="20">
        <v>70608063</v>
      </c>
      <c r="F68" s="20">
        <v>10735411</v>
      </c>
      <c r="G68" s="20">
        <v>5149532</v>
      </c>
      <c r="H68" s="20">
        <v>4779845</v>
      </c>
      <c r="I68" s="20">
        <v>20664788</v>
      </c>
      <c r="J68" s="20">
        <v>4811672</v>
      </c>
      <c r="K68" s="20">
        <v>4834485</v>
      </c>
      <c r="L68" s="20">
        <v>4832155</v>
      </c>
      <c r="M68" s="20">
        <v>14478312</v>
      </c>
      <c r="N68" s="20"/>
      <c r="O68" s="20"/>
      <c r="P68" s="20"/>
      <c r="Q68" s="20"/>
      <c r="R68" s="20"/>
      <c r="S68" s="20"/>
      <c r="T68" s="20"/>
      <c r="U68" s="20"/>
      <c r="V68" s="20">
        <v>35143100</v>
      </c>
      <c r="W68" s="20">
        <v>35304030</v>
      </c>
      <c r="X68" s="20"/>
      <c r="Y68" s="19"/>
      <c r="Z68" s="22">
        <v>70608063</v>
      </c>
    </row>
    <row r="69" spans="1:26" ht="13.5" hidden="1">
      <c r="A69" s="37" t="s">
        <v>32</v>
      </c>
      <c r="B69" s="18">
        <v>390093488</v>
      </c>
      <c r="C69" s="18"/>
      <c r="D69" s="19">
        <v>501278974</v>
      </c>
      <c r="E69" s="20">
        <v>501278974</v>
      </c>
      <c r="F69" s="20">
        <v>36857120</v>
      </c>
      <c r="G69" s="20">
        <v>36936846</v>
      </c>
      <c r="H69" s="20">
        <v>39908073</v>
      </c>
      <c r="I69" s="20">
        <v>113702039</v>
      </c>
      <c r="J69" s="20">
        <v>31440921</v>
      </c>
      <c r="K69" s="20">
        <v>36711716</v>
      </c>
      <c r="L69" s="20">
        <v>31208632</v>
      </c>
      <c r="M69" s="20">
        <v>99361269</v>
      </c>
      <c r="N69" s="20"/>
      <c r="O69" s="20"/>
      <c r="P69" s="20"/>
      <c r="Q69" s="20"/>
      <c r="R69" s="20"/>
      <c r="S69" s="20"/>
      <c r="T69" s="20"/>
      <c r="U69" s="20"/>
      <c r="V69" s="20">
        <v>213063308</v>
      </c>
      <c r="W69" s="20">
        <v>250639512</v>
      </c>
      <c r="X69" s="20"/>
      <c r="Y69" s="19"/>
      <c r="Z69" s="22">
        <v>501278974</v>
      </c>
    </row>
    <row r="70" spans="1:26" ht="13.5" hidden="1">
      <c r="A70" s="38" t="s">
        <v>106</v>
      </c>
      <c r="B70" s="18"/>
      <c r="C70" s="18"/>
      <c r="D70" s="19">
        <v>306319000</v>
      </c>
      <c r="E70" s="20">
        <v>306319000</v>
      </c>
      <c r="F70" s="20">
        <v>24369160</v>
      </c>
      <c r="G70" s="20">
        <v>23192332</v>
      </c>
      <c r="H70" s="20">
        <v>22139629</v>
      </c>
      <c r="I70" s="20">
        <v>69701121</v>
      </c>
      <c r="J70" s="20">
        <v>21219078</v>
      </c>
      <c r="K70" s="20">
        <v>23566724</v>
      </c>
      <c r="L70" s="20">
        <v>19848832</v>
      </c>
      <c r="M70" s="20">
        <v>64634634</v>
      </c>
      <c r="N70" s="20"/>
      <c r="O70" s="20"/>
      <c r="P70" s="20"/>
      <c r="Q70" s="20"/>
      <c r="R70" s="20"/>
      <c r="S70" s="20"/>
      <c r="T70" s="20"/>
      <c r="U70" s="20"/>
      <c r="V70" s="20">
        <v>134335755</v>
      </c>
      <c r="W70" s="20">
        <v>153159702</v>
      </c>
      <c r="X70" s="20"/>
      <c r="Y70" s="19"/>
      <c r="Z70" s="22">
        <v>306319000</v>
      </c>
    </row>
    <row r="71" spans="1:26" ht="13.5" hidden="1">
      <c r="A71" s="38" t="s">
        <v>107</v>
      </c>
      <c r="B71" s="18"/>
      <c r="C71" s="18"/>
      <c r="D71" s="19">
        <v>119113001</v>
      </c>
      <c r="E71" s="20">
        <v>119113001</v>
      </c>
      <c r="F71" s="20">
        <v>6706107</v>
      </c>
      <c r="G71" s="20">
        <v>7960209</v>
      </c>
      <c r="H71" s="20">
        <v>11995960</v>
      </c>
      <c r="I71" s="20">
        <v>26662276</v>
      </c>
      <c r="J71" s="20">
        <v>4469028</v>
      </c>
      <c r="K71" s="20">
        <v>7374596</v>
      </c>
      <c r="L71" s="20">
        <v>5613788</v>
      </c>
      <c r="M71" s="20">
        <v>17457412</v>
      </c>
      <c r="N71" s="20"/>
      <c r="O71" s="20"/>
      <c r="P71" s="20"/>
      <c r="Q71" s="20"/>
      <c r="R71" s="20"/>
      <c r="S71" s="20"/>
      <c r="T71" s="20"/>
      <c r="U71" s="20"/>
      <c r="V71" s="20">
        <v>44119688</v>
      </c>
      <c r="W71" s="20">
        <v>59556324</v>
      </c>
      <c r="X71" s="20"/>
      <c r="Y71" s="19"/>
      <c r="Z71" s="22">
        <v>119113001</v>
      </c>
    </row>
    <row r="72" spans="1:26" ht="13.5" hidden="1">
      <c r="A72" s="38" t="s">
        <v>108</v>
      </c>
      <c r="B72" s="18"/>
      <c r="C72" s="18"/>
      <c r="D72" s="19">
        <v>41921649</v>
      </c>
      <c r="E72" s="20">
        <v>41921649</v>
      </c>
      <c r="F72" s="20">
        <v>3393070</v>
      </c>
      <c r="G72" s="20">
        <v>3399220</v>
      </c>
      <c r="H72" s="20">
        <v>3382897</v>
      </c>
      <c r="I72" s="20">
        <v>10175187</v>
      </c>
      <c r="J72" s="20">
        <v>3358234</v>
      </c>
      <c r="K72" s="20">
        <v>3380458</v>
      </c>
      <c r="L72" s="20">
        <v>3363148</v>
      </c>
      <c r="M72" s="20">
        <v>10101840</v>
      </c>
      <c r="N72" s="20"/>
      <c r="O72" s="20"/>
      <c r="P72" s="20"/>
      <c r="Q72" s="20"/>
      <c r="R72" s="20"/>
      <c r="S72" s="20"/>
      <c r="T72" s="20"/>
      <c r="U72" s="20"/>
      <c r="V72" s="20">
        <v>20277027</v>
      </c>
      <c r="W72" s="20">
        <v>20960826</v>
      </c>
      <c r="X72" s="20"/>
      <c r="Y72" s="19"/>
      <c r="Z72" s="22">
        <v>41921649</v>
      </c>
    </row>
    <row r="73" spans="1:26" ht="13.5" hidden="1">
      <c r="A73" s="38" t="s">
        <v>109</v>
      </c>
      <c r="B73" s="18"/>
      <c r="C73" s="18"/>
      <c r="D73" s="19">
        <v>33925324</v>
      </c>
      <c r="E73" s="20">
        <v>33925324</v>
      </c>
      <c r="F73" s="20">
        <v>2388783</v>
      </c>
      <c r="G73" s="20">
        <v>2385085</v>
      </c>
      <c r="H73" s="20">
        <v>2389587</v>
      </c>
      <c r="I73" s="20">
        <v>7163455</v>
      </c>
      <c r="J73" s="20">
        <v>2394581</v>
      </c>
      <c r="K73" s="20">
        <v>2389938</v>
      </c>
      <c r="L73" s="20">
        <v>2382864</v>
      </c>
      <c r="M73" s="20">
        <v>7167383</v>
      </c>
      <c r="N73" s="20"/>
      <c r="O73" s="20"/>
      <c r="P73" s="20"/>
      <c r="Q73" s="20"/>
      <c r="R73" s="20"/>
      <c r="S73" s="20"/>
      <c r="T73" s="20"/>
      <c r="U73" s="20"/>
      <c r="V73" s="20">
        <v>14330838</v>
      </c>
      <c r="W73" s="20">
        <v>16962660</v>
      </c>
      <c r="X73" s="20"/>
      <c r="Y73" s="19"/>
      <c r="Z73" s="22">
        <v>33925324</v>
      </c>
    </row>
    <row r="74" spans="1:26" ht="13.5" hidden="1">
      <c r="A74" s="38" t="s">
        <v>110</v>
      </c>
      <c r="B74" s="18">
        <v>390093488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21981468</v>
      </c>
      <c r="C75" s="27"/>
      <c r="D75" s="28">
        <v>19764351</v>
      </c>
      <c r="E75" s="29">
        <v>19764351</v>
      </c>
      <c r="F75" s="29">
        <v>1933623</v>
      </c>
      <c r="G75" s="29">
        <v>1927170</v>
      </c>
      <c r="H75" s="29">
        <v>2013093</v>
      </c>
      <c r="I75" s="29">
        <v>5873886</v>
      </c>
      <c r="J75" s="29">
        <v>2059068</v>
      </c>
      <c r="K75" s="29">
        <v>2023803</v>
      </c>
      <c r="L75" s="29">
        <v>2130532</v>
      </c>
      <c r="M75" s="29">
        <v>6213403</v>
      </c>
      <c r="N75" s="29"/>
      <c r="O75" s="29"/>
      <c r="P75" s="29"/>
      <c r="Q75" s="29"/>
      <c r="R75" s="29"/>
      <c r="S75" s="29"/>
      <c r="T75" s="29"/>
      <c r="U75" s="29"/>
      <c r="V75" s="29">
        <v>12087289</v>
      </c>
      <c r="W75" s="29">
        <v>9882174</v>
      </c>
      <c r="X75" s="29"/>
      <c r="Y75" s="28"/>
      <c r="Z75" s="30">
        <v>19764351</v>
      </c>
    </row>
    <row r="76" spans="1:26" ht="13.5" hidden="1">
      <c r="A76" s="41" t="s">
        <v>113</v>
      </c>
      <c r="B76" s="31">
        <v>442552855</v>
      </c>
      <c r="C76" s="31"/>
      <c r="D76" s="32">
        <v>514591410</v>
      </c>
      <c r="E76" s="33">
        <v>514591410</v>
      </c>
      <c r="F76" s="33">
        <v>33330213</v>
      </c>
      <c r="G76" s="33">
        <v>30116229</v>
      </c>
      <c r="H76" s="33">
        <v>31322875</v>
      </c>
      <c r="I76" s="33">
        <v>94769317</v>
      </c>
      <c r="J76" s="33">
        <v>36469756</v>
      </c>
      <c r="K76" s="33">
        <v>34902786</v>
      </c>
      <c r="L76" s="33">
        <v>29622214</v>
      </c>
      <c r="M76" s="33">
        <v>100994756</v>
      </c>
      <c r="N76" s="33"/>
      <c r="O76" s="33"/>
      <c r="P76" s="33"/>
      <c r="Q76" s="33"/>
      <c r="R76" s="33"/>
      <c r="S76" s="33"/>
      <c r="T76" s="33"/>
      <c r="U76" s="33"/>
      <c r="V76" s="33">
        <v>195764073</v>
      </c>
      <c r="W76" s="33">
        <v>252354050</v>
      </c>
      <c r="X76" s="33"/>
      <c r="Y76" s="32"/>
      <c r="Z76" s="34">
        <v>514591410</v>
      </c>
    </row>
    <row r="77" spans="1:26" ht="13.5" hidden="1">
      <c r="A77" s="36" t="s">
        <v>31</v>
      </c>
      <c r="B77" s="18"/>
      <c r="C77" s="18"/>
      <c r="D77" s="19">
        <v>63547000</v>
      </c>
      <c r="E77" s="20">
        <v>63547000</v>
      </c>
      <c r="F77" s="20">
        <v>2670131</v>
      </c>
      <c r="G77" s="20">
        <v>3142122</v>
      </c>
      <c r="H77" s="20">
        <v>4565328</v>
      </c>
      <c r="I77" s="20">
        <v>10377581</v>
      </c>
      <c r="J77" s="20">
        <v>2915888</v>
      </c>
      <c r="K77" s="20">
        <v>2751255</v>
      </c>
      <c r="L77" s="20">
        <v>7150826</v>
      </c>
      <c r="M77" s="20">
        <v>12817969</v>
      </c>
      <c r="N77" s="20"/>
      <c r="O77" s="20"/>
      <c r="P77" s="20"/>
      <c r="Q77" s="20"/>
      <c r="R77" s="20"/>
      <c r="S77" s="20"/>
      <c r="T77" s="20"/>
      <c r="U77" s="20"/>
      <c r="V77" s="20">
        <v>23195550</v>
      </c>
      <c r="W77" s="20">
        <v>31776000</v>
      </c>
      <c r="X77" s="20"/>
      <c r="Y77" s="19"/>
      <c r="Z77" s="22">
        <v>63547000</v>
      </c>
    </row>
    <row r="78" spans="1:26" ht="13.5" hidden="1">
      <c r="A78" s="37" t="s">
        <v>32</v>
      </c>
      <c r="B78" s="18">
        <v>418988306</v>
      </c>
      <c r="C78" s="18"/>
      <c r="D78" s="19">
        <v>441162410</v>
      </c>
      <c r="E78" s="20">
        <v>441162410</v>
      </c>
      <c r="F78" s="20">
        <v>30403919</v>
      </c>
      <c r="G78" s="20">
        <v>26873313</v>
      </c>
      <c r="H78" s="20">
        <v>26665563</v>
      </c>
      <c r="I78" s="20">
        <v>83942795</v>
      </c>
      <c r="J78" s="20">
        <v>33417904</v>
      </c>
      <c r="K78" s="20">
        <v>31960426</v>
      </c>
      <c r="L78" s="20">
        <v>22374373</v>
      </c>
      <c r="M78" s="20">
        <v>87752703</v>
      </c>
      <c r="N78" s="20"/>
      <c r="O78" s="20"/>
      <c r="P78" s="20"/>
      <c r="Q78" s="20"/>
      <c r="R78" s="20"/>
      <c r="S78" s="20"/>
      <c r="T78" s="20"/>
      <c r="U78" s="20"/>
      <c r="V78" s="20">
        <v>171695498</v>
      </c>
      <c r="W78" s="20">
        <v>220578050</v>
      </c>
      <c r="X78" s="20"/>
      <c r="Y78" s="19"/>
      <c r="Z78" s="22">
        <v>441162410</v>
      </c>
    </row>
    <row r="79" spans="1:26" ht="13.5" hidden="1">
      <c r="A79" s="38" t="s">
        <v>106</v>
      </c>
      <c r="B79" s="18"/>
      <c r="C79" s="18"/>
      <c r="D79" s="19">
        <v>291003050</v>
      </c>
      <c r="E79" s="20">
        <v>291003050</v>
      </c>
      <c r="F79" s="20">
        <v>20836946</v>
      </c>
      <c r="G79" s="20">
        <v>20494910</v>
      </c>
      <c r="H79" s="20">
        <v>21410857</v>
      </c>
      <c r="I79" s="20">
        <v>62742713</v>
      </c>
      <c r="J79" s="20">
        <v>25661172</v>
      </c>
      <c r="K79" s="20">
        <v>23566723</v>
      </c>
      <c r="L79" s="20">
        <v>17132119</v>
      </c>
      <c r="M79" s="20">
        <v>66360014</v>
      </c>
      <c r="N79" s="20"/>
      <c r="O79" s="20"/>
      <c r="P79" s="20"/>
      <c r="Q79" s="20"/>
      <c r="R79" s="20"/>
      <c r="S79" s="20"/>
      <c r="T79" s="20"/>
      <c r="U79" s="20"/>
      <c r="V79" s="20">
        <v>129102727</v>
      </c>
      <c r="W79" s="20">
        <v>145500050</v>
      </c>
      <c r="X79" s="20"/>
      <c r="Y79" s="19"/>
      <c r="Z79" s="22">
        <v>291003050</v>
      </c>
    </row>
    <row r="80" spans="1:26" ht="13.5" hidden="1">
      <c r="A80" s="38" t="s">
        <v>107</v>
      </c>
      <c r="B80" s="18"/>
      <c r="C80" s="18"/>
      <c r="D80" s="19">
        <v>95290240</v>
      </c>
      <c r="E80" s="20">
        <v>95290240</v>
      </c>
      <c r="F80" s="20">
        <v>2806264</v>
      </c>
      <c r="G80" s="20">
        <v>2868143</v>
      </c>
      <c r="H80" s="20">
        <v>2150706</v>
      </c>
      <c r="I80" s="20">
        <v>7825113</v>
      </c>
      <c r="J80" s="20">
        <v>3279903</v>
      </c>
      <c r="K80" s="20">
        <v>4193675</v>
      </c>
      <c r="L80" s="20">
        <v>2468875</v>
      </c>
      <c r="M80" s="20">
        <v>9942453</v>
      </c>
      <c r="N80" s="20"/>
      <c r="O80" s="20"/>
      <c r="P80" s="20"/>
      <c r="Q80" s="20"/>
      <c r="R80" s="20"/>
      <c r="S80" s="20"/>
      <c r="T80" s="20"/>
      <c r="U80" s="20"/>
      <c r="V80" s="20">
        <v>17767566</v>
      </c>
      <c r="W80" s="20">
        <v>47646000</v>
      </c>
      <c r="X80" s="20"/>
      <c r="Y80" s="19"/>
      <c r="Z80" s="22">
        <v>95290240</v>
      </c>
    </row>
    <row r="81" spans="1:26" ht="13.5" hidden="1">
      <c r="A81" s="38" t="s">
        <v>108</v>
      </c>
      <c r="B81" s="18"/>
      <c r="C81" s="18"/>
      <c r="D81" s="19">
        <v>29765620</v>
      </c>
      <c r="E81" s="20">
        <v>29765620</v>
      </c>
      <c r="F81" s="20">
        <v>4226866</v>
      </c>
      <c r="G81" s="20">
        <v>2112539</v>
      </c>
      <c r="H81" s="20">
        <v>1832045</v>
      </c>
      <c r="I81" s="20">
        <v>8171450</v>
      </c>
      <c r="J81" s="20">
        <v>2776763</v>
      </c>
      <c r="K81" s="20">
        <v>2889484</v>
      </c>
      <c r="L81" s="20">
        <v>1624822</v>
      </c>
      <c r="M81" s="20">
        <v>7291069</v>
      </c>
      <c r="N81" s="20"/>
      <c r="O81" s="20"/>
      <c r="P81" s="20"/>
      <c r="Q81" s="20"/>
      <c r="R81" s="20"/>
      <c r="S81" s="20"/>
      <c r="T81" s="20"/>
      <c r="U81" s="20"/>
      <c r="V81" s="20">
        <v>15462519</v>
      </c>
      <c r="W81" s="20">
        <v>14880000</v>
      </c>
      <c r="X81" s="20"/>
      <c r="Y81" s="19"/>
      <c r="Z81" s="22">
        <v>29765620</v>
      </c>
    </row>
    <row r="82" spans="1:26" ht="13.5" hidden="1">
      <c r="A82" s="38" t="s">
        <v>109</v>
      </c>
      <c r="B82" s="18"/>
      <c r="C82" s="18"/>
      <c r="D82" s="19">
        <v>25103500</v>
      </c>
      <c r="E82" s="20">
        <v>25103500</v>
      </c>
      <c r="F82" s="20">
        <v>2533843</v>
      </c>
      <c r="G82" s="20">
        <v>1397721</v>
      </c>
      <c r="H82" s="20">
        <v>1271955</v>
      </c>
      <c r="I82" s="20">
        <v>5203519</v>
      </c>
      <c r="J82" s="20">
        <v>1700066</v>
      </c>
      <c r="K82" s="20">
        <v>1310544</v>
      </c>
      <c r="L82" s="20">
        <v>1148557</v>
      </c>
      <c r="M82" s="20">
        <v>4159167</v>
      </c>
      <c r="N82" s="20"/>
      <c r="O82" s="20"/>
      <c r="P82" s="20"/>
      <c r="Q82" s="20"/>
      <c r="R82" s="20"/>
      <c r="S82" s="20"/>
      <c r="T82" s="20"/>
      <c r="U82" s="20"/>
      <c r="V82" s="20">
        <v>9362686</v>
      </c>
      <c r="W82" s="20">
        <v>12552000</v>
      </c>
      <c r="X82" s="20"/>
      <c r="Y82" s="19"/>
      <c r="Z82" s="22">
        <v>25103500</v>
      </c>
    </row>
    <row r="83" spans="1:26" ht="13.5" hidden="1">
      <c r="A83" s="38" t="s">
        <v>110</v>
      </c>
      <c r="B83" s="18">
        <v>418988306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23564549</v>
      </c>
      <c r="C84" s="27"/>
      <c r="D84" s="28">
        <v>9882000</v>
      </c>
      <c r="E84" s="29">
        <v>9882000</v>
      </c>
      <c r="F84" s="29">
        <v>256163</v>
      </c>
      <c r="G84" s="29">
        <v>100794</v>
      </c>
      <c r="H84" s="29">
        <v>91984</v>
      </c>
      <c r="I84" s="29">
        <v>448941</v>
      </c>
      <c r="J84" s="29">
        <v>135964</v>
      </c>
      <c r="K84" s="29">
        <v>191105</v>
      </c>
      <c r="L84" s="29">
        <v>97015</v>
      </c>
      <c r="M84" s="29">
        <v>424084</v>
      </c>
      <c r="N84" s="29"/>
      <c r="O84" s="29"/>
      <c r="P84" s="29"/>
      <c r="Q84" s="29"/>
      <c r="R84" s="29"/>
      <c r="S84" s="29"/>
      <c r="T84" s="29"/>
      <c r="U84" s="29"/>
      <c r="V84" s="29">
        <v>873025</v>
      </c>
      <c r="W84" s="29"/>
      <c r="X84" s="29"/>
      <c r="Y84" s="28"/>
      <c r="Z84" s="30">
        <v>9882000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76079609</v>
      </c>
      <c r="C5" s="18">
        <v>0</v>
      </c>
      <c r="D5" s="58">
        <v>87334587</v>
      </c>
      <c r="E5" s="59">
        <v>87334587</v>
      </c>
      <c r="F5" s="59">
        <v>6651842</v>
      </c>
      <c r="G5" s="59">
        <v>6798784</v>
      </c>
      <c r="H5" s="59">
        <v>6578671</v>
      </c>
      <c r="I5" s="59">
        <v>20029297</v>
      </c>
      <c r="J5" s="59">
        <v>6579854</v>
      </c>
      <c r="K5" s="59">
        <v>6467498</v>
      </c>
      <c r="L5" s="59">
        <v>6083089</v>
      </c>
      <c r="M5" s="59">
        <v>19130441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39159738</v>
      </c>
      <c r="W5" s="59">
        <v>43667292</v>
      </c>
      <c r="X5" s="59">
        <v>-4507554</v>
      </c>
      <c r="Y5" s="60">
        <v>-10.32</v>
      </c>
      <c r="Z5" s="61">
        <v>87334587</v>
      </c>
    </row>
    <row r="6" spans="1:26" ht="13.5">
      <c r="A6" s="57" t="s">
        <v>32</v>
      </c>
      <c r="B6" s="18">
        <v>263978219</v>
      </c>
      <c r="C6" s="18">
        <v>0</v>
      </c>
      <c r="D6" s="58">
        <v>358425549</v>
      </c>
      <c r="E6" s="59">
        <v>358425549</v>
      </c>
      <c r="F6" s="59">
        <v>22052269</v>
      </c>
      <c r="G6" s="59">
        <v>24780488</v>
      </c>
      <c r="H6" s="59">
        <v>87657047</v>
      </c>
      <c r="I6" s="59">
        <v>134489804</v>
      </c>
      <c r="J6" s="59">
        <v>-11066199</v>
      </c>
      <c r="K6" s="59">
        <v>6773380</v>
      </c>
      <c r="L6" s="59">
        <v>22174680</v>
      </c>
      <c r="M6" s="59">
        <v>17881861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152371665</v>
      </c>
      <c r="W6" s="59">
        <v>179212776</v>
      </c>
      <c r="X6" s="59">
        <v>-26841111</v>
      </c>
      <c r="Y6" s="60">
        <v>-14.98</v>
      </c>
      <c r="Z6" s="61">
        <v>358425549</v>
      </c>
    </row>
    <row r="7" spans="1:26" ht="13.5">
      <c r="A7" s="57" t="s">
        <v>33</v>
      </c>
      <c r="B7" s="18">
        <v>1629275</v>
      </c>
      <c r="C7" s="18">
        <v>0</v>
      </c>
      <c r="D7" s="58">
        <v>1472800</v>
      </c>
      <c r="E7" s="59">
        <v>1472800</v>
      </c>
      <c r="F7" s="59">
        <v>6204</v>
      </c>
      <c r="G7" s="59">
        <v>31639</v>
      </c>
      <c r="H7" s="59">
        <v>7490</v>
      </c>
      <c r="I7" s="59">
        <v>45333</v>
      </c>
      <c r="J7" s="59">
        <v>13586</v>
      </c>
      <c r="K7" s="59">
        <v>17160</v>
      </c>
      <c r="L7" s="59">
        <v>2918</v>
      </c>
      <c r="M7" s="59">
        <v>33664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78997</v>
      </c>
      <c r="W7" s="59">
        <v>736398</v>
      </c>
      <c r="X7" s="59">
        <v>-657401</v>
      </c>
      <c r="Y7" s="60">
        <v>-89.27</v>
      </c>
      <c r="Z7" s="61">
        <v>1472800</v>
      </c>
    </row>
    <row r="8" spans="1:26" ht="13.5">
      <c r="A8" s="57" t="s">
        <v>34</v>
      </c>
      <c r="B8" s="18">
        <v>175721300</v>
      </c>
      <c r="C8" s="18">
        <v>0</v>
      </c>
      <c r="D8" s="58">
        <v>194555000</v>
      </c>
      <c r="E8" s="59">
        <v>194555000</v>
      </c>
      <c r="F8" s="59">
        <v>89088000</v>
      </c>
      <c r="G8" s="59">
        <v>5215000</v>
      </c>
      <c r="H8" s="59">
        <v>0</v>
      </c>
      <c r="I8" s="59">
        <v>94303000</v>
      </c>
      <c r="J8" s="59">
        <v>-11446000</v>
      </c>
      <c r="K8" s="59">
        <v>7000000</v>
      </c>
      <c r="L8" s="59">
        <v>45395000</v>
      </c>
      <c r="M8" s="59">
        <v>40949000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135252000</v>
      </c>
      <c r="W8" s="59">
        <v>97277502</v>
      </c>
      <c r="X8" s="59">
        <v>37974498</v>
      </c>
      <c r="Y8" s="60">
        <v>39.04</v>
      </c>
      <c r="Z8" s="61">
        <v>194555000</v>
      </c>
    </row>
    <row r="9" spans="1:26" ht="13.5">
      <c r="A9" s="57" t="s">
        <v>35</v>
      </c>
      <c r="B9" s="18">
        <v>49260535</v>
      </c>
      <c r="C9" s="18">
        <v>0</v>
      </c>
      <c r="D9" s="58">
        <v>61285208</v>
      </c>
      <c r="E9" s="59">
        <v>61285208</v>
      </c>
      <c r="F9" s="59">
        <v>4117088</v>
      </c>
      <c r="G9" s="59">
        <v>3917206</v>
      </c>
      <c r="H9" s="59">
        <v>4245174</v>
      </c>
      <c r="I9" s="59">
        <v>12279468</v>
      </c>
      <c r="J9" s="59">
        <v>4146400</v>
      </c>
      <c r="K9" s="59">
        <v>5161719</v>
      </c>
      <c r="L9" s="59">
        <v>4490295</v>
      </c>
      <c r="M9" s="59">
        <v>13798414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26077882</v>
      </c>
      <c r="W9" s="59">
        <v>30642606</v>
      </c>
      <c r="X9" s="59">
        <v>-4564724</v>
      </c>
      <c r="Y9" s="60">
        <v>-14.9</v>
      </c>
      <c r="Z9" s="61">
        <v>61285208</v>
      </c>
    </row>
    <row r="10" spans="1:26" ht="25.5">
      <c r="A10" s="62" t="s">
        <v>98</v>
      </c>
      <c r="B10" s="63">
        <f>SUM(B5:B9)</f>
        <v>566668938</v>
      </c>
      <c r="C10" s="63">
        <f>SUM(C5:C9)</f>
        <v>0</v>
      </c>
      <c r="D10" s="64">
        <f aca="true" t="shared" si="0" ref="D10:Z10">SUM(D5:D9)</f>
        <v>703073144</v>
      </c>
      <c r="E10" s="65">
        <f t="shared" si="0"/>
        <v>703073144</v>
      </c>
      <c r="F10" s="65">
        <f t="shared" si="0"/>
        <v>121915403</v>
      </c>
      <c r="G10" s="65">
        <f t="shared" si="0"/>
        <v>40743117</v>
      </c>
      <c r="H10" s="65">
        <f t="shared" si="0"/>
        <v>98488382</v>
      </c>
      <c r="I10" s="65">
        <f t="shared" si="0"/>
        <v>261146902</v>
      </c>
      <c r="J10" s="65">
        <f t="shared" si="0"/>
        <v>-11772359</v>
      </c>
      <c r="K10" s="65">
        <f t="shared" si="0"/>
        <v>25419757</v>
      </c>
      <c r="L10" s="65">
        <f t="shared" si="0"/>
        <v>78145982</v>
      </c>
      <c r="M10" s="65">
        <f t="shared" si="0"/>
        <v>91793380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352940282</v>
      </c>
      <c r="W10" s="65">
        <f t="shared" si="0"/>
        <v>351536574</v>
      </c>
      <c r="X10" s="65">
        <f t="shared" si="0"/>
        <v>1403708</v>
      </c>
      <c r="Y10" s="66">
        <f>+IF(W10&lt;&gt;0,(X10/W10)*100,0)</f>
        <v>0.3993063890985067</v>
      </c>
      <c r="Z10" s="67">
        <f t="shared" si="0"/>
        <v>703073144</v>
      </c>
    </row>
    <row r="11" spans="1:26" ht="13.5">
      <c r="A11" s="57" t="s">
        <v>36</v>
      </c>
      <c r="B11" s="18">
        <v>231429369</v>
      </c>
      <c r="C11" s="18">
        <v>0</v>
      </c>
      <c r="D11" s="58">
        <v>218950227</v>
      </c>
      <c r="E11" s="59">
        <v>218950227</v>
      </c>
      <c r="F11" s="59">
        <v>0</v>
      </c>
      <c r="G11" s="59">
        <v>36067484</v>
      </c>
      <c r="H11" s="59">
        <v>17471889</v>
      </c>
      <c r="I11" s="59">
        <v>53539373</v>
      </c>
      <c r="J11" s="59">
        <v>17794293</v>
      </c>
      <c r="K11" s="59">
        <v>17992036</v>
      </c>
      <c r="L11" s="59">
        <v>18522905</v>
      </c>
      <c r="M11" s="59">
        <v>54309234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107848607</v>
      </c>
      <c r="W11" s="59">
        <v>109475112</v>
      </c>
      <c r="X11" s="59">
        <v>-1626505</v>
      </c>
      <c r="Y11" s="60">
        <v>-1.49</v>
      </c>
      <c r="Z11" s="61">
        <v>218950227</v>
      </c>
    </row>
    <row r="12" spans="1:26" ht="13.5">
      <c r="A12" s="57" t="s">
        <v>37</v>
      </c>
      <c r="B12" s="18">
        <v>14428003</v>
      </c>
      <c r="C12" s="18">
        <v>0</v>
      </c>
      <c r="D12" s="58">
        <v>15239170</v>
      </c>
      <c r="E12" s="59">
        <v>15239170</v>
      </c>
      <c r="F12" s="59">
        <v>0</v>
      </c>
      <c r="G12" s="59">
        <v>2379217</v>
      </c>
      <c r="H12" s="59">
        <v>1173665</v>
      </c>
      <c r="I12" s="59">
        <v>3552882</v>
      </c>
      <c r="J12" s="59">
        <v>1166696</v>
      </c>
      <c r="K12" s="59">
        <v>1193746</v>
      </c>
      <c r="L12" s="59">
        <v>1205334</v>
      </c>
      <c r="M12" s="59">
        <v>3565776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7118658</v>
      </c>
      <c r="W12" s="59">
        <v>6995802</v>
      </c>
      <c r="X12" s="59">
        <v>122856</v>
      </c>
      <c r="Y12" s="60">
        <v>1.76</v>
      </c>
      <c r="Z12" s="61">
        <v>15239170</v>
      </c>
    </row>
    <row r="13" spans="1:26" ht="13.5">
      <c r="A13" s="57" t="s">
        <v>99</v>
      </c>
      <c r="B13" s="18">
        <v>82844001</v>
      </c>
      <c r="C13" s="18">
        <v>0</v>
      </c>
      <c r="D13" s="58">
        <v>68958600</v>
      </c>
      <c r="E13" s="59">
        <v>68958600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34479300</v>
      </c>
      <c r="X13" s="59">
        <v>-34479300</v>
      </c>
      <c r="Y13" s="60">
        <v>-100</v>
      </c>
      <c r="Z13" s="61">
        <v>68958600</v>
      </c>
    </row>
    <row r="14" spans="1:26" ht="13.5">
      <c r="A14" s="57" t="s">
        <v>38</v>
      </c>
      <c r="B14" s="18">
        <v>35674690</v>
      </c>
      <c r="C14" s="18">
        <v>0</v>
      </c>
      <c r="D14" s="58">
        <v>210400</v>
      </c>
      <c r="E14" s="59">
        <v>210400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105198</v>
      </c>
      <c r="X14" s="59">
        <v>-105198</v>
      </c>
      <c r="Y14" s="60">
        <v>-100</v>
      </c>
      <c r="Z14" s="61">
        <v>210400</v>
      </c>
    </row>
    <row r="15" spans="1:26" ht="13.5">
      <c r="A15" s="57" t="s">
        <v>39</v>
      </c>
      <c r="B15" s="18">
        <v>214812687</v>
      </c>
      <c r="C15" s="18">
        <v>0</v>
      </c>
      <c r="D15" s="58">
        <v>275444639</v>
      </c>
      <c r="E15" s="59">
        <v>275444639</v>
      </c>
      <c r="F15" s="59">
        <v>38409693</v>
      </c>
      <c r="G15" s="59">
        <v>11631721</v>
      </c>
      <c r="H15" s="59">
        <v>12815881</v>
      </c>
      <c r="I15" s="59">
        <v>62857295</v>
      </c>
      <c r="J15" s="59">
        <v>27584199</v>
      </c>
      <c r="K15" s="59">
        <v>17749594</v>
      </c>
      <c r="L15" s="59">
        <v>17732592</v>
      </c>
      <c r="M15" s="59">
        <v>63066385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125923680</v>
      </c>
      <c r="W15" s="59">
        <v>138098952</v>
      </c>
      <c r="X15" s="59">
        <v>-12175272</v>
      </c>
      <c r="Y15" s="60">
        <v>-8.82</v>
      </c>
      <c r="Z15" s="61">
        <v>275444639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3100000</v>
      </c>
      <c r="L16" s="59">
        <v>3470047</v>
      </c>
      <c r="M16" s="59">
        <v>6570047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6570047</v>
      </c>
      <c r="W16" s="59"/>
      <c r="X16" s="59">
        <v>6570047</v>
      </c>
      <c r="Y16" s="60">
        <v>0</v>
      </c>
      <c r="Z16" s="61">
        <v>0</v>
      </c>
    </row>
    <row r="17" spans="1:26" ht="13.5">
      <c r="A17" s="57" t="s">
        <v>41</v>
      </c>
      <c r="B17" s="18">
        <v>260047322</v>
      </c>
      <c r="C17" s="18">
        <v>0</v>
      </c>
      <c r="D17" s="58">
        <v>256902951</v>
      </c>
      <c r="E17" s="59">
        <v>256902951</v>
      </c>
      <c r="F17" s="59">
        <v>8556517</v>
      </c>
      <c r="G17" s="59">
        <v>8125758</v>
      </c>
      <c r="H17" s="59">
        <v>3304805</v>
      </c>
      <c r="I17" s="59">
        <v>19987080</v>
      </c>
      <c r="J17" s="59">
        <v>5312918</v>
      </c>
      <c r="K17" s="59">
        <v>5950693</v>
      </c>
      <c r="L17" s="59">
        <v>5519797</v>
      </c>
      <c r="M17" s="59">
        <v>16783408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36770488</v>
      </c>
      <c r="W17" s="59">
        <v>128898270</v>
      </c>
      <c r="X17" s="59">
        <v>-92127782</v>
      </c>
      <c r="Y17" s="60">
        <v>-71.47</v>
      </c>
      <c r="Z17" s="61">
        <v>256902951</v>
      </c>
    </row>
    <row r="18" spans="1:26" ht="13.5">
      <c r="A18" s="69" t="s">
        <v>42</v>
      </c>
      <c r="B18" s="70">
        <f>SUM(B11:B17)</f>
        <v>839236072</v>
      </c>
      <c r="C18" s="70">
        <f>SUM(C11:C17)</f>
        <v>0</v>
      </c>
      <c r="D18" s="71">
        <f aca="true" t="shared" si="1" ref="D18:Z18">SUM(D11:D17)</f>
        <v>835705987</v>
      </c>
      <c r="E18" s="72">
        <f t="shared" si="1"/>
        <v>835705987</v>
      </c>
      <c r="F18" s="72">
        <f t="shared" si="1"/>
        <v>46966210</v>
      </c>
      <c r="G18" s="72">
        <f t="shared" si="1"/>
        <v>58204180</v>
      </c>
      <c r="H18" s="72">
        <f t="shared" si="1"/>
        <v>34766240</v>
      </c>
      <c r="I18" s="72">
        <f t="shared" si="1"/>
        <v>139936630</v>
      </c>
      <c r="J18" s="72">
        <f t="shared" si="1"/>
        <v>51858106</v>
      </c>
      <c r="K18" s="72">
        <f t="shared" si="1"/>
        <v>45986069</v>
      </c>
      <c r="L18" s="72">
        <f t="shared" si="1"/>
        <v>46450675</v>
      </c>
      <c r="M18" s="72">
        <f t="shared" si="1"/>
        <v>144294850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284231480</v>
      </c>
      <c r="W18" s="72">
        <f t="shared" si="1"/>
        <v>418052634</v>
      </c>
      <c r="X18" s="72">
        <f t="shared" si="1"/>
        <v>-133821154</v>
      </c>
      <c r="Y18" s="66">
        <f>+IF(W18&lt;&gt;0,(X18/W18)*100,0)</f>
        <v>-32.01059941174776</v>
      </c>
      <c r="Z18" s="73">
        <f t="shared" si="1"/>
        <v>835705987</v>
      </c>
    </row>
    <row r="19" spans="1:26" ht="13.5">
      <c r="A19" s="69" t="s">
        <v>43</v>
      </c>
      <c r="B19" s="74">
        <f>+B10-B18</f>
        <v>-272567134</v>
      </c>
      <c r="C19" s="74">
        <f>+C10-C18</f>
        <v>0</v>
      </c>
      <c r="D19" s="75">
        <f aca="true" t="shared" si="2" ref="D19:Z19">+D10-D18</f>
        <v>-132632843</v>
      </c>
      <c r="E19" s="76">
        <f t="shared" si="2"/>
        <v>-132632843</v>
      </c>
      <c r="F19" s="76">
        <f t="shared" si="2"/>
        <v>74949193</v>
      </c>
      <c r="G19" s="76">
        <f t="shared" si="2"/>
        <v>-17461063</v>
      </c>
      <c r="H19" s="76">
        <f t="shared" si="2"/>
        <v>63722142</v>
      </c>
      <c r="I19" s="76">
        <f t="shared" si="2"/>
        <v>121210272</v>
      </c>
      <c r="J19" s="76">
        <f t="shared" si="2"/>
        <v>-63630465</v>
      </c>
      <c r="K19" s="76">
        <f t="shared" si="2"/>
        <v>-20566312</v>
      </c>
      <c r="L19" s="76">
        <f t="shared" si="2"/>
        <v>31695307</v>
      </c>
      <c r="M19" s="76">
        <f t="shared" si="2"/>
        <v>-52501470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68708802</v>
      </c>
      <c r="W19" s="76">
        <f>IF(E10=E18,0,W10-W18)</f>
        <v>-66516060</v>
      </c>
      <c r="X19" s="76">
        <f t="shared" si="2"/>
        <v>135224862</v>
      </c>
      <c r="Y19" s="77">
        <f>+IF(W19&lt;&gt;0,(X19/W19)*100,0)</f>
        <v>-203.29656025928173</v>
      </c>
      <c r="Z19" s="78">
        <f t="shared" si="2"/>
        <v>-132632843</v>
      </c>
    </row>
    <row r="20" spans="1:26" ht="13.5">
      <c r="A20" s="57" t="s">
        <v>44</v>
      </c>
      <c r="B20" s="18">
        <v>79127913</v>
      </c>
      <c r="C20" s="18">
        <v>0</v>
      </c>
      <c r="D20" s="58">
        <v>102164000</v>
      </c>
      <c r="E20" s="59">
        <v>102164000</v>
      </c>
      <c r="F20" s="59">
        <v>0</v>
      </c>
      <c r="G20" s="59">
        <v>14000000</v>
      </c>
      <c r="H20" s="59">
        <v>0</v>
      </c>
      <c r="I20" s="59">
        <v>14000000</v>
      </c>
      <c r="J20" s="59">
        <v>17946000</v>
      </c>
      <c r="K20" s="59">
        <v>19000000</v>
      </c>
      <c r="L20" s="59">
        <v>2064000</v>
      </c>
      <c r="M20" s="59">
        <v>39010000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53010000</v>
      </c>
      <c r="W20" s="59">
        <v>51082002</v>
      </c>
      <c r="X20" s="59">
        <v>1927998</v>
      </c>
      <c r="Y20" s="60">
        <v>3.77</v>
      </c>
      <c r="Z20" s="61">
        <v>102164000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-193439221</v>
      </c>
      <c r="C22" s="85">
        <f>SUM(C19:C21)</f>
        <v>0</v>
      </c>
      <c r="D22" s="86">
        <f aca="true" t="shared" si="3" ref="D22:Z22">SUM(D19:D21)</f>
        <v>-30468843</v>
      </c>
      <c r="E22" s="87">
        <f t="shared" si="3"/>
        <v>-30468843</v>
      </c>
      <c r="F22" s="87">
        <f t="shared" si="3"/>
        <v>74949193</v>
      </c>
      <c r="G22" s="87">
        <f t="shared" si="3"/>
        <v>-3461063</v>
      </c>
      <c r="H22" s="87">
        <f t="shared" si="3"/>
        <v>63722142</v>
      </c>
      <c r="I22" s="87">
        <f t="shared" si="3"/>
        <v>135210272</v>
      </c>
      <c r="J22" s="87">
        <f t="shared" si="3"/>
        <v>-45684465</v>
      </c>
      <c r="K22" s="87">
        <f t="shared" si="3"/>
        <v>-1566312</v>
      </c>
      <c r="L22" s="87">
        <f t="shared" si="3"/>
        <v>33759307</v>
      </c>
      <c r="M22" s="87">
        <f t="shared" si="3"/>
        <v>-13491470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121718802</v>
      </c>
      <c r="W22" s="87">
        <f t="shared" si="3"/>
        <v>-15434058</v>
      </c>
      <c r="X22" s="87">
        <f t="shared" si="3"/>
        <v>137152860</v>
      </c>
      <c r="Y22" s="88">
        <f>+IF(W22&lt;&gt;0,(X22/W22)*100,0)</f>
        <v>-888.6377127778062</v>
      </c>
      <c r="Z22" s="89">
        <f t="shared" si="3"/>
        <v>-30468843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-193439221</v>
      </c>
      <c r="C24" s="74">
        <f>SUM(C22:C23)</f>
        <v>0</v>
      </c>
      <c r="D24" s="75">
        <f aca="true" t="shared" si="4" ref="D24:Z24">SUM(D22:D23)</f>
        <v>-30468843</v>
      </c>
      <c r="E24" s="76">
        <f t="shared" si="4"/>
        <v>-30468843</v>
      </c>
      <c r="F24" s="76">
        <f t="shared" si="4"/>
        <v>74949193</v>
      </c>
      <c r="G24" s="76">
        <f t="shared" si="4"/>
        <v>-3461063</v>
      </c>
      <c r="H24" s="76">
        <f t="shared" si="4"/>
        <v>63722142</v>
      </c>
      <c r="I24" s="76">
        <f t="shared" si="4"/>
        <v>135210272</v>
      </c>
      <c r="J24" s="76">
        <f t="shared" si="4"/>
        <v>-45684465</v>
      </c>
      <c r="K24" s="76">
        <f t="shared" si="4"/>
        <v>-1566312</v>
      </c>
      <c r="L24" s="76">
        <f t="shared" si="4"/>
        <v>33759307</v>
      </c>
      <c r="M24" s="76">
        <f t="shared" si="4"/>
        <v>-13491470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121718802</v>
      </c>
      <c r="W24" s="76">
        <f t="shared" si="4"/>
        <v>-15434058</v>
      </c>
      <c r="X24" s="76">
        <f t="shared" si="4"/>
        <v>137152860</v>
      </c>
      <c r="Y24" s="77">
        <f>+IF(W24&lt;&gt;0,(X24/W24)*100,0)</f>
        <v>-888.6377127778062</v>
      </c>
      <c r="Z24" s="78">
        <f t="shared" si="4"/>
        <v>-30468843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84069454</v>
      </c>
      <c r="C27" s="21">
        <v>0</v>
      </c>
      <c r="D27" s="98">
        <v>102164001</v>
      </c>
      <c r="E27" s="99">
        <v>102164001</v>
      </c>
      <c r="F27" s="99">
        <v>6776685</v>
      </c>
      <c r="G27" s="99">
        <v>9470375</v>
      </c>
      <c r="H27" s="99">
        <v>8495030</v>
      </c>
      <c r="I27" s="99">
        <v>24742090</v>
      </c>
      <c r="J27" s="99">
        <v>13473</v>
      </c>
      <c r="K27" s="99">
        <v>6263255</v>
      </c>
      <c r="L27" s="99">
        <v>5578362</v>
      </c>
      <c r="M27" s="99">
        <v>11855090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36597180</v>
      </c>
      <c r="W27" s="99">
        <v>51082001</v>
      </c>
      <c r="X27" s="99">
        <v>-14484821</v>
      </c>
      <c r="Y27" s="100">
        <v>-28.36</v>
      </c>
      <c r="Z27" s="101">
        <v>102164001</v>
      </c>
    </row>
    <row r="28" spans="1:26" ht="13.5">
      <c r="A28" s="102" t="s">
        <v>44</v>
      </c>
      <c r="B28" s="18">
        <v>83796046</v>
      </c>
      <c r="C28" s="18">
        <v>0</v>
      </c>
      <c r="D28" s="58">
        <v>102164001</v>
      </c>
      <c r="E28" s="59">
        <v>102164001</v>
      </c>
      <c r="F28" s="59">
        <v>6776685</v>
      </c>
      <c r="G28" s="59">
        <v>9470375</v>
      </c>
      <c r="H28" s="59">
        <v>8495030</v>
      </c>
      <c r="I28" s="59">
        <v>24742090</v>
      </c>
      <c r="J28" s="59">
        <v>13473</v>
      </c>
      <c r="K28" s="59">
        <v>6263255</v>
      </c>
      <c r="L28" s="59">
        <v>5578362</v>
      </c>
      <c r="M28" s="59">
        <v>11855090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36597180</v>
      </c>
      <c r="W28" s="59">
        <v>51082001</v>
      </c>
      <c r="X28" s="59">
        <v>-14484821</v>
      </c>
      <c r="Y28" s="60">
        <v>-28.36</v>
      </c>
      <c r="Z28" s="61">
        <v>102164001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273408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84069454</v>
      </c>
      <c r="C32" s="21">
        <f>SUM(C28:C31)</f>
        <v>0</v>
      </c>
      <c r="D32" s="98">
        <f aca="true" t="shared" si="5" ref="D32:Z32">SUM(D28:D31)</f>
        <v>102164001</v>
      </c>
      <c r="E32" s="99">
        <f t="shared" si="5"/>
        <v>102164001</v>
      </c>
      <c r="F32" s="99">
        <f t="shared" si="5"/>
        <v>6776685</v>
      </c>
      <c r="G32" s="99">
        <f t="shared" si="5"/>
        <v>9470375</v>
      </c>
      <c r="H32" s="99">
        <f t="shared" si="5"/>
        <v>8495030</v>
      </c>
      <c r="I32" s="99">
        <f t="shared" si="5"/>
        <v>24742090</v>
      </c>
      <c r="J32" s="99">
        <f t="shared" si="5"/>
        <v>13473</v>
      </c>
      <c r="K32" s="99">
        <f t="shared" si="5"/>
        <v>6263255</v>
      </c>
      <c r="L32" s="99">
        <f t="shared" si="5"/>
        <v>5578362</v>
      </c>
      <c r="M32" s="99">
        <f t="shared" si="5"/>
        <v>11855090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36597180</v>
      </c>
      <c r="W32" s="99">
        <f t="shared" si="5"/>
        <v>51082001</v>
      </c>
      <c r="X32" s="99">
        <f t="shared" si="5"/>
        <v>-14484821</v>
      </c>
      <c r="Y32" s="100">
        <f>+IF(W32&lt;&gt;0,(X32/W32)*100,0)</f>
        <v>-28.3560172202338</v>
      </c>
      <c r="Z32" s="101">
        <f t="shared" si="5"/>
        <v>102164001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342805919</v>
      </c>
      <c r="C35" s="18">
        <v>0</v>
      </c>
      <c r="D35" s="58">
        <v>226515690</v>
      </c>
      <c r="E35" s="59">
        <v>226515690</v>
      </c>
      <c r="F35" s="59">
        <v>64399162</v>
      </c>
      <c r="G35" s="59">
        <v>64399162</v>
      </c>
      <c r="H35" s="59">
        <v>175532887</v>
      </c>
      <c r="I35" s="59">
        <v>175532887</v>
      </c>
      <c r="J35" s="59">
        <v>236288324</v>
      </c>
      <c r="K35" s="59">
        <v>141457073</v>
      </c>
      <c r="L35" s="59">
        <v>168116720</v>
      </c>
      <c r="M35" s="59">
        <v>168116720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168116720</v>
      </c>
      <c r="W35" s="59">
        <v>113257845</v>
      </c>
      <c r="X35" s="59">
        <v>54858875</v>
      </c>
      <c r="Y35" s="60">
        <v>48.44</v>
      </c>
      <c r="Z35" s="61">
        <v>226515690</v>
      </c>
    </row>
    <row r="36" spans="1:26" ht="13.5">
      <c r="A36" s="57" t="s">
        <v>53</v>
      </c>
      <c r="B36" s="18">
        <v>899821510</v>
      </c>
      <c r="C36" s="18">
        <v>0</v>
      </c>
      <c r="D36" s="58">
        <v>955905961</v>
      </c>
      <c r="E36" s="59">
        <v>955905961</v>
      </c>
      <c r="F36" s="59">
        <v>6776685</v>
      </c>
      <c r="G36" s="59">
        <v>6776685</v>
      </c>
      <c r="H36" s="59">
        <v>24742089</v>
      </c>
      <c r="I36" s="59">
        <v>24742089</v>
      </c>
      <c r="J36" s="59">
        <v>24755562</v>
      </c>
      <c r="K36" s="59">
        <v>31018817</v>
      </c>
      <c r="L36" s="59">
        <v>36597179</v>
      </c>
      <c r="M36" s="59">
        <v>36597179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36597179</v>
      </c>
      <c r="W36" s="59">
        <v>477952981</v>
      </c>
      <c r="X36" s="59">
        <v>-441355802</v>
      </c>
      <c r="Y36" s="60">
        <v>-92.34</v>
      </c>
      <c r="Z36" s="61">
        <v>955905961</v>
      </c>
    </row>
    <row r="37" spans="1:26" ht="13.5">
      <c r="A37" s="57" t="s">
        <v>54</v>
      </c>
      <c r="B37" s="18">
        <v>1520299460</v>
      </c>
      <c r="C37" s="18">
        <v>0</v>
      </c>
      <c r="D37" s="58">
        <v>1201726012</v>
      </c>
      <c r="E37" s="59">
        <v>1201726012</v>
      </c>
      <c r="F37" s="59">
        <v>12408563</v>
      </c>
      <c r="G37" s="59">
        <v>12408563</v>
      </c>
      <c r="H37" s="59">
        <v>-55784868</v>
      </c>
      <c r="I37" s="59">
        <v>-55784868</v>
      </c>
      <c r="J37" s="59">
        <v>-156518083</v>
      </c>
      <c r="K37" s="59">
        <v>-69516397</v>
      </c>
      <c r="L37" s="59">
        <v>-67995100</v>
      </c>
      <c r="M37" s="59">
        <v>-67995100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-67995100</v>
      </c>
      <c r="W37" s="59">
        <v>600863006</v>
      </c>
      <c r="X37" s="59">
        <v>-668858106</v>
      </c>
      <c r="Y37" s="60">
        <v>-111.32</v>
      </c>
      <c r="Z37" s="61">
        <v>1201726012</v>
      </c>
    </row>
    <row r="38" spans="1:26" ht="13.5">
      <c r="A38" s="57" t="s">
        <v>55</v>
      </c>
      <c r="B38" s="18">
        <v>81454000</v>
      </c>
      <c r="C38" s="18">
        <v>0</v>
      </c>
      <c r="D38" s="58">
        <v>165618950</v>
      </c>
      <c r="E38" s="59">
        <v>165618950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82809475</v>
      </c>
      <c r="X38" s="59">
        <v>-82809475</v>
      </c>
      <c r="Y38" s="60">
        <v>-100</v>
      </c>
      <c r="Z38" s="61">
        <v>165618950</v>
      </c>
    </row>
    <row r="39" spans="1:26" ht="13.5">
      <c r="A39" s="57" t="s">
        <v>56</v>
      </c>
      <c r="B39" s="18">
        <v>-359126031</v>
      </c>
      <c r="C39" s="18">
        <v>0</v>
      </c>
      <c r="D39" s="58">
        <v>-184923311</v>
      </c>
      <c r="E39" s="59">
        <v>-184923311</v>
      </c>
      <c r="F39" s="59">
        <v>58767283</v>
      </c>
      <c r="G39" s="59">
        <v>58767283</v>
      </c>
      <c r="H39" s="59">
        <v>256059844</v>
      </c>
      <c r="I39" s="59">
        <v>256059844</v>
      </c>
      <c r="J39" s="59">
        <v>417561969</v>
      </c>
      <c r="K39" s="59">
        <v>241992287</v>
      </c>
      <c r="L39" s="59">
        <v>272708998</v>
      </c>
      <c r="M39" s="59">
        <v>272708998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272708998</v>
      </c>
      <c r="W39" s="59">
        <v>-92461656</v>
      </c>
      <c r="X39" s="59">
        <v>365170654</v>
      </c>
      <c r="Y39" s="60">
        <v>-394.94</v>
      </c>
      <c r="Z39" s="61">
        <v>-184923311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88290597</v>
      </c>
      <c r="C42" s="18">
        <v>0</v>
      </c>
      <c r="D42" s="58">
        <v>33785184</v>
      </c>
      <c r="E42" s="59">
        <v>33785184</v>
      </c>
      <c r="F42" s="59">
        <v>44771296</v>
      </c>
      <c r="G42" s="59">
        <v>4997469</v>
      </c>
      <c r="H42" s="59">
        <v>-8592488</v>
      </c>
      <c r="I42" s="59">
        <v>41176277</v>
      </c>
      <c r="J42" s="59">
        <v>6077929</v>
      </c>
      <c r="K42" s="59">
        <v>2931319</v>
      </c>
      <c r="L42" s="59">
        <v>10395713</v>
      </c>
      <c r="M42" s="59">
        <v>19404961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60581238</v>
      </c>
      <c r="W42" s="59">
        <v>16891092</v>
      </c>
      <c r="X42" s="59">
        <v>43690146</v>
      </c>
      <c r="Y42" s="60">
        <v>258.66</v>
      </c>
      <c r="Z42" s="61">
        <v>33785184</v>
      </c>
    </row>
    <row r="43" spans="1:26" ht="13.5">
      <c r="A43" s="57" t="s">
        <v>59</v>
      </c>
      <c r="B43" s="18">
        <v>-84750177</v>
      </c>
      <c r="C43" s="18">
        <v>0</v>
      </c>
      <c r="D43" s="58">
        <v>-102164004</v>
      </c>
      <c r="E43" s="59">
        <v>-102164004</v>
      </c>
      <c r="F43" s="59">
        <v>-8439605</v>
      </c>
      <c r="G43" s="59">
        <v>-11065887</v>
      </c>
      <c r="H43" s="59">
        <v>-13108441</v>
      </c>
      <c r="I43" s="59">
        <v>-32613933</v>
      </c>
      <c r="J43" s="59">
        <v>0</v>
      </c>
      <c r="K43" s="59">
        <v>-7151378</v>
      </c>
      <c r="L43" s="59">
        <v>-6373490</v>
      </c>
      <c r="M43" s="59">
        <v>-13524868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-46138801</v>
      </c>
      <c r="W43" s="59">
        <v>-51080502</v>
      </c>
      <c r="X43" s="59">
        <v>4941701</v>
      </c>
      <c r="Y43" s="60">
        <v>-9.67</v>
      </c>
      <c r="Z43" s="61">
        <v>-102164004</v>
      </c>
    </row>
    <row r="44" spans="1:26" ht="13.5">
      <c r="A44" s="57" t="s">
        <v>60</v>
      </c>
      <c r="B44" s="18">
        <v>-1047392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6273819</v>
      </c>
      <c r="C45" s="21">
        <v>0</v>
      </c>
      <c r="D45" s="98">
        <v>-66813450</v>
      </c>
      <c r="E45" s="99">
        <v>-66813450</v>
      </c>
      <c r="F45" s="99">
        <v>40513690</v>
      </c>
      <c r="G45" s="99">
        <v>34445272</v>
      </c>
      <c r="H45" s="99">
        <v>12744343</v>
      </c>
      <c r="I45" s="99">
        <v>12744343</v>
      </c>
      <c r="J45" s="99">
        <v>18822272</v>
      </c>
      <c r="K45" s="99">
        <v>14602213</v>
      </c>
      <c r="L45" s="99">
        <v>18624436</v>
      </c>
      <c r="M45" s="99">
        <v>18624436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18624436</v>
      </c>
      <c r="W45" s="99">
        <v>-32624040</v>
      </c>
      <c r="X45" s="99">
        <v>51248476</v>
      </c>
      <c r="Y45" s="100">
        <v>-157.09</v>
      </c>
      <c r="Z45" s="101">
        <v>-66813450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62058252</v>
      </c>
      <c r="C49" s="51">
        <v>0</v>
      </c>
      <c r="D49" s="128">
        <v>42579417</v>
      </c>
      <c r="E49" s="53">
        <v>636326497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740964166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40802567</v>
      </c>
      <c r="C51" s="51">
        <v>0</v>
      </c>
      <c r="D51" s="128">
        <v>13397850</v>
      </c>
      <c r="E51" s="53">
        <v>21769498</v>
      </c>
      <c r="F51" s="53">
        <v>0</v>
      </c>
      <c r="G51" s="53">
        <v>0</v>
      </c>
      <c r="H51" s="53">
        <v>0</v>
      </c>
      <c r="I51" s="53">
        <v>1090472780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1166442695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70.15378227507661</v>
      </c>
      <c r="C58" s="5">
        <f>IF(C67=0,0,+(C76/C67)*100)</f>
        <v>0</v>
      </c>
      <c r="D58" s="6">
        <f aca="true" t="shared" si="6" ref="D58:Z58">IF(D67=0,0,+(D76/D67)*100)</f>
        <v>57.719247750281276</v>
      </c>
      <c r="E58" s="7">
        <f t="shared" si="6"/>
        <v>57.719247750281276</v>
      </c>
      <c r="F58" s="7">
        <f t="shared" si="6"/>
        <v>54.82103569839225</v>
      </c>
      <c r="G58" s="7">
        <f t="shared" si="6"/>
        <v>56.030996696857436</v>
      </c>
      <c r="H58" s="7">
        <f t="shared" si="6"/>
        <v>17.703797575650864</v>
      </c>
      <c r="I58" s="7">
        <f t="shared" si="6"/>
        <v>33.13332625958651</v>
      </c>
      <c r="J58" s="7">
        <f t="shared" si="6"/>
        <v>-4749.204449797835</v>
      </c>
      <c r="K58" s="7">
        <f t="shared" si="6"/>
        <v>104.3544058966659</v>
      </c>
      <c r="L58" s="7">
        <f t="shared" si="6"/>
        <v>37.55040217437987</v>
      </c>
      <c r="M58" s="7">
        <f t="shared" si="6"/>
        <v>110.11208184753399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50.76268842140331</v>
      </c>
      <c r="W58" s="7">
        <f t="shared" si="6"/>
        <v>57.7192480987584</v>
      </c>
      <c r="X58" s="7">
        <f t="shared" si="6"/>
        <v>0</v>
      </c>
      <c r="Y58" s="7">
        <f t="shared" si="6"/>
        <v>0</v>
      </c>
      <c r="Z58" s="8">
        <f t="shared" si="6"/>
        <v>57.719247750281276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67.26213521797499</v>
      </c>
      <c r="E59" s="10">
        <f t="shared" si="7"/>
        <v>67.26213521797499</v>
      </c>
      <c r="F59" s="10">
        <f t="shared" si="7"/>
        <v>52.72562096333617</v>
      </c>
      <c r="G59" s="10">
        <f t="shared" si="7"/>
        <v>59.4839606612006</v>
      </c>
      <c r="H59" s="10">
        <f t="shared" si="7"/>
        <v>51.097144088828884</v>
      </c>
      <c r="I59" s="10">
        <f t="shared" si="7"/>
        <v>54.48480792910505</v>
      </c>
      <c r="J59" s="10">
        <f t="shared" si="7"/>
        <v>69.68235161448871</v>
      </c>
      <c r="K59" s="10">
        <f t="shared" si="7"/>
        <v>54.55291984628368</v>
      </c>
      <c r="L59" s="10">
        <f t="shared" si="7"/>
        <v>31.26898192678095</v>
      </c>
      <c r="M59" s="10">
        <f t="shared" si="7"/>
        <v>52.35282343987784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53.443284017885915</v>
      </c>
      <c r="W59" s="10">
        <f t="shared" si="7"/>
        <v>67.26213752847326</v>
      </c>
      <c r="X59" s="10">
        <f t="shared" si="7"/>
        <v>0</v>
      </c>
      <c r="Y59" s="10">
        <f t="shared" si="7"/>
        <v>0</v>
      </c>
      <c r="Z59" s="11">
        <f t="shared" si="7"/>
        <v>67.26213521797499</v>
      </c>
    </row>
    <row r="60" spans="1:26" ht="13.5">
      <c r="A60" s="37" t="s">
        <v>32</v>
      </c>
      <c r="B60" s="12">
        <f t="shared" si="7"/>
        <v>73.17392727768953</v>
      </c>
      <c r="C60" s="12">
        <f t="shared" si="7"/>
        <v>0</v>
      </c>
      <c r="D60" s="3">
        <f t="shared" si="7"/>
        <v>62.2676627329376</v>
      </c>
      <c r="E60" s="13">
        <f t="shared" si="7"/>
        <v>62.2676627329376</v>
      </c>
      <c r="F60" s="13">
        <f t="shared" si="7"/>
        <v>63.66632839459741</v>
      </c>
      <c r="G60" s="13">
        <f t="shared" si="7"/>
        <v>61.92164577227051</v>
      </c>
      <c r="H60" s="13">
        <f t="shared" si="7"/>
        <v>15.77805604151826</v>
      </c>
      <c r="I60" s="13">
        <f t="shared" si="7"/>
        <v>32.13249831191664</v>
      </c>
      <c r="J60" s="13">
        <f t="shared" si="7"/>
        <v>-172.77586459451885</v>
      </c>
      <c r="K60" s="13">
        <f t="shared" si="7"/>
        <v>209.72694577891687</v>
      </c>
      <c r="L60" s="13">
        <f t="shared" si="7"/>
        <v>45.87625165278597</v>
      </c>
      <c r="M60" s="13">
        <f t="shared" si="7"/>
        <v>243.25340634288568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56.908986326296294</v>
      </c>
      <c r="W60" s="13">
        <f t="shared" si="7"/>
        <v>62.26766221176106</v>
      </c>
      <c r="X60" s="13">
        <f t="shared" si="7"/>
        <v>0</v>
      </c>
      <c r="Y60" s="13">
        <f t="shared" si="7"/>
        <v>0</v>
      </c>
      <c r="Z60" s="14">
        <f t="shared" si="7"/>
        <v>62.2676627329376</v>
      </c>
    </row>
    <row r="61" spans="1:26" ht="13.5">
      <c r="A61" s="38" t="s">
        <v>106</v>
      </c>
      <c r="B61" s="12">
        <f t="shared" si="7"/>
        <v>98.73956738090268</v>
      </c>
      <c r="C61" s="12">
        <f t="shared" si="7"/>
        <v>0</v>
      </c>
      <c r="D61" s="3">
        <f t="shared" si="7"/>
        <v>87.20994620227486</v>
      </c>
      <c r="E61" s="13">
        <f t="shared" si="7"/>
        <v>87.20994620227486</v>
      </c>
      <c r="F61" s="13">
        <f t="shared" si="7"/>
        <v>104.4140531571469</v>
      </c>
      <c r="G61" s="13">
        <f t="shared" si="7"/>
        <v>94.65151097787408</v>
      </c>
      <c r="H61" s="13">
        <f t="shared" si="7"/>
        <v>35.68194997617777</v>
      </c>
      <c r="I61" s="13">
        <f t="shared" si="7"/>
        <v>62.11886589057338</v>
      </c>
      <c r="J61" s="13">
        <f t="shared" si="7"/>
        <v>68.37355620072822</v>
      </c>
      <c r="K61" s="13">
        <f t="shared" si="7"/>
        <v>-2427.6304705637954</v>
      </c>
      <c r="L61" s="13">
        <f t="shared" si="7"/>
        <v>73.6816962262658</v>
      </c>
      <c r="M61" s="13">
        <f t="shared" si="7"/>
        <v>112.1292434093071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78.73112924677552</v>
      </c>
      <c r="W61" s="13">
        <f t="shared" si="7"/>
        <v>87.20994577630337</v>
      </c>
      <c r="X61" s="13">
        <f t="shared" si="7"/>
        <v>0</v>
      </c>
      <c r="Y61" s="13">
        <f t="shared" si="7"/>
        <v>0</v>
      </c>
      <c r="Z61" s="14">
        <f t="shared" si="7"/>
        <v>87.20994620227486</v>
      </c>
    </row>
    <row r="62" spans="1:26" ht="13.5">
      <c r="A62" s="38" t="s">
        <v>107</v>
      </c>
      <c r="B62" s="12">
        <f t="shared" si="7"/>
        <v>54.325743085053325</v>
      </c>
      <c r="C62" s="12">
        <f t="shared" si="7"/>
        <v>0</v>
      </c>
      <c r="D62" s="3">
        <f t="shared" si="7"/>
        <v>32.14765388077534</v>
      </c>
      <c r="E62" s="13">
        <f t="shared" si="7"/>
        <v>32.14765388077534</v>
      </c>
      <c r="F62" s="13">
        <f t="shared" si="7"/>
        <v>36.98904615174523</v>
      </c>
      <c r="G62" s="13">
        <f t="shared" si="7"/>
        <v>34.254659473708195</v>
      </c>
      <c r="H62" s="13">
        <f t="shared" si="7"/>
        <v>2.7233839611126505</v>
      </c>
      <c r="I62" s="13">
        <f t="shared" si="7"/>
        <v>8.351711137909637</v>
      </c>
      <c r="J62" s="13">
        <f t="shared" si="7"/>
        <v>-6.96126589014731</v>
      </c>
      <c r="K62" s="13">
        <f t="shared" si="7"/>
        <v>114.58703144200275</v>
      </c>
      <c r="L62" s="13">
        <f t="shared" si="7"/>
        <v>21.582161576813196</v>
      </c>
      <c r="M62" s="13">
        <f t="shared" si="7"/>
        <v>-22.274659525518253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28.98455282115871</v>
      </c>
      <c r="W62" s="13">
        <f t="shared" si="7"/>
        <v>32.14765249159604</v>
      </c>
      <c r="X62" s="13">
        <f t="shared" si="7"/>
        <v>0</v>
      </c>
      <c r="Y62" s="13">
        <f t="shared" si="7"/>
        <v>0</v>
      </c>
      <c r="Z62" s="14">
        <f t="shared" si="7"/>
        <v>32.14765388077534</v>
      </c>
    </row>
    <row r="63" spans="1:26" ht="13.5">
      <c r="A63" s="38" t="s">
        <v>108</v>
      </c>
      <c r="B63" s="12">
        <f t="shared" si="7"/>
        <v>42.79151255200802</v>
      </c>
      <c r="C63" s="12">
        <f t="shared" si="7"/>
        <v>0</v>
      </c>
      <c r="D63" s="3">
        <f t="shared" si="7"/>
        <v>34.55999889569571</v>
      </c>
      <c r="E63" s="13">
        <f t="shared" si="7"/>
        <v>34.55999889569571</v>
      </c>
      <c r="F63" s="13">
        <f t="shared" si="7"/>
        <v>29.236227214385046</v>
      </c>
      <c r="G63" s="13">
        <f t="shared" si="7"/>
        <v>34.24182834576045</v>
      </c>
      <c r="H63" s="13">
        <f t="shared" si="7"/>
        <v>31.15984341192873</v>
      </c>
      <c r="I63" s="13">
        <f t="shared" si="7"/>
        <v>31.571394125319923</v>
      </c>
      <c r="J63" s="13">
        <f t="shared" si="7"/>
        <v>106.0356370272753</v>
      </c>
      <c r="K63" s="13">
        <f t="shared" si="7"/>
        <v>33.314029932442644</v>
      </c>
      <c r="L63" s="13">
        <f t="shared" si="7"/>
        <v>24.80602075752291</v>
      </c>
      <c r="M63" s="13">
        <f t="shared" si="7"/>
        <v>54.918382014446635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42.2785111280169</v>
      </c>
      <c r="W63" s="13">
        <f t="shared" si="7"/>
        <v>34.55999583762269</v>
      </c>
      <c r="X63" s="13">
        <f t="shared" si="7"/>
        <v>0</v>
      </c>
      <c r="Y63" s="13">
        <f t="shared" si="7"/>
        <v>0</v>
      </c>
      <c r="Z63" s="14">
        <f t="shared" si="7"/>
        <v>34.55999889569571</v>
      </c>
    </row>
    <row r="64" spans="1:26" ht="13.5">
      <c r="A64" s="38" t="s">
        <v>109</v>
      </c>
      <c r="B64" s="12">
        <f t="shared" si="7"/>
        <v>30.638719215119654</v>
      </c>
      <c r="C64" s="12">
        <f t="shared" si="7"/>
        <v>0</v>
      </c>
      <c r="D64" s="3">
        <f t="shared" si="7"/>
        <v>17.13967425972652</v>
      </c>
      <c r="E64" s="13">
        <f t="shared" si="7"/>
        <v>17.13967425972652</v>
      </c>
      <c r="F64" s="13">
        <f t="shared" si="7"/>
        <v>19.66214023240404</v>
      </c>
      <c r="G64" s="13">
        <f t="shared" si="7"/>
        <v>23.20959762421811</v>
      </c>
      <c r="H64" s="13">
        <f t="shared" si="7"/>
        <v>20.247216944098003</v>
      </c>
      <c r="I64" s="13">
        <f t="shared" si="7"/>
        <v>21.104864796295907</v>
      </c>
      <c r="J64" s="13">
        <f t="shared" si="7"/>
        <v>99.80196871144057</v>
      </c>
      <c r="K64" s="13">
        <f t="shared" si="7"/>
        <v>26.244024837861414</v>
      </c>
      <c r="L64" s="13">
        <f t="shared" si="7"/>
        <v>16.249932865886713</v>
      </c>
      <c r="M64" s="13">
        <f t="shared" si="7"/>
        <v>47.459196446825615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33.020217270384705</v>
      </c>
      <c r="W64" s="13">
        <f t="shared" si="7"/>
        <v>17.139676453503284</v>
      </c>
      <c r="X64" s="13">
        <f t="shared" si="7"/>
        <v>0</v>
      </c>
      <c r="Y64" s="13">
        <f t="shared" si="7"/>
        <v>0</v>
      </c>
      <c r="Z64" s="14">
        <f t="shared" si="7"/>
        <v>17.13967425972652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9.542215069072963</v>
      </c>
      <c r="E66" s="16">
        <f t="shared" si="7"/>
        <v>9.542215069072963</v>
      </c>
      <c r="F66" s="16">
        <f t="shared" si="7"/>
        <v>8.872859153882667</v>
      </c>
      <c r="G66" s="16">
        <f t="shared" si="7"/>
        <v>10.681197947486023</v>
      </c>
      <c r="H66" s="16">
        <f t="shared" si="7"/>
        <v>5.1736230827578735</v>
      </c>
      <c r="I66" s="16">
        <f t="shared" si="7"/>
        <v>8.1688737535834</v>
      </c>
      <c r="J66" s="16">
        <f t="shared" si="7"/>
        <v>9.70195165422411</v>
      </c>
      <c r="K66" s="16">
        <f t="shared" si="7"/>
        <v>7.760105858863891</v>
      </c>
      <c r="L66" s="16">
        <f t="shared" si="7"/>
        <v>3.8150188328147885</v>
      </c>
      <c r="M66" s="16">
        <f t="shared" si="7"/>
        <v>7.000824014278173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7.569475387460008</v>
      </c>
      <c r="W66" s="16">
        <f t="shared" si="7"/>
        <v>9.542215628861586</v>
      </c>
      <c r="X66" s="16">
        <f t="shared" si="7"/>
        <v>0</v>
      </c>
      <c r="Y66" s="16">
        <f t="shared" si="7"/>
        <v>0</v>
      </c>
      <c r="Z66" s="17">
        <f t="shared" si="7"/>
        <v>9.542215069072963</v>
      </c>
    </row>
    <row r="67" spans="1:26" ht="13.5" hidden="1">
      <c r="A67" s="40" t="s">
        <v>112</v>
      </c>
      <c r="B67" s="23">
        <v>383789484</v>
      </c>
      <c r="C67" s="23"/>
      <c r="D67" s="24">
        <v>496898451</v>
      </c>
      <c r="E67" s="25">
        <v>496898451</v>
      </c>
      <c r="F67" s="25">
        <v>32645952</v>
      </c>
      <c r="G67" s="25">
        <v>35315763</v>
      </c>
      <c r="H67" s="25">
        <v>98296238</v>
      </c>
      <c r="I67" s="25">
        <v>166257953</v>
      </c>
      <c r="J67" s="25">
        <v>-507259</v>
      </c>
      <c r="K67" s="25">
        <v>17295333</v>
      </c>
      <c r="L67" s="25">
        <v>32597800</v>
      </c>
      <c r="M67" s="25">
        <v>49385874</v>
      </c>
      <c r="N67" s="25"/>
      <c r="O67" s="25"/>
      <c r="P67" s="25"/>
      <c r="Q67" s="25"/>
      <c r="R67" s="25"/>
      <c r="S67" s="25"/>
      <c r="T67" s="25"/>
      <c r="U67" s="25"/>
      <c r="V67" s="25">
        <v>215643827</v>
      </c>
      <c r="W67" s="25">
        <v>248449224</v>
      </c>
      <c r="X67" s="25"/>
      <c r="Y67" s="24"/>
      <c r="Z67" s="26">
        <v>496898451</v>
      </c>
    </row>
    <row r="68" spans="1:26" ht="13.5" hidden="1">
      <c r="A68" s="36" t="s">
        <v>31</v>
      </c>
      <c r="B68" s="18">
        <v>76079609</v>
      </c>
      <c r="C68" s="18"/>
      <c r="D68" s="19">
        <v>87334587</v>
      </c>
      <c r="E68" s="20">
        <v>87334587</v>
      </c>
      <c r="F68" s="20">
        <v>6651842</v>
      </c>
      <c r="G68" s="20">
        <v>6798784</v>
      </c>
      <c r="H68" s="20">
        <v>6578671</v>
      </c>
      <c r="I68" s="20">
        <v>20029297</v>
      </c>
      <c r="J68" s="20">
        <v>6579854</v>
      </c>
      <c r="K68" s="20">
        <v>6467498</v>
      </c>
      <c r="L68" s="20">
        <v>6083089</v>
      </c>
      <c r="M68" s="20">
        <v>19130441</v>
      </c>
      <c r="N68" s="20"/>
      <c r="O68" s="20"/>
      <c r="P68" s="20"/>
      <c r="Q68" s="20"/>
      <c r="R68" s="20"/>
      <c r="S68" s="20"/>
      <c r="T68" s="20"/>
      <c r="U68" s="20"/>
      <c r="V68" s="20">
        <v>39159738</v>
      </c>
      <c r="W68" s="20">
        <v>43667292</v>
      </c>
      <c r="X68" s="20"/>
      <c r="Y68" s="19"/>
      <c r="Z68" s="22">
        <v>87334587</v>
      </c>
    </row>
    <row r="69" spans="1:26" ht="13.5" hidden="1">
      <c r="A69" s="37" t="s">
        <v>32</v>
      </c>
      <c r="B69" s="18">
        <v>263978219</v>
      </c>
      <c r="C69" s="18"/>
      <c r="D69" s="19">
        <v>358425549</v>
      </c>
      <c r="E69" s="20">
        <v>358425549</v>
      </c>
      <c r="F69" s="20">
        <v>22052269</v>
      </c>
      <c r="G69" s="20">
        <v>24780488</v>
      </c>
      <c r="H69" s="20">
        <v>87657047</v>
      </c>
      <c r="I69" s="20">
        <v>134489804</v>
      </c>
      <c r="J69" s="20">
        <v>-11066199</v>
      </c>
      <c r="K69" s="20">
        <v>6773380</v>
      </c>
      <c r="L69" s="20">
        <v>22174680</v>
      </c>
      <c r="M69" s="20">
        <v>17881861</v>
      </c>
      <c r="N69" s="20"/>
      <c r="O69" s="20"/>
      <c r="P69" s="20"/>
      <c r="Q69" s="20"/>
      <c r="R69" s="20"/>
      <c r="S69" s="20"/>
      <c r="T69" s="20"/>
      <c r="U69" s="20"/>
      <c r="V69" s="20">
        <v>152371665</v>
      </c>
      <c r="W69" s="20">
        <v>179212776</v>
      </c>
      <c r="X69" s="20"/>
      <c r="Y69" s="19"/>
      <c r="Z69" s="22">
        <v>358425549</v>
      </c>
    </row>
    <row r="70" spans="1:26" ht="13.5" hidden="1">
      <c r="A70" s="38" t="s">
        <v>106</v>
      </c>
      <c r="B70" s="18">
        <v>137221774</v>
      </c>
      <c r="C70" s="18"/>
      <c r="D70" s="19">
        <v>204731891</v>
      </c>
      <c r="E70" s="20">
        <v>204731891</v>
      </c>
      <c r="F70" s="20">
        <v>10026046</v>
      </c>
      <c r="G70" s="20">
        <v>11976317</v>
      </c>
      <c r="H70" s="20">
        <v>30777976</v>
      </c>
      <c r="I70" s="20">
        <v>52780339</v>
      </c>
      <c r="J70" s="20">
        <v>16264380</v>
      </c>
      <c r="K70" s="20">
        <v>-438049</v>
      </c>
      <c r="L70" s="20">
        <v>10426675</v>
      </c>
      <c r="M70" s="20">
        <v>26253006</v>
      </c>
      <c r="N70" s="20"/>
      <c r="O70" s="20"/>
      <c r="P70" s="20"/>
      <c r="Q70" s="20"/>
      <c r="R70" s="20"/>
      <c r="S70" s="20"/>
      <c r="T70" s="20"/>
      <c r="U70" s="20"/>
      <c r="V70" s="20">
        <v>79033345</v>
      </c>
      <c r="W70" s="20">
        <v>102365946</v>
      </c>
      <c r="X70" s="20"/>
      <c r="Y70" s="19"/>
      <c r="Z70" s="22">
        <v>204731891</v>
      </c>
    </row>
    <row r="71" spans="1:26" ht="13.5" hidden="1">
      <c r="A71" s="38" t="s">
        <v>107</v>
      </c>
      <c r="B71" s="18">
        <v>61852610</v>
      </c>
      <c r="C71" s="18"/>
      <c r="D71" s="19">
        <v>69424413</v>
      </c>
      <c r="E71" s="20">
        <v>69424413</v>
      </c>
      <c r="F71" s="20">
        <v>4920919</v>
      </c>
      <c r="G71" s="20">
        <v>5705580</v>
      </c>
      <c r="H71" s="20">
        <v>51296476</v>
      </c>
      <c r="I71" s="20">
        <v>61922975</v>
      </c>
      <c r="J71" s="20">
        <v>-32869582</v>
      </c>
      <c r="K71" s="20">
        <v>1665829</v>
      </c>
      <c r="L71" s="20">
        <v>6278537</v>
      </c>
      <c r="M71" s="20">
        <v>-24925216</v>
      </c>
      <c r="N71" s="20"/>
      <c r="O71" s="20"/>
      <c r="P71" s="20"/>
      <c r="Q71" s="20"/>
      <c r="R71" s="20"/>
      <c r="S71" s="20"/>
      <c r="T71" s="20"/>
      <c r="U71" s="20"/>
      <c r="V71" s="20">
        <v>36997759</v>
      </c>
      <c r="W71" s="20">
        <v>34712208</v>
      </c>
      <c r="X71" s="20"/>
      <c r="Y71" s="19"/>
      <c r="Z71" s="22">
        <v>69424413</v>
      </c>
    </row>
    <row r="72" spans="1:26" ht="13.5" hidden="1">
      <c r="A72" s="38" t="s">
        <v>108</v>
      </c>
      <c r="B72" s="18">
        <v>34423775</v>
      </c>
      <c r="C72" s="18"/>
      <c r="D72" s="19">
        <v>45204932</v>
      </c>
      <c r="E72" s="20">
        <v>45204932</v>
      </c>
      <c r="F72" s="20">
        <v>3697618</v>
      </c>
      <c r="G72" s="20">
        <v>3686830</v>
      </c>
      <c r="H72" s="20">
        <v>2942242</v>
      </c>
      <c r="I72" s="20">
        <v>10326690</v>
      </c>
      <c r="J72" s="20">
        <v>2935879</v>
      </c>
      <c r="K72" s="20">
        <v>2930399</v>
      </c>
      <c r="L72" s="20">
        <v>2881365</v>
      </c>
      <c r="M72" s="20">
        <v>8747643</v>
      </c>
      <c r="N72" s="20"/>
      <c r="O72" s="20"/>
      <c r="P72" s="20"/>
      <c r="Q72" s="20"/>
      <c r="R72" s="20"/>
      <c r="S72" s="20"/>
      <c r="T72" s="20"/>
      <c r="U72" s="20"/>
      <c r="V72" s="20">
        <v>19074333</v>
      </c>
      <c r="W72" s="20">
        <v>22602468</v>
      </c>
      <c r="X72" s="20"/>
      <c r="Y72" s="19"/>
      <c r="Z72" s="22">
        <v>45204932</v>
      </c>
    </row>
    <row r="73" spans="1:26" ht="13.5" hidden="1">
      <c r="A73" s="38" t="s">
        <v>109</v>
      </c>
      <c r="B73" s="18">
        <v>30480060</v>
      </c>
      <c r="C73" s="18"/>
      <c r="D73" s="19">
        <v>39064313</v>
      </c>
      <c r="E73" s="20">
        <v>39064313</v>
      </c>
      <c r="F73" s="20">
        <v>3407686</v>
      </c>
      <c r="G73" s="20">
        <v>3411761</v>
      </c>
      <c r="H73" s="20">
        <v>2640353</v>
      </c>
      <c r="I73" s="20">
        <v>9459800</v>
      </c>
      <c r="J73" s="20">
        <v>2603124</v>
      </c>
      <c r="K73" s="20">
        <v>2615201</v>
      </c>
      <c r="L73" s="20">
        <v>2588103</v>
      </c>
      <c r="M73" s="20">
        <v>7806428</v>
      </c>
      <c r="N73" s="20"/>
      <c r="O73" s="20"/>
      <c r="P73" s="20"/>
      <c r="Q73" s="20"/>
      <c r="R73" s="20"/>
      <c r="S73" s="20"/>
      <c r="T73" s="20"/>
      <c r="U73" s="20"/>
      <c r="V73" s="20">
        <v>17266228</v>
      </c>
      <c r="W73" s="20">
        <v>19532154</v>
      </c>
      <c r="X73" s="20"/>
      <c r="Y73" s="19"/>
      <c r="Z73" s="22">
        <v>39064313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43731656</v>
      </c>
      <c r="C75" s="27"/>
      <c r="D75" s="28">
        <v>51138315</v>
      </c>
      <c r="E75" s="29">
        <v>51138315</v>
      </c>
      <c r="F75" s="29">
        <v>3941841</v>
      </c>
      <c r="G75" s="29">
        <v>3736491</v>
      </c>
      <c r="H75" s="29">
        <v>4060520</v>
      </c>
      <c r="I75" s="29">
        <v>11738852</v>
      </c>
      <c r="J75" s="29">
        <v>3979086</v>
      </c>
      <c r="K75" s="29">
        <v>4054455</v>
      </c>
      <c r="L75" s="29">
        <v>4340031</v>
      </c>
      <c r="M75" s="29">
        <v>12373572</v>
      </c>
      <c r="N75" s="29"/>
      <c r="O75" s="29"/>
      <c r="P75" s="29"/>
      <c r="Q75" s="29"/>
      <c r="R75" s="29"/>
      <c r="S75" s="29"/>
      <c r="T75" s="29"/>
      <c r="U75" s="29"/>
      <c r="V75" s="29">
        <v>24112424</v>
      </c>
      <c r="W75" s="29">
        <v>25569156</v>
      </c>
      <c r="X75" s="29"/>
      <c r="Y75" s="28"/>
      <c r="Z75" s="30">
        <v>51138315</v>
      </c>
    </row>
    <row r="76" spans="1:26" ht="13.5" hidden="1">
      <c r="A76" s="41" t="s">
        <v>113</v>
      </c>
      <c r="B76" s="31">
        <v>269242839</v>
      </c>
      <c r="C76" s="31"/>
      <c r="D76" s="32">
        <v>286806048</v>
      </c>
      <c r="E76" s="33">
        <v>286806048</v>
      </c>
      <c r="F76" s="33">
        <v>17896849</v>
      </c>
      <c r="G76" s="33">
        <v>19787774</v>
      </c>
      <c r="H76" s="33">
        <v>17402167</v>
      </c>
      <c r="I76" s="33">
        <v>55086790</v>
      </c>
      <c r="J76" s="33">
        <v>24090767</v>
      </c>
      <c r="K76" s="33">
        <v>18048442</v>
      </c>
      <c r="L76" s="33">
        <v>12240605</v>
      </c>
      <c r="M76" s="33">
        <v>54379814</v>
      </c>
      <c r="N76" s="33"/>
      <c r="O76" s="33"/>
      <c r="P76" s="33"/>
      <c r="Q76" s="33"/>
      <c r="R76" s="33"/>
      <c r="S76" s="33"/>
      <c r="T76" s="33"/>
      <c r="U76" s="33"/>
      <c r="V76" s="33">
        <v>109466604</v>
      </c>
      <c r="W76" s="33">
        <v>143403024</v>
      </c>
      <c r="X76" s="33"/>
      <c r="Y76" s="32"/>
      <c r="Z76" s="34">
        <v>286806048</v>
      </c>
    </row>
    <row r="77" spans="1:26" ht="13.5" hidden="1">
      <c r="A77" s="36" t="s">
        <v>31</v>
      </c>
      <c r="B77" s="18">
        <v>76079609</v>
      </c>
      <c r="C77" s="18"/>
      <c r="D77" s="19">
        <v>58743108</v>
      </c>
      <c r="E77" s="20">
        <v>58743108</v>
      </c>
      <c r="F77" s="20">
        <v>3507225</v>
      </c>
      <c r="G77" s="20">
        <v>4044186</v>
      </c>
      <c r="H77" s="20">
        <v>3361513</v>
      </c>
      <c r="I77" s="20">
        <v>10912924</v>
      </c>
      <c r="J77" s="20">
        <v>4584997</v>
      </c>
      <c r="K77" s="20">
        <v>3528209</v>
      </c>
      <c r="L77" s="20">
        <v>1902120</v>
      </c>
      <c r="M77" s="20">
        <v>10015326</v>
      </c>
      <c r="N77" s="20"/>
      <c r="O77" s="20"/>
      <c r="P77" s="20"/>
      <c r="Q77" s="20"/>
      <c r="R77" s="20"/>
      <c r="S77" s="20"/>
      <c r="T77" s="20"/>
      <c r="U77" s="20"/>
      <c r="V77" s="20">
        <v>20928250</v>
      </c>
      <c r="W77" s="20">
        <v>29371554</v>
      </c>
      <c r="X77" s="20"/>
      <c r="Y77" s="19"/>
      <c r="Z77" s="22">
        <v>58743108</v>
      </c>
    </row>
    <row r="78" spans="1:26" ht="13.5" hidden="1">
      <c r="A78" s="37" t="s">
        <v>32</v>
      </c>
      <c r="B78" s="18">
        <v>193163230</v>
      </c>
      <c r="C78" s="18"/>
      <c r="D78" s="19">
        <v>223183212</v>
      </c>
      <c r="E78" s="20">
        <v>223183212</v>
      </c>
      <c r="F78" s="20">
        <v>14039870</v>
      </c>
      <c r="G78" s="20">
        <v>15344486</v>
      </c>
      <c r="H78" s="20">
        <v>13830578</v>
      </c>
      <c r="I78" s="20">
        <v>43214934</v>
      </c>
      <c r="J78" s="20">
        <v>19119721</v>
      </c>
      <c r="K78" s="20">
        <v>14205603</v>
      </c>
      <c r="L78" s="20">
        <v>10172912</v>
      </c>
      <c r="M78" s="20">
        <v>43498236</v>
      </c>
      <c r="N78" s="20"/>
      <c r="O78" s="20"/>
      <c r="P78" s="20"/>
      <c r="Q78" s="20"/>
      <c r="R78" s="20"/>
      <c r="S78" s="20"/>
      <c r="T78" s="20"/>
      <c r="U78" s="20"/>
      <c r="V78" s="20">
        <v>86713170</v>
      </c>
      <c r="W78" s="20">
        <v>111591606</v>
      </c>
      <c r="X78" s="20"/>
      <c r="Y78" s="19"/>
      <c r="Z78" s="22">
        <v>223183212</v>
      </c>
    </row>
    <row r="79" spans="1:26" ht="13.5" hidden="1">
      <c r="A79" s="38" t="s">
        <v>106</v>
      </c>
      <c r="B79" s="18">
        <v>135492186</v>
      </c>
      <c r="C79" s="18"/>
      <c r="D79" s="19">
        <v>178546572</v>
      </c>
      <c r="E79" s="20">
        <v>178546572</v>
      </c>
      <c r="F79" s="20">
        <v>10468601</v>
      </c>
      <c r="G79" s="20">
        <v>11335765</v>
      </c>
      <c r="H79" s="20">
        <v>10982182</v>
      </c>
      <c r="I79" s="20">
        <v>32786548</v>
      </c>
      <c r="J79" s="20">
        <v>11120535</v>
      </c>
      <c r="K79" s="20">
        <v>10634211</v>
      </c>
      <c r="L79" s="20">
        <v>7682551</v>
      </c>
      <c r="M79" s="20">
        <v>29437297</v>
      </c>
      <c r="N79" s="20"/>
      <c r="O79" s="20"/>
      <c r="P79" s="20"/>
      <c r="Q79" s="20"/>
      <c r="R79" s="20"/>
      <c r="S79" s="20"/>
      <c r="T79" s="20"/>
      <c r="U79" s="20"/>
      <c r="V79" s="20">
        <v>62223845</v>
      </c>
      <c r="W79" s="20">
        <v>89273286</v>
      </c>
      <c r="X79" s="20"/>
      <c r="Y79" s="19"/>
      <c r="Z79" s="22">
        <v>178546572</v>
      </c>
    </row>
    <row r="80" spans="1:26" ht="13.5" hidden="1">
      <c r="A80" s="38" t="s">
        <v>107</v>
      </c>
      <c r="B80" s="18">
        <v>33601890</v>
      </c>
      <c r="C80" s="18"/>
      <c r="D80" s="19">
        <v>22318320</v>
      </c>
      <c r="E80" s="20">
        <v>22318320</v>
      </c>
      <c r="F80" s="20">
        <v>1820201</v>
      </c>
      <c r="G80" s="20">
        <v>1954427</v>
      </c>
      <c r="H80" s="20">
        <v>1397000</v>
      </c>
      <c r="I80" s="20">
        <v>5171628</v>
      </c>
      <c r="J80" s="20">
        <v>2288139</v>
      </c>
      <c r="K80" s="20">
        <v>1908824</v>
      </c>
      <c r="L80" s="20">
        <v>1355044</v>
      </c>
      <c r="M80" s="20">
        <v>5552007</v>
      </c>
      <c r="N80" s="20"/>
      <c r="O80" s="20"/>
      <c r="P80" s="20"/>
      <c r="Q80" s="20"/>
      <c r="R80" s="20"/>
      <c r="S80" s="20"/>
      <c r="T80" s="20"/>
      <c r="U80" s="20"/>
      <c r="V80" s="20">
        <v>10723635</v>
      </c>
      <c r="W80" s="20">
        <v>11159160</v>
      </c>
      <c r="X80" s="20"/>
      <c r="Y80" s="19"/>
      <c r="Z80" s="22">
        <v>22318320</v>
      </c>
    </row>
    <row r="81" spans="1:26" ht="13.5" hidden="1">
      <c r="A81" s="38" t="s">
        <v>108</v>
      </c>
      <c r="B81" s="18">
        <v>14730454</v>
      </c>
      <c r="C81" s="18"/>
      <c r="D81" s="19">
        <v>15622824</v>
      </c>
      <c r="E81" s="20">
        <v>15622824</v>
      </c>
      <c r="F81" s="20">
        <v>1081044</v>
      </c>
      <c r="G81" s="20">
        <v>1262438</v>
      </c>
      <c r="H81" s="20">
        <v>916798</v>
      </c>
      <c r="I81" s="20">
        <v>3260280</v>
      </c>
      <c r="J81" s="20">
        <v>3113078</v>
      </c>
      <c r="K81" s="20">
        <v>976234</v>
      </c>
      <c r="L81" s="20">
        <v>714752</v>
      </c>
      <c r="M81" s="20">
        <v>4804064</v>
      </c>
      <c r="N81" s="20"/>
      <c r="O81" s="20"/>
      <c r="P81" s="20"/>
      <c r="Q81" s="20"/>
      <c r="R81" s="20"/>
      <c r="S81" s="20"/>
      <c r="T81" s="20"/>
      <c r="U81" s="20"/>
      <c r="V81" s="20">
        <v>8064344</v>
      </c>
      <c r="W81" s="20">
        <v>7811412</v>
      </c>
      <c r="X81" s="20"/>
      <c r="Y81" s="19"/>
      <c r="Z81" s="22">
        <v>15622824</v>
      </c>
    </row>
    <row r="82" spans="1:26" ht="13.5" hidden="1">
      <c r="A82" s="38" t="s">
        <v>109</v>
      </c>
      <c r="B82" s="18">
        <v>9338700</v>
      </c>
      <c r="C82" s="18"/>
      <c r="D82" s="19">
        <v>6695496</v>
      </c>
      <c r="E82" s="20">
        <v>6695496</v>
      </c>
      <c r="F82" s="20">
        <v>670024</v>
      </c>
      <c r="G82" s="20">
        <v>791856</v>
      </c>
      <c r="H82" s="20">
        <v>534598</v>
      </c>
      <c r="I82" s="20">
        <v>1996478</v>
      </c>
      <c r="J82" s="20">
        <v>2597969</v>
      </c>
      <c r="K82" s="20">
        <v>686334</v>
      </c>
      <c r="L82" s="20">
        <v>420565</v>
      </c>
      <c r="M82" s="20">
        <v>3704868</v>
      </c>
      <c r="N82" s="20"/>
      <c r="O82" s="20"/>
      <c r="P82" s="20"/>
      <c r="Q82" s="20"/>
      <c r="R82" s="20"/>
      <c r="S82" s="20"/>
      <c r="T82" s="20"/>
      <c r="U82" s="20"/>
      <c r="V82" s="20">
        <v>5701346</v>
      </c>
      <c r="W82" s="20">
        <v>3347748</v>
      </c>
      <c r="X82" s="20"/>
      <c r="Y82" s="19"/>
      <c r="Z82" s="22">
        <v>6695496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4879728</v>
      </c>
      <c r="E84" s="29">
        <v>4879728</v>
      </c>
      <c r="F84" s="29">
        <v>349754</v>
      </c>
      <c r="G84" s="29">
        <v>399102</v>
      </c>
      <c r="H84" s="29">
        <v>210076</v>
      </c>
      <c r="I84" s="29">
        <v>958932</v>
      </c>
      <c r="J84" s="29">
        <v>386049</v>
      </c>
      <c r="K84" s="29">
        <v>314630</v>
      </c>
      <c r="L84" s="29">
        <v>165573</v>
      </c>
      <c r="M84" s="29">
        <v>866252</v>
      </c>
      <c r="N84" s="29"/>
      <c r="O84" s="29"/>
      <c r="P84" s="29"/>
      <c r="Q84" s="29"/>
      <c r="R84" s="29"/>
      <c r="S84" s="29"/>
      <c r="T84" s="29"/>
      <c r="U84" s="29"/>
      <c r="V84" s="29">
        <v>1825184</v>
      </c>
      <c r="W84" s="29">
        <v>2439864</v>
      </c>
      <c r="X84" s="29"/>
      <c r="Y84" s="28"/>
      <c r="Z84" s="30">
        <v>4879728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134499405</v>
      </c>
      <c r="C5" s="18">
        <v>0</v>
      </c>
      <c r="D5" s="58">
        <v>140000600</v>
      </c>
      <c r="E5" s="59">
        <v>140000600</v>
      </c>
      <c r="F5" s="59">
        <v>22496870</v>
      </c>
      <c r="G5" s="59">
        <v>10947868</v>
      </c>
      <c r="H5" s="59">
        <v>11023517</v>
      </c>
      <c r="I5" s="59">
        <v>44468255</v>
      </c>
      <c r="J5" s="59">
        <v>10203522</v>
      </c>
      <c r="K5" s="59">
        <v>11062074</v>
      </c>
      <c r="L5" s="59">
        <v>10978313</v>
      </c>
      <c r="M5" s="59">
        <v>32243909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76712164</v>
      </c>
      <c r="W5" s="59">
        <v>70000302</v>
      </c>
      <c r="X5" s="59">
        <v>6711862</v>
      </c>
      <c r="Y5" s="60">
        <v>9.59</v>
      </c>
      <c r="Z5" s="61">
        <v>140000600</v>
      </c>
    </row>
    <row r="6" spans="1:26" ht="13.5">
      <c r="A6" s="57" t="s">
        <v>32</v>
      </c>
      <c r="B6" s="18">
        <v>639185574</v>
      </c>
      <c r="C6" s="18">
        <v>0</v>
      </c>
      <c r="D6" s="58">
        <v>727626490</v>
      </c>
      <c r="E6" s="59">
        <v>727626490</v>
      </c>
      <c r="F6" s="59">
        <v>89691220</v>
      </c>
      <c r="G6" s="59">
        <v>34208458</v>
      </c>
      <c r="H6" s="59">
        <v>39661038</v>
      </c>
      <c r="I6" s="59">
        <v>163560716</v>
      </c>
      <c r="J6" s="59">
        <v>58337003</v>
      </c>
      <c r="K6" s="59">
        <v>64070233</v>
      </c>
      <c r="L6" s="59">
        <v>64058039</v>
      </c>
      <c r="M6" s="59">
        <v>186465275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350025991</v>
      </c>
      <c r="W6" s="59">
        <v>363813246</v>
      </c>
      <c r="X6" s="59">
        <v>-13787255</v>
      </c>
      <c r="Y6" s="60">
        <v>-3.79</v>
      </c>
      <c r="Z6" s="61">
        <v>727626490</v>
      </c>
    </row>
    <row r="7" spans="1:26" ht="13.5">
      <c r="A7" s="57" t="s">
        <v>33</v>
      </c>
      <c r="B7" s="18">
        <v>3778276</v>
      </c>
      <c r="C7" s="18">
        <v>0</v>
      </c>
      <c r="D7" s="58">
        <v>1300000</v>
      </c>
      <c r="E7" s="59">
        <v>1300000</v>
      </c>
      <c r="F7" s="59">
        <v>126994</v>
      </c>
      <c r="G7" s="59">
        <v>172331</v>
      </c>
      <c r="H7" s="59">
        <v>157326</v>
      </c>
      <c r="I7" s="59">
        <v>456651</v>
      </c>
      <c r="J7" s="59">
        <v>86705</v>
      </c>
      <c r="K7" s="59">
        <v>100571</v>
      </c>
      <c r="L7" s="59">
        <v>163735</v>
      </c>
      <c r="M7" s="59">
        <v>351011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807662</v>
      </c>
      <c r="W7" s="59">
        <v>649998</v>
      </c>
      <c r="X7" s="59">
        <v>157664</v>
      </c>
      <c r="Y7" s="60">
        <v>24.26</v>
      </c>
      <c r="Z7" s="61">
        <v>1300000</v>
      </c>
    </row>
    <row r="8" spans="1:26" ht="13.5">
      <c r="A8" s="57" t="s">
        <v>34</v>
      </c>
      <c r="B8" s="18">
        <v>150216956</v>
      </c>
      <c r="C8" s="18">
        <v>0</v>
      </c>
      <c r="D8" s="58">
        <v>168255300</v>
      </c>
      <c r="E8" s="59">
        <v>168255300</v>
      </c>
      <c r="F8" s="59">
        <v>68040000</v>
      </c>
      <c r="G8" s="59">
        <v>2020000</v>
      </c>
      <c r="H8" s="59">
        <v>-1</v>
      </c>
      <c r="I8" s="59">
        <v>70059999</v>
      </c>
      <c r="J8" s="59">
        <v>0</v>
      </c>
      <c r="K8" s="59">
        <v>450000</v>
      </c>
      <c r="L8" s="59">
        <v>50974001</v>
      </c>
      <c r="M8" s="59">
        <v>51424001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121484000</v>
      </c>
      <c r="W8" s="59">
        <v>83627652</v>
      </c>
      <c r="X8" s="59">
        <v>37856348</v>
      </c>
      <c r="Y8" s="60">
        <v>45.27</v>
      </c>
      <c r="Z8" s="61">
        <v>168255300</v>
      </c>
    </row>
    <row r="9" spans="1:26" ht="13.5">
      <c r="A9" s="57" t="s">
        <v>35</v>
      </c>
      <c r="B9" s="18">
        <v>66057660</v>
      </c>
      <c r="C9" s="18">
        <v>0</v>
      </c>
      <c r="D9" s="58">
        <v>68223600</v>
      </c>
      <c r="E9" s="59">
        <v>68223600</v>
      </c>
      <c r="F9" s="59">
        <v>3927486</v>
      </c>
      <c r="G9" s="59">
        <v>8825895</v>
      </c>
      <c r="H9" s="59">
        <v>-948587</v>
      </c>
      <c r="I9" s="59">
        <v>11804794</v>
      </c>
      <c r="J9" s="59">
        <v>4376571</v>
      </c>
      <c r="K9" s="59">
        <v>4894212</v>
      </c>
      <c r="L9" s="59">
        <v>5163551</v>
      </c>
      <c r="M9" s="59">
        <v>14434334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26239128</v>
      </c>
      <c r="W9" s="59">
        <v>31550214</v>
      </c>
      <c r="X9" s="59">
        <v>-5311086</v>
      </c>
      <c r="Y9" s="60">
        <v>-16.83</v>
      </c>
      <c r="Z9" s="61">
        <v>68223600</v>
      </c>
    </row>
    <row r="10" spans="1:26" ht="25.5">
      <c r="A10" s="62" t="s">
        <v>98</v>
      </c>
      <c r="B10" s="63">
        <f>SUM(B5:B9)</f>
        <v>993737871</v>
      </c>
      <c r="C10" s="63">
        <f>SUM(C5:C9)</f>
        <v>0</v>
      </c>
      <c r="D10" s="64">
        <f aca="true" t="shared" si="0" ref="D10:Z10">SUM(D5:D9)</f>
        <v>1105405990</v>
      </c>
      <c r="E10" s="65">
        <f t="shared" si="0"/>
        <v>1105405990</v>
      </c>
      <c r="F10" s="65">
        <f t="shared" si="0"/>
        <v>184282570</v>
      </c>
      <c r="G10" s="65">
        <f t="shared" si="0"/>
        <v>56174552</v>
      </c>
      <c r="H10" s="65">
        <f t="shared" si="0"/>
        <v>49893293</v>
      </c>
      <c r="I10" s="65">
        <f t="shared" si="0"/>
        <v>290350415</v>
      </c>
      <c r="J10" s="65">
        <f t="shared" si="0"/>
        <v>73003801</v>
      </c>
      <c r="K10" s="65">
        <f t="shared" si="0"/>
        <v>80577090</v>
      </c>
      <c r="L10" s="65">
        <f t="shared" si="0"/>
        <v>131337639</v>
      </c>
      <c r="M10" s="65">
        <f t="shared" si="0"/>
        <v>284918530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575268945</v>
      </c>
      <c r="W10" s="65">
        <f t="shared" si="0"/>
        <v>549641412</v>
      </c>
      <c r="X10" s="65">
        <f t="shared" si="0"/>
        <v>25627533</v>
      </c>
      <c r="Y10" s="66">
        <f>+IF(W10&lt;&gt;0,(X10/W10)*100,0)</f>
        <v>4.662591362384464</v>
      </c>
      <c r="Z10" s="67">
        <f t="shared" si="0"/>
        <v>1105405990</v>
      </c>
    </row>
    <row r="11" spans="1:26" ht="13.5">
      <c r="A11" s="57" t="s">
        <v>36</v>
      </c>
      <c r="B11" s="18">
        <v>262460497</v>
      </c>
      <c r="C11" s="18">
        <v>0</v>
      </c>
      <c r="D11" s="58">
        <v>307178430</v>
      </c>
      <c r="E11" s="59">
        <v>307178430</v>
      </c>
      <c r="F11" s="59">
        <v>21621430</v>
      </c>
      <c r="G11" s="59">
        <v>23642674</v>
      </c>
      <c r="H11" s="59">
        <v>23522608</v>
      </c>
      <c r="I11" s="59">
        <v>68786712</v>
      </c>
      <c r="J11" s="59">
        <v>23700925</v>
      </c>
      <c r="K11" s="59">
        <v>24174064</v>
      </c>
      <c r="L11" s="59">
        <v>23185837</v>
      </c>
      <c r="M11" s="59">
        <v>71060826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139847538</v>
      </c>
      <c r="W11" s="59">
        <v>153589218</v>
      </c>
      <c r="X11" s="59">
        <v>-13741680</v>
      </c>
      <c r="Y11" s="60">
        <v>-8.95</v>
      </c>
      <c r="Z11" s="61">
        <v>307178430</v>
      </c>
    </row>
    <row r="12" spans="1:26" ht="13.5">
      <c r="A12" s="57" t="s">
        <v>37</v>
      </c>
      <c r="B12" s="18">
        <v>9996810</v>
      </c>
      <c r="C12" s="18">
        <v>0</v>
      </c>
      <c r="D12" s="58">
        <v>18105160</v>
      </c>
      <c r="E12" s="59">
        <v>18105160</v>
      </c>
      <c r="F12" s="59">
        <v>1421784</v>
      </c>
      <c r="G12" s="59">
        <v>1457845</v>
      </c>
      <c r="H12" s="59">
        <v>1461186</v>
      </c>
      <c r="I12" s="59">
        <v>4340815</v>
      </c>
      <c r="J12" s="59">
        <v>1402638</v>
      </c>
      <c r="K12" s="59">
        <v>1352161</v>
      </c>
      <c r="L12" s="59">
        <v>1303257</v>
      </c>
      <c r="M12" s="59">
        <v>4058056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8398871</v>
      </c>
      <c r="W12" s="59">
        <v>9052578</v>
      </c>
      <c r="X12" s="59">
        <v>-653707</v>
      </c>
      <c r="Y12" s="60">
        <v>-7.22</v>
      </c>
      <c r="Z12" s="61">
        <v>18105160</v>
      </c>
    </row>
    <row r="13" spans="1:26" ht="13.5">
      <c r="A13" s="57" t="s">
        <v>99</v>
      </c>
      <c r="B13" s="18">
        <v>55128702</v>
      </c>
      <c r="C13" s="18">
        <v>0</v>
      </c>
      <c r="D13" s="58">
        <v>67920380</v>
      </c>
      <c r="E13" s="59">
        <v>67920380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27534313</v>
      </c>
      <c r="M13" s="59">
        <v>27534313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27534313</v>
      </c>
      <c r="W13" s="59">
        <v>4992426</v>
      </c>
      <c r="X13" s="59">
        <v>22541887</v>
      </c>
      <c r="Y13" s="60">
        <v>451.52</v>
      </c>
      <c r="Z13" s="61">
        <v>67920380</v>
      </c>
    </row>
    <row r="14" spans="1:26" ht="13.5">
      <c r="A14" s="57" t="s">
        <v>38</v>
      </c>
      <c r="B14" s="18">
        <v>4023940</v>
      </c>
      <c r="C14" s="18">
        <v>0</v>
      </c>
      <c r="D14" s="58">
        <v>2714950</v>
      </c>
      <c r="E14" s="59">
        <v>2714950</v>
      </c>
      <c r="F14" s="59">
        <v>7235</v>
      </c>
      <c r="G14" s="59">
        <v>323686</v>
      </c>
      <c r="H14" s="59">
        <v>171420</v>
      </c>
      <c r="I14" s="59">
        <v>502341</v>
      </c>
      <c r="J14" s="59">
        <v>124655</v>
      </c>
      <c r="K14" s="59">
        <v>92244</v>
      </c>
      <c r="L14" s="59">
        <v>319391</v>
      </c>
      <c r="M14" s="59">
        <v>536290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1038631</v>
      </c>
      <c r="W14" s="59">
        <v>1357476</v>
      </c>
      <c r="X14" s="59">
        <v>-318845</v>
      </c>
      <c r="Y14" s="60">
        <v>-23.49</v>
      </c>
      <c r="Z14" s="61">
        <v>2714950</v>
      </c>
    </row>
    <row r="15" spans="1:26" ht="13.5">
      <c r="A15" s="57" t="s">
        <v>39</v>
      </c>
      <c r="B15" s="18">
        <v>352377138</v>
      </c>
      <c r="C15" s="18">
        <v>0</v>
      </c>
      <c r="D15" s="58">
        <v>415422730</v>
      </c>
      <c r="E15" s="59">
        <v>415422730</v>
      </c>
      <c r="F15" s="59">
        <v>398857</v>
      </c>
      <c r="G15" s="59">
        <v>80681366</v>
      </c>
      <c r="H15" s="59">
        <v>28651009</v>
      </c>
      <c r="I15" s="59">
        <v>109731232</v>
      </c>
      <c r="J15" s="59">
        <v>44437452</v>
      </c>
      <c r="K15" s="59">
        <v>32269323</v>
      </c>
      <c r="L15" s="59">
        <v>33830812</v>
      </c>
      <c r="M15" s="59">
        <v>110537587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220268819</v>
      </c>
      <c r="W15" s="59">
        <v>207711366</v>
      </c>
      <c r="X15" s="59">
        <v>12557453</v>
      </c>
      <c r="Y15" s="60">
        <v>6.05</v>
      </c>
      <c r="Z15" s="61">
        <v>415422730</v>
      </c>
    </row>
    <row r="16" spans="1:26" ht="13.5">
      <c r="A16" s="68" t="s">
        <v>40</v>
      </c>
      <c r="B16" s="18">
        <v>9000</v>
      </c>
      <c r="C16" s="18">
        <v>0</v>
      </c>
      <c r="D16" s="58">
        <v>1040500</v>
      </c>
      <c r="E16" s="59">
        <v>1040500</v>
      </c>
      <c r="F16" s="59">
        <v>0</v>
      </c>
      <c r="G16" s="59">
        <v>0</v>
      </c>
      <c r="H16" s="59">
        <v>0</v>
      </c>
      <c r="I16" s="59">
        <v>0</v>
      </c>
      <c r="J16" s="59">
        <v>6325</v>
      </c>
      <c r="K16" s="59">
        <v>0</v>
      </c>
      <c r="L16" s="59">
        <v>13500</v>
      </c>
      <c r="M16" s="59">
        <v>19825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19825</v>
      </c>
      <c r="W16" s="59">
        <v>520248</v>
      </c>
      <c r="X16" s="59">
        <v>-500423</v>
      </c>
      <c r="Y16" s="60">
        <v>-96.19</v>
      </c>
      <c r="Z16" s="61">
        <v>1040500</v>
      </c>
    </row>
    <row r="17" spans="1:26" ht="13.5">
      <c r="A17" s="57" t="s">
        <v>41</v>
      </c>
      <c r="B17" s="18">
        <v>288286296</v>
      </c>
      <c r="C17" s="18">
        <v>0</v>
      </c>
      <c r="D17" s="58">
        <v>280447730</v>
      </c>
      <c r="E17" s="59">
        <v>280447730</v>
      </c>
      <c r="F17" s="59">
        <v>3368591</v>
      </c>
      <c r="G17" s="59">
        <v>25113698</v>
      </c>
      <c r="H17" s="59">
        <v>30446817</v>
      </c>
      <c r="I17" s="59">
        <v>58929106</v>
      </c>
      <c r="J17" s="59">
        <v>5360934</v>
      </c>
      <c r="K17" s="59">
        <v>9205390</v>
      </c>
      <c r="L17" s="59">
        <v>37369145</v>
      </c>
      <c r="M17" s="59">
        <v>51935469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110864575</v>
      </c>
      <c r="W17" s="59">
        <v>140223870</v>
      </c>
      <c r="X17" s="59">
        <v>-29359295</v>
      </c>
      <c r="Y17" s="60">
        <v>-20.94</v>
      </c>
      <c r="Z17" s="61">
        <v>280447730</v>
      </c>
    </row>
    <row r="18" spans="1:26" ht="13.5">
      <c r="A18" s="69" t="s">
        <v>42</v>
      </c>
      <c r="B18" s="70">
        <f>SUM(B11:B17)</f>
        <v>972282383</v>
      </c>
      <c r="C18" s="70">
        <f>SUM(C11:C17)</f>
        <v>0</v>
      </c>
      <c r="D18" s="71">
        <f aca="true" t="shared" si="1" ref="D18:Z18">SUM(D11:D17)</f>
        <v>1092829880</v>
      </c>
      <c r="E18" s="72">
        <f t="shared" si="1"/>
        <v>1092829880</v>
      </c>
      <c r="F18" s="72">
        <f t="shared" si="1"/>
        <v>26817897</v>
      </c>
      <c r="G18" s="72">
        <f t="shared" si="1"/>
        <v>131219269</v>
      </c>
      <c r="H18" s="72">
        <f t="shared" si="1"/>
        <v>84253040</v>
      </c>
      <c r="I18" s="72">
        <f t="shared" si="1"/>
        <v>242290206</v>
      </c>
      <c r="J18" s="72">
        <f t="shared" si="1"/>
        <v>75032929</v>
      </c>
      <c r="K18" s="72">
        <f t="shared" si="1"/>
        <v>67093182</v>
      </c>
      <c r="L18" s="72">
        <f t="shared" si="1"/>
        <v>123556255</v>
      </c>
      <c r="M18" s="72">
        <f t="shared" si="1"/>
        <v>265682366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507972572</v>
      </c>
      <c r="W18" s="72">
        <f t="shared" si="1"/>
        <v>517447182</v>
      </c>
      <c r="X18" s="72">
        <f t="shared" si="1"/>
        <v>-9474610</v>
      </c>
      <c r="Y18" s="66">
        <f>+IF(W18&lt;&gt;0,(X18/W18)*100,0)</f>
        <v>-1.8310293938367608</v>
      </c>
      <c r="Z18" s="73">
        <f t="shared" si="1"/>
        <v>1092829880</v>
      </c>
    </row>
    <row r="19" spans="1:26" ht="13.5">
      <c r="A19" s="69" t="s">
        <v>43</v>
      </c>
      <c r="B19" s="74">
        <f>+B10-B18</f>
        <v>21455488</v>
      </c>
      <c r="C19" s="74">
        <f>+C10-C18</f>
        <v>0</v>
      </c>
      <c r="D19" s="75">
        <f aca="true" t="shared" si="2" ref="D19:Z19">+D10-D18</f>
        <v>12576110</v>
      </c>
      <c r="E19" s="76">
        <f t="shared" si="2"/>
        <v>12576110</v>
      </c>
      <c r="F19" s="76">
        <f t="shared" si="2"/>
        <v>157464673</v>
      </c>
      <c r="G19" s="76">
        <f t="shared" si="2"/>
        <v>-75044717</v>
      </c>
      <c r="H19" s="76">
        <f t="shared" si="2"/>
        <v>-34359747</v>
      </c>
      <c r="I19" s="76">
        <f t="shared" si="2"/>
        <v>48060209</v>
      </c>
      <c r="J19" s="76">
        <f t="shared" si="2"/>
        <v>-2029128</v>
      </c>
      <c r="K19" s="76">
        <f t="shared" si="2"/>
        <v>13483908</v>
      </c>
      <c r="L19" s="76">
        <f t="shared" si="2"/>
        <v>7781384</v>
      </c>
      <c r="M19" s="76">
        <f t="shared" si="2"/>
        <v>19236164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67296373</v>
      </c>
      <c r="W19" s="76">
        <f>IF(E10=E18,0,W10-W18)</f>
        <v>32194230</v>
      </c>
      <c r="X19" s="76">
        <f t="shared" si="2"/>
        <v>35102143</v>
      </c>
      <c r="Y19" s="77">
        <f>+IF(W19&lt;&gt;0,(X19/W19)*100,0)</f>
        <v>109.03240425380574</v>
      </c>
      <c r="Z19" s="78">
        <f t="shared" si="2"/>
        <v>12576110</v>
      </c>
    </row>
    <row r="20" spans="1:26" ht="13.5">
      <c r="A20" s="57" t="s">
        <v>44</v>
      </c>
      <c r="B20" s="18">
        <v>109885106</v>
      </c>
      <c r="C20" s="18">
        <v>0</v>
      </c>
      <c r="D20" s="58">
        <v>68246700</v>
      </c>
      <c r="E20" s="59">
        <v>68246700</v>
      </c>
      <c r="F20" s="59">
        <v>0</v>
      </c>
      <c r="G20" s="59">
        <v>0</v>
      </c>
      <c r="H20" s="59">
        <v>0</v>
      </c>
      <c r="I20" s="59">
        <v>0</v>
      </c>
      <c r="J20" s="59">
        <v>8500000</v>
      </c>
      <c r="K20" s="59">
        <v>0</v>
      </c>
      <c r="L20" s="59">
        <v>-8500000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26623350</v>
      </c>
      <c r="X20" s="59">
        <v>-26623350</v>
      </c>
      <c r="Y20" s="60">
        <v>-100</v>
      </c>
      <c r="Z20" s="61">
        <v>68246700</v>
      </c>
    </row>
    <row r="21" spans="1:26" ht="13.5">
      <c r="A21" s="57" t="s">
        <v>100</v>
      </c>
      <c r="B21" s="79">
        <v>0</v>
      </c>
      <c r="C21" s="79">
        <v>0</v>
      </c>
      <c r="D21" s="80">
        <v>40000000</v>
      </c>
      <c r="E21" s="81">
        <v>40000000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19999998</v>
      </c>
      <c r="X21" s="81">
        <v>-19999998</v>
      </c>
      <c r="Y21" s="82">
        <v>-100</v>
      </c>
      <c r="Z21" s="83">
        <v>40000000</v>
      </c>
    </row>
    <row r="22" spans="1:26" ht="25.5">
      <c r="A22" s="84" t="s">
        <v>101</v>
      </c>
      <c r="B22" s="85">
        <f>SUM(B19:B21)</f>
        <v>131340594</v>
      </c>
      <c r="C22" s="85">
        <f>SUM(C19:C21)</f>
        <v>0</v>
      </c>
      <c r="D22" s="86">
        <f aca="true" t="shared" si="3" ref="D22:Z22">SUM(D19:D21)</f>
        <v>120822810</v>
      </c>
      <c r="E22" s="87">
        <f t="shared" si="3"/>
        <v>120822810</v>
      </c>
      <c r="F22" s="87">
        <f t="shared" si="3"/>
        <v>157464673</v>
      </c>
      <c r="G22" s="87">
        <f t="shared" si="3"/>
        <v>-75044717</v>
      </c>
      <c r="H22" s="87">
        <f t="shared" si="3"/>
        <v>-34359747</v>
      </c>
      <c r="I22" s="87">
        <f t="shared" si="3"/>
        <v>48060209</v>
      </c>
      <c r="J22" s="87">
        <f t="shared" si="3"/>
        <v>6470872</v>
      </c>
      <c r="K22" s="87">
        <f t="shared" si="3"/>
        <v>13483908</v>
      </c>
      <c r="L22" s="87">
        <f t="shared" si="3"/>
        <v>-718616</v>
      </c>
      <c r="M22" s="87">
        <f t="shared" si="3"/>
        <v>19236164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67296373</v>
      </c>
      <c r="W22" s="87">
        <f t="shared" si="3"/>
        <v>78817578</v>
      </c>
      <c r="X22" s="87">
        <f t="shared" si="3"/>
        <v>-11521205</v>
      </c>
      <c r="Y22" s="88">
        <f>+IF(W22&lt;&gt;0,(X22/W22)*100,0)</f>
        <v>-14.61755777372403</v>
      </c>
      <c r="Z22" s="89">
        <f t="shared" si="3"/>
        <v>120822810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131340594</v>
      </c>
      <c r="C24" s="74">
        <f>SUM(C22:C23)</f>
        <v>0</v>
      </c>
      <c r="D24" s="75">
        <f aca="true" t="shared" si="4" ref="D24:Z24">SUM(D22:D23)</f>
        <v>120822810</v>
      </c>
      <c r="E24" s="76">
        <f t="shared" si="4"/>
        <v>120822810</v>
      </c>
      <c r="F24" s="76">
        <f t="shared" si="4"/>
        <v>157464673</v>
      </c>
      <c r="G24" s="76">
        <f t="shared" si="4"/>
        <v>-75044717</v>
      </c>
      <c r="H24" s="76">
        <f t="shared" si="4"/>
        <v>-34359747</v>
      </c>
      <c r="I24" s="76">
        <f t="shared" si="4"/>
        <v>48060209</v>
      </c>
      <c r="J24" s="76">
        <f t="shared" si="4"/>
        <v>6470872</v>
      </c>
      <c r="K24" s="76">
        <f t="shared" si="4"/>
        <v>13483908</v>
      </c>
      <c r="L24" s="76">
        <f t="shared" si="4"/>
        <v>-718616</v>
      </c>
      <c r="M24" s="76">
        <f t="shared" si="4"/>
        <v>19236164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67296373</v>
      </c>
      <c r="W24" s="76">
        <f t="shared" si="4"/>
        <v>78817578</v>
      </c>
      <c r="X24" s="76">
        <f t="shared" si="4"/>
        <v>-11521205</v>
      </c>
      <c r="Y24" s="77">
        <f>+IF(W24&lt;&gt;0,(X24/W24)*100,0)</f>
        <v>-14.61755777372403</v>
      </c>
      <c r="Z24" s="78">
        <f t="shared" si="4"/>
        <v>120822810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102539747</v>
      </c>
      <c r="C27" s="21">
        <v>0</v>
      </c>
      <c r="D27" s="98">
        <v>777867800</v>
      </c>
      <c r="E27" s="99">
        <v>777867800</v>
      </c>
      <c r="F27" s="99">
        <v>2855414</v>
      </c>
      <c r="G27" s="99">
        <v>8735695</v>
      </c>
      <c r="H27" s="99">
        <v>7116905</v>
      </c>
      <c r="I27" s="99">
        <v>18708014</v>
      </c>
      <c r="J27" s="99">
        <v>8476794</v>
      </c>
      <c r="K27" s="99">
        <v>5683885</v>
      </c>
      <c r="L27" s="99">
        <v>7550071</v>
      </c>
      <c r="M27" s="99">
        <v>21710750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40418764</v>
      </c>
      <c r="W27" s="99">
        <v>388933900</v>
      </c>
      <c r="X27" s="99">
        <v>-348515136</v>
      </c>
      <c r="Y27" s="100">
        <v>-89.61</v>
      </c>
      <c r="Z27" s="101">
        <v>777867800</v>
      </c>
    </row>
    <row r="28" spans="1:26" ht="13.5">
      <c r="A28" s="102" t="s">
        <v>44</v>
      </c>
      <c r="B28" s="18">
        <v>81946590</v>
      </c>
      <c r="C28" s="18">
        <v>0</v>
      </c>
      <c r="D28" s="58">
        <v>110746700</v>
      </c>
      <c r="E28" s="59">
        <v>110746700</v>
      </c>
      <c r="F28" s="59">
        <v>2855414</v>
      </c>
      <c r="G28" s="59">
        <v>8735695</v>
      </c>
      <c r="H28" s="59">
        <v>7116905</v>
      </c>
      <c r="I28" s="59">
        <v>18708014</v>
      </c>
      <c r="J28" s="59">
        <v>8455384</v>
      </c>
      <c r="K28" s="59">
        <v>5683885</v>
      </c>
      <c r="L28" s="59">
        <v>7424560</v>
      </c>
      <c r="M28" s="59">
        <v>21563829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40271843</v>
      </c>
      <c r="W28" s="59">
        <v>55373350</v>
      </c>
      <c r="X28" s="59">
        <v>-15101507</v>
      </c>
      <c r="Y28" s="60">
        <v>-27.27</v>
      </c>
      <c r="Z28" s="61">
        <v>110746700</v>
      </c>
    </row>
    <row r="29" spans="1:26" ht="13.5">
      <c r="A29" s="57" t="s">
        <v>103</v>
      </c>
      <c r="B29" s="18">
        <v>15883454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900470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3809232</v>
      </c>
      <c r="C31" s="18">
        <v>0</v>
      </c>
      <c r="D31" s="58">
        <v>667121100</v>
      </c>
      <c r="E31" s="59">
        <v>667121100</v>
      </c>
      <c r="F31" s="59">
        <v>0</v>
      </c>
      <c r="G31" s="59">
        <v>0</v>
      </c>
      <c r="H31" s="59">
        <v>0</v>
      </c>
      <c r="I31" s="59">
        <v>0</v>
      </c>
      <c r="J31" s="59">
        <v>21410</v>
      </c>
      <c r="K31" s="59">
        <v>0</v>
      </c>
      <c r="L31" s="59">
        <v>125511</v>
      </c>
      <c r="M31" s="59">
        <v>146921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146921</v>
      </c>
      <c r="W31" s="59">
        <v>333560550</v>
      </c>
      <c r="X31" s="59">
        <v>-333413629</v>
      </c>
      <c r="Y31" s="60">
        <v>-99.96</v>
      </c>
      <c r="Z31" s="61">
        <v>667121100</v>
      </c>
    </row>
    <row r="32" spans="1:26" ht="13.5">
      <c r="A32" s="69" t="s">
        <v>50</v>
      </c>
      <c r="B32" s="21">
        <f>SUM(B28:B31)</f>
        <v>102539746</v>
      </c>
      <c r="C32" s="21">
        <f>SUM(C28:C31)</f>
        <v>0</v>
      </c>
      <c r="D32" s="98">
        <f aca="true" t="shared" si="5" ref="D32:Z32">SUM(D28:D31)</f>
        <v>777867800</v>
      </c>
      <c r="E32" s="99">
        <f t="shared" si="5"/>
        <v>777867800</v>
      </c>
      <c r="F32" s="99">
        <f t="shared" si="5"/>
        <v>2855414</v>
      </c>
      <c r="G32" s="99">
        <f t="shared" si="5"/>
        <v>8735695</v>
      </c>
      <c r="H32" s="99">
        <f t="shared" si="5"/>
        <v>7116905</v>
      </c>
      <c r="I32" s="99">
        <f t="shared" si="5"/>
        <v>18708014</v>
      </c>
      <c r="J32" s="99">
        <f t="shared" si="5"/>
        <v>8476794</v>
      </c>
      <c r="K32" s="99">
        <f t="shared" si="5"/>
        <v>5683885</v>
      </c>
      <c r="L32" s="99">
        <f t="shared" si="5"/>
        <v>7550071</v>
      </c>
      <c r="M32" s="99">
        <f t="shared" si="5"/>
        <v>21710750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40418764</v>
      </c>
      <c r="W32" s="99">
        <f t="shared" si="5"/>
        <v>388933900</v>
      </c>
      <c r="X32" s="99">
        <f t="shared" si="5"/>
        <v>-348515136</v>
      </c>
      <c r="Y32" s="100">
        <f>+IF(W32&lt;&gt;0,(X32/W32)*100,0)</f>
        <v>-89.60780636504043</v>
      </c>
      <c r="Z32" s="101">
        <f t="shared" si="5"/>
        <v>777867800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326673903</v>
      </c>
      <c r="C35" s="18">
        <v>0</v>
      </c>
      <c r="D35" s="58">
        <v>444034000</v>
      </c>
      <c r="E35" s="59">
        <v>444034000</v>
      </c>
      <c r="F35" s="59">
        <v>134303441</v>
      </c>
      <c r="G35" s="59">
        <v>-50413628</v>
      </c>
      <c r="H35" s="59">
        <v>-31429335</v>
      </c>
      <c r="I35" s="59">
        <v>-31429335</v>
      </c>
      <c r="J35" s="59">
        <v>26476111</v>
      </c>
      <c r="K35" s="59">
        <v>9804857973</v>
      </c>
      <c r="L35" s="59">
        <v>-9750534817</v>
      </c>
      <c r="M35" s="59">
        <v>-9750534817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-9750534817</v>
      </c>
      <c r="W35" s="59">
        <v>222017000</v>
      </c>
      <c r="X35" s="59">
        <v>-9972551817</v>
      </c>
      <c r="Y35" s="60">
        <v>-4491.8</v>
      </c>
      <c r="Z35" s="61">
        <v>444034000</v>
      </c>
    </row>
    <row r="36" spans="1:26" ht="13.5">
      <c r="A36" s="57" t="s">
        <v>53</v>
      </c>
      <c r="B36" s="18">
        <v>1328433977</v>
      </c>
      <c r="C36" s="18">
        <v>0</v>
      </c>
      <c r="D36" s="58">
        <v>2112101000</v>
      </c>
      <c r="E36" s="59">
        <v>2112101000</v>
      </c>
      <c r="F36" s="59">
        <v>2855414</v>
      </c>
      <c r="G36" s="59">
        <v>8735695</v>
      </c>
      <c r="H36" s="59">
        <v>7116905</v>
      </c>
      <c r="I36" s="59">
        <v>7116905</v>
      </c>
      <c r="J36" s="59">
        <v>8476794</v>
      </c>
      <c r="K36" s="59">
        <v>5683886</v>
      </c>
      <c r="L36" s="59">
        <v>-19984243</v>
      </c>
      <c r="M36" s="59">
        <v>-19984243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-19984243</v>
      </c>
      <c r="W36" s="59">
        <v>1056050500</v>
      </c>
      <c r="X36" s="59">
        <v>-1076034743</v>
      </c>
      <c r="Y36" s="60">
        <v>-101.89</v>
      </c>
      <c r="Z36" s="61">
        <v>2112101000</v>
      </c>
    </row>
    <row r="37" spans="1:26" ht="13.5">
      <c r="A37" s="57" t="s">
        <v>54</v>
      </c>
      <c r="B37" s="18">
        <v>258940340</v>
      </c>
      <c r="C37" s="18">
        <v>0</v>
      </c>
      <c r="D37" s="58">
        <v>259140000</v>
      </c>
      <c r="E37" s="59">
        <v>259140000</v>
      </c>
      <c r="F37" s="59">
        <v>-20305822</v>
      </c>
      <c r="G37" s="59">
        <v>33365228</v>
      </c>
      <c r="H37" s="59">
        <v>10712943</v>
      </c>
      <c r="I37" s="59">
        <v>10712943</v>
      </c>
      <c r="J37" s="59">
        <v>28688535</v>
      </c>
      <c r="K37" s="59">
        <v>37837</v>
      </c>
      <c r="L37" s="59">
        <v>27449549</v>
      </c>
      <c r="M37" s="59">
        <v>27449549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27449549</v>
      </c>
      <c r="W37" s="59">
        <v>129570000</v>
      </c>
      <c r="X37" s="59">
        <v>-102120451</v>
      </c>
      <c r="Y37" s="60">
        <v>-78.81</v>
      </c>
      <c r="Z37" s="61">
        <v>259140000</v>
      </c>
    </row>
    <row r="38" spans="1:26" ht="13.5">
      <c r="A38" s="57" t="s">
        <v>55</v>
      </c>
      <c r="B38" s="18">
        <v>82967461</v>
      </c>
      <c r="C38" s="18">
        <v>0</v>
      </c>
      <c r="D38" s="58">
        <v>13279000</v>
      </c>
      <c r="E38" s="59">
        <v>13279000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6639500</v>
      </c>
      <c r="X38" s="59">
        <v>-6639500</v>
      </c>
      <c r="Y38" s="60">
        <v>-100</v>
      </c>
      <c r="Z38" s="61">
        <v>13279000</v>
      </c>
    </row>
    <row r="39" spans="1:26" ht="13.5">
      <c r="A39" s="57" t="s">
        <v>56</v>
      </c>
      <c r="B39" s="18">
        <v>1313200079</v>
      </c>
      <c r="C39" s="18">
        <v>0</v>
      </c>
      <c r="D39" s="58">
        <v>2283716000</v>
      </c>
      <c r="E39" s="59">
        <v>2283716000</v>
      </c>
      <c r="F39" s="59">
        <v>157464677</v>
      </c>
      <c r="G39" s="59">
        <v>-75043161</v>
      </c>
      <c r="H39" s="59">
        <v>-35025373</v>
      </c>
      <c r="I39" s="59">
        <v>-35025373</v>
      </c>
      <c r="J39" s="59">
        <v>6264370</v>
      </c>
      <c r="K39" s="59">
        <v>9810504022</v>
      </c>
      <c r="L39" s="59">
        <v>-9797968609</v>
      </c>
      <c r="M39" s="59">
        <v>-9797968609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-9797968609</v>
      </c>
      <c r="W39" s="59">
        <v>1141858000</v>
      </c>
      <c r="X39" s="59">
        <v>-10939826609</v>
      </c>
      <c r="Y39" s="60">
        <v>-958.07</v>
      </c>
      <c r="Z39" s="61">
        <v>2283716000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98383303</v>
      </c>
      <c r="C42" s="18">
        <v>0</v>
      </c>
      <c r="D42" s="58">
        <v>101446000</v>
      </c>
      <c r="E42" s="59">
        <v>101446000</v>
      </c>
      <c r="F42" s="59">
        <v>55516173</v>
      </c>
      <c r="G42" s="59">
        <v>-48094598</v>
      </c>
      <c r="H42" s="59">
        <v>-28234607</v>
      </c>
      <c r="I42" s="59">
        <v>-20813032</v>
      </c>
      <c r="J42" s="59">
        <v>31974281</v>
      </c>
      <c r="K42" s="59">
        <v>5093161</v>
      </c>
      <c r="L42" s="59">
        <v>46174587</v>
      </c>
      <c r="M42" s="59">
        <v>83242029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62428997</v>
      </c>
      <c r="W42" s="59">
        <v>104256000</v>
      </c>
      <c r="X42" s="59">
        <v>-41827003</v>
      </c>
      <c r="Y42" s="60">
        <v>-40.12</v>
      </c>
      <c r="Z42" s="61">
        <v>101446000</v>
      </c>
    </row>
    <row r="43" spans="1:26" ht="13.5">
      <c r="A43" s="57" t="s">
        <v>59</v>
      </c>
      <c r="B43" s="18">
        <v>-86656286</v>
      </c>
      <c r="C43" s="18">
        <v>0</v>
      </c>
      <c r="D43" s="58">
        <v>-96168000</v>
      </c>
      <c r="E43" s="59">
        <v>-96168000</v>
      </c>
      <c r="F43" s="59">
        <v>-2855414</v>
      </c>
      <c r="G43" s="59">
        <v>-8735695</v>
      </c>
      <c r="H43" s="59">
        <v>-7116905</v>
      </c>
      <c r="I43" s="59">
        <v>-18708014</v>
      </c>
      <c r="J43" s="59">
        <v>-8455384</v>
      </c>
      <c r="K43" s="59">
        <v>-5683886</v>
      </c>
      <c r="L43" s="59">
        <v>-7550071</v>
      </c>
      <c r="M43" s="59">
        <v>-21689341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-40397355</v>
      </c>
      <c r="W43" s="59">
        <v>-29899000</v>
      </c>
      <c r="X43" s="59">
        <v>-10498355</v>
      </c>
      <c r="Y43" s="60">
        <v>35.11</v>
      </c>
      <c r="Z43" s="61">
        <v>-96168000</v>
      </c>
    </row>
    <row r="44" spans="1:26" ht="13.5">
      <c r="A44" s="57" t="s">
        <v>60</v>
      </c>
      <c r="B44" s="18">
        <v>-3311718</v>
      </c>
      <c r="C44" s="18">
        <v>0</v>
      </c>
      <c r="D44" s="58">
        <v>-5511000</v>
      </c>
      <c r="E44" s="59">
        <v>-5511000</v>
      </c>
      <c r="F44" s="59">
        <v>250417</v>
      </c>
      <c r="G44" s="59">
        <v>-285877</v>
      </c>
      <c r="H44" s="59">
        <v>-142969</v>
      </c>
      <c r="I44" s="59">
        <v>-178429</v>
      </c>
      <c r="J44" s="59">
        <v>-181620</v>
      </c>
      <c r="K44" s="59">
        <v>-135061</v>
      </c>
      <c r="L44" s="59">
        <v>-1278191</v>
      </c>
      <c r="M44" s="59">
        <v>-1594872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-1773301</v>
      </c>
      <c r="W44" s="59">
        <v>-2754000</v>
      </c>
      <c r="X44" s="59">
        <v>980699</v>
      </c>
      <c r="Y44" s="60">
        <v>-35.61</v>
      </c>
      <c r="Z44" s="61">
        <v>-5511000</v>
      </c>
    </row>
    <row r="45" spans="1:26" ht="13.5">
      <c r="A45" s="69" t="s">
        <v>61</v>
      </c>
      <c r="B45" s="21">
        <v>21042894</v>
      </c>
      <c r="C45" s="21">
        <v>0</v>
      </c>
      <c r="D45" s="98">
        <v>12395000</v>
      </c>
      <c r="E45" s="99">
        <v>12395000</v>
      </c>
      <c r="F45" s="99">
        <v>59140146</v>
      </c>
      <c r="G45" s="99">
        <v>2023976</v>
      </c>
      <c r="H45" s="99">
        <v>-33470505</v>
      </c>
      <c r="I45" s="99">
        <v>-33470505</v>
      </c>
      <c r="J45" s="99">
        <v>-10133228</v>
      </c>
      <c r="K45" s="99">
        <v>-10859014</v>
      </c>
      <c r="L45" s="99">
        <v>26487311</v>
      </c>
      <c r="M45" s="99">
        <v>26487311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26487311</v>
      </c>
      <c r="W45" s="99">
        <v>84231000</v>
      </c>
      <c r="X45" s="99">
        <v>-57743689</v>
      </c>
      <c r="Y45" s="100">
        <v>-68.55</v>
      </c>
      <c r="Z45" s="101">
        <v>12395000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95951004</v>
      </c>
      <c r="C49" s="51">
        <v>0</v>
      </c>
      <c r="D49" s="128">
        <v>66373106</v>
      </c>
      <c r="E49" s="53">
        <v>37953518</v>
      </c>
      <c r="F49" s="53">
        <v>0</v>
      </c>
      <c r="G49" s="53">
        <v>0</v>
      </c>
      <c r="H49" s="53">
        <v>0</v>
      </c>
      <c r="I49" s="53">
        <v>32855024</v>
      </c>
      <c r="J49" s="53">
        <v>0</v>
      </c>
      <c r="K49" s="53">
        <v>0</v>
      </c>
      <c r="L49" s="53">
        <v>0</v>
      </c>
      <c r="M49" s="53">
        <v>30117326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27247246</v>
      </c>
      <c r="W49" s="53">
        <v>155601543</v>
      </c>
      <c r="X49" s="53">
        <v>979520432</v>
      </c>
      <c r="Y49" s="53">
        <v>1425619199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46197845</v>
      </c>
      <c r="C51" s="51">
        <v>0</v>
      </c>
      <c r="D51" s="128">
        <v>4196990</v>
      </c>
      <c r="E51" s="53">
        <v>3800331</v>
      </c>
      <c r="F51" s="53">
        <v>0</v>
      </c>
      <c r="G51" s="53">
        <v>0</v>
      </c>
      <c r="H51" s="53">
        <v>0</v>
      </c>
      <c r="I51" s="53">
        <v>1461852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101802525</v>
      </c>
      <c r="Y51" s="53">
        <v>157459543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76.59376217702378</v>
      </c>
      <c r="C58" s="5">
        <f>IF(C67=0,0,+(C76/C67)*100)</f>
        <v>0</v>
      </c>
      <c r="D58" s="6">
        <f aca="true" t="shared" si="6" ref="D58:Z58">IF(D67=0,0,+(D76/D67)*100)</f>
        <v>85.43845966983017</v>
      </c>
      <c r="E58" s="7">
        <f t="shared" si="6"/>
        <v>85.43845966983017</v>
      </c>
      <c r="F58" s="7">
        <f t="shared" si="6"/>
        <v>44.49670910234242</v>
      </c>
      <c r="G58" s="7">
        <f t="shared" si="6"/>
        <v>115.19895691705257</v>
      </c>
      <c r="H58" s="7">
        <f t="shared" si="6"/>
        <v>88.10589346528262</v>
      </c>
      <c r="I58" s="7">
        <f t="shared" si="6"/>
        <v>70.97371864887512</v>
      </c>
      <c r="J58" s="7">
        <f t="shared" si="6"/>
        <v>93.96219215614359</v>
      </c>
      <c r="K58" s="7">
        <f t="shared" si="6"/>
        <v>57.815054319026316</v>
      </c>
      <c r="L58" s="7">
        <f t="shared" si="6"/>
        <v>74.88703295301424</v>
      </c>
      <c r="M58" s="7">
        <f t="shared" si="6"/>
        <v>75.01678026385588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73.04698365252258</v>
      </c>
      <c r="W58" s="7">
        <f t="shared" si="6"/>
        <v>87.91528623356554</v>
      </c>
      <c r="X58" s="7">
        <f t="shared" si="6"/>
        <v>0</v>
      </c>
      <c r="Y58" s="7">
        <f t="shared" si="6"/>
        <v>0</v>
      </c>
      <c r="Z58" s="8">
        <f t="shared" si="6"/>
        <v>85.43845966983017</v>
      </c>
    </row>
    <row r="59" spans="1:26" ht="13.5">
      <c r="A59" s="36" t="s">
        <v>31</v>
      </c>
      <c r="B59" s="9">
        <f aca="true" t="shared" si="7" ref="B59:Z66">IF(B68=0,0,+(B77/B68)*100)</f>
        <v>75.00000018587443</v>
      </c>
      <c r="C59" s="9">
        <f t="shared" si="7"/>
        <v>0</v>
      </c>
      <c r="D59" s="2">
        <f t="shared" si="7"/>
        <v>83.00035856989184</v>
      </c>
      <c r="E59" s="10">
        <f t="shared" si="7"/>
        <v>83.00035856989184</v>
      </c>
      <c r="F59" s="10">
        <f t="shared" si="7"/>
        <v>37.41192885943689</v>
      </c>
      <c r="G59" s="10">
        <f t="shared" si="7"/>
        <v>91.80565567652076</v>
      </c>
      <c r="H59" s="10">
        <f t="shared" si="7"/>
        <v>77.20079716845359</v>
      </c>
      <c r="I59" s="10">
        <f t="shared" si="7"/>
        <v>60.666913959182786</v>
      </c>
      <c r="J59" s="10">
        <f t="shared" si="7"/>
        <v>117.60757706995682</v>
      </c>
      <c r="K59" s="10">
        <f t="shared" si="7"/>
        <v>74.73283038967196</v>
      </c>
      <c r="L59" s="10">
        <f t="shared" si="7"/>
        <v>88.56449073732914</v>
      </c>
      <c r="M59" s="10">
        <f t="shared" si="7"/>
        <v>93.0098239639617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74.2613922350046</v>
      </c>
      <c r="W59" s="10">
        <f t="shared" si="7"/>
        <v>87.67533602926456</v>
      </c>
      <c r="X59" s="10">
        <f t="shared" si="7"/>
        <v>0</v>
      </c>
      <c r="Y59" s="10">
        <f t="shared" si="7"/>
        <v>0</v>
      </c>
      <c r="Z59" s="11">
        <f t="shared" si="7"/>
        <v>83.00035856989184</v>
      </c>
    </row>
    <row r="60" spans="1:26" ht="13.5">
      <c r="A60" s="37" t="s">
        <v>32</v>
      </c>
      <c r="B60" s="12">
        <f t="shared" si="7"/>
        <v>75.72236885308679</v>
      </c>
      <c r="C60" s="12">
        <f t="shared" si="7"/>
        <v>0</v>
      </c>
      <c r="D60" s="3">
        <f t="shared" si="7"/>
        <v>86.14309795125793</v>
      </c>
      <c r="E60" s="13">
        <f t="shared" si="7"/>
        <v>86.14309795125793</v>
      </c>
      <c r="F60" s="13">
        <f t="shared" si="7"/>
        <v>47.35047979055252</v>
      </c>
      <c r="G60" s="13">
        <f t="shared" si="7"/>
        <v>131.7715022407616</v>
      </c>
      <c r="H60" s="13">
        <f t="shared" si="7"/>
        <v>97.18681089486361</v>
      </c>
      <c r="I60" s="13">
        <f t="shared" si="7"/>
        <v>77.09156763534834</v>
      </c>
      <c r="J60" s="13">
        <f t="shared" si="7"/>
        <v>94.21285491817261</v>
      </c>
      <c r="K60" s="13">
        <f t="shared" si="7"/>
        <v>57.30068751271749</v>
      </c>
      <c r="L60" s="13">
        <f t="shared" si="7"/>
        <v>76.21583295735918</v>
      </c>
      <c r="M60" s="13">
        <f t="shared" si="7"/>
        <v>75.347009248773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76.16220933719177</v>
      </c>
      <c r="W60" s="13">
        <f t="shared" si="7"/>
        <v>87.68619711004145</v>
      </c>
      <c r="X60" s="13">
        <f t="shared" si="7"/>
        <v>0</v>
      </c>
      <c r="Y60" s="13">
        <f t="shared" si="7"/>
        <v>0</v>
      </c>
      <c r="Z60" s="14">
        <f t="shared" si="7"/>
        <v>86.14309795125793</v>
      </c>
    </row>
    <row r="61" spans="1:26" ht="13.5">
      <c r="A61" s="38" t="s">
        <v>106</v>
      </c>
      <c r="B61" s="12">
        <f t="shared" si="7"/>
        <v>74.99999971303124</v>
      </c>
      <c r="C61" s="12">
        <f t="shared" si="7"/>
        <v>0</v>
      </c>
      <c r="D61" s="3">
        <f t="shared" si="7"/>
        <v>94.17512100430797</v>
      </c>
      <c r="E61" s="13">
        <f t="shared" si="7"/>
        <v>94.17512100430797</v>
      </c>
      <c r="F61" s="13">
        <f t="shared" si="7"/>
        <v>92.83572709031938</v>
      </c>
      <c r="G61" s="13">
        <f t="shared" si="7"/>
        <v>86.13102457326494</v>
      </c>
      <c r="H61" s="13">
        <f t="shared" si="7"/>
        <v>90.03473674926218</v>
      </c>
      <c r="I61" s="13">
        <f t="shared" si="7"/>
        <v>89.41694153538639</v>
      </c>
      <c r="J61" s="13">
        <f t="shared" si="7"/>
        <v>94.23077331393807</v>
      </c>
      <c r="K61" s="13">
        <f t="shared" si="7"/>
        <v>84.0505391926051</v>
      </c>
      <c r="L61" s="13">
        <f t="shared" si="7"/>
        <v>73.65129106266366</v>
      </c>
      <c r="M61" s="13">
        <f t="shared" si="7"/>
        <v>84.62857327504871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87.00531499625005</v>
      </c>
      <c r="W61" s="13">
        <f t="shared" si="7"/>
        <v>96.08425220454832</v>
      </c>
      <c r="X61" s="13">
        <f t="shared" si="7"/>
        <v>0</v>
      </c>
      <c r="Y61" s="13">
        <f t="shared" si="7"/>
        <v>0</v>
      </c>
      <c r="Z61" s="14">
        <f t="shared" si="7"/>
        <v>94.17512100430797</v>
      </c>
    </row>
    <row r="62" spans="1:26" ht="13.5">
      <c r="A62" s="38" t="s">
        <v>107</v>
      </c>
      <c r="B62" s="12">
        <f t="shared" si="7"/>
        <v>76.43768296326452</v>
      </c>
      <c r="C62" s="12">
        <f t="shared" si="7"/>
        <v>0</v>
      </c>
      <c r="D62" s="3">
        <f t="shared" si="7"/>
        <v>80.48687377209444</v>
      </c>
      <c r="E62" s="13">
        <f t="shared" si="7"/>
        <v>80.48687377209444</v>
      </c>
      <c r="F62" s="13">
        <f t="shared" si="7"/>
        <v>46.81437860316799</v>
      </c>
      <c r="G62" s="13">
        <f t="shared" si="7"/>
        <v>68.63673790107562</v>
      </c>
      <c r="H62" s="13">
        <f t="shared" si="7"/>
        <v>114.81362759704137</v>
      </c>
      <c r="I62" s="13">
        <f t="shared" si="7"/>
        <v>66.8525755095088</v>
      </c>
      <c r="J62" s="13">
        <f t="shared" si="7"/>
        <v>93.33962196618509</v>
      </c>
      <c r="K62" s="13">
        <f t="shared" si="7"/>
        <v>40.70558658898781</v>
      </c>
      <c r="L62" s="13">
        <f t="shared" si="7"/>
        <v>77.57661753463066</v>
      </c>
      <c r="M62" s="13">
        <f t="shared" si="7"/>
        <v>67.80207383619798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67.38451784230128</v>
      </c>
      <c r="W62" s="13">
        <f t="shared" si="7"/>
        <v>81.97443549570286</v>
      </c>
      <c r="X62" s="13">
        <f t="shared" si="7"/>
        <v>0</v>
      </c>
      <c r="Y62" s="13">
        <f t="shared" si="7"/>
        <v>0</v>
      </c>
      <c r="Z62" s="14">
        <f t="shared" si="7"/>
        <v>80.48687377209444</v>
      </c>
    </row>
    <row r="63" spans="1:26" ht="13.5">
      <c r="A63" s="38" t="s">
        <v>108</v>
      </c>
      <c r="B63" s="12">
        <f t="shared" si="7"/>
        <v>74.99999717217996</v>
      </c>
      <c r="C63" s="12">
        <f t="shared" si="7"/>
        <v>0</v>
      </c>
      <c r="D63" s="3">
        <f t="shared" si="7"/>
        <v>82.99990597870939</v>
      </c>
      <c r="E63" s="13">
        <f t="shared" si="7"/>
        <v>82.99990597870939</v>
      </c>
      <c r="F63" s="13">
        <f t="shared" si="7"/>
        <v>61.54848297691654</v>
      </c>
      <c r="G63" s="13">
        <f t="shared" si="7"/>
        <v>74.27671019365285</v>
      </c>
      <c r="H63" s="13">
        <f t="shared" si="7"/>
        <v>71.4002407563365</v>
      </c>
      <c r="I63" s="13">
        <f t="shared" si="7"/>
        <v>68.81366498149245</v>
      </c>
      <c r="J63" s="13">
        <f t="shared" si="7"/>
        <v>91.76756690912887</v>
      </c>
      <c r="K63" s="13">
        <f t="shared" si="7"/>
        <v>66.84479198158485</v>
      </c>
      <c r="L63" s="13">
        <f t="shared" si="7"/>
        <v>73.55410996351266</v>
      </c>
      <c r="M63" s="13">
        <f t="shared" si="7"/>
        <v>77.36596367013746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73.09731248978387</v>
      </c>
      <c r="W63" s="13">
        <f t="shared" si="7"/>
        <v>82.96258356140956</v>
      </c>
      <c r="X63" s="13">
        <f t="shared" si="7"/>
        <v>0</v>
      </c>
      <c r="Y63" s="13">
        <f t="shared" si="7"/>
        <v>0</v>
      </c>
      <c r="Z63" s="14">
        <f t="shared" si="7"/>
        <v>82.99990597870939</v>
      </c>
    </row>
    <row r="64" spans="1:26" ht="13.5">
      <c r="A64" s="38" t="s">
        <v>109</v>
      </c>
      <c r="B64" s="12">
        <f t="shared" si="7"/>
        <v>75.00000082919397</v>
      </c>
      <c r="C64" s="12">
        <f t="shared" si="7"/>
        <v>0</v>
      </c>
      <c r="D64" s="3">
        <f t="shared" si="7"/>
        <v>83.00303167608378</v>
      </c>
      <c r="E64" s="13">
        <f t="shared" si="7"/>
        <v>83.00303167608378</v>
      </c>
      <c r="F64" s="13">
        <f t="shared" si="7"/>
        <v>7.277587194418827</v>
      </c>
      <c r="G64" s="13">
        <f t="shared" si="7"/>
        <v>-9.99809219249499</v>
      </c>
      <c r="H64" s="13">
        <f t="shared" si="7"/>
        <v>72.2559087634873</v>
      </c>
      <c r="I64" s="13">
        <f t="shared" si="7"/>
        <v>76.17540664583565</v>
      </c>
      <c r="J64" s="13">
        <f t="shared" si="7"/>
        <v>104.72074322812406</v>
      </c>
      <c r="K64" s="13">
        <f t="shared" si="7"/>
        <v>68.74345316685441</v>
      </c>
      <c r="L64" s="13">
        <f t="shared" si="7"/>
        <v>81.81889960701561</v>
      </c>
      <c r="M64" s="13">
        <f t="shared" si="7"/>
        <v>84.80428660555813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80.58549455062708</v>
      </c>
      <c r="W64" s="13">
        <f t="shared" si="7"/>
        <v>83.01733715887744</v>
      </c>
      <c r="X64" s="13">
        <f t="shared" si="7"/>
        <v>0</v>
      </c>
      <c r="Y64" s="13">
        <f t="shared" si="7"/>
        <v>0</v>
      </c>
      <c r="Z64" s="14">
        <f t="shared" si="7"/>
        <v>83.00303167608378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79.99944142890104</v>
      </c>
      <c r="E66" s="16">
        <f t="shared" si="7"/>
        <v>79.99944142890104</v>
      </c>
      <c r="F66" s="16">
        <f t="shared" si="7"/>
        <v>11.374048184068451</v>
      </c>
      <c r="G66" s="16">
        <f t="shared" si="7"/>
        <v>10.366589305234527</v>
      </c>
      <c r="H66" s="16">
        <f t="shared" si="7"/>
        <v>7.649867921883792</v>
      </c>
      <c r="I66" s="16">
        <f t="shared" si="7"/>
        <v>9.783840516459344</v>
      </c>
      <c r="J66" s="16">
        <f t="shared" si="7"/>
        <v>10.709993486596769</v>
      </c>
      <c r="K66" s="16">
        <f t="shared" si="7"/>
        <v>8.86476279487938</v>
      </c>
      <c r="L66" s="16">
        <f t="shared" si="7"/>
        <v>4.692620890495866</v>
      </c>
      <c r="M66" s="16">
        <f t="shared" si="7"/>
        <v>7.9966543318914045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8.855713756920085</v>
      </c>
      <c r="W66" s="16">
        <f t="shared" si="7"/>
        <v>95.50590158253279</v>
      </c>
      <c r="X66" s="16">
        <f t="shared" si="7"/>
        <v>0</v>
      </c>
      <c r="Y66" s="16">
        <f t="shared" si="7"/>
        <v>0</v>
      </c>
      <c r="Z66" s="17">
        <f t="shared" si="7"/>
        <v>79.99944142890104</v>
      </c>
    </row>
    <row r="67" spans="1:26" ht="13.5" hidden="1">
      <c r="A67" s="40" t="s">
        <v>112</v>
      </c>
      <c r="B67" s="23">
        <v>806639531</v>
      </c>
      <c r="C67" s="23"/>
      <c r="D67" s="24">
        <v>899136060</v>
      </c>
      <c r="E67" s="25">
        <v>899136060</v>
      </c>
      <c r="F67" s="25">
        <v>115103701</v>
      </c>
      <c r="G67" s="25">
        <v>48121197</v>
      </c>
      <c r="H67" s="25">
        <v>53666881</v>
      </c>
      <c r="I67" s="25">
        <v>216891779</v>
      </c>
      <c r="J67" s="25">
        <v>71614187</v>
      </c>
      <c r="K67" s="25">
        <v>78282239</v>
      </c>
      <c r="L67" s="25">
        <v>78388125</v>
      </c>
      <c r="M67" s="25">
        <v>228284551</v>
      </c>
      <c r="N67" s="25"/>
      <c r="O67" s="25"/>
      <c r="P67" s="25"/>
      <c r="Q67" s="25"/>
      <c r="R67" s="25"/>
      <c r="S67" s="25"/>
      <c r="T67" s="25"/>
      <c r="U67" s="25"/>
      <c r="V67" s="25">
        <v>445176330</v>
      </c>
      <c r="W67" s="25">
        <v>447006450</v>
      </c>
      <c r="X67" s="25"/>
      <c r="Y67" s="24"/>
      <c r="Z67" s="26">
        <v>899136060</v>
      </c>
    </row>
    <row r="68" spans="1:26" ht="13.5" hidden="1">
      <c r="A68" s="36" t="s">
        <v>31</v>
      </c>
      <c r="B68" s="18">
        <v>134499405</v>
      </c>
      <c r="C68" s="18"/>
      <c r="D68" s="19">
        <v>140000600</v>
      </c>
      <c r="E68" s="20">
        <v>140000600</v>
      </c>
      <c r="F68" s="20">
        <v>22496870</v>
      </c>
      <c r="G68" s="20">
        <v>10947868</v>
      </c>
      <c r="H68" s="20">
        <v>11023517</v>
      </c>
      <c r="I68" s="20">
        <v>44468255</v>
      </c>
      <c r="J68" s="20">
        <v>10203522</v>
      </c>
      <c r="K68" s="20">
        <v>11062074</v>
      </c>
      <c r="L68" s="20">
        <v>10978313</v>
      </c>
      <c r="M68" s="20">
        <v>32243909</v>
      </c>
      <c r="N68" s="20"/>
      <c r="O68" s="20"/>
      <c r="P68" s="20"/>
      <c r="Q68" s="20"/>
      <c r="R68" s="20"/>
      <c r="S68" s="20"/>
      <c r="T68" s="20"/>
      <c r="U68" s="20"/>
      <c r="V68" s="20">
        <v>76712164</v>
      </c>
      <c r="W68" s="20">
        <v>70000302</v>
      </c>
      <c r="X68" s="20"/>
      <c r="Y68" s="19"/>
      <c r="Z68" s="22">
        <v>140000600</v>
      </c>
    </row>
    <row r="69" spans="1:26" ht="13.5" hidden="1">
      <c r="A69" s="37" t="s">
        <v>32</v>
      </c>
      <c r="B69" s="18">
        <v>639185574</v>
      </c>
      <c r="C69" s="18"/>
      <c r="D69" s="19">
        <v>727626490</v>
      </c>
      <c r="E69" s="20">
        <v>727626490</v>
      </c>
      <c r="F69" s="20">
        <v>89691220</v>
      </c>
      <c r="G69" s="20">
        <v>34208458</v>
      </c>
      <c r="H69" s="20">
        <v>39661038</v>
      </c>
      <c r="I69" s="20">
        <v>163560716</v>
      </c>
      <c r="J69" s="20">
        <v>58337003</v>
      </c>
      <c r="K69" s="20">
        <v>64070233</v>
      </c>
      <c r="L69" s="20">
        <v>64058039</v>
      </c>
      <c r="M69" s="20">
        <v>186465275</v>
      </c>
      <c r="N69" s="20"/>
      <c r="O69" s="20"/>
      <c r="P69" s="20"/>
      <c r="Q69" s="20"/>
      <c r="R69" s="20"/>
      <c r="S69" s="20"/>
      <c r="T69" s="20"/>
      <c r="U69" s="20"/>
      <c r="V69" s="20">
        <v>350025991</v>
      </c>
      <c r="W69" s="20">
        <v>363813246</v>
      </c>
      <c r="X69" s="20"/>
      <c r="Y69" s="19"/>
      <c r="Z69" s="22">
        <v>727626490</v>
      </c>
    </row>
    <row r="70" spans="1:26" ht="13.5" hidden="1">
      <c r="A70" s="38" t="s">
        <v>106</v>
      </c>
      <c r="B70" s="18">
        <v>261352493</v>
      </c>
      <c r="C70" s="18"/>
      <c r="D70" s="19">
        <v>290603290</v>
      </c>
      <c r="E70" s="20">
        <v>290603290</v>
      </c>
      <c r="F70" s="20">
        <v>22867331</v>
      </c>
      <c r="G70" s="20">
        <v>27547947</v>
      </c>
      <c r="H70" s="20">
        <v>19977114</v>
      </c>
      <c r="I70" s="20">
        <v>70392392</v>
      </c>
      <c r="J70" s="20">
        <v>27316642</v>
      </c>
      <c r="K70" s="20">
        <v>21337737</v>
      </c>
      <c r="L70" s="20">
        <v>22771203</v>
      </c>
      <c r="M70" s="20">
        <v>71425582</v>
      </c>
      <c r="N70" s="20"/>
      <c r="O70" s="20"/>
      <c r="P70" s="20"/>
      <c r="Q70" s="20"/>
      <c r="R70" s="20"/>
      <c r="S70" s="20"/>
      <c r="T70" s="20"/>
      <c r="U70" s="20"/>
      <c r="V70" s="20">
        <v>141817974</v>
      </c>
      <c r="W70" s="20">
        <v>145301646</v>
      </c>
      <c r="X70" s="20"/>
      <c r="Y70" s="19"/>
      <c r="Z70" s="22">
        <v>290603290</v>
      </c>
    </row>
    <row r="71" spans="1:26" ht="13.5" hidden="1">
      <c r="A71" s="38" t="s">
        <v>107</v>
      </c>
      <c r="B71" s="18">
        <v>321161123</v>
      </c>
      <c r="C71" s="18"/>
      <c r="D71" s="19">
        <v>382236240</v>
      </c>
      <c r="E71" s="20">
        <v>382236240</v>
      </c>
      <c r="F71" s="20">
        <v>38008393</v>
      </c>
      <c r="G71" s="20">
        <v>25519128</v>
      </c>
      <c r="H71" s="20">
        <v>14930644</v>
      </c>
      <c r="I71" s="20">
        <v>78458165</v>
      </c>
      <c r="J71" s="20">
        <v>26067139</v>
      </c>
      <c r="K71" s="20">
        <v>37641305</v>
      </c>
      <c r="L71" s="20">
        <v>36242748</v>
      </c>
      <c r="M71" s="20">
        <v>99951192</v>
      </c>
      <c r="N71" s="20"/>
      <c r="O71" s="20"/>
      <c r="P71" s="20"/>
      <c r="Q71" s="20"/>
      <c r="R71" s="20"/>
      <c r="S71" s="20"/>
      <c r="T71" s="20"/>
      <c r="U71" s="20"/>
      <c r="V71" s="20">
        <v>178409357</v>
      </c>
      <c r="W71" s="20">
        <v>191118120</v>
      </c>
      <c r="X71" s="20"/>
      <c r="Y71" s="19"/>
      <c r="Z71" s="22">
        <v>382236240</v>
      </c>
    </row>
    <row r="72" spans="1:26" ht="13.5" hidden="1">
      <c r="A72" s="38" t="s">
        <v>108</v>
      </c>
      <c r="B72" s="18">
        <v>26522197</v>
      </c>
      <c r="C72" s="18"/>
      <c r="D72" s="19">
        <v>26802440</v>
      </c>
      <c r="E72" s="20">
        <v>26802440</v>
      </c>
      <c r="F72" s="20">
        <v>2486976</v>
      </c>
      <c r="G72" s="20">
        <v>2312282</v>
      </c>
      <c r="H72" s="20">
        <v>2101710</v>
      </c>
      <c r="I72" s="20">
        <v>6900968</v>
      </c>
      <c r="J72" s="20">
        <v>2298640</v>
      </c>
      <c r="K72" s="20">
        <v>2305493</v>
      </c>
      <c r="L72" s="20">
        <v>2321079</v>
      </c>
      <c r="M72" s="20">
        <v>6925212</v>
      </c>
      <c r="N72" s="20"/>
      <c r="O72" s="20"/>
      <c r="P72" s="20"/>
      <c r="Q72" s="20"/>
      <c r="R72" s="20"/>
      <c r="S72" s="20"/>
      <c r="T72" s="20"/>
      <c r="U72" s="20"/>
      <c r="V72" s="20">
        <v>13826180</v>
      </c>
      <c r="W72" s="20">
        <v>13401222</v>
      </c>
      <c r="X72" s="20"/>
      <c r="Y72" s="19"/>
      <c r="Z72" s="22">
        <v>26802440</v>
      </c>
    </row>
    <row r="73" spans="1:26" ht="13.5" hidden="1">
      <c r="A73" s="38" t="s">
        <v>109</v>
      </c>
      <c r="B73" s="18">
        <v>30149761</v>
      </c>
      <c r="C73" s="18"/>
      <c r="D73" s="19">
        <v>27984520</v>
      </c>
      <c r="E73" s="20">
        <v>27984520</v>
      </c>
      <c r="F73" s="20">
        <v>26328520</v>
      </c>
      <c r="G73" s="20">
        <v>-21170899</v>
      </c>
      <c r="H73" s="20">
        <v>2651570</v>
      </c>
      <c r="I73" s="20">
        <v>7809191</v>
      </c>
      <c r="J73" s="20">
        <v>2654582</v>
      </c>
      <c r="K73" s="20">
        <v>2785698</v>
      </c>
      <c r="L73" s="20">
        <v>2723009</v>
      </c>
      <c r="M73" s="20">
        <v>8163289</v>
      </c>
      <c r="N73" s="20"/>
      <c r="O73" s="20"/>
      <c r="P73" s="20"/>
      <c r="Q73" s="20"/>
      <c r="R73" s="20"/>
      <c r="S73" s="20"/>
      <c r="T73" s="20"/>
      <c r="U73" s="20"/>
      <c r="V73" s="20">
        <v>15972480</v>
      </c>
      <c r="W73" s="20">
        <v>13992258</v>
      </c>
      <c r="X73" s="20"/>
      <c r="Y73" s="19"/>
      <c r="Z73" s="22">
        <v>27984520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32954552</v>
      </c>
      <c r="C75" s="27"/>
      <c r="D75" s="28">
        <v>31508970</v>
      </c>
      <c r="E75" s="29">
        <v>31508970</v>
      </c>
      <c r="F75" s="29">
        <v>2915611</v>
      </c>
      <c r="G75" s="29">
        <v>2964871</v>
      </c>
      <c r="H75" s="29">
        <v>2982326</v>
      </c>
      <c r="I75" s="29">
        <v>8862808</v>
      </c>
      <c r="J75" s="29">
        <v>3073662</v>
      </c>
      <c r="K75" s="29">
        <v>3149932</v>
      </c>
      <c r="L75" s="29">
        <v>3351773</v>
      </c>
      <c r="M75" s="29">
        <v>9575367</v>
      </c>
      <c r="N75" s="29"/>
      <c r="O75" s="29"/>
      <c r="P75" s="29"/>
      <c r="Q75" s="29"/>
      <c r="R75" s="29"/>
      <c r="S75" s="29"/>
      <c r="T75" s="29"/>
      <c r="U75" s="29"/>
      <c r="V75" s="29">
        <v>18438175</v>
      </c>
      <c r="W75" s="29">
        <v>13192902</v>
      </c>
      <c r="X75" s="29"/>
      <c r="Y75" s="28"/>
      <c r="Z75" s="30">
        <v>31508970</v>
      </c>
    </row>
    <row r="76" spans="1:26" ht="13.5" hidden="1">
      <c r="A76" s="41" t="s">
        <v>113</v>
      </c>
      <c r="B76" s="31">
        <v>617835564</v>
      </c>
      <c r="C76" s="31"/>
      <c r="D76" s="32">
        <v>768208000</v>
      </c>
      <c r="E76" s="33">
        <v>768208000</v>
      </c>
      <c r="F76" s="33">
        <v>51217359</v>
      </c>
      <c r="G76" s="33">
        <v>55435117</v>
      </c>
      <c r="H76" s="33">
        <v>47283685</v>
      </c>
      <c r="I76" s="33">
        <v>153936161</v>
      </c>
      <c r="J76" s="33">
        <v>67290260</v>
      </c>
      <c r="K76" s="33">
        <v>45258919</v>
      </c>
      <c r="L76" s="33">
        <v>58702541</v>
      </c>
      <c r="M76" s="33">
        <v>171251720</v>
      </c>
      <c r="N76" s="33"/>
      <c r="O76" s="33"/>
      <c r="P76" s="33"/>
      <c r="Q76" s="33"/>
      <c r="R76" s="33"/>
      <c r="S76" s="33"/>
      <c r="T76" s="33"/>
      <c r="U76" s="33"/>
      <c r="V76" s="33">
        <v>325187881</v>
      </c>
      <c r="W76" s="33">
        <v>392987000</v>
      </c>
      <c r="X76" s="33"/>
      <c r="Y76" s="32"/>
      <c r="Z76" s="34">
        <v>768208000</v>
      </c>
    </row>
    <row r="77" spans="1:26" ht="13.5" hidden="1">
      <c r="A77" s="36" t="s">
        <v>31</v>
      </c>
      <c r="B77" s="18">
        <v>100874554</v>
      </c>
      <c r="C77" s="18"/>
      <c r="D77" s="19">
        <v>116201000</v>
      </c>
      <c r="E77" s="20">
        <v>116201000</v>
      </c>
      <c r="F77" s="20">
        <v>8416513</v>
      </c>
      <c r="G77" s="20">
        <v>10050762</v>
      </c>
      <c r="H77" s="20">
        <v>8510243</v>
      </c>
      <c r="I77" s="20">
        <v>26977518</v>
      </c>
      <c r="J77" s="20">
        <v>12000115</v>
      </c>
      <c r="K77" s="20">
        <v>8267001</v>
      </c>
      <c r="L77" s="20">
        <v>9722887</v>
      </c>
      <c r="M77" s="20">
        <v>29990003</v>
      </c>
      <c r="N77" s="20"/>
      <c r="O77" s="20"/>
      <c r="P77" s="20"/>
      <c r="Q77" s="20"/>
      <c r="R77" s="20"/>
      <c r="S77" s="20"/>
      <c r="T77" s="20"/>
      <c r="U77" s="20"/>
      <c r="V77" s="20">
        <v>56967521</v>
      </c>
      <c r="W77" s="20">
        <v>61373000</v>
      </c>
      <c r="X77" s="20"/>
      <c r="Y77" s="19"/>
      <c r="Z77" s="22">
        <v>116201000</v>
      </c>
    </row>
    <row r="78" spans="1:26" ht="13.5" hidden="1">
      <c r="A78" s="37" t="s">
        <v>32</v>
      </c>
      <c r="B78" s="18">
        <v>484006458</v>
      </c>
      <c r="C78" s="18"/>
      <c r="D78" s="19">
        <v>626800000</v>
      </c>
      <c r="E78" s="20">
        <v>626800000</v>
      </c>
      <c r="F78" s="20">
        <v>42469223</v>
      </c>
      <c r="G78" s="20">
        <v>45076999</v>
      </c>
      <c r="H78" s="20">
        <v>38545298</v>
      </c>
      <c r="I78" s="20">
        <v>126091520</v>
      </c>
      <c r="J78" s="20">
        <v>54960956</v>
      </c>
      <c r="K78" s="20">
        <v>36712684</v>
      </c>
      <c r="L78" s="20">
        <v>48822368</v>
      </c>
      <c r="M78" s="20">
        <v>140496008</v>
      </c>
      <c r="N78" s="20"/>
      <c r="O78" s="20"/>
      <c r="P78" s="20"/>
      <c r="Q78" s="20"/>
      <c r="R78" s="20"/>
      <c r="S78" s="20"/>
      <c r="T78" s="20"/>
      <c r="U78" s="20"/>
      <c r="V78" s="20">
        <v>266587528</v>
      </c>
      <c r="W78" s="20">
        <v>319014000</v>
      </c>
      <c r="X78" s="20"/>
      <c r="Y78" s="19"/>
      <c r="Z78" s="22">
        <v>626800000</v>
      </c>
    </row>
    <row r="79" spans="1:26" ht="13.5" hidden="1">
      <c r="A79" s="38" t="s">
        <v>106</v>
      </c>
      <c r="B79" s="18">
        <v>196014369</v>
      </c>
      <c r="C79" s="18"/>
      <c r="D79" s="19">
        <v>273676000</v>
      </c>
      <c r="E79" s="20">
        <v>273676000</v>
      </c>
      <c r="F79" s="20">
        <v>21229053</v>
      </c>
      <c r="G79" s="20">
        <v>23727329</v>
      </c>
      <c r="H79" s="20">
        <v>17986342</v>
      </c>
      <c r="I79" s="20">
        <v>62942724</v>
      </c>
      <c r="J79" s="20">
        <v>25740683</v>
      </c>
      <c r="K79" s="20">
        <v>17934483</v>
      </c>
      <c r="L79" s="20">
        <v>16771285</v>
      </c>
      <c r="M79" s="20">
        <v>60446451</v>
      </c>
      <c r="N79" s="20"/>
      <c r="O79" s="20"/>
      <c r="P79" s="20"/>
      <c r="Q79" s="20"/>
      <c r="R79" s="20"/>
      <c r="S79" s="20"/>
      <c r="T79" s="20"/>
      <c r="U79" s="20"/>
      <c r="V79" s="20">
        <v>123389175</v>
      </c>
      <c r="W79" s="20">
        <v>139612000</v>
      </c>
      <c r="X79" s="20"/>
      <c r="Y79" s="19"/>
      <c r="Z79" s="22">
        <v>273676000</v>
      </c>
    </row>
    <row r="80" spans="1:26" ht="13.5" hidden="1">
      <c r="A80" s="38" t="s">
        <v>107</v>
      </c>
      <c r="B80" s="18">
        <v>245488121</v>
      </c>
      <c r="C80" s="18"/>
      <c r="D80" s="19">
        <v>307650000</v>
      </c>
      <c r="E80" s="20">
        <v>307650000</v>
      </c>
      <c r="F80" s="20">
        <v>17793393</v>
      </c>
      <c r="G80" s="20">
        <v>17515497</v>
      </c>
      <c r="H80" s="20">
        <v>17142414</v>
      </c>
      <c r="I80" s="20">
        <v>52451304</v>
      </c>
      <c r="J80" s="20">
        <v>24330969</v>
      </c>
      <c r="K80" s="20">
        <v>15322114</v>
      </c>
      <c r="L80" s="20">
        <v>28115898</v>
      </c>
      <c r="M80" s="20">
        <v>67768981</v>
      </c>
      <c r="N80" s="20"/>
      <c r="O80" s="20"/>
      <c r="P80" s="20"/>
      <c r="Q80" s="20"/>
      <c r="R80" s="20"/>
      <c r="S80" s="20"/>
      <c r="T80" s="20"/>
      <c r="U80" s="20"/>
      <c r="V80" s="20">
        <v>120220285</v>
      </c>
      <c r="W80" s="20">
        <v>156668000</v>
      </c>
      <c r="X80" s="20"/>
      <c r="Y80" s="19"/>
      <c r="Z80" s="22">
        <v>307650000</v>
      </c>
    </row>
    <row r="81" spans="1:26" ht="13.5" hidden="1">
      <c r="A81" s="38" t="s">
        <v>108</v>
      </c>
      <c r="B81" s="18">
        <v>19891647</v>
      </c>
      <c r="C81" s="18"/>
      <c r="D81" s="19">
        <v>22246000</v>
      </c>
      <c r="E81" s="20">
        <v>22246000</v>
      </c>
      <c r="F81" s="20">
        <v>1530696</v>
      </c>
      <c r="G81" s="20">
        <v>1717487</v>
      </c>
      <c r="H81" s="20">
        <v>1500626</v>
      </c>
      <c r="I81" s="20">
        <v>4748809</v>
      </c>
      <c r="J81" s="20">
        <v>2109406</v>
      </c>
      <c r="K81" s="20">
        <v>1541102</v>
      </c>
      <c r="L81" s="20">
        <v>1707249</v>
      </c>
      <c r="M81" s="20">
        <v>5357757</v>
      </c>
      <c r="N81" s="20"/>
      <c r="O81" s="20"/>
      <c r="P81" s="20"/>
      <c r="Q81" s="20"/>
      <c r="R81" s="20"/>
      <c r="S81" s="20"/>
      <c r="T81" s="20"/>
      <c r="U81" s="20"/>
      <c r="V81" s="20">
        <v>10106566</v>
      </c>
      <c r="W81" s="20">
        <v>11118000</v>
      </c>
      <c r="X81" s="20"/>
      <c r="Y81" s="19"/>
      <c r="Z81" s="22">
        <v>22246000</v>
      </c>
    </row>
    <row r="82" spans="1:26" ht="13.5" hidden="1">
      <c r="A82" s="38" t="s">
        <v>109</v>
      </c>
      <c r="B82" s="18">
        <v>22612321</v>
      </c>
      <c r="C82" s="18"/>
      <c r="D82" s="19">
        <v>23228000</v>
      </c>
      <c r="E82" s="20">
        <v>23228000</v>
      </c>
      <c r="F82" s="20">
        <v>1916081</v>
      </c>
      <c r="G82" s="20">
        <v>2116686</v>
      </c>
      <c r="H82" s="20">
        <v>1915916</v>
      </c>
      <c r="I82" s="20">
        <v>5948683</v>
      </c>
      <c r="J82" s="20">
        <v>2779898</v>
      </c>
      <c r="K82" s="20">
        <v>1914985</v>
      </c>
      <c r="L82" s="20">
        <v>2227936</v>
      </c>
      <c r="M82" s="20">
        <v>6922819</v>
      </c>
      <c r="N82" s="20"/>
      <c r="O82" s="20"/>
      <c r="P82" s="20"/>
      <c r="Q82" s="20"/>
      <c r="R82" s="20"/>
      <c r="S82" s="20"/>
      <c r="T82" s="20"/>
      <c r="U82" s="20"/>
      <c r="V82" s="20">
        <v>12871502</v>
      </c>
      <c r="W82" s="20">
        <v>11616000</v>
      </c>
      <c r="X82" s="20"/>
      <c r="Y82" s="19"/>
      <c r="Z82" s="22">
        <v>23228000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32954552</v>
      </c>
      <c r="C84" s="27"/>
      <c r="D84" s="28">
        <v>25207000</v>
      </c>
      <c r="E84" s="29">
        <v>25207000</v>
      </c>
      <c r="F84" s="29">
        <v>331623</v>
      </c>
      <c r="G84" s="29">
        <v>307356</v>
      </c>
      <c r="H84" s="29">
        <v>228144</v>
      </c>
      <c r="I84" s="29">
        <v>867123</v>
      </c>
      <c r="J84" s="29">
        <v>329189</v>
      </c>
      <c r="K84" s="29">
        <v>279234</v>
      </c>
      <c r="L84" s="29">
        <v>157286</v>
      </c>
      <c r="M84" s="29">
        <v>765709</v>
      </c>
      <c r="N84" s="29"/>
      <c r="O84" s="29"/>
      <c r="P84" s="29"/>
      <c r="Q84" s="29"/>
      <c r="R84" s="29"/>
      <c r="S84" s="29"/>
      <c r="T84" s="29"/>
      <c r="U84" s="29"/>
      <c r="V84" s="29">
        <v>1632832</v>
      </c>
      <c r="W84" s="29">
        <v>12600000</v>
      </c>
      <c r="X84" s="29"/>
      <c r="Y84" s="28"/>
      <c r="Z84" s="30">
        <v>25207000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30533270</v>
      </c>
      <c r="E5" s="59">
        <v>30533270</v>
      </c>
      <c r="F5" s="59">
        <v>2145663</v>
      </c>
      <c r="G5" s="59">
        <v>1522252</v>
      </c>
      <c r="H5" s="59">
        <v>1699561</v>
      </c>
      <c r="I5" s="59">
        <v>5367476</v>
      </c>
      <c r="J5" s="59">
        <v>1544855</v>
      </c>
      <c r="K5" s="59">
        <v>1544855</v>
      </c>
      <c r="L5" s="59">
        <v>1544855</v>
      </c>
      <c r="M5" s="59">
        <v>4634565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10002041</v>
      </c>
      <c r="W5" s="59">
        <v>15266634</v>
      </c>
      <c r="X5" s="59">
        <v>-5264593</v>
      </c>
      <c r="Y5" s="60">
        <v>-34.48</v>
      </c>
      <c r="Z5" s="61">
        <v>30533270</v>
      </c>
    </row>
    <row r="6" spans="1:26" ht="13.5">
      <c r="A6" s="57" t="s">
        <v>32</v>
      </c>
      <c r="B6" s="18">
        <v>0</v>
      </c>
      <c r="C6" s="18">
        <v>0</v>
      </c>
      <c r="D6" s="58">
        <v>67199128</v>
      </c>
      <c r="E6" s="59">
        <v>67199128</v>
      </c>
      <c r="F6" s="59">
        <v>5306911</v>
      </c>
      <c r="G6" s="59">
        <v>1058460</v>
      </c>
      <c r="H6" s="59">
        <v>6636161</v>
      </c>
      <c r="I6" s="59">
        <v>13001532</v>
      </c>
      <c r="J6" s="59">
        <v>6440777</v>
      </c>
      <c r="K6" s="59">
        <v>6440777</v>
      </c>
      <c r="L6" s="59">
        <v>6440777</v>
      </c>
      <c r="M6" s="59">
        <v>19322331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32323863</v>
      </c>
      <c r="W6" s="59">
        <v>27343084</v>
      </c>
      <c r="X6" s="59">
        <v>4980779</v>
      </c>
      <c r="Y6" s="60">
        <v>18.22</v>
      </c>
      <c r="Z6" s="61">
        <v>67199128</v>
      </c>
    </row>
    <row r="7" spans="1:26" ht="13.5">
      <c r="A7" s="57" t="s">
        <v>33</v>
      </c>
      <c r="B7" s="18">
        <v>0</v>
      </c>
      <c r="C7" s="18">
        <v>0</v>
      </c>
      <c r="D7" s="58">
        <v>205453</v>
      </c>
      <c r="E7" s="59">
        <v>205453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87048</v>
      </c>
      <c r="X7" s="59">
        <v>-87048</v>
      </c>
      <c r="Y7" s="60">
        <v>-100</v>
      </c>
      <c r="Z7" s="61">
        <v>205453</v>
      </c>
    </row>
    <row r="8" spans="1:26" ht="13.5">
      <c r="A8" s="57" t="s">
        <v>34</v>
      </c>
      <c r="B8" s="18">
        <v>0</v>
      </c>
      <c r="C8" s="18">
        <v>0</v>
      </c>
      <c r="D8" s="58">
        <v>88694000</v>
      </c>
      <c r="E8" s="59">
        <v>88694000</v>
      </c>
      <c r="F8" s="59">
        <v>0</v>
      </c>
      <c r="G8" s="59">
        <v>38365000</v>
      </c>
      <c r="H8" s="59">
        <v>0</v>
      </c>
      <c r="I8" s="59">
        <v>38365000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38365000</v>
      </c>
      <c r="W8" s="59">
        <v>45078498</v>
      </c>
      <c r="X8" s="59">
        <v>-6713498</v>
      </c>
      <c r="Y8" s="60">
        <v>-14.89</v>
      </c>
      <c r="Z8" s="61">
        <v>88694000</v>
      </c>
    </row>
    <row r="9" spans="1:26" ht="13.5">
      <c r="A9" s="57" t="s">
        <v>35</v>
      </c>
      <c r="B9" s="18">
        <v>0</v>
      </c>
      <c r="C9" s="18">
        <v>0</v>
      </c>
      <c r="D9" s="58">
        <v>30116731</v>
      </c>
      <c r="E9" s="59">
        <v>30116731</v>
      </c>
      <c r="F9" s="59">
        <v>144427</v>
      </c>
      <c r="G9" s="59">
        <v>0</v>
      </c>
      <c r="H9" s="59">
        <v>0</v>
      </c>
      <c r="I9" s="59">
        <v>144427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144427</v>
      </c>
      <c r="W9" s="59">
        <v>15860432</v>
      </c>
      <c r="X9" s="59">
        <v>-15716005</v>
      </c>
      <c r="Y9" s="60">
        <v>-99.09</v>
      </c>
      <c r="Z9" s="61">
        <v>30116731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216748582</v>
      </c>
      <c r="E10" s="65">
        <f t="shared" si="0"/>
        <v>216748582</v>
      </c>
      <c r="F10" s="65">
        <f t="shared" si="0"/>
        <v>7597001</v>
      </c>
      <c r="G10" s="65">
        <f t="shared" si="0"/>
        <v>40945712</v>
      </c>
      <c r="H10" s="65">
        <f t="shared" si="0"/>
        <v>8335722</v>
      </c>
      <c r="I10" s="65">
        <f t="shared" si="0"/>
        <v>56878435</v>
      </c>
      <c r="J10" s="65">
        <f t="shared" si="0"/>
        <v>7985632</v>
      </c>
      <c r="K10" s="65">
        <f t="shared" si="0"/>
        <v>7985632</v>
      </c>
      <c r="L10" s="65">
        <f t="shared" si="0"/>
        <v>7985632</v>
      </c>
      <c r="M10" s="65">
        <f t="shared" si="0"/>
        <v>23956896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80835331</v>
      </c>
      <c r="W10" s="65">
        <f t="shared" si="0"/>
        <v>103635696</v>
      </c>
      <c r="X10" s="65">
        <f t="shared" si="0"/>
        <v>-22800365</v>
      </c>
      <c r="Y10" s="66">
        <f>+IF(W10&lt;&gt;0,(X10/W10)*100,0)</f>
        <v>-22.000493922480146</v>
      </c>
      <c r="Z10" s="67">
        <f t="shared" si="0"/>
        <v>216748582</v>
      </c>
    </row>
    <row r="11" spans="1:26" ht="13.5">
      <c r="A11" s="57" t="s">
        <v>36</v>
      </c>
      <c r="B11" s="18">
        <v>0</v>
      </c>
      <c r="C11" s="18">
        <v>0</v>
      </c>
      <c r="D11" s="58">
        <v>98785870</v>
      </c>
      <c r="E11" s="59">
        <v>98785870</v>
      </c>
      <c r="F11" s="59">
        <v>7582601</v>
      </c>
      <c r="G11" s="59">
        <v>7312172</v>
      </c>
      <c r="H11" s="59">
        <v>7029186</v>
      </c>
      <c r="I11" s="59">
        <v>21923959</v>
      </c>
      <c r="J11" s="59">
        <v>6985091</v>
      </c>
      <c r="K11" s="59">
        <v>6985091</v>
      </c>
      <c r="L11" s="59">
        <v>6985091</v>
      </c>
      <c r="M11" s="59">
        <v>20955273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42879232</v>
      </c>
      <c r="W11" s="59">
        <v>45469020</v>
      </c>
      <c r="X11" s="59">
        <v>-2589788</v>
      </c>
      <c r="Y11" s="60">
        <v>-5.7</v>
      </c>
      <c r="Z11" s="61">
        <v>98785870</v>
      </c>
    </row>
    <row r="12" spans="1:26" ht="13.5">
      <c r="A12" s="57" t="s">
        <v>37</v>
      </c>
      <c r="B12" s="18">
        <v>0</v>
      </c>
      <c r="C12" s="18">
        <v>0</v>
      </c>
      <c r="D12" s="58">
        <v>6380553</v>
      </c>
      <c r="E12" s="59">
        <v>6380553</v>
      </c>
      <c r="F12" s="59">
        <v>458064</v>
      </c>
      <c r="G12" s="59">
        <v>478184</v>
      </c>
      <c r="H12" s="59">
        <v>336343</v>
      </c>
      <c r="I12" s="59">
        <v>1272591</v>
      </c>
      <c r="J12" s="59">
        <v>348674</v>
      </c>
      <c r="K12" s="59">
        <v>348674</v>
      </c>
      <c r="L12" s="59">
        <v>348674</v>
      </c>
      <c r="M12" s="59">
        <v>1046022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2318613</v>
      </c>
      <c r="W12" s="59">
        <v>3190278</v>
      </c>
      <c r="X12" s="59">
        <v>-871665</v>
      </c>
      <c r="Y12" s="60">
        <v>-27.32</v>
      </c>
      <c r="Z12" s="61">
        <v>6380553</v>
      </c>
    </row>
    <row r="13" spans="1:26" ht="13.5">
      <c r="A13" s="57" t="s">
        <v>99</v>
      </c>
      <c r="B13" s="18">
        <v>0</v>
      </c>
      <c r="C13" s="18">
        <v>0</v>
      </c>
      <c r="D13" s="58">
        <v>5000000</v>
      </c>
      <c r="E13" s="59">
        <v>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5000000</v>
      </c>
    </row>
    <row r="14" spans="1:26" ht="13.5">
      <c r="A14" s="57" t="s">
        <v>38</v>
      </c>
      <c r="B14" s="18">
        <v>0</v>
      </c>
      <c r="C14" s="18">
        <v>0</v>
      </c>
      <c r="D14" s="58">
        <v>3000000</v>
      </c>
      <c r="E14" s="59">
        <v>3000000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1401678</v>
      </c>
      <c r="X14" s="59">
        <v>-1401678</v>
      </c>
      <c r="Y14" s="60">
        <v>-100</v>
      </c>
      <c r="Z14" s="61">
        <v>3000000</v>
      </c>
    </row>
    <row r="15" spans="1:26" ht="13.5">
      <c r="A15" s="57" t="s">
        <v>39</v>
      </c>
      <c r="B15" s="18">
        <v>0</v>
      </c>
      <c r="C15" s="18">
        <v>0</v>
      </c>
      <c r="D15" s="58">
        <v>4000000</v>
      </c>
      <c r="E15" s="59">
        <v>4000000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1999998</v>
      </c>
      <c r="X15" s="59">
        <v>-1999998</v>
      </c>
      <c r="Y15" s="60">
        <v>-100</v>
      </c>
      <c r="Z15" s="61">
        <v>4000000</v>
      </c>
    </row>
    <row r="16" spans="1:26" ht="13.5">
      <c r="A16" s="68" t="s">
        <v>40</v>
      </c>
      <c r="B16" s="18">
        <v>0</v>
      </c>
      <c r="C16" s="18">
        <v>0</v>
      </c>
      <c r="D16" s="58">
        <v>10000000</v>
      </c>
      <c r="E16" s="59">
        <v>10000000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4999998</v>
      </c>
      <c r="X16" s="59">
        <v>-4999998</v>
      </c>
      <c r="Y16" s="60">
        <v>-100</v>
      </c>
      <c r="Z16" s="61">
        <v>10000000</v>
      </c>
    </row>
    <row r="17" spans="1:26" ht="13.5">
      <c r="A17" s="57" t="s">
        <v>41</v>
      </c>
      <c r="B17" s="18">
        <v>0</v>
      </c>
      <c r="C17" s="18">
        <v>0</v>
      </c>
      <c r="D17" s="58">
        <v>43681524</v>
      </c>
      <c r="E17" s="59">
        <v>43681524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17752332</v>
      </c>
      <c r="X17" s="59">
        <v>-17752332</v>
      </c>
      <c r="Y17" s="60">
        <v>-100</v>
      </c>
      <c r="Z17" s="61">
        <v>43681524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170847947</v>
      </c>
      <c r="E18" s="72">
        <f t="shared" si="1"/>
        <v>170847947</v>
      </c>
      <c r="F18" s="72">
        <f t="shared" si="1"/>
        <v>8040665</v>
      </c>
      <c r="G18" s="72">
        <f t="shared" si="1"/>
        <v>7790356</v>
      </c>
      <c r="H18" s="72">
        <f t="shared" si="1"/>
        <v>7365529</v>
      </c>
      <c r="I18" s="72">
        <f t="shared" si="1"/>
        <v>23196550</v>
      </c>
      <c r="J18" s="72">
        <f t="shared" si="1"/>
        <v>7333765</v>
      </c>
      <c r="K18" s="72">
        <f t="shared" si="1"/>
        <v>7333765</v>
      </c>
      <c r="L18" s="72">
        <f t="shared" si="1"/>
        <v>7333765</v>
      </c>
      <c r="M18" s="72">
        <f t="shared" si="1"/>
        <v>22001295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45197845</v>
      </c>
      <c r="W18" s="72">
        <f t="shared" si="1"/>
        <v>74813304</v>
      </c>
      <c r="X18" s="72">
        <f t="shared" si="1"/>
        <v>-29615459</v>
      </c>
      <c r="Y18" s="66">
        <f>+IF(W18&lt;&gt;0,(X18/W18)*100,0)</f>
        <v>-39.58581885382311</v>
      </c>
      <c r="Z18" s="73">
        <f t="shared" si="1"/>
        <v>170847947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45900635</v>
      </c>
      <c r="E19" s="76">
        <f t="shared" si="2"/>
        <v>45900635</v>
      </c>
      <c r="F19" s="76">
        <f t="shared" si="2"/>
        <v>-443664</v>
      </c>
      <c r="G19" s="76">
        <f t="shared" si="2"/>
        <v>33155356</v>
      </c>
      <c r="H19" s="76">
        <f t="shared" si="2"/>
        <v>970193</v>
      </c>
      <c r="I19" s="76">
        <f t="shared" si="2"/>
        <v>33681885</v>
      </c>
      <c r="J19" s="76">
        <f t="shared" si="2"/>
        <v>651867</v>
      </c>
      <c r="K19" s="76">
        <f t="shared" si="2"/>
        <v>651867</v>
      </c>
      <c r="L19" s="76">
        <f t="shared" si="2"/>
        <v>651867</v>
      </c>
      <c r="M19" s="76">
        <f t="shared" si="2"/>
        <v>1955601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35637486</v>
      </c>
      <c r="W19" s="76">
        <f>IF(E10=E18,0,W10-W18)</f>
        <v>28822392</v>
      </c>
      <c r="X19" s="76">
        <f t="shared" si="2"/>
        <v>6815094</v>
      </c>
      <c r="Y19" s="77">
        <f>+IF(W19&lt;&gt;0,(X19/W19)*100,0)</f>
        <v>23.645136739518357</v>
      </c>
      <c r="Z19" s="78">
        <f t="shared" si="2"/>
        <v>45900635</v>
      </c>
    </row>
    <row r="20" spans="1:26" ht="13.5">
      <c r="A20" s="57" t="s">
        <v>44</v>
      </c>
      <c r="B20" s="18">
        <v>0</v>
      </c>
      <c r="C20" s="18">
        <v>0</v>
      </c>
      <c r="D20" s="58">
        <v>37064000</v>
      </c>
      <c r="E20" s="59">
        <v>37064000</v>
      </c>
      <c r="F20" s="59">
        <v>8000000</v>
      </c>
      <c r="G20" s="59">
        <v>0</v>
      </c>
      <c r="H20" s="59">
        <v>0</v>
      </c>
      <c r="I20" s="59">
        <v>8000000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8000000</v>
      </c>
      <c r="W20" s="59"/>
      <c r="X20" s="59">
        <v>8000000</v>
      </c>
      <c r="Y20" s="60">
        <v>0</v>
      </c>
      <c r="Z20" s="61">
        <v>37064000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82964635</v>
      </c>
      <c r="E22" s="87">
        <f t="shared" si="3"/>
        <v>82964635</v>
      </c>
      <c r="F22" s="87">
        <f t="shared" si="3"/>
        <v>7556336</v>
      </c>
      <c r="G22" s="87">
        <f t="shared" si="3"/>
        <v>33155356</v>
      </c>
      <c r="H22" s="87">
        <f t="shared" si="3"/>
        <v>970193</v>
      </c>
      <c r="I22" s="87">
        <f t="shared" si="3"/>
        <v>41681885</v>
      </c>
      <c r="J22" s="87">
        <f t="shared" si="3"/>
        <v>651867</v>
      </c>
      <c r="K22" s="87">
        <f t="shared" si="3"/>
        <v>651867</v>
      </c>
      <c r="L22" s="87">
        <f t="shared" si="3"/>
        <v>651867</v>
      </c>
      <c r="M22" s="87">
        <f t="shared" si="3"/>
        <v>1955601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43637486</v>
      </c>
      <c r="W22" s="87">
        <f t="shared" si="3"/>
        <v>28822392</v>
      </c>
      <c r="X22" s="87">
        <f t="shared" si="3"/>
        <v>14815094</v>
      </c>
      <c r="Y22" s="88">
        <f>+IF(W22&lt;&gt;0,(X22/W22)*100,0)</f>
        <v>51.401334073868675</v>
      </c>
      <c r="Z22" s="89">
        <f t="shared" si="3"/>
        <v>82964635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82964635</v>
      </c>
      <c r="E24" s="76">
        <f t="shared" si="4"/>
        <v>82964635</v>
      </c>
      <c r="F24" s="76">
        <f t="shared" si="4"/>
        <v>7556336</v>
      </c>
      <c r="G24" s="76">
        <f t="shared" si="4"/>
        <v>33155356</v>
      </c>
      <c r="H24" s="76">
        <f t="shared" si="4"/>
        <v>970193</v>
      </c>
      <c r="I24" s="76">
        <f t="shared" si="4"/>
        <v>41681885</v>
      </c>
      <c r="J24" s="76">
        <f t="shared" si="4"/>
        <v>651867</v>
      </c>
      <c r="K24" s="76">
        <f t="shared" si="4"/>
        <v>651867</v>
      </c>
      <c r="L24" s="76">
        <f t="shared" si="4"/>
        <v>651867</v>
      </c>
      <c r="M24" s="76">
        <f t="shared" si="4"/>
        <v>1955601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43637486</v>
      </c>
      <c r="W24" s="76">
        <f t="shared" si="4"/>
        <v>28822392</v>
      </c>
      <c r="X24" s="76">
        <f t="shared" si="4"/>
        <v>14815094</v>
      </c>
      <c r="Y24" s="77">
        <f>+IF(W24&lt;&gt;0,(X24/W24)*100,0)</f>
        <v>51.401334073868675</v>
      </c>
      <c r="Z24" s="78">
        <f t="shared" si="4"/>
        <v>82964635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47060800</v>
      </c>
      <c r="E27" s="99">
        <v>47060800</v>
      </c>
      <c r="F27" s="99">
        <v>1224025</v>
      </c>
      <c r="G27" s="99">
        <v>0</v>
      </c>
      <c r="H27" s="99">
        <v>1664403</v>
      </c>
      <c r="I27" s="99">
        <v>2888428</v>
      </c>
      <c r="J27" s="99">
        <v>27028</v>
      </c>
      <c r="K27" s="99">
        <v>27028</v>
      </c>
      <c r="L27" s="99">
        <v>0</v>
      </c>
      <c r="M27" s="99">
        <v>54056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2942484</v>
      </c>
      <c r="W27" s="99">
        <v>23530400</v>
      </c>
      <c r="X27" s="99">
        <v>-20587916</v>
      </c>
      <c r="Y27" s="100">
        <v>-87.49</v>
      </c>
      <c r="Z27" s="101">
        <v>47060800</v>
      </c>
    </row>
    <row r="28" spans="1:26" ht="13.5">
      <c r="A28" s="102" t="s">
        <v>44</v>
      </c>
      <c r="B28" s="18">
        <v>0</v>
      </c>
      <c r="C28" s="18">
        <v>0</v>
      </c>
      <c r="D28" s="58">
        <v>36360800</v>
      </c>
      <c r="E28" s="59">
        <v>36360800</v>
      </c>
      <c r="F28" s="59">
        <v>0</v>
      </c>
      <c r="G28" s="59">
        <v>0</v>
      </c>
      <c r="H28" s="59">
        <v>1137209</v>
      </c>
      <c r="I28" s="59">
        <v>1137209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1137209</v>
      </c>
      <c r="W28" s="59">
        <v>18180400</v>
      </c>
      <c r="X28" s="59">
        <v>-17043191</v>
      </c>
      <c r="Y28" s="60">
        <v>-93.74</v>
      </c>
      <c r="Z28" s="61">
        <v>36360800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10700000</v>
      </c>
      <c r="E31" s="59">
        <v>10700000</v>
      </c>
      <c r="F31" s="59">
        <v>1224025</v>
      </c>
      <c r="G31" s="59">
        <v>0</v>
      </c>
      <c r="H31" s="59">
        <v>527194</v>
      </c>
      <c r="I31" s="59">
        <v>1751219</v>
      </c>
      <c r="J31" s="59">
        <v>27028</v>
      </c>
      <c r="K31" s="59">
        <v>27028</v>
      </c>
      <c r="L31" s="59">
        <v>0</v>
      </c>
      <c r="M31" s="59">
        <v>54056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1805275</v>
      </c>
      <c r="W31" s="59">
        <v>5350000</v>
      </c>
      <c r="X31" s="59">
        <v>-3544725</v>
      </c>
      <c r="Y31" s="60">
        <v>-66.26</v>
      </c>
      <c r="Z31" s="61">
        <v>10700000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47060800</v>
      </c>
      <c r="E32" s="99">
        <f t="shared" si="5"/>
        <v>47060800</v>
      </c>
      <c r="F32" s="99">
        <f t="shared" si="5"/>
        <v>1224025</v>
      </c>
      <c r="G32" s="99">
        <f t="shared" si="5"/>
        <v>0</v>
      </c>
      <c r="H32" s="99">
        <f t="shared" si="5"/>
        <v>1664403</v>
      </c>
      <c r="I32" s="99">
        <f t="shared" si="5"/>
        <v>2888428</v>
      </c>
      <c r="J32" s="99">
        <f t="shared" si="5"/>
        <v>27028</v>
      </c>
      <c r="K32" s="99">
        <f t="shared" si="5"/>
        <v>27028</v>
      </c>
      <c r="L32" s="99">
        <f t="shared" si="5"/>
        <v>0</v>
      </c>
      <c r="M32" s="99">
        <f t="shared" si="5"/>
        <v>54056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2942484</v>
      </c>
      <c r="W32" s="99">
        <f t="shared" si="5"/>
        <v>23530400</v>
      </c>
      <c r="X32" s="99">
        <f t="shared" si="5"/>
        <v>-20587916</v>
      </c>
      <c r="Y32" s="100">
        <f>+IF(W32&lt;&gt;0,(X32/W32)*100,0)</f>
        <v>-87.49496821133512</v>
      </c>
      <c r="Z32" s="101">
        <f t="shared" si="5"/>
        <v>47060800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75165196</v>
      </c>
      <c r="E35" s="59">
        <v>75165196</v>
      </c>
      <c r="F35" s="59">
        <v>-1420005</v>
      </c>
      <c r="G35" s="59">
        <v>-1420005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37582598</v>
      </c>
      <c r="X35" s="59">
        <v>-37582598</v>
      </c>
      <c r="Y35" s="60">
        <v>-100</v>
      </c>
      <c r="Z35" s="61">
        <v>75165196</v>
      </c>
    </row>
    <row r="36" spans="1:26" ht="13.5">
      <c r="A36" s="57" t="s">
        <v>53</v>
      </c>
      <c r="B36" s="18">
        <v>0</v>
      </c>
      <c r="C36" s="18">
        <v>0</v>
      </c>
      <c r="D36" s="58">
        <v>871594350</v>
      </c>
      <c r="E36" s="59">
        <v>871594350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435797175</v>
      </c>
      <c r="X36" s="59">
        <v>-435797175</v>
      </c>
      <c r="Y36" s="60">
        <v>-100</v>
      </c>
      <c r="Z36" s="61">
        <v>871594350</v>
      </c>
    </row>
    <row r="37" spans="1:26" ht="13.5">
      <c r="A37" s="57" t="s">
        <v>54</v>
      </c>
      <c r="B37" s="18">
        <v>0</v>
      </c>
      <c r="C37" s="18">
        <v>0</v>
      </c>
      <c r="D37" s="58">
        <v>81452439</v>
      </c>
      <c r="E37" s="59">
        <v>81452439</v>
      </c>
      <c r="F37" s="59">
        <v>9242908</v>
      </c>
      <c r="G37" s="59">
        <v>9242908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40726220</v>
      </c>
      <c r="X37" s="59">
        <v>-40726220</v>
      </c>
      <c r="Y37" s="60">
        <v>-100</v>
      </c>
      <c r="Z37" s="61">
        <v>81452439</v>
      </c>
    </row>
    <row r="38" spans="1:26" ht="13.5">
      <c r="A38" s="57" t="s">
        <v>55</v>
      </c>
      <c r="B38" s="18">
        <v>0</v>
      </c>
      <c r="C38" s="18">
        <v>0</v>
      </c>
      <c r="D38" s="58">
        <v>34580730</v>
      </c>
      <c r="E38" s="59">
        <v>34580730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17290365</v>
      </c>
      <c r="X38" s="59">
        <v>-17290365</v>
      </c>
      <c r="Y38" s="60">
        <v>-100</v>
      </c>
      <c r="Z38" s="61">
        <v>34580730</v>
      </c>
    </row>
    <row r="39" spans="1:26" ht="13.5">
      <c r="A39" s="57" t="s">
        <v>56</v>
      </c>
      <c r="B39" s="18">
        <v>0</v>
      </c>
      <c r="C39" s="18">
        <v>0</v>
      </c>
      <c r="D39" s="58">
        <v>830726378</v>
      </c>
      <c r="E39" s="59">
        <v>830726378</v>
      </c>
      <c r="F39" s="59">
        <v>-10662913</v>
      </c>
      <c r="G39" s="59">
        <v>-10662913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415363189</v>
      </c>
      <c r="X39" s="59">
        <v>-415363189</v>
      </c>
      <c r="Y39" s="60">
        <v>-100</v>
      </c>
      <c r="Z39" s="61">
        <v>830726378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41925537</v>
      </c>
      <c r="E42" s="59">
        <v>41925537</v>
      </c>
      <c r="F42" s="59">
        <v>-6301141</v>
      </c>
      <c r="G42" s="59">
        <v>-7554680</v>
      </c>
      <c r="H42" s="59">
        <v>-13098500</v>
      </c>
      <c r="I42" s="59">
        <v>-26954321</v>
      </c>
      <c r="J42" s="59">
        <v>-9344174</v>
      </c>
      <c r="K42" s="59">
        <v>-9344174</v>
      </c>
      <c r="L42" s="59">
        <v>-9344174</v>
      </c>
      <c r="M42" s="59">
        <v>-28032522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-54986843</v>
      </c>
      <c r="W42" s="59">
        <v>27558171</v>
      </c>
      <c r="X42" s="59">
        <v>-82545014</v>
      </c>
      <c r="Y42" s="60">
        <v>-299.53</v>
      </c>
      <c r="Z42" s="61">
        <v>41925537</v>
      </c>
    </row>
    <row r="43" spans="1:26" ht="13.5">
      <c r="A43" s="57" t="s">
        <v>59</v>
      </c>
      <c r="B43" s="18">
        <v>0</v>
      </c>
      <c r="C43" s="18">
        <v>0</v>
      </c>
      <c r="D43" s="58">
        <v>-42060800</v>
      </c>
      <c r="E43" s="59">
        <v>-42060800</v>
      </c>
      <c r="F43" s="59">
        <v>6371000</v>
      </c>
      <c r="G43" s="59">
        <v>7299000</v>
      </c>
      <c r="H43" s="59">
        <v>13351597</v>
      </c>
      <c r="I43" s="59">
        <v>27021597</v>
      </c>
      <c r="J43" s="59">
        <v>9306000</v>
      </c>
      <c r="K43" s="59">
        <v>9306000</v>
      </c>
      <c r="L43" s="59">
        <v>9306000</v>
      </c>
      <c r="M43" s="59">
        <v>27918000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54939597</v>
      </c>
      <c r="W43" s="59">
        <v>-12763000</v>
      </c>
      <c r="X43" s="59">
        <v>67702597</v>
      </c>
      <c r="Y43" s="60">
        <v>-530.46</v>
      </c>
      <c r="Z43" s="61">
        <v>-42060800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-50000</v>
      </c>
      <c r="G44" s="59">
        <v>-50000</v>
      </c>
      <c r="H44" s="59">
        <v>-50000</v>
      </c>
      <c r="I44" s="59">
        <v>-150000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-150000</v>
      </c>
      <c r="W44" s="59"/>
      <c r="X44" s="59">
        <v>-150000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392737</v>
      </c>
      <c r="E45" s="99">
        <v>392737</v>
      </c>
      <c r="F45" s="99">
        <v>368227</v>
      </c>
      <c r="G45" s="99">
        <v>62547</v>
      </c>
      <c r="H45" s="99">
        <v>265644</v>
      </c>
      <c r="I45" s="99">
        <v>265644</v>
      </c>
      <c r="J45" s="99">
        <v>227470</v>
      </c>
      <c r="K45" s="99">
        <v>189296</v>
      </c>
      <c r="L45" s="99">
        <v>151122</v>
      </c>
      <c r="M45" s="99">
        <v>151122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151122</v>
      </c>
      <c r="W45" s="99">
        <v>15323171</v>
      </c>
      <c r="X45" s="99">
        <v>-15172049</v>
      </c>
      <c r="Y45" s="100">
        <v>-99.01</v>
      </c>
      <c r="Z45" s="101">
        <v>392737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13749671</v>
      </c>
      <c r="C49" s="51">
        <v>0</v>
      </c>
      <c r="D49" s="128">
        <v>11562206</v>
      </c>
      <c r="E49" s="53">
        <v>10253320</v>
      </c>
      <c r="F49" s="53">
        <v>0</v>
      </c>
      <c r="G49" s="53">
        <v>0</v>
      </c>
      <c r="H49" s="53">
        <v>0</v>
      </c>
      <c r="I49" s="53">
        <v>478935651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514500848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7082392</v>
      </c>
      <c r="C51" s="51">
        <v>0</v>
      </c>
      <c r="D51" s="128">
        <v>21270204</v>
      </c>
      <c r="E51" s="53">
        <v>5094396</v>
      </c>
      <c r="F51" s="53">
        <v>0</v>
      </c>
      <c r="G51" s="53">
        <v>0</v>
      </c>
      <c r="H51" s="53">
        <v>0</v>
      </c>
      <c r="I51" s="53">
        <v>443666073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477113065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71.3267491548824</v>
      </c>
      <c r="E58" s="7">
        <f t="shared" si="6"/>
        <v>71.3267491548824</v>
      </c>
      <c r="F58" s="7">
        <f t="shared" si="6"/>
        <v>34.62846527924446</v>
      </c>
      <c r="G58" s="7">
        <f t="shared" si="6"/>
        <v>105.16434999333516</v>
      </c>
      <c r="H58" s="7">
        <f t="shared" si="6"/>
        <v>23.079560474785506</v>
      </c>
      <c r="I58" s="7">
        <f t="shared" si="6"/>
        <v>39.297435114623504</v>
      </c>
      <c r="J58" s="7">
        <f t="shared" si="6"/>
        <v>35.52680614383433</v>
      </c>
      <c r="K58" s="7">
        <f t="shared" si="6"/>
        <v>35.52680614383433</v>
      </c>
      <c r="L58" s="7">
        <f t="shared" si="6"/>
        <v>35.52680614383433</v>
      </c>
      <c r="M58" s="7">
        <f t="shared" si="6"/>
        <v>35.52680614383433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37.16322042406938</v>
      </c>
      <c r="W58" s="7">
        <f t="shared" si="6"/>
        <v>56.02596734001482</v>
      </c>
      <c r="X58" s="7">
        <f t="shared" si="6"/>
        <v>0</v>
      </c>
      <c r="Y58" s="7">
        <f t="shared" si="6"/>
        <v>0</v>
      </c>
      <c r="Z58" s="8">
        <f t="shared" si="6"/>
        <v>71.3267491548824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84.4412242776486</v>
      </c>
      <c r="E59" s="10">
        <f t="shared" si="7"/>
        <v>84.4412242776486</v>
      </c>
      <c r="F59" s="10">
        <f t="shared" si="7"/>
        <v>70.94553058891354</v>
      </c>
      <c r="G59" s="10">
        <f t="shared" si="7"/>
        <v>73.98045790053158</v>
      </c>
      <c r="H59" s="10">
        <f t="shared" si="7"/>
        <v>53.9616995212293</v>
      </c>
      <c r="I59" s="10">
        <f t="shared" si="7"/>
        <v>66.42848519490353</v>
      </c>
      <c r="J59" s="10">
        <f t="shared" si="7"/>
        <v>91.63313061743659</v>
      </c>
      <c r="K59" s="10">
        <f t="shared" si="7"/>
        <v>91.63313061743659</v>
      </c>
      <c r="L59" s="10">
        <f t="shared" si="7"/>
        <v>91.63313061743659</v>
      </c>
      <c r="M59" s="10">
        <f t="shared" si="7"/>
        <v>91.63313061743659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78.10735828817337</v>
      </c>
      <c r="W59" s="10">
        <f t="shared" si="7"/>
        <v>84.10061445109642</v>
      </c>
      <c r="X59" s="10">
        <f t="shared" si="7"/>
        <v>0</v>
      </c>
      <c r="Y59" s="10">
        <f t="shared" si="7"/>
        <v>0</v>
      </c>
      <c r="Z59" s="11">
        <f t="shared" si="7"/>
        <v>84.4412242776486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62.94426915777835</v>
      </c>
      <c r="E60" s="13">
        <f t="shared" si="7"/>
        <v>62.94426915777835</v>
      </c>
      <c r="F60" s="13">
        <f t="shared" si="7"/>
        <v>19.9449359523836</v>
      </c>
      <c r="G60" s="13">
        <f t="shared" si="7"/>
        <v>150.01228199459592</v>
      </c>
      <c r="H60" s="13">
        <f t="shared" si="7"/>
        <v>15.17045773904521</v>
      </c>
      <c r="I60" s="13">
        <f t="shared" si="7"/>
        <v>28.0968119756964</v>
      </c>
      <c r="J60" s="13">
        <f t="shared" si="7"/>
        <v>22.0694024960032</v>
      </c>
      <c r="K60" s="13">
        <f t="shared" si="7"/>
        <v>22.0694024960032</v>
      </c>
      <c r="L60" s="13">
        <f t="shared" si="7"/>
        <v>22.0694024960032</v>
      </c>
      <c r="M60" s="13">
        <f t="shared" si="7"/>
        <v>22.0694024960032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24.493789619142984</v>
      </c>
      <c r="W60" s="13">
        <f t="shared" si="7"/>
        <v>31.613650457278336</v>
      </c>
      <c r="X60" s="13">
        <f t="shared" si="7"/>
        <v>0</v>
      </c>
      <c r="Y60" s="13">
        <f t="shared" si="7"/>
        <v>0</v>
      </c>
      <c r="Z60" s="14">
        <f t="shared" si="7"/>
        <v>62.94426915777835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48.50746435966672</v>
      </c>
      <c r="E62" s="13">
        <f t="shared" si="7"/>
        <v>48.50746435966672</v>
      </c>
      <c r="F62" s="13">
        <f t="shared" si="7"/>
        <v>22.44260219809126</v>
      </c>
      <c r="G62" s="13">
        <f t="shared" si="7"/>
        <v>178.81941201355963</v>
      </c>
      <c r="H62" s="13">
        <f t="shared" si="7"/>
        <v>12.72968836388603</v>
      </c>
      <c r="I62" s="13">
        <f t="shared" si="7"/>
        <v>30.132184595675216</v>
      </c>
      <c r="J62" s="13">
        <f t="shared" si="7"/>
        <v>19.223869834748474</v>
      </c>
      <c r="K62" s="13">
        <f t="shared" si="7"/>
        <v>19.223869834748474</v>
      </c>
      <c r="L62" s="13">
        <f t="shared" si="7"/>
        <v>19.223869834748474</v>
      </c>
      <c r="M62" s="13">
        <f t="shared" si="7"/>
        <v>19.223869834748474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23.501020882246628</v>
      </c>
      <c r="W62" s="13">
        <f t="shared" si="7"/>
        <v>28.393261932059467</v>
      </c>
      <c r="X62" s="13">
        <f t="shared" si="7"/>
        <v>0</v>
      </c>
      <c r="Y62" s="13">
        <f t="shared" si="7"/>
        <v>0</v>
      </c>
      <c r="Z62" s="14">
        <f t="shared" si="7"/>
        <v>48.50746435966672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88.28545517163325</v>
      </c>
      <c r="E63" s="13">
        <f t="shared" si="7"/>
        <v>88.28545517163325</v>
      </c>
      <c r="F63" s="13">
        <f t="shared" si="7"/>
        <v>18.451733325305195</v>
      </c>
      <c r="G63" s="13">
        <f t="shared" si="7"/>
        <v>97.33954204750515</v>
      </c>
      <c r="H63" s="13">
        <f t="shared" si="7"/>
        <v>15.594676465642229</v>
      </c>
      <c r="I63" s="13">
        <f t="shared" si="7"/>
        <v>23.588288003090575</v>
      </c>
      <c r="J63" s="13">
        <f t="shared" si="7"/>
        <v>19.65041286486112</v>
      </c>
      <c r="K63" s="13">
        <f t="shared" si="7"/>
        <v>19.65041286486112</v>
      </c>
      <c r="L63" s="13">
        <f t="shared" si="7"/>
        <v>19.65041286486112</v>
      </c>
      <c r="M63" s="13">
        <f t="shared" si="7"/>
        <v>19.65041286486112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21.27997093982726</v>
      </c>
      <c r="W63" s="13">
        <f t="shared" si="7"/>
        <v>42.06085456364132</v>
      </c>
      <c r="X63" s="13">
        <f t="shared" si="7"/>
        <v>0</v>
      </c>
      <c r="Y63" s="13">
        <f t="shared" si="7"/>
        <v>0</v>
      </c>
      <c r="Z63" s="14">
        <f t="shared" si="7"/>
        <v>88.28545517163325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69.44400137811351</v>
      </c>
      <c r="E64" s="13">
        <f t="shared" si="7"/>
        <v>69.44400137811351</v>
      </c>
      <c r="F64" s="13">
        <f t="shared" si="7"/>
        <v>16.979785106498742</v>
      </c>
      <c r="G64" s="13">
        <f t="shared" si="7"/>
        <v>114.40264885229348</v>
      </c>
      <c r="H64" s="13">
        <f t="shared" si="7"/>
        <v>15.687094977802529</v>
      </c>
      <c r="I64" s="13">
        <f t="shared" si="7"/>
        <v>23.784316175769213</v>
      </c>
      <c r="J64" s="13">
        <f t="shared" si="7"/>
        <v>20.47912136455407</v>
      </c>
      <c r="K64" s="13">
        <f t="shared" si="7"/>
        <v>20.47912136455407</v>
      </c>
      <c r="L64" s="13">
        <f t="shared" si="7"/>
        <v>20.47912136455407</v>
      </c>
      <c r="M64" s="13">
        <f t="shared" si="7"/>
        <v>20.47912136455407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21.84143756447904</v>
      </c>
      <c r="W64" s="13">
        <f t="shared" si="7"/>
        <v>27.162769255103473</v>
      </c>
      <c r="X64" s="13">
        <f t="shared" si="7"/>
        <v>0</v>
      </c>
      <c r="Y64" s="13">
        <f t="shared" si="7"/>
        <v>0</v>
      </c>
      <c r="Z64" s="14">
        <f t="shared" si="7"/>
        <v>69.44400137811351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77.46693234944146</v>
      </c>
      <c r="E66" s="16">
        <f t="shared" si="7"/>
        <v>77.46693234944146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72.469324087163</v>
      </c>
      <c r="X66" s="16">
        <f t="shared" si="7"/>
        <v>0</v>
      </c>
      <c r="Y66" s="16">
        <f t="shared" si="7"/>
        <v>0</v>
      </c>
      <c r="Z66" s="17">
        <f t="shared" si="7"/>
        <v>77.46693234944146</v>
      </c>
    </row>
    <row r="67" spans="1:26" ht="13.5" hidden="1">
      <c r="A67" s="40" t="s">
        <v>112</v>
      </c>
      <c r="B67" s="23"/>
      <c r="C67" s="23"/>
      <c r="D67" s="24">
        <v>124257264</v>
      </c>
      <c r="E67" s="25">
        <v>124257264</v>
      </c>
      <c r="F67" s="25">
        <v>7452574</v>
      </c>
      <c r="G67" s="25">
        <v>2580712</v>
      </c>
      <c r="H67" s="25">
        <v>8335722</v>
      </c>
      <c r="I67" s="25">
        <v>18369008</v>
      </c>
      <c r="J67" s="25">
        <v>7985632</v>
      </c>
      <c r="K67" s="25">
        <v>7985632</v>
      </c>
      <c r="L67" s="25">
        <v>7985632</v>
      </c>
      <c r="M67" s="25">
        <v>23956896</v>
      </c>
      <c r="N67" s="25"/>
      <c r="O67" s="25"/>
      <c r="P67" s="25"/>
      <c r="Q67" s="25"/>
      <c r="R67" s="25"/>
      <c r="S67" s="25"/>
      <c r="T67" s="25"/>
      <c r="U67" s="25"/>
      <c r="V67" s="25">
        <v>42325904</v>
      </c>
      <c r="W67" s="25">
        <v>57138544</v>
      </c>
      <c r="X67" s="25"/>
      <c r="Y67" s="24"/>
      <c r="Z67" s="26">
        <v>124257264</v>
      </c>
    </row>
    <row r="68" spans="1:26" ht="13.5" hidden="1">
      <c r="A68" s="36" t="s">
        <v>31</v>
      </c>
      <c r="B68" s="18"/>
      <c r="C68" s="18"/>
      <c r="D68" s="19">
        <v>30533270</v>
      </c>
      <c r="E68" s="20">
        <v>30533270</v>
      </c>
      <c r="F68" s="20">
        <v>2145663</v>
      </c>
      <c r="G68" s="20">
        <v>1522252</v>
      </c>
      <c r="H68" s="20">
        <v>1699561</v>
      </c>
      <c r="I68" s="20">
        <v>5367476</v>
      </c>
      <c r="J68" s="20">
        <v>1544855</v>
      </c>
      <c r="K68" s="20">
        <v>1544855</v>
      </c>
      <c r="L68" s="20">
        <v>1544855</v>
      </c>
      <c r="M68" s="20">
        <v>4634565</v>
      </c>
      <c r="N68" s="20"/>
      <c r="O68" s="20"/>
      <c r="P68" s="20"/>
      <c r="Q68" s="20"/>
      <c r="R68" s="20"/>
      <c r="S68" s="20"/>
      <c r="T68" s="20"/>
      <c r="U68" s="20"/>
      <c r="V68" s="20">
        <v>10002041</v>
      </c>
      <c r="W68" s="20">
        <v>15266634</v>
      </c>
      <c r="X68" s="20"/>
      <c r="Y68" s="19"/>
      <c r="Z68" s="22">
        <v>30533270</v>
      </c>
    </row>
    <row r="69" spans="1:26" ht="13.5" hidden="1">
      <c r="A69" s="37" t="s">
        <v>32</v>
      </c>
      <c r="B69" s="18"/>
      <c r="C69" s="18"/>
      <c r="D69" s="19">
        <v>67199128</v>
      </c>
      <c r="E69" s="20">
        <v>67199128</v>
      </c>
      <c r="F69" s="20">
        <v>5306911</v>
      </c>
      <c r="G69" s="20">
        <v>1058460</v>
      </c>
      <c r="H69" s="20">
        <v>6636161</v>
      </c>
      <c r="I69" s="20">
        <v>13001532</v>
      </c>
      <c r="J69" s="20">
        <v>6440777</v>
      </c>
      <c r="K69" s="20">
        <v>6440777</v>
      </c>
      <c r="L69" s="20">
        <v>6440777</v>
      </c>
      <c r="M69" s="20">
        <v>19322331</v>
      </c>
      <c r="N69" s="20"/>
      <c r="O69" s="20"/>
      <c r="P69" s="20"/>
      <c r="Q69" s="20"/>
      <c r="R69" s="20"/>
      <c r="S69" s="20"/>
      <c r="T69" s="20"/>
      <c r="U69" s="20"/>
      <c r="V69" s="20">
        <v>32323863</v>
      </c>
      <c r="W69" s="20">
        <v>27343084</v>
      </c>
      <c r="X69" s="20"/>
      <c r="Y69" s="19"/>
      <c r="Z69" s="22">
        <v>67199128</v>
      </c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>
        <v>35683168</v>
      </c>
      <c r="E71" s="20">
        <v>35683168</v>
      </c>
      <c r="F71" s="20">
        <v>2433020</v>
      </c>
      <c r="G71" s="20">
        <v>546033</v>
      </c>
      <c r="H71" s="20">
        <v>3590245</v>
      </c>
      <c r="I71" s="20">
        <v>6569298</v>
      </c>
      <c r="J71" s="20">
        <v>3394946</v>
      </c>
      <c r="K71" s="20">
        <v>3394946</v>
      </c>
      <c r="L71" s="20">
        <v>3394946</v>
      </c>
      <c r="M71" s="20">
        <v>10184838</v>
      </c>
      <c r="N71" s="20"/>
      <c r="O71" s="20"/>
      <c r="P71" s="20"/>
      <c r="Q71" s="20"/>
      <c r="R71" s="20"/>
      <c r="S71" s="20"/>
      <c r="T71" s="20"/>
      <c r="U71" s="20"/>
      <c r="V71" s="20">
        <v>16754136</v>
      </c>
      <c r="W71" s="20">
        <v>12989124</v>
      </c>
      <c r="X71" s="20"/>
      <c r="Y71" s="19"/>
      <c r="Z71" s="22">
        <v>35683168</v>
      </c>
    </row>
    <row r="72" spans="1:26" ht="13.5" hidden="1">
      <c r="A72" s="38" t="s">
        <v>108</v>
      </c>
      <c r="B72" s="18"/>
      <c r="C72" s="18"/>
      <c r="D72" s="19">
        <v>16469304</v>
      </c>
      <c r="E72" s="20">
        <v>16469304</v>
      </c>
      <c r="F72" s="20">
        <v>1660825</v>
      </c>
      <c r="G72" s="20">
        <v>306451</v>
      </c>
      <c r="H72" s="20">
        <v>1760184</v>
      </c>
      <c r="I72" s="20">
        <v>3727460</v>
      </c>
      <c r="J72" s="20">
        <v>1760019</v>
      </c>
      <c r="K72" s="20">
        <v>1760019</v>
      </c>
      <c r="L72" s="20">
        <v>1760019</v>
      </c>
      <c r="M72" s="20">
        <v>5280057</v>
      </c>
      <c r="N72" s="20"/>
      <c r="O72" s="20"/>
      <c r="P72" s="20"/>
      <c r="Q72" s="20"/>
      <c r="R72" s="20"/>
      <c r="S72" s="20"/>
      <c r="T72" s="20"/>
      <c r="U72" s="20"/>
      <c r="V72" s="20">
        <v>9007517</v>
      </c>
      <c r="W72" s="20">
        <v>7096066</v>
      </c>
      <c r="X72" s="20"/>
      <c r="Y72" s="19"/>
      <c r="Z72" s="22">
        <v>16469304</v>
      </c>
    </row>
    <row r="73" spans="1:26" ht="13.5" hidden="1">
      <c r="A73" s="38" t="s">
        <v>109</v>
      </c>
      <c r="B73" s="18"/>
      <c r="C73" s="18"/>
      <c r="D73" s="19">
        <v>15046656</v>
      </c>
      <c r="E73" s="20">
        <v>15046656</v>
      </c>
      <c r="F73" s="20">
        <v>1213066</v>
      </c>
      <c r="G73" s="20">
        <v>205976</v>
      </c>
      <c r="H73" s="20">
        <v>1285732</v>
      </c>
      <c r="I73" s="20">
        <v>2704774</v>
      </c>
      <c r="J73" s="20">
        <v>1285812</v>
      </c>
      <c r="K73" s="20">
        <v>1285812</v>
      </c>
      <c r="L73" s="20">
        <v>1285812</v>
      </c>
      <c r="M73" s="20">
        <v>3857436</v>
      </c>
      <c r="N73" s="20"/>
      <c r="O73" s="20"/>
      <c r="P73" s="20"/>
      <c r="Q73" s="20"/>
      <c r="R73" s="20"/>
      <c r="S73" s="20"/>
      <c r="T73" s="20"/>
      <c r="U73" s="20"/>
      <c r="V73" s="20">
        <v>6562210</v>
      </c>
      <c r="W73" s="20">
        <v>7257894</v>
      </c>
      <c r="X73" s="20"/>
      <c r="Y73" s="19"/>
      <c r="Z73" s="22">
        <v>15046656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26524866</v>
      </c>
      <c r="E75" s="29">
        <v>26524866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14528826</v>
      </c>
      <c r="X75" s="29"/>
      <c r="Y75" s="28"/>
      <c r="Z75" s="30">
        <v>26524866</v>
      </c>
    </row>
    <row r="76" spans="1:26" ht="13.5" hidden="1">
      <c r="A76" s="41" t="s">
        <v>113</v>
      </c>
      <c r="B76" s="31"/>
      <c r="C76" s="31"/>
      <c r="D76" s="32">
        <v>88628667</v>
      </c>
      <c r="E76" s="33">
        <v>88628667</v>
      </c>
      <c r="F76" s="33">
        <v>2580712</v>
      </c>
      <c r="G76" s="33">
        <v>2713989</v>
      </c>
      <c r="H76" s="33">
        <v>1923848</v>
      </c>
      <c r="I76" s="33">
        <v>7218549</v>
      </c>
      <c r="J76" s="33">
        <v>2837040</v>
      </c>
      <c r="K76" s="33">
        <v>2837040</v>
      </c>
      <c r="L76" s="33">
        <v>2837040</v>
      </c>
      <c r="M76" s="33">
        <v>8511120</v>
      </c>
      <c r="N76" s="33"/>
      <c r="O76" s="33"/>
      <c r="P76" s="33"/>
      <c r="Q76" s="33"/>
      <c r="R76" s="33"/>
      <c r="S76" s="33"/>
      <c r="T76" s="33"/>
      <c r="U76" s="33"/>
      <c r="V76" s="33">
        <v>15729669</v>
      </c>
      <c r="W76" s="33">
        <v>32012422</v>
      </c>
      <c r="X76" s="33"/>
      <c r="Y76" s="32"/>
      <c r="Z76" s="34">
        <v>88628667</v>
      </c>
    </row>
    <row r="77" spans="1:26" ht="13.5" hidden="1">
      <c r="A77" s="36" t="s">
        <v>31</v>
      </c>
      <c r="B77" s="18"/>
      <c r="C77" s="18"/>
      <c r="D77" s="19">
        <v>25782667</v>
      </c>
      <c r="E77" s="20">
        <v>25782667</v>
      </c>
      <c r="F77" s="20">
        <v>1522252</v>
      </c>
      <c r="G77" s="20">
        <v>1126169</v>
      </c>
      <c r="H77" s="20">
        <v>917112</v>
      </c>
      <c r="I77" s="20">
        <v>3565533</v>
      </c>
      <c r="J77" s="20">
        <v>1415599</v>
      </c>
      <c r="K77" s="20">
        <v>1415599</v>
      </c>
      <c r="L77" s="20">
        <v>1415599</v>
      </c>
      <c r="M77" s="20">
        <v>4246797</v>
      </c>
      <c r="N77" s="20"/>
      <c r="O77" s="20"/>
      <c r="P77" s="20"/>
      <c r="Q77" s="20"/>
      <c r="R77" s="20"/>
      <c r="S77" s="20"/>
      <c r="T77" s="20"/>
      <c r="U77" s="20"/>
      <c r="V77" s="20">
        <v>7812330</v>
      </c>
      <c r="W77" s="20">
        <v>12839333</v>
      </c>
      <c r="X77" s="20"/>
      <c r="Y77" s="19"/>
      <c r="Z77" s="22">
        <v>25782667</v>
      </c>
    </row>
    <row r="78" spans="1:26" ht="13.5" hidden="1">
      <c r="A78" s="37" t="s">
        <v>32</v>
      </c>
      <c r="B78" s="18"/>
      <c r="C78" s="18"/>
      <c r="D78" s="19">
        <v>42298000</v>
      </c>
      <c r="E78" s="20">
        <v>42298000</v>
      </c>
      <c r="F78" s="20">
        <v>1058460</v>
      </c>
      <c r="G78" s="20">
        <v>1587820</v>
      </c>
      <c r="H78" s="20">
        <v>1006736</v>
      </c>
      <c r="I78" s="20">
        <v>3653016</v>
      </c>
      <c r="J78" s="20">
        <v>1421441</v>
      </c>
      <c r="K78" s="20">
        <v>1421441</v>
      </c>
      <c r="L78" s="20">
        <v>1421441</v>
      </c>
      <c r="M78" s="20">
        <v>4264323</v>
      </c>
      <c r="N78" s="20"/>
      <c r="O78" s="20"/>
      <c r="P78" s="20"/>
      <c r="Q78" s="20"/>
      <c r="R78" s="20"/>
      <c r="S78" s="20"/>
      <c r="T78" s="20"/>
      <c r="U78" s="20"/>
      <c r="V78" s="20">
        <v>7917339</v>
      </c>
      <c r="W78" s="20">
        <v>8644147</v>
      </c>
      <c r="X78" s="20"/>
      <c r="Y78" s="19"/>
      <c r="Z78" s="22">
        <v>42298000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17309000</v>
      </c>
      <c r="E80" s="20">
        <v>17309000</v>
      </c>
      <c r="F80" s="20">
        <v>546033</v>
      </c>
      <c r="G80" s="20">
        <v>976413</v>
      </c>
      <c r="H80" s="20">
        <v>457027</v>
      </c>
      <c r="I80" s="20">
        <v>1979473</v>
      </c>
      <c r="J80" s="20">
        <v>652640</v>
      </c>
      <c r="K80" s="20">
        <v>652640</v>
      </c>
      <c r="L80" s="20">
        <v>652640</v>
      </c>
      <c r="M80" s="20">
        <v>1957920</v>
      </c>
      <c r="N80" s="20"/>
      <c r="O80" s="20"/>
      <c r="P80" s="20"/>
      <c r="Q80" s="20"/>
      <c r="R80" s="20"/>
      <c r="S80" s="20"/>
      <c r="T80" s="20"/>
      <c r="U80" s="20"/>
      <c r="V80" s="20">
        <v>3937393</v>
      </c>
      <c r="W80" s="20">
        <v>3688036</v>
      </c>
      <c r="X80" s="20"/>
      <c r="Y80" s="19"/>
      <c r="Z80" s="22">
        <v>17309000</v>
      </c>
    </row>
    <row r="81" spans="1:26" ht="13.5" hidden="1">
      <c r="A81" s="38" t="s">
        <v>108</v>
      </c>
      <c r="B81" s="18"/>
      <c r="C81" s="18"/>
      <c r="D81" s="19">
        <v>14540000</v>
      </c>
      <c r="E81" s="20">
        <v>14540000</v>
      </c>
      <c r="F81" s="20">
        <v>306451</v>
      </c>
      <c r="G81" s="20">
        <v>298298</v>
      </c>
      <c r="H81" s="20">
        <v>274495</v>
      </c>
      <c r="I81" s="20">
        <v>879244</v>
      </c>
      <c r="J81" s="20">
        <v>345851</v>
      </c>
      <c r="K81" s="20">
        <v>345851</v>
      </c>
      <c r="L81" s="20">
        <v>345851</v>
      </c>
      <c r="M81" s="20">
        <v>1037553</v>
      </c>
      <c r="N81" s="20"/>
      <c r="O81" s="20"/>
      <c r="P81" s="20"/>
      <c r="Q81" s="20"/>
      <c r="R81" s="20"/>
      <c r="S81" s="20"/>
      <c r="T81" s="20"/>
      <c r="U81" s="20"/>
      <c r="V81" s="20">
        <v>1916797</v>
      </c>
      <c r="W81" s="20">
        <v>2984666</v>
      </c>
      <c r="X81" s="20"/>
      <c r="Y81" s="19"/>
      <c r="Z81" s="22">
        <v>14540000</v>
      </c>
    </row>
    <row r="82" spans="1:26" ht="13.5" hidden="1">
      <c r="A82" s="38" t="s">
        <v>109</v>
      </c>
      <c r="B82" s="18"/>
      <c r="C82" s="18"/>
      <c r="D82" s="19">
        <v>10449000</v>
      </c>
      <c r="E82" s="20">
        <v>10449000</v>
      </c>
      <c r="F82" s="20">
        <v>205976</v>
      </c>
      <c r="G82" s="20">
        <v>235642</v>
      </c>
      <c r="H82" s="20">
        <v>201694</v>
      </c>
      <c r="I82" s="20">
        <v>643312</v>
      </c>
      <c r="J82" s="20">
        <v>263323</v>
      </c>
      <c r="K82" s="20">
        <v>263323</v>
      </c>
      <c r="L82" s="20">
        <v>263323</v>
      </c>
      <c r="M82" s="20">
        <v>789969</v>
      </c>
      <c r="N82" s="20"/>
      <c r="O82" s="20"/>
      <c r="P82" s="20"/>
      <c r="Q82" s="20"/>
      <c r="R82" s="20"/>
      <c r="S82" s="20"/>
      <c r="T82" s="20"/>
      <c r="U82" s="20"/>
      <c r="V82" s="20">
        <v>1433281</v>
      </c>
      <c r="W82" s="20">
        <v>1971445</v>
      </c>
      <c r="X82" s="20"/>
      <c r="Y82" s="19"/>
      <c r="Z82" s="22">
        <v>10449000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>
        <v>77467</v>
      </c>
      <c r="H83" s="20">
        <v>73520</v>
      </c>
      <c r="I83" s="20">
        <v>150987</v>
      </c>
      <c r="J83" s="20">
        <v>159627</v>
      </c>
      <c r="K83" s="20">
        <v>159627</v>
      </c>
      <c r="L83" s="20">
        <v>159627</v>
      </c>
      <c r="M83" s="20">
        <v>478881</v>
      </c>
      <c r="N83" s="20"/>
      <c r="O83" s="20"/>
      <c r="P83" s="20"/>
      <c r="Q83" s="20"/>
      <c r="R83" s="20"/>
      <c r="S83" s="20"/>
      <c r="T83" s="20"/>
      <c r="U83" s="20"/>
      <c r="V83" s="20">
        <v>629868</v>
      </c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20548000</v>
      </c>
      <c r="E84" s="29">
        <v>20548000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10528942</v>
      </c>
      <c r="X84" s="29"/>
      <c r="Y84" s="28"/>
      <c r="Z84" s="30">
        <v>20548000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6738354</v>
      </c>
      <c r="C7" s="18">
        <v>0</v>
      </c>
      <c r="D7" s="58">
        <v>8837160</v>
      </c>
      <c r="E7" s="59">
        <v>8837160</v>
      </c>
      <c r="F7" s="59">
        <v>267963</v>
      </c>
      <c r="G7" s="59">
        <v>557374</v>
      </c>
      <c r="H7" s="59">
        <v>263649</v>
      </c>
      <c r="I7" s="59">
        <v>1088986</v>
      </c>
      <c r="J7" s="59">
        <v>212371</v>
      </c>
      <c r="K7" s="59">
        <v>1645919</v>
      </c>
      <c r="L7" s="59">
        <v>1645919</v>
      </c>
      <c r="M7" s="59">
        <v>3504209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4593195</v>
      </c>
      <c r="W7" s="59">
        <v>4418502</v>
      </c>
      <c r="X7" s="59">
        <v>174693</v>
      </c>
      <c r="Y7" s="60">
        <v>3.95</v>
      </c>
      <c r="Z7" s="61">
        <v>8837160</v>
      </c>
    </row>
    <row r="8" spans="1:26" ht="13.5">
      <c r="A8" s="57" t="s">
        <v>34</v>
      </c>
      <c r="B8" s="18">
        <v>147115777</v>
      </c>
      <c r="C8" s="18">
        <v>0</v>
      </c>
      <c r="D8" s="58">
        <v>152376000</v>
      </c>
      <c r="E8" s="59">
        <v>152376000</v>
      </c>
      <c r="F8" s="59">
        <v>62162000</v>
      </c>
      <c r="G8" s="59">
        <v>1000000</v>
      </c>
      <c r="H8" s="59">
        <v>0</v>
      </c>
      <c r="I8" s="59">
        <v>63162000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63162000</v>
      </c>
      <c r="W8" s="59">
        <v>101584000</v>
      </c>
      <c r="X8" s="59">
        <v>-38422000</v>
      </c>
      <c r="Y8" s="60">
        <v>-37.82</v>
      </c>
      <c r="Z8" s="61">
        <v>152376000</v>
      </c>
    </row>
    <row r="9" spans="1:26" ht="13.5">
      <c r="A9" s="57" t="s">
        <v>35</v>
      </c>
      <c r="B9" s="18">
        <v>1683531</v>
      </c>
      <c r="C9" s="18">
        <v>0</v>
      </c>
      <c r="D9" s="58">
        <v>1012000</v>
      </c>
      <c r="E9" s="59">
        <v>1012000</v>
      </c>
      <c r="F9" s="59">
        <v>2438</v>
      </c>
      <c r="G9" s="59">
        <v>2260</v>
      </c>
      <c r="H9" s="59">
        <v>102947</v>
      </c>
      <c r="I9" s="59">
        <v>107645</v>
      </c>
      <c r="J9" s="59">
        <v>114991</v>
      </c>
      <c r="K9" s="59">
        <v>9404</v>
      </c>
      <c r="L9" s="59">
        <v>9404</v>
      </c>
      <c r="M9" s="59">
        <v>133799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241444</v>
      </c>
      <c r="W9" s="59">
        <v>506000</v>
      </c>
      <c r="X9" s="59">
        <v>-264556</v>
      </c>
      <c r="Y9" s="60">
        <v>-52.28</v>
      </c>
      <c r="Z9" s="61">
        <v>1012000</v>
      </c>
    </row>
    <row r="10" spans="1:26" ht="25.5">
      <c r="A10" s="62" t="s">
        <v>98</v>
      </c>
      <c r="B10" s="63">
        <f>SUM(B5:B9)</f>
        <v>155537662</v>
      </c>
      <c r="C10" s="63">
        <f>SUM(C5:C9)</f>
        <v>0</v>
      </c>
      <c r="D10" s="64">
        <f aca="true" t="shared" si="0" ref="D10:Z10">SUM(D5:D9)</f>
        <v>162225160</v>
      </c>
      <c r="E10" s="65">
        <f t="shared" si="0"/>
        <v>162225160</v>
      </c>
      <c r="F10" s="65">
        <f t="shared" si="0"/>
        <v>62432401</v>
      </c>
      <c r="G10" s="65">
        <f t="shared" si="0"/>
        <v>1559634</v>
      </c>
      <c r="H10" s="65">
        <f t="shared" si="0"/>
        <v>366596</v>
      </c>
      <c r="I10" s="65">
        <f t="shared" si="0"/>
        <v>64358631</v>
      </c>
      <c r="J10" s="65">
        <f t="shared" si="0"/>
        <v>327362</v>
      </c>
      <c r="K10" s="65">
        <f t="shared" si="0"/>
        <v>1655323</v>
      </c>
      <c r="L10" s="65">
        <f t="shared" si="0"/>
        <v>1655323</v>
      </c>
      <c r="M10" s="65">
        <f t="shared" si="0"/>
        <v>3638008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67996639</v>
      </c>
      <c r="W10" s="65">
        <f t="shared" si="0"/>
        <v>106508502</v>
      </c>
      <c r="X10" s="65">
        <f t="shared" si="0"/>
        <v>-38511863</v>
      </c>
      <c r="Y10" s="66">
        <f>+IF(W10&lt;&gt;0,(X10/W10)*100,0)</f>
        <v>-36.15848714124249</v>
      </c>
      <c r="Z10" s="67">
        <f t="shared" si="0"/>
        <v>162225160</v>
      </c>
    </row>
    <row r="11" spans="1:26" ht="13.5">
      <c r="A11" s="57" t="s">
        <v>36</v>
      </c>
      <c r="B11" s="18">
        <v>93346378</v>
      </c>
      <c r="C11" s="18">
        <v>0</v>
      </c>
      <c r="D11" s="58">
        <v>100623900</v>
      </c>
      <c r="E11" s="59">
        <v>100623900</v>
      </c>
      <c r="F11" s="59">
        <v>7418492</v>
      </c>
      <c r="G11" s="59">
        <v>6998218</v>
      </c>
      <c r="H11" s="59">
        <v>8152671</v>
      </c>
      <c r="I11" s="59">
        <v>22569381</v>
      </c>
      <c r="J11" s="59">
        <v>7191958</v>
      </c>
      <c r="K11" s="59">
        <v>6783726</v>
      </c>
      <c r="L11" s="59">
        <v>6783726</v>
      </c>
      <c r="M11" s="59">
        <v>20759410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43328791</v>
      </c>
      <c r="W11" s="59">
        <v>50311998</v>
      </c>
      <c r="X11" s="59">
        <v>-6983207</v>
      </c>
      <c r="Y11" s="60">
        <v>-13.88</v>
      </c>
      <c r="Z11" s="61">
        <v>100623900</v>
      </c>
    </row>
    <row r="12" spans="1:26" ht="13.5">
      <c r="A12" s="57" t="s">
        <v>37</v>
      </c>
      <c r="B12" s="18">
        <v>7198469</v>
      </c>
      <c r="C12" s="18">
        <v>0</v>
      </c>
      <c r="D12" s="58">
        <v>7787000</v>
      </c>
      <c r="E12" s="59">
        <v>7787000</v>
      </c>
      <c r="F12" s="59">
        <v>640423</v>
      </c>
      <c r="G12" s="59">
        <v>617143</v>
      </c>
      <c r="H12" s="59">
        <v>585523</v>
      </c>
      <c r="I12" s="59">
        <v>1843089</v>
      </c>
      <c r="J12" s="59">
        <v>612813</v>
      </c>
      <c r="K12" s="59">
        <v>603763</v>
      </c>
      <c r="L12" s="59">
        <v>603763</v>
      </c>
      <c r="M12" s="59">
        <v>1820339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3663428</v>
      </c>
      <c r="W12" s="59">
        <v>3893502</v>
      </c>
      <c r="X12" s="59">
        <v>-230074</v>
      </c>
      <c r="Y12" s="60">
        <v>-5.91</v>
      </c>
      <c r="Z12" s="61">
        <v>7787000</v>
      </c>
    </row>
    <row r="13" spans="1:26" ht="13.5">
      <c r="A13" s="57" t="s">
        <v>99</v>
      </c>
      <c r="B13" s="18">
        <v>2441691</v>
      </c>
      <c r="C13" s="18">
        <v>0</v>
      </c>
      <c r="D13" s="58">
        <v>3500000</v>
      </c>
      <c r="E13" s="59">
        <v>3500000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3500000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1775500</v>
      </c>
      <c r="E15" s="59">
        <v>1775500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888000</v>
      </c>
      <c r="X15" s="59">
        <v>-888000</v>
      </c>
      <c r="Y15" s="60">
        <v>-100</v>
      </c>
      <c r="Z15" s="61">
        <v>1775500</v>
      </c>
    </row>
    <row r="16" spans="1:26" ht="13.5">
      <c r="A16" s="68" t="s">
        <v>40</v>
      </c>
      <c r="B16" s="18">
        <v>21536946</v>
      </c>
      <c r="C16" s="18">
        <v>0</v>
      </c>
      <c r="D16" s="58">
        <v>0</v>
      </c>
      <c r="E16" s="59">
        <v>0</v>
      </c>
      <c r="F16" s="59">
        <v>29450</v>
      </c>
      <c r="G16" s="59">
        <v>1765320</v>
      </c>
      <c r="H16" s="59">
        <v>0</v>
      </c>
      <c r="I16" s="59">
        <v>1794770</v>
      </c>
      <c r="J16" s="59">
        <v>2049505</v>
      </c>
      <c r="K16" s="59">
        <v>469406</v>
      </c>
      <c r="L16" s="59">
        <v>469406</v>
      </c>
      <c r="M16" s="59">
        <v>2988317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4783087</v>
      </c>
      <c r="W16" s="59"/>
      <c r="X16" s="59">
        <v>4783087</v>
      </c>
      <c r="Y16" s="60">
        <v>0</v>
      </c>
      <c r="Z16" s="61">
        <v>0</v>
      </c>
    </row>
    <row r="17" spans="1:26" ht="13.5">
      <c r="A17" s="57" t="s">
        <v>41</v>
      </c>
      <c r="B17" s="18">
        <v>42745264</v>
      </c>
      <c r="C17" s="18">
        <v>0</v>
      </c>
      <c r="D17" s="58">
        <v>43500760</v>
      </c>
      <c r="E17" s="59">
        <v>43500760</v>
      </c>
      <c r="F17" s="59">
        <v>1654706</v>
      </c>
      <c r="G17" s="59">
        <v>962729</v>
      </c>
      <c r="H17" s="59">
        <v>388054</v>
      </c>
      <c r="I17" s="59">
        <v>3005489</v>
      </c>
      <c r="J17" s="59">
        <v>3830881</v>
      </c>
      <c r="K17" s="59">
        <v>5563422</v>
      </c>
      <c r="L17" s="59">
        <v>5563422</v>
      </c>
      <c r="M17" s="59">
        <v>14957725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17963214</v>
      </c>
      <c r="W17" s="59">
        <v>22317998</v>
      </c>
      <c r="X17" s="59">
        <v>-4354784</v>
      </c>
      <c r="Y17" s="60">
        <v>-19.51</v>
      </c>
      <c r="Z17" s="61">
        <v>43500760</v>
      </c>
    </row>
    <row r="18" spans="1:26" ht="13.5">
      <c r="A18" s="69" t="s">
        <v>42</v>
      </c>
      <c r="B18" s="70">
        <f>SUM(B11:B17)</f>
        <v>167268748</v>
      </c>
      <c r="C18" s="70">
        <f>SUM(C11:C17)</f>
        <v>0</v>
      </c>
      <c r="D18" s="71">
        <f aca="true" t="shared" si="1" ref="D18:Z18">SUM(D11:D17)</f>
        <v>157187160</v>
      </c>
      <c r="E18" s="72">
        <f t="shared" si="1"/>
        <v>157187160</v>
      </c>
      <c r="F18" s="72">
        <f t="shared" si="1"/>
        <v>9743071</v>
      </c>
      <c r="G18" s="72">
        <f t="shared" si="1"/>
        <v>10343410</v>
      </c>
      <c r="H18" s="72">
        <f t="shared" si="1"/>
        <v>9126248</v>
      </c>
      <c r="I18" s="72">
        <f t="shared" si="1"/>
        <v>29212729</v>
      </c>
      <c r="J18" s="72">
        <f t="shared" si="1"/>
        <v>13685157</v>
      </c>
      <c r="K18" s="72">
        <f t="shared" si="1"/>
        <v>13420317</v>
      </c>
      <c r="L18" s="72">
        <f t="shared" si="1"/>
        <v>13420317</v>
      </c>
      <c r="M18" s="72">
        <f t="shared" si="1"/>
        <v>40525791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69738520</v>
      </c>
      <c r="W18" s="72">
        <f t="shared" si="1"/>
        <v>77411498</v>
      </c>
      <c r="X18" s="72">
        <f t="shared" si="1"/>
        <v>-7672978</v>
      </c>
      <c r="Y18" s="66">
        <f>+IF(W18&lt;&gt;0,(X18/W18)*100,0)</f>
        <v>-9.911935821213536</v>
      </c>
      <c r="Z18" s="73">
        <f t="shared" si="1"/>
        <v>157187160</v>
      </c>
    </row>
    <row r="19" spans="1:26" ht="13.5">
      <c r="A19" s="69" t="s">
        <v>43</v>
      </c>
      <c r="B19" s="74">
        <f>+B10-B18</f>
        <v>-11731086</v>
      </c>
      <c r="C19" s="74">
        <f>+C10-C18</f>
        <v>0</v>
      </c>
      <c r="D19" s="75">
        <f aca="true" t="shared" si="2" ref="D19:Z19">+D10-D18</f>
        <v>5038000</v>
      </c>
      <c r="E19" s="76">
        <f t="shared" si="2"/>
        <v>5038000</v>
      </c>
      <c r="F19" s="76">
        <f t="shared" si="2"/>
        <v>52689330</v>
      </c>
      <c r="G19" s="76">
        <f t="shared" si="2"/>
        <v>-8783776</v>
      </c>
      <c r="H19" s="76">
        <f t="shared" si="2"/>
        <v>-8759652</v>
      </c>
      <c r="I19" s="76">
        <f t="shared" si="2"/>
        <v>35145902</v>
      </c>
      <c r="J19" s="76">
        <f t="shared" si="2"/>
        <v>-13357795</v>
      </c>
      <c r="K19" s="76">
        <f t="shared" si="2"/>
        <v>-11764994</v>
      </c>
      <c r="L19" s="76">
        <f t="shared" si="2"/>
        <v>-11764994</v>
      </c>
      <c r="M19" s="76">
        <f t="shared" si="2"/>
        <v>-36887783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-1741881</v>
      </c>
      <c r="W19" s="76">
        <f>IF(E10=E18,0,W10-W18)</f>
        <v>29097004</v>
      </c>
      <c r="X19" s="76">
        <f t="shared" si="2"/>
        <v>-30838885</v>
      </c>
      <c r="Y19" s="77">
        <f>+IF(W19&lt;&gt;0,(X19/W19)*100,0)</f>
        <v>-105.9864616989433</v>
      </c>
      <c r="Z19" s="78">
        <f t="shared" si="2"/>
        <v>5038000</v>
      </c>
    </row>
    <row r="20" spans="1:26" ht="13.5">
      <c r="A20" s="57" t="s">
        <v>44</v>
      </c>
      <c r="B20" s="18">
        <v>20884046</v>
      </c>
      <c r="C20" s="18">
        <v>0</v>
      </c>
      <c r="D20" s="58">
        <v>0</v>
      </c>
      <c r="E20" s="59">
        <v>0</v>
      </c>
      <c r="F20" s="59">
        <v>0</v>
      </c>
      <c r="G20" s="59">
        <v>1532000</v>
      </c>
      <c r="H20" s="59">
        <v>0</v>
      </c>
      <c r="I20" s="59">
        <v>1532000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1532000</v>
      </c>
      <c r="W20" s="59">
        <v>-2519000</v>
      </c>
      <c r="X20" s="59">
        <v>4051000</v>
      </c>
      <c r="Y20" s="60">
        <v>-160.82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9152960</v>
      </c>
      <c r="C22" s="85">
        <f>SUM(C19:C21)</f>
        <v>0</v>
      </c>
      <c r="D22" s="86">
        <f aca="true" t="shared" si="3" ref="D22:Z22">SUM(D19:D21)</f>
        <v>5038000</v>
      </c>
      <c r="E22" s="87">
        <f t="shared" si="3"/>
        <v>5038000</v>
      </c>
      <c r="F22" s="87">
        <f t="shared" si="3"/>
        <v>52689330</v>
      </c>
      <c r="G22" s="87">
        <f t="shared" si="3"/>
        <v>-7251776</v>
      </c>
      <c r="H22" s="87">
        <f t="shared" si="3"/>
        <v>-8759652</v>
      </c>
      <c r="I22" s="87">
        <f t="shared" si="3"/>
        <v>36677902</v>
      </c>
      <c r="J22" s="87">
        <f t="shared" si="3"/>
        <v>-13357795</v>
      </c>
      <c r="K22" s="87">
        <f t="shared" si="3"/>
        <v>-11764994</v>
      </c>
      <c r="L22" s="87">
        <f t="shared" si="3"/>
        <v>-11764994</v>
      </c>
      <c r="M22" s="87">
        <f t="shared" si="3"/>
        <v>-36887783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-209881</v>
      </c>
      <c r="W22" s="87">
        <f t="shared" si="3"/>
        <v>26578004</v>
      </c>
      <c r="X22" s="87">
        <f t="shared" si="3"/>
        <v>-26787885</v>
      </c>
      <c r="Y22" s="88">
        <f>+IF(W22&lt;&gt;0,(X22/W22)*100,0)</f>
        <v>-100.78967931527139</v>
      </c>
      <c r="Z22" s="89">
        <f t="shared" si="3"/>
        <v>5038000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9152960</v>
      </c>
      <c r="C24" s="74">
        <f>SUM(C22:C23)</f>
        <v>0</v>
      </c>
      <c r="D24" s="75">
        <f aca="true" t="shared" si="4" ref="D24:Z24">SUM(D22:D23)</f>
        <v>5038000</v>
      </c>
      <c r="E24" s="76">
        <f t="shared" si="4"/>
        <v>5038000</v>
      </c>
      <c r="F24" s="76">
        <f t="shared" si="4"/>
        <v>52689330</v>
      </c>
      <c r="G24" s="76">
        <f t="shared" si="4"/>
        <v>-7251776</v>
      </c>
      <c r="H24" s="76">
        <f t="shared" si="4"/>
        <v>-8759652</v>
      </c>
      <c r="I24" s="76">
        <f t="shared" si="4"/>
        <v>36677902</v>
      </c>
      <c r="J24" s="76">
        <f t="shared" si="4"/>
        <v>-13357795</v>
      </c>
      <c r="K24" s="76">
        <f t="shared" si="4"/>
        <v>-11764994</v>
      </c>
      <c r="L24" s="76">
        <f t="shared" si="4"/>
        <v>-11764994</v>
      </c>
      <c r="M24" s="76">
        <f t="shared" si="4"/>
        <v>-36887783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-209881</v>
      </c>
      <c r="W24" s="76">
        <f t="shared" si="4"/>
        <v>26578004</v>
      </c>
      <c r="X24" s="76">
        <f t="shared" si="4"/>
        <v>-26787885</v>
      </c>
      <c r="Y24" s="77">
        <f>+IF(W24&lt;&gt;0,(X24/W24)*100,0)</f>
        <v>-100.78967931527139</v>
      </c>
      <c r="Z24" s="78">
        <f t="shared" si="4"/>
        <v>5038000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463289</v>
      </c>
      <c r="C27" s="21">
        <v>0</v>
      </c>
      <c r="D27" s="98">
        <v>5038000</v>
      </c>
      <c r="E27" s="99">
        <v>5038000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218963</v>
      </c>
      <c r="L27" s="99">
        <v>0</v>
      </c>
      <c r="M27" s="99">
        <v>218963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218963</v>
      </c>
      <c r="W27" s="99">
        <v>2519000</v>
      </c>
      <c r="X27" s="99">
        <v>-2300037</v>
      </c>
      <c r="Y27" s="100">
        <v>-91.31</v>
      </c>
      <c r="Z27" s="101">
        <v>5038000</v>
      </c>
    </row>
    <row r="28" spans="1:26" ht="13.5">
      <c r="A28" s="102" t="s">
        <v>44</v>
      </c>
      <c r="B28" s="18">
        <v>0</v>
      </c>
      <c r="C28" s="18">
        <v>0</v>
      </c>
      <c r="D28" s="58">
        <v>2188000</v>
      </c>
      <c r="E28" s="59">
        <v>2188000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1094000</v>
      </c>
      <c r="X28" s="59">
        <v>-1094000</v>
      </c>
      <c r="Y28" s="60">
        <v>-100</v>
      </c>
      <c r="Z28" s="61">
        <v>2188000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463289</v>
      </c>
      <c r="C31" s="18">
        <v>0</v>
      </c>
      <c r="D31" s="58">
        <v>2850000</v>
      </c>
      <c r="E31" s="59">
        <v>2850000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218963</v>
      </c>
      <c r="L31" s="59">
        <v>0</v>
      </c>
      <c r="M31" s="59">
        <v>218963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218963</v>
      </c>
      <c r="W31" s="59">
        <v>1425000</v>
      </c>
      <c r="X31" s="59">
        <v>-1206037</v>
      </c>
      <c r="Y31" s="60">
        <v>-84.63</v>
      </c>
      <c r="Z31" s="61">
        <v>2850000</v>
      </c>
    </row>
    <row r="32" spans="1:26" ht="13.5">
      <c r="A32" s="69" t="s">
        <v>50</v>
      </c>
      <c r="B32" s="21">
        <f>SUM(B28:B31)</f>
        <v>463289</v>
      </c>
      <c r="C32" s="21">
        <f>SUM(C28:C31)</f>
        <v>0</v>
      </c>
      <c r="D32" s="98">
        <f aca="true" t="shared" si="5" ref="D32:Z32">SUM(D28:D31)</f>
        <v>5038000</v>
      </c>
      <c r="E32" s="99">
        <f t="shared" si="5"/>
        <v>5038000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218963</v>
      </c>
      <c r="L32" s="99">
        <f t="shared" si="5"/>
        <v>0</v>
      </c>
      <c r="M32" s="99">
        <f t="shared" si="5"/>
        <v>218963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218963</v>
      </c>
      <c r="W32" s="99">
        <f t="shared" si="5"/>
        <v>2519000</v>
      </c>
      <c r="X32" s="99">
        <f t="shared" si="5"/>
        <v>-2300037</v>
      </c>
      <c r="Y32" s="100">
        <f>+IF(W32&lt;&gt;0,(X32/W32)*100,0)</f>
        <v>-91.30754267566495</v>
      </c>
      <c r="Z32" s="101">
        <f t="shared" si="5"/>
        <v>5038000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100770540</v>
      </c>
      <c r="C35" s="18">
        <v>0</v>
      </c>
      <c r="D35" s="58">
        <v>62350764</v>
      </c>
      <c r="E35" s="59">
        <v>62350764</v>
      </c>
      <c r="F35" s="59">
        <v>0</v>
      </c>
      <c r="G35" s="59">
        <v>0</v>
      </c>
      <c r="H35" s="59">
        <v>0</v>
      </c>
      <c r="I35" s="59">
        <v>0</v>
      </c>
      <c r="J35" s="59">
        <v>17151029</v>
      </c>
      <c r="K35" s="59">
        <v>13242644</v>
      </c>
      <c r="L35" s="59">
        <v>13242644</v>
      </c>
      <c r="M35" s="59">
        <v>13242644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13242644</v>
      </c>
      <c r="W35" s="59">
        <v>31175382</v>
      </c>
      <c r="X35" s="59">
        <v>-17932738</v>
      </c>
      <c r="Y35" s="60">
        <v>-57.52</v>
      </c>
      <c r="Z35" s="61">
        <v>62350764</v>
      </c>
    </row>
    <row r="36" spans="1:26" ht="13.5">
      <c r="A36" s="57" t="s">
        <v>53</v>
      </c>
      <c r="B36" s="18">
        <v>35226654</v>
      </c>
      <c r="C36" s="18">
        <v>0</v>
      </c>
      <c r="D36" s="58">
        <v>27282000</v>
      </c>
      <c r="E36" s="59">
        <v>27282000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218963</v>
      </c>
      <c r="L36" s="59">
        <v>218963</v>
      </c>
      <c r="M36" s="59">
        <v>218963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218963</v>
      </c>
      <c r="W36" s="59">
        <v>13641000</v>
      </c>
      <c r="X36" s="59">
        <v>-13422037</v>
      </c>
      <c r="Y36" s="60">
        <v>-98.39</v>
      </c>
      <c r="Z36" s="61">
        <v>27282000</v>
      </c>
    </row>
    <row r="37" spans="1:26" ht="13.5">
      <c r="A37" s="57" t="s">
        <v>54</v>
      </c>
      <c r="B37" s="18">
        <v>30110351</v>
      </c>
      <c r="C37" s="18">
        <v>0</v>
      </c>
      <c r="D37" s="58">
        <v>12274568</v>
      </c>
      <c r="E37" s="59">
        <v>12274568</v>
      </c>
      <c r="F37" s="59">
        <v>0</v>
      </c>
      <c r="G37" s="59">
        <v>0</v>
      </c>
      <c r="H37" s="59">
        <v>0</v>
      </c>
      <c r="I37" s="59">
        <v>0</v>
      </c>
      <c r="J37" s="59">
        <v>2410598</v>
      </c>
      <c r="K37" s="59">
        <v>1258686</v>
      </c>
      <c r="L37" s="59">
        <v>1258686</v>
      </c>
      <c r="M37" s="59">
        <v>1258686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1258686</v>
      </c>
      <c r="W37" s="59">
        <v>6137284</v>
      </c>
      <c r="X37" s="59">
        <v>-4878598</v>
      </c>
      <c r="Y37" s="60">
        <v>-79.49</v>
      </c>
      <c r="Z37" s="61">
        <v>12274568</v>
      </c>
    </row>
    <row r="38" spans="1:26" ht="13.5">
      <c r="A38" s="57" t="s">
        <v>55</v>
      </c>
      <c r="B38" s="18">
        <v>23223000</v>
      </c>
      <c r="C38" s="18">
        <v>0</v>
      </c>
      <c r="D38" s="58">
        <v>22559000</v>
      </c>
      <c r="E38" s="59">
        <v>22559000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11279500</v>
      </c>
      <c r="X38" s="59">
        <v>-11279500</v>
      </c>
      <c r="Y38" s="60">
        <v>-100</v>
      </c>
      <c r="Z38" s="61">
        <v>22559000</v>
      </c>
    </row>
    <row r="39" spans="1:26" ht="13.5">
      <c r="A39" s="57" t="s">
        <v>56</v>
      </c>
      <c r="B39" s="18">
        <v>82663843</v>
      </c>
      <c r="C39" s="18">
        <v>0</v>
      </c>
      <c r="D39" s="58">
        <v>54799196</v>
      </c>
      <c r="E39" s="59">
        <v>54799196</v>
      </c>
      <c r="F39" s="59">
        <v>0</v>
      </c>
      <c r="G39" s="59">
        <v>0</v>
      </c>
      <c r="H39" s="59">
        <v>0</v>
      </c>
      <c r="I39" s="59">
        <v>0</v>
      </c>
      <c r="J39" s="59">
        <v>14740431</v>
      </c>
      <c r="K39" s="59">
        <v>12202921</v>
      </c>
      <c r="L39" s="59">
        <v>12202921</v>
      </c>
      <c r="M39" s="59">
        <v>12202921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12202921</v>
      </c>
      <c r="W39" s="59">
        <v>27399598</v>
      </c>
      <c r="X39" s="59">
        <v>-15196677</v>
      </c>
      <c r="Y39" s="60">
        <v>-55.46</v>
      </c>
      <c r="Z39" s="61">
        <v>54799196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21595900</v>
      </c>
      <c r="C42" s="18">
        <v>0</v>
      </c>
      <c r="D42" s="58">
        <v>8538007</v>
      </c>
      <c r="E42" s="59">
        <v>8538007</v>
      </c>
      <c r="F42" s="59">
        <v>52689330</v>
      </c>
      <c r="G42" s="59">
        <v>-7251776</v>
      </c>
      <c r="H42" s="59">
        <v>-8759652</v>
      </c>
      <c r="I42" s="59">
        <v>36677902</v>
      </c>
      <c r="J42" s="59">
        <v>-13358067</v>
      </c>
      <c r="K42" s="59">
        <v>-11764995</v>
      </c>
      <c r="L42" s="59">
        <v>36186879</v>
      </c>
      <c r="M42" s="59">
        <v>11063817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47741719</v>
      </c>
      <c r="W42" s="59">
        <v>29097004</v>
      </c>
      <c r="X42" s="59">
        <v>18644715</v>
      </c>
      <c r="Y42" s="60">
        <v>64.08</v>
      </c>
      <c r="Z42" s="61">
        <v>8538007</v>
      </c>
    </row>
    <row r="43" spans="1:26" ht="13.5">
      <c r="A43" s="57" t="s">
        <v>59</v>
      </c>
      <c r="B43" s="18">
        <v>-463289</v>
      </c>
      <c r="C43" s="18">
        <v>0</v>
      </c>
      <c r="D43" s="58">
        <v>-2850000</v>
      </c>
      <c r="E43" s="59">
        <v>-2850000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-218963</v>
      </c>
      <c r="L43" s="59">
        <v>0</v>
      </c>
      <c r="M43" s="59">
        <v>-218963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-218963</v>
      </c>
      <c r="W43" s="59">
        <v>-2600000</v>
      </c>
      <c r="X43" s="59">
        <v>2381037</v>
      </c>
      <c r="Y43" s="60">
        <v>-91.58</v>
      </c>
      <c r="Z43" s="61">
        <v>-2850000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89401594</v>
      </c>
      <c r="C45" s="21">
        <v>0</v>
      </c>
      <c r="D45" s="98">
        <v>57688007</v>
      </c>
      <c r="E45" s="99">
        <v>57688007</v>
      </c>
      <c r="F45" s="99">
        <v>140305160</v>
      </c>
      <c r="G45" s="99">
        <v>133053384</v>
      </c>
      <c r="H45" s="99">
        <v>124293732</v>
      </c>
      <c r="I45" s="99">
        <v>124293732</v>
      </c>
      <c r="J45" s="99">
        <v>110935665</v>
      </c>
      <c r="K45" s="99">
        <v>98951707</v>
      </c>
      <c r="L45" s="99">
        <v>135138586</v>
      </c>
      <c r="M45" s="99">
        <v>135138586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135138586</v>
      </c>
      <c r="W45" s="99">
        <v>78497004</v>
      </c>
      <c r="X45" s="99">
        <v>56641582</v>
      </c>
      <c r="Y45" s="100">
        <v>72.16</v>
      </c>
      <c r="Z45" s="101">
        <v>57688007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19797160</v>
      </c>
      <c r="E5" s="59">
        <v>19797160</v>
      </c>
      <c r="F5" s="59">
        <v>1632921</v>
      </c>
      <c r="G5" s="59">
        <v>1201942</v>
      </c>
      <c r="H5" s="59">
        <v>1696104</v>
      </c>
      <c r="I5" s="59">
        <v>4530967</v>
      </c>
      <c r="J5" s="59">
        <v>1585833</v>
      </c>
      <c r="K5" s="59">
        <v>1768822</v>
      </c>
      <c r="L5" s="59">
        <v>1705537</v>
      </c>
      <c r="M5" s="59">
        <v>5060192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9591159</v>
      </c>
      <c r="W5" s="59">
        <v>7749396</v>
      </c>
      <c r="X5" s="59">
        <v>1841763</v>
      </c>
      <c r="Y5" s="60">
        <v>23.77</v>
      </c>
      <c r="Z5" s="61">
        <v>19797160</v>
      </c>
    </row>
    <row r="6" spans="1:26" ht="13.5">
      <c r="A6" s="57" t="s">
        <v>32</v>
      </c>
      <c r="B6" s="18">
        <v>0</v>
      </c>
      <c r="C6" s="18">
        <v>0</v>
      </c>
      <c r="D6" s="58">
        <v>50426000</v>
      </c>
      <c r="E6" s="59">
        <v>50426000</v>
      </c>
      <c r="F6" s="59">
        <v>4496259</v>
      </c>
      <c r="G6" s="59">
        <v>4333981</v>
      </c>
      <c r="H6" s="59">
        <v>3775373</v>
      </c>
      <c r="I6" s="59">
        <v>12605613</v>
      </c>
      <c r="J6" s="59">
        <v>4557157</v>
      </c>
      <c r="K6" s="59">
        <v>4434901</v>
      </c>
      <c r="L6" s="59">
        <v>3642963</v>
      </c>
      <c r="M6" s="59">
        <v>12635021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25240634</v>
      </c>
      <c r="W6" s="59">
        <v>15037620</v>
      </c>
      <c r="X6" s="59">
        <v>10203014</v>
      </c>
      <c r="Y6" s="60">
        <v>67.85</v>
      </c>
      <c r="Z6" s="61">
        <v>50426000</v>
      </c>
    </row>
    <row r="7" spans="1:26" ht="13.5">
      <c r="A7" s="57" t="s">
        <v>33</v>
      </c>
      <c r="B7" s="18">
        <v>0</v>
      </c>
      <c r="C7" s="18">
        <v>0</v>
      </c>
      <c r="D7" s="58">
        <v>842429</v>
      </c>
      <c r="E7" s="59">
        <v>842429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421212</v>
      </c>
      <c r="X7" s="59">
        <v>-421212</v>
      </c>
      <c r="Y7" s="60">
        <v>-100</v>
      </c>
      <c r="Z7" s="61">
        <v>842429</v>
      </c>
    </row>
    <row r="8" spans="1:26" ht="13.5">
      <c r="A8" s="57" t="s">
        <v>34</v>
      </c>
      <c r="B8" s="18">
        <v>0</v>
      </c>
      <c r="C8" s="18">
        <v>0</v>
      </c>
      <c r="D8" s="58">
        <v>61052000</v>
      </c>
      <c r="E8" s="59">
        <v>61052000</v>
      </c>
      <c r="F8" s="59">
        <v>19701000</v>
      </c>
      <c r="G8" s="59">
        <v>1970000</v>
      </c>
      <c r="H8" s="59">
        <v>0</v>
      </c>
      <c r="I8" s="59">
        <v>21671000</v>
      </c>
      <c r="J8" s="59">
        <v>250000</v>
      </c>
      <c r="K8" s="59">
        <v>0</v>
      </c>
      <c r="L8" s="59">
        <v>15311000</v>
      </c>
      <c r="M8" s="59">
        <v>15561000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37232000</v>
      </c>
      <c r="W8" s="59">
        <v>73601538</v>
      </c>
      <c r="X8" s="59">
        <v>-36369538</v>
      </c>
      <c r="Y8" s="60">
        <v>-49.41</v>
      </c>
      <c r="Z8" s="61">
        <v>61052000</v>
      </c>
    </row>
    <row r="9" spans="1:26" ht="13.5">
      <c r="A9" s="57" t="s">
        <v>35</v>
      </c>
      <c r="B9" s="18">
        <v>0</v>
      </c>
      <c r="C9" s="18">
        <v>0</v>
      </c>
      <c r="D9" s="58">
        <v>6467238</v>
      </c>
      <c r="E9" s="59">
        <v>6467238</v>
      </c>
      <c r="F9" s="59">
        <v>725944</v>
      </c>
      <c r="G9" s="59">
        <v>717001</v>
      </c>
      <c r="H9" s="59">
        <v>568102</v>
      </c>
      <c r="I9" s="59">
        <v>2011047</v>
      </c>
      <c r="J9" s="59">
        <v>816621</v>
      </c>
      <c r="K9" s="59">
        <v>802430</v>
      </c>
      <c r="L9" s="59">
        <v>565073</v>
      </c>
      <c r="M9" s="59">
        <v>2184124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4195171</v>
      </c>
      <c r="W9" s="59">
        <v>3233622</v>
      </c>
      <c r="X9" s="59">
        <v>961549</v>
      </c>
      <c r="Y9" s="60">
        <v>29.74</v>
      </c>
      <c r="Z9" s="61">
        <v>6467238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138584827</v>
      </c>
      <c r="E10" s="65">
        <f t="shared" si="0"/>
        <v>138584827</v>
      </c>
      <c r="F10" s="65">
        <f t="shared" si="0"/>
        <v>26556124</v>
      </c>
      <c r="G10" s="65">
        <f t="shared" si="0"/>
        <v>8222924</v>
      </c>
      <c r="H10" s="65">
        <f t="shared" si="0"/>
        <v>6039579</v>
      </c>
      <c r="I10" s="65">
        <f t="shared" si="0"/>
        <v>40818627</v>
      </c>
      <c r="J10" s="65">
        <f t="shared" si="0"/>
        <v>7209611</v>
      </c>
      <c r="K10" s="65">
        <f t="shared" si="0"/>
        <v>7006153</v>
      </c>
      <c r="L10" s="65">
        <f t="shared" si="0"/>
        <v>21224573</v>
      </c>
      <c r="M10" s="65">
        <f t="shared" si="0"/>
        <v>35440337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76258964</v>
      </c>
      <c r="W10" s="65">
        <f t="shared" si="0"/>
        <v>100043388</v>
      </c>
      <c r="X10" s="65">
        <f t="shared" si="0"/>
        <v>-23784424</v>
      </c>
      <c r="Y10" s="66">
        <f>+IF(W10&lt;&gt;0,(X10/W10)*100,0)</f>
        <v>-23.774108889634967</v>
      </c>
      <c r="Z10" s="67">
        <f t="shared" si="0"/>
        <v>138584827</v>
      </c>
    </row>
    <row r="11" spans="1:26" ht="13.5">
      <c r="A11" s="57" t="s">
        <v>36</v>
      </c>
      <c r="B11" s="18">
        <v>0</v>
      </c>
      <c r="C11" s="18">
        <v>0</v>
      </c>
      <c r="D11" s="58">
        <v>51715358</v>
      </c>
      <c r="E11" s="59">
        <v>51715358</v>
      </c>
      <c r="F11" s="59">
        <v>4033037</v>
      </c>
      <c r="G11" s="59">
        <v>4427153</v>
      </c>
      <c r="H11" s="59">
        <v>4268826</v>
      </c>
      <c r="I11" s="59">
        <v>12729016</v>
      </c>
      <c r="J11" s="59">
        <v>4187212</v>
      </c>
      <c r="K11" s="59">
        <v>4553614</v>
      </c>
      <c r="L11" s="59">
        <v>3823247</v>
      </c>
      <c r="M11" s="59">
        <v>12564073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25293089</v>
      </c>
      <c r="W11" s="59">
        <v>25857678</v>
      </c>
      <c r="X11" s="59">
        <v>-564589</v>
      </c>
      <c r="Y11" s="60">
        <v>-2.18</v>
      </c>
      <c r="Z11" s="61">
        <v>51715358</v>
      </c>
    </row>
    <row r="12" spans="1:26" ht="13.5">
      <c r="A12" s="57" t="s">
        <v>37</v>
      </c>
      <c r="B12" s="18">
        <v>0</v>
      </c>
      <c r="C12" s="18">
        <v>0</v>
      </c>
      <c r="D12" s="58">
        <v>3859402</v>
      </c>
      <c r="E12" s="59">
        <v>3859402</v>
      </c>
      <c r="F12" s="59">
        <v>337013</v>
      </c>
      <c r="G12" s="59">
        <v>321617</v>
      </c>
      <c r="H12" s="59">
        <v>321617</v>
      </c>
      <c r="I12" s="59">
        <v>980247</v>
      </c>
      <c r="J12" s="59">
        <v>321617</v>
      </c>
      <c r="K12" s="59">
        <v>321617</v>
      </c>
      <c r="L12" s="59">
        <v>325997</v>
      </c>
      <c r="M12" s="59">
        <v>969231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1949478</v>
      </c>
      <c r="W12" s="59">
        <v>1849752</v>
      </c>
      <c r="X12" s="59">
        <v>99726</v>
      </c>
      <c r="Y12" s="60">
        <v>5.39</v>
      </c>
      <c r="Z12" s="61">
        <v>3859402</v>
      </c>
    </row>
    <row r="13" spans="1:26" ht="13.5">
      <c r="A13" s="57" t="s">
        <v>99</v>
      </c>
      <c r="B13" s="18">
        <v>0</v>
      </c>
      <c r="C13" s="18">
        <v>0</v>
      </c>
      <c r="D13" s="58">
        <v>33739440</v>
      </c>
      <c r="E13" s="59">
        <v>33739440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16869720</v>
      </c>
      <c r="X13" s="59">
        <v>-16869720</v>
      </c>
      <c r="Y13" s="60">
        <v>-100</v>
      </c>
      <c r="Z13" s="61">
        <v>33739440</v>
      </c>
    </row>
    <row r="14" spans="1:26" ht="13.5">
      <c r="A14" s="57" t="s">
        <v>38</v>
      </c>
      <c r="B14" s="18">
        <v>0</v>
      </c>
      <c r="C14" s="18">
        <v>0</v>
      </c>
      <c r="D14" s="58">
        <v>52850</v>
      </c>
      <c r="E14" s="59">
        <v>52850</v>
      </c>
      <c r="F14" s="59">
        <v>48173</v>
      </c>
      <c r="G14" s="59">
        <v>7489</v>
      </c>
      <c r="H14" s="59">
        <v>0</v>
      </c>
      <c r="I14" s="59">
        <v>55662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55662</v>
      </c>
      <c r="W14" s="59">
        <v>26424</v>
      </c>
      <c r="X14" s="59">
        <v>29238</v>
      </c>
      <c r="Y14" s="60">
        <v>110.65</v>
      </c>
      <c r="Z14" s="61">
        <v>52850</v>
      </c>
    </row>
    <row r="15" spans="1:26" ht="13.5">
      <c r="A15" s="57" t="s">
        <v>39</v>
      </c>
      <c r="B15" s="18">
        <v>0</v>
      </c>
      <c r="C15" s="18">
        <v>0</v>
      </c>
      <c r="D15" s="58">
        <v>37181000</v>
      </c>
      <c r="E15" s="59">
        <v>37181000</v>
      </c>
      <c r="F15" s="59">
        <v>4429343</v>
      </c>
      <c r="G15" s="59">
        <v>3502115</v>
      </c>
      <c r="H15" s="59">
        <v>548185</v>
      </c>
      <c r="I15" s="59">
        <v>8479643</v>
      </c>
      <c r="J15" s="59">
        <v>2300644</v>
      </c>
      <c r="K15" s="59">
        <v>255982</v>
      </c>
      <c r="L15" s="59">
        <v>0</v>
      </c>
      <c r="M15" s="59">
        <v>2556626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11036269</v>
      </c>
      <c r="W15" s="59">
        <v>16541856</v>
      </c>
      <c r="X15" s="59">
        <v>-5505587</v>
      </c>
      <c r="Y15" s="60">
        <v>-33.28</v>
      </c>
      <c r="Z15" s="61">
        <v>37181000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53598704</v>
      </c>
      <c r="E17" s="59">
        <v>53598704</v>
      </c>
      <c r="F17" s="59">
        <v>2682908</v>
      </c>
      <c r="G17" s="59">
        <v>883007</v>
      </c>
      <c r="H17" s="59">
        <v>1141357</v>
      </c>
      <c r="I17" s="59">
        <v>4707272</v>
      </c>
      <c r="J17" s="59">
        <v>1695434</v>
      </c>
      <c r="K17" s="59">
        <v>1329621</v>
      </c>
      <c r="L17" s="59">
        <v>444519</v>
      </c>
      <c r="M17" s="59">
        <v>3469574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8176846</v>
      </c>
      <c r="W17" s="59">
        <v>28563819</v>
      </c>
      <c r="X17" s="59">
        <v>-20386973</v>
      </c>
      <c r="Y17" s="60">
        <v>-71.37</v>
      </c>
      <c r="Z17" s="61">
        <v>53598704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180146754</v>
      </c>
      <c r="E18" s="72">
        <f t="shared" si="1"/>
        <v>180146754</v>
      </c>
      <c r="F18" s="72">
        <f t="shared" si="1"/>
        <v>11530474</v>
      </c>
      <c r="G18" s="72">
        <f t="shared" si="1"/>
        <v>9141381</v>
      </c>
      <c r="H18" s="72">
        <f t="shared" si="1"/>
        <v>6279985</v>
      </c>
      <c r="I18" s="72">
        <f t="shared" si="1"/>
        <v>26951840</v>
      </c>
      <c r="J18" s="72">
        <f t="shared" si="1"/>
        <v>8504907</v>
      </c>
      <c r="K18" s="72">
        <f t="shared" si="1"/>
        <v>6460834</v>
      </c>
      <c r="L18" s="72">
        <f t="shared" si="1"/>
        <v>4593763</v>
      </c>
      <c r="M18" s="72">
        <f t="shared" si="1"/>
        <v>19559504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46511344</v>
      </c>
      <c r="W18" s="72">
        <f t="shared" si="1"/>
        <v>89709249</v>
      </c>
      <c r="X18" s="72">
        <f t="shared" si="1"/>
        <v>-43197905</v>
      </c>
      <c r="Y18" s="66">
        <f>+IF(W18&lt;&gt;0,(X18/W18)*100,0)</f>
        <v>-48.15323445634909</v>
      </c>
      <c r="Z18" s="73">
        <f t="shared" si="1"/>
        <v>180146754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-41561927</v>
      </c>
      <c r="E19" s="76">
        <f t="shared" si="2"/>
        <v>-41561927</v>
      </c>
      <c r="F19" s="76">
        <f t="shared" si="2"/>
        <v>15025650</v>
      </c>
      <c r="G19" s="76">
        <f t="shared" si="2"/>
        <v>-918457</v>
      </c>
      <c r="H19" s="76">
        <f t="shared" si="2"/>
        <v>-240406</v>
      </c>
      <c r="I19" s="76">
        <f t="shared" si="2"/>
        <v>13866787</v>
      </c>
      <c r="J19" s="76">
        <f t="shared" si="2"/>
        <v>-1295296</v>
      </c>
      <c r="K19" s="76">
        <f t="shared" si="2"/>
        <v>545319</v>
      </c>
      <c r="L19" s="76">
        <f t="shared" si="2"/>
        <v>16630810</v>
      </c>
      <c r="M19" s="76">
        <f t="shared" si="2"/>
        <v>15880833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29747620</v>
      </c>
      <c r="W19" s="76">
        <f>IF(E10=E18,0,W10-W18)</f>
        <v>10334139</v>
      </c>
      <c r="X19" s="76">
        <f t="shared" si="2"/>
        <v>19413481</v>
      </c>
      <c r="Y19" s="77">
        <f>+IF(W19&lt;&gt;0,(X19/W19)*100,0)</f>
        <v>187.85774992962644</v>
      </c>
      <c r="Z19" s="78">
        <f t="shared" si="2"/>
        <v>-41561927</v>
      </c>
    </row>
    <row r="20" spans="1:26" ht="13.5">
      <c r="A20" s="57" t="s">
        <v>44</v>
      </c>
      <c r="B20" s="18">
        <v>0</v>
      </c>
      <c r="C20" s="18">
        <v>0</v>
      </c>
      <c r="D20" s="58">
        <v>49949000</v>
      </c>
      <c r="E20" s="59">
        <v>49949000</v>
      </c>
      <c r="F20" s="59">
        <v>10636000</v>
      </c>
      <c r="G20" s="59">
        <v>6357000</v>
      </c>
      <c r="H20" s="59">
        <v>0</v>
      </c>
      <c r="I20" s="59">
        <v>16993000</v>
      </c>
      <c r="J20" s="59">
        <v>5451000</v>
      </c>
      <c r="K20" s="59">
        <v>0</v>
      </c>
      <c r="L20" s="59">
        <v>0</v>
      </c>
      <c r="M20" s="59">
        <v>5451000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22444000</v>
      </c>
      <c r="W20" s="59"/>
      <c r="X20" s="59">
        <v>22444000</v>
      </c>
      <c r="Y20" s="60">
        <v>0</v>
      </c>
      <c r="Z20" s="61">
        <v>49949000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8387073</v>
      </c>
      <c r="E22" s="87">
        <f t="shared" si="3"/>
        <v>8387073</v>
      </c>
      <c r="F22" s="87">
        <f t="shared" si="3"/>
        <v>25661650</v>
      </c>
      <c r="G22" s="87">
        <f t="shared" si="3"/>
        <v>5438543</v>
      </c>
      <c r="H22" s="87">
        <f t="shared" si="3"/>
        <v>-240406</v>
      </c>
      <c r="I22" s="87">
        <f t="shared" si="3"/>
        <v>30859787</v>
      </c>
      <c r="J22" s="87">
        <f t="shared" si="3"/>
        <v>4155704</v>
      </c>
      <c r="K22" s="87">
        <f t="shared" si="3"/>
        <v>545319</v>
      </c>
      <c r="L22" s="87">
        <f t="shared" si="3"/>
        <v>16630810</v>
      </c>
      <c r="M22" s="87">
        <f t="shared" si="3"/>
        <v>21331833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52191620</v>
      </c>
      <c r="W22" s="87">
        <f t="shared" si="3"/>
        <v>10334139</v>
      </c>
      <c r="X22" s="87">
        <f t="shared" si="3"/>
        <v>41857481</v>
      </c>
      <c r="Y22" s="88">
        <f>+IF(W22&lt;&gt;0,(X22/W22)*100,0)</f>
        <v>405.04081665632714</v>
      </c>
      <c r="Z22" s="89">
        <f t="shared" si="3"/>
        <v>8387073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8387073</v>
      </c>
      <c r="E24" s="76">
        <f t="shared" si="4"/>
        <v>8387073</v>
      </c>
      <c r="F24" s="76">
        <f t="shared" si="4"/>
        <v>25661650</v>
      </c>
      <c r="G24" s="76">
        <f t="shared" si="4"/>
        <v>5438543</v>
      </c>
      <c r="H24" s="76">
        <f t="shared" si="4"/>
        <v>-240406</v>
      </c>
      <c r="I24" s="76">
        <f t="shared" si="4"/>
        <v>30859787</v>
      </c>
      <c r="J24" s="76">
        <f t="shared" si="4"/>
        <v>4155704</v>
      </c>
      <c r="K24" s="76">
        <f t="shared" si="4"/>
        <v>545319</v>
      </c>
      <c r="L24" s="76">
        <f t="shared" si="4"/>
        <v>16630810</v>
      </c>
      <c r="M24" s="76">
        <f t="shared" si="4"/>
        <v>21331833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52191620</v>
      </c>
      <c r="W24" s="76">
        <f t="shared" si="4"/>
        <v>10334139</v>
      </c>
      <c r="X24" s="76">
        <f t="shared" si="4"/>
        <v>41857481</v>
      </c>
      <c r="Y24" s="77">
        <f>+IF(W24&lt;&gt;0,(X24/W24)*100,0)</f>
        <v>405.04081665632714</v>
      </c>
      <c r="Z24" s="78">
        <f t="shared" si="4"/>
        <v>8387073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27404627</v>
      </c>
      <c r="C27" s="21">
        <v>0</v>
      </c>
      <c r="D27" s="98">
        <v>49949000</v>
      </c>
      <c r="E27" s="99">
        <v>49949000</v>
      </c>
      <c r="F27" s="99">
        <v>5086665</v>
      </c>
      <c r="G27" s="99">
        <v>806048</v>
      </c>
      <c r="H27" s="99">
        <v>1727515</v>
      </c>
      <c r="I27" s="99">
        <v>7620228</v>
      </c>
      <c r="J27" s="99">
        <v>907412</v>
      </c>
      <c r="K27" s="99">
        <v>524019</v>
      </c>
      <c r="L27" s="99">
        <v>7661229</v>
      </c>
      <c r="M27" s="99">
        <v>9092660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16712888</v>
      </c>
      <c r="W27" s="99">
        <v>24974500</v>
      </c>
      <c r="X27" s="99">
        <v>-8261612</v>
      </c>
      <c r="Y27" s="100">
        <v>-33.08</v>
      </c>
      <c r="Z27" s="101">
        <v>49949000</v>
      </c>
    </row>
    <row r="28" spans="1:26" ht="13.5">
      <c r="A28" s="102" t="s">
        <v>44</v>
      </c>
      <c r="B28" s="18">
        <v>27404627</v>
      </c>
      <c r="C28" s="18">
        <v>0</v>
      </c>
      <c r="D28" s="58">
        <v>49949000</v>
      </c>
      <c r="E28" s="59">
        <v>49949000</v>
      </c>
      <c r="F28" s="59">
        <v>5086665</v>
      </c>
      <c r="G28" s="59">
        <v>806048</v>
      </c>
      <c r="H28" s="59">
        <v>1727515</v>
      </c>
      <c r="I28" s="59">
        <v>7620228</v>
      </c>
      <c r="J28" s="59">
        <v>907412</v>
      </c>
      <c r="K28" s="59">
        <v>524019</v>
      </c>
      <c r="L28" s="59">
        <v>7661229</v>
      </c>
      <c r="M28" s="59">
        <v>9092660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16712888</v>
      </c>
      <c r="W28" s="59">
        <v>24974500</v>
      </c>
      <c r="X28" s="59">
        <v>-8261612</v>
      </c>
      <c r="Y28" s="60">
        <v>-33.08</v>
      </c>
      <c r="Z28" s="61">
        <v>49949000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27404627</v>
      </c>
      <c r="C32" s="21">
        <f>SUM(C28:C31)</f>
        <v>0</v>
      </c>
      <c r="D32" s="98">
        <f aca="true" t="shared" si="5" ref="D32:Z32">SUM(D28:D31)</f>
        <v>49949000</v>
      </c>
      <c r="E32" s="99">
        <f t="shared" si="5"/>
        <v>49949000</v>
      </c>
      <c r="F32" s="99">
        <f t="shared" si="5"/>
        <v>5086665</v>
      </c>
      <c r="G32" s="99">
        <f t="shared" si="5"/>
        <v>806048</v>
      </c>
      <c r="H32" s="99">
        <f t="shared" si="5"/>
        <v>1727515</v>
      </c>
      <c r="I32" s="99">
        <f t="shared" si="5"/>
        <v>7620228</v>
      </c>
      <c r="J32" s="99">
        <f t="shared" si="5"/>
        <v>907412</v>
      </c>
      <c r="K32" s="99">
        <f t="shared" si="5"/>
        <v>524019</v>
      </c>
      <c r="L32" s="99">
        <f t="shared" si="5"/>
        <v>7661229</v>
      </c>
      <c r="M32" s="99">
        <f t="shared" si="5"/>
        <v>9092660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16712888</v>
      </c>
      <c r="W32" s="99">
        <f t="shared" si="5"/>
        <v>24974500</v>
      </c>
      <c r="X32" s="99">
        <f t="shared" si="5"/>
        <v>-8261612</v>
      </c>
      <c r="Y32" s="100">
        <f>+IF(W32&lt;&gt;0,(X32/W32)*100,0)</f>
        <v>-33.08018979358946</v>
      </c>
      <c r="Z32" s="101">
        <f t="shared" si="5"/>
        <v>49949000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108702465</v>
      </c>
      <c r="C35" s="18">
        <v>0</v>
      </c>
      <c r="D35" s="58">
        <v>31205035</v>
      </c>
      <c r="E35" s="59">
        <v>31205035</v>
      </c>
      <c r="F35" s="59">
        <v>109699076</v>
      </c>
      <c r="G35" s="59">
        <v>98904801</v>
      </c>
      <c r="H35" s="59">
        <v>98997095</v>
      </c>
      <c r="I35" s="59">
        <v>98997095</v>
      </c>
      <c r="J35" s="59">
        <v>98997095</v>
      </c>
      <c r="K35" s="59">
        <v>98997095</v>
      </c>
      <c r="L35" s="59">
        <v>98997095</v>
      </c>
      <c r="M35" s="59">
        <v>98997095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98997095</v>
      </c>
      <c r="W35" s="59">
        <v>15602518</v>
      </c>
      <c r="X35" s="59">
        <v>83394577</v>
      </c>
      <c r="Y35" s="60">
        <v>534.49</v>
      </c>
      <c r="Z35" s="61">
        <v>31205035</v>
      </c>
    </row>
    <row r="36" spans="1:26" ht="13.5">
      <c r="A36" s="57" t="s">
        <v>53</v>
      </c>
      <c r="B36" s="18">
        <v>976464434</v>
      </c>
      <c r="C36" s="18">
        <v>0</v>
      </c>
      <c r="D36" s="58">
        <v>694872569</v>
      </c>
      <c r="E36" s="59">
        <v>694872569</v>
      </c>
      <c r="F36" s="59">
        <v>533975936</v>
      </c>
      <c r="G36" s="59">
        <v>973865177</v>
      </c>
      <c r="H36" s="59">
        <v>975303242</v>
      </c>
      <c r="I36" s="59">
        <v>975303242</v>
      </c>
      <c r="J36" s="59">
        <v>975303242</v>
      </c>
      <c r="K36" s="59">
        <v>975303242</v>
      </c>
      <c r="L36" s="59">
        <v>975303242</v>
      </c>
      <c r="M36" s="59">
        <v>975303242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975303242</v>
      </c>
      <c r="W36" s="59">
        <v>347436285</v>
      </c>
      <c r="X36" s="59">
        <v>627866957</v>
      </c>
      <c r="Y36" s="60">
        <v>180.71</v>
      </c>
      <c r="Z36" s="61">
        <v>694872569</v>
      </c>
    </row>
    <row r="37" spans="1:26" ht="13.5">
      <c r="A37" s="57" t="s">
        <v>54</v>
      </c>
      <c r="B37" s="18">
        <v>95591027</v>
      </c>
      <c r="C37" s="18">
        <v>0</v>
      </c>
      <c r="D37" s="58">
        <v>13315669</v>
      </c>
      <c r="E37" s="59">
        <v>13315669</v>
      </c>
      <c r="F37" s="59">
        <v>72023698</v>
      </c>
      <c r="G37" s="59">
        <v>64017304</v>
      </c>
      <c r="H37" s="59">
        <v>64017304</v>
      </c>
      <c r="I37" s="59">
        <v>64017304</v>
      </c>
      <c r="J37" s="59">
        <v>64017304</v>
      </c>
      <c r="K37" s="59">
        <v>64017304</v>
      </c>
      <c r="L37" s="59">
        <v>64017304</v>
      </c>
      <c r="M37" s="59">
        <v>64017304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64017304</v>
      </c>
      <c r="W37" s="59">
        <v>6657835</v>
      </c>
      <c r="X37" s="59">
        <v>57359469</v>
      </c>
      <c r="Y37" s="60">
        <v>861.53</v>
      </c>
      <c r="Z37" s="61">
        <v>13315669</v>
      </c>
    </row>
    <row r="38" spans="1:26" ht="13.5">
      <c r="A38" s="57" t="s">
        <v>55</v>
      </c>
      <c r="B38" s="18">
        <v>14660944</v>
      </c>
      <c r="C38" s="18">
        <v>0</v>
      </c>
      <c r="D38" s="58">
        <v>12167051</v>
      </c>
      <c r="E38" s="59">
        <v>12167051</v>
      </c>
      <c r="F38" s="59">
        <v>16795452</v>
      </c>
      <c r="G38" s="59">
        <v>9151497</v>
      </c>
      <c r="H38" s="59">
        <v>9151497</v>
      </c>
      <c r="I38" s="59">
        <v>9151497</v>
      </c>
      <c r="J38" s="59">
        <v>9151497</v>
      </c>
      <c r="K38" s="59">
        <v>9151497</v>
      </c>
      <c r="L38" s="59">
        <v>9151497</v>
      </c>
      <c r="M38" s="59">
        <v>9151497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9151497</v>
      </c>
      <c r="W38" s="59">
        <v>6083526</v>
      </c>
      <c r="X38" s="59">
        <v>3067971</v>
      </c>
      <c r="Y38" s="60">
        <v>50.43</v>
      </c>
      <c r="Z38" s="61">
        <v>12167051</v>
      </c>
    </row>
    <row r="39" spans="1:26" ht="13.5">
      <c r="A39" s="57" t="s">
        <v>56</v>
      </c>
      <c r="B39" s="18">
        <v>974914928</v>
      </c>
      <c r="C39" s="18">
        <v>0</v>
      </c>
      <c r="D39" s="58">
        <v>700594884</v>
      </c>
      <c r="E39" s="59">
        <v>700594884</v>
      </c>
      <c r="F39" s="59">
        <v>554855862</v>
      </c>
      <c r="G39" s="59">
        <v>999601177</v>
      </c>
      <c r="H39" s="59">
        <v>1001131536</v>
      </c>
      <c r="I39" s="59">
        <v>1001131536</v>
      </c>
      <c r="J39" s="59">
        <v>1001131536</v>
      </c>
      <c r="K39" s="59">
        <v>1001131536</v>
      </c>
      <c r="L39" s="59">
        <v>1001131536</v>
      </c>
      <c r="M39" s="59">
        <v>1001131536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1001131536</v>
      </c>
      <c r="W39" s="59">
        <v>350297442</v>
      </c>
      <c r="X39" s="59">
        <v>650834094</v>
      </c>
      <c r="Y39" s="60">
        <v>185.79</v>
      </c>
      <c r="Z39" s="61">
        <v>700594884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29465226</v>
      </c>
      <c r="C42" s="18">
        <v>0</v>
      </c>
      <c r="D42" s="58">
        <v>52648659</v>
      </c>
      <c r="E42" s="59">
        <v>52648659</v>
      </c>
      <c r="F42" s="59">
        <v>22063967</v>
      </c>
      <c r="G42" s="59">
        <v>2050691</v>
      </c>
      <c r="H42" s="59">
        <v>-2545900</v>
      </c>
      <c r="I42" s="59">
        <v>21568758</v>
      </c>
      <c r="J42" s="59">
        <v>-529484</v>
      </c>
      <c r="K42" s="59">
        <v>-4101673</v>
      </c>
      <c r="L42" s="59">
        <v>12937714</v>
      </c>
      <c r="M42" s="59">
        <v>8306557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29875315</v>
      </c>
      <c r="W42" s="59">
        <v>64733462</v>
      </c>
      <c r="X42" s="59">
        <v>-34858147</v>
      </c>
      <c r="Y42" s="60">
        <v>-53.85</v>
      </c>
      <c r="Z42" s="61">
        <v>52648659</v>
      </c>
    </row>
    <row r="43" spans="1:26" ht="13.5">
      <c r="A43" s="57" t="s">
        <v>59</v>
      </c>
      <c r="B43" s="18">
        <v>-26169874</v>
      </c>
      <c r="C43" s="18">
        <v>0</v>
      </c>
      <c r="D43" s="58">
        <v>-49949000</v>
      </c>
      <c r="E43" s="59">
        <v>-49949000</v>
      </c>
      <c r="F43" s="59">
        <v>-5086665</v>
      </c>
      <c r="G43" s="59">
        <v>-1861882</v>
      </c>
      <c r="H43" s="59">
        <v>-1727515</v>
      </c>
      <c r="I43" s="59">
        <v>-8676062</v>
      </c>
      <c r="J43" s="59">
        <v>-907414</v>
      </c>
      <c r="K43" s="59">
        <v>-524019</v>
      </c>
      <c r="L43" s="59">
        <v>-7661229</v>
      </c>
      <c r="M43" s="59">
        <v>-9092662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-17768724</v>
      </c>
      <c r="W43" s="59">
        <v>-24478000</v>
      </c>
      <c r="X43" s="59">
        <v>6709276</v>
      </c>
      <c r="Y43" s="60">
        <v>-27.41</v>
      </c>
      <c r="Z43" s="61">
        <v>-49949000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3808171</v>
      </c>
      <c r="C45" s="21">
        <v>0</v>
      </c>
      <c r="D45" s="98">
        <v>2981660</v>
      </c>
      <c r="E45" s="99">
        <v>2981660</v>
      </c>
      <c r="F45" s="99">
        <v>19624081</v>
      </c>
      <c r="G45" s="99">
        <v>19812890</v>
      </c>
      <c r="H45" s="99">
        <v>15539475</v>
      </c>
      <c r="I45" s="99">
        <v>15539475</v>
      </c>
      <c r="J45" s="99">
        <v>14102577</v>
      </c>
      <c r="K45" s="99">
        <v>9476885</v>
      </c>
      <c r="L45" s="99">
        <v>14753370</v>
      </c>
      <c r="M45" s="99">
        <v>14753370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14753370</v>
      </c>
      <c r="W45" s="99">
        <v>40537463</v>
      </c>
      <c r="X45" s="99">
        <v>-25784093</v>
      </c>
      <c r="Y45" s="100">
        <v>-63.61</v>
      </c>
      <c r="Z45" s="101">
        <v>2981660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2443169</v>
      </c>
      <c r="C49" s="51">
        <v>0</v>
      </c>
      <c r="D49" s="128">
        <v>4702422</v>
      </c>
      <c r="E49" s="53">
        <v>-57352</v>
      </c>
      <c r="F49" s="53">
        <v>0</v>
      </c>
      <c r="G49" s="53">
        <v>0</v>
      </c>
      <c r="H49" s="53">
        <v>0</v>
      </c>
      <c r="I49" s="53">
        <v>6132757</v>
      </c>
      <c r="J49" s="53">
        <v>0</v>
      </c>
      <c r="K49" s="53">
        <v>0</v>
      </c>
      <c r="L49" s="53">
        <v>0</v>
      </c>
      <c r="M49" s="53">
        <v>8810183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6216470</v>
      </c>
      <c r="W49" s="53">
        <v>34109163</v>
      </c>
      <c r="X49" s="53">
        <v>132977620</v>
      </c>
      <c r="Y49" s="53">
        <v>195334432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10193138</v>
      </c>
      <c r="W51" s="53">
        <v>0</v>
      </c>
      <c r="X51" s="53">
        <v>0</v>
      </c>
      <c r="Y51" s="53">
        <v>10193138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78.85553026260132</v>
      </c>
      <c r="E58" s="7">
        <f t="shared" si="6"/>
        <v>78.85553026260132</v>
      </c>
      <c r="F58" s="7">
        <f t="shared" si="6"/>
        <v>47.594003719727205</v>
      </c>
      <c r="G58" s="7">
        <f t="shared" si="6"/>
        <v>45.6745092847773</v>
      </c>
      <c r="H58" s="7">
        <f t="shared" si="6"/>
        <v>61.98513152523532</v>
      </c>
      <c r="I58" s="7">
        <f t="shared" si="6"/>
        <v>51.51181475996165</v>
      </c>
      <c r="J58" s="7">
        <f t="shared" si="6"/>
        <v>32.57042725488427</v>
      </c>
      <c r="K58" s="7">
        <f t="shared" si="6"/>
        <v>34.26890810674009</v>
      </c>
      <c r="L58" s="7">
        <f t="shared" si="6"/>
        <v>37.46122143099344</v>
      </c>
      <c r="M58" s="7">
        <f t="shared" si="6"/>
        <v>34.62387101666738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42.8999728350796</v>
      </c>
      <c r="W58" s="7">
        <f t="shared" si="6"/>
        <v>111.80783749221219</v>
      </c>
      <c r="X58" s="7">
        <f t="shared" si="6"/>
        <v>0</v>
      </c>
      <c r="Y58" s="7">
        <f t="shared" si="6"/>
        <v>0</v>
      </c>
      <c r="Z58" s="8">
        <f t="shared" si="6"/>
        <v>78.85553026260132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71.99999898975409</v>
      </c>
      <c r="E59" s="10">
        <f t="shared" si="7"/>
        <v>71.99999898975409</v>
      </c>
      <c r="F59" s="10">
        <f t="shared" si="7"/>
        <v>29.73119948852394</v>
      </c>
      <c r="G59" s="10">
        <f t="shared" si="7"/>
        <v>30.953739864319573</v>
      </c>
      <c r="H59" s="10">
        <f t="shared" si="7"/>
        <v>59.596286548466374</v>
      </c>
      <c r="I59" s="10">
        <f t="shared" si="7"/>
        <v>41.235082930420816</v>
      </c>
      <c r="J59" s="10">
        <f t="shared" si="7"/>
        <v>26.740614000843827</v>
      </c>
      <c r="K59" s="10">
        <f t="shared" si="7"/>
        <v>21.981605062652417</v>
      </c>
      <c r="L59" s="10">
        <f t="shared" si="7"/>
        <v>29.86396659820338</v>
      </c>
      <c r="M59" s="10">
        <f t="shared" si="7"/>
        <v>26.130637273942227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33.26707269080635</v>
      </c>
      <c r="W59" s="10">
        <f t="shared" si="7"/>
        <v>89.41339428259957</v>
      </c>
      <c r="X59" s="10">
        <f t="shared" si="7"/>
        <v>0</v>
      </c>
      <c r="Y59" s="10">
        <f t="shared" si="7"/>
        <v>0</v>
      </c>
      <c r="Z59" s="11">
        <f t="shared" si="7"/>
        <v>71.99999898975409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79.92482251219609</v>
      </c>
      <c r="E60" s="13">
        <f t="shared" si="7"/>
        <v>79.92482251219609</v>
      </c>
      <c r="F60" s="13">
        <f t="shared" si="7"/>
        <v>46.281831184546974</v>
      </c>
      <c r="G60" s="13">
        <f t="shared" si="7"/>
        <v>49.834459357343746</v>
      </c>
      <c r="H60" s="13">
        <f t="shared" si="7"/>
        <v>57.57052349529437</v>
      </c>
      <c r="I60" s="13">
        <f t="shared" si="7"/>
        <v>50.88422911285632</v>
      </c>
      <c r="J60" s="13">
        <f t="shared" si="7"/>
        <v>40.284414164357294</v>
      </c>
      <c r="K60" s="13">
        <f t="shared" si="7"/>
        <v>45.21850656869229</v>
      </c>
      <c r="L60" s="13">
        <f t="shared" si="7"/>
        <v>46.64120936721015</v>
      </c>
      <c r="M60" s="13">
        <f t="shared" si="7"/>
        <v>43.849092138430166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47.36256228746077</v>
      </c>
      <c r="W60" s="13">
        <f t="shared" si="7"/>
        <v>124.8673127795489</v>
      </c>
      <c r="X60" s="13">
        <f t="shared" si="7"/>
        <v>0</v>
      </c>
      <c r="Y60" s="13">
        <f t="shared" si="7"/>
        <v>0</v>
      </c>
      <c r="Z60" s="14">
        <f t="shared" si="7"/>
        <v>79.92482251219609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80.00000435407324</v>
      </c>
      <c r="E61" s="13">
        <f t="shared" si="7"/>
        <v>80.00000435407324</v>
      </c>
      <c r="F61" s="13">
        <f t="shared" si="7"/>
        <v>92.71918891492687</v>
      </c>
      <c r="G61" s="13">
        <f t="shared" si="7"/>
        <v>101.73793438613863</v>
      </c>
      <c r="H61" s="13">
        <f t="shared" si="7"/>
        <v>109.84385683118948</v>
      </c>
      <c r="I61" s="13">
        <f t="shared" si="7"/>
        <v>100.884043514736</v>
      </c>
      <c r="J61" s="13">
        <f t="shared" si="7"/>
        <v>103.65851465294243</v>
      </c>
      <c r="K61" s="13">
        <f t="shared" si="7"/>
        <v>102.4717425290661</v>
      </c>
      <c r="L61" s="13">
        <f t="shared" si="7"/>
        <v>82.97505827748287</v>
      </c>
      <c r="M61" s="13">
        <f t="shared" si="7"/>
        <v>95.34485081997153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98.11951225744477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80.00000435407324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69.99994359842076</v>
      </c>
      <c r="E62" s="13">
        <f t="shared" si="7"/>
        <v>69.99994359842076</v>
      </c>
      <c r="F62" s="13">
        <f t="shared" si="7"/>
        <v>41.728220912208656</v>
      </c>
      <c r="G62" s="13">
        <f t="shared" si="7"/>
        <v>37.334357490425894</v>
      </c>
      <c r="H62" s="13">
        <f t="shared" si="7"/>
        <v>46.659160035160596</v>
      </c>
      <c r="I62" s="13">
        <f t="shared" si="7"/>
        <v>41.809975557533555</v>
      </c>
      <c r="J62" s="13">
        <f t="shared" si="7"/>
        <v>16.665678419828183</v>
      </c>
      <c r="K62" s="13">
        <f t="shared" si="7"/>
        <v>30.42676553383886</v>
      </c>
      <c r="L62" s="13">
        <f t="shared" si="7"/>
        <v>0</v>
      </c>
      <c r="M62" s="13">
        <f t="shared" si="7"/>
        <v>30.32340300210755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36.13372081691206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69.99994359842076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18.543084775224507</v>
      </c>
      <c r="G63" s="13">
        <f t="shared" si="7"/>
        <v>20.352111799179852</v>
      </c>
      <c r="H63" s="13">
        <f t="shared" si="7"/>
        <v>26.915321953314127</v>
      </c>
      <c r="I63" s="13">
        <f t="shared" si="7"/>
        <v>21.93566672369665</v>
      </c>
      <c r="J63" s="13">
        <f t="shared" si="7"/>
        <v>16.334052956072583</v>
      </c>
      <c r="K63" s="13">
        <f t="shared" si="7"/>
        <v>17.215816597030784</v>
      </c>
      <c r="L63" s="13">
        <f t="shared" si="7"/>
        <v>8.4350510715375</v>
      </c>
      <c r="M63" s="13">
        <f t="shared" si="7"/>
        <v>13.99483209853318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17.966291961967954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79.99995053423031</v>
      </c>
      <c r="E64" s="13">
        <f t="shared" si="7"/>
        <v>79.99995053423031</v>
      </c>
      <c r="F64" s="13">
        <f t="shared" si="7"/>
        <v>19.232332200350275</v>
      </c>
      <c r="G64" s="13">
        <f t="shared" si="7"/>
        <v>21.35625337189454</v>
      </c>
      <c r="H64" s="13">
        <f t="shared" si="7"/>
        <v>21.304516441251568</v>
      </c>
      <c r="I64" s="13">
        <f t="shared" si="7"/>
        <v>20.630631991016436</v>
      </c>
      <c r="J64" s="13">
        <f t="shared" si="7"/>
        <v>16.76679923135319</v>
      </c>
      <c r="K64" s="13">
        <f t="shared" si="7"/>
        <v>17.204924944439103</v>
      </c>
      <c r="L64" s="13">
        <f t="shared" si="7"/>
        <v>7.19666917863165</v>
      </c>
      <c r="M64" s="13">
        <f t="shared" si="7"/>
        <v>13.722580255426486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17.176828121774292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79.99995053423031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45.19231321797797</v>
      </c>
      <c r="H66" s="16">
        <f t="shared" si="7"/>
        <v>100</v>
      </c>
      <c r="I66" s="16">
        <f t="shared" si="7"/>
        <v>80.02911689738048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37.87986011068046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74091780</v>
      </c>
      <c r="E67" s="25">
        <v>74091780</v>
      </c>
      <c r="F67" s="25">
        <v>6798348</v>
      </c>
      <c r="G67" s="25">
        <v>6231975</v>
      </c>
      <c r="H67" s="25">
        <v>6016488</v>
      </c>
      <c r="I67" s="25">
        <v>19046811</v>
      </c>
      <c r="J67" s="25">
        <v>6938294</v>
      </c>
      <c r="K67" s="25">
        <v>6985866</v>
      </c>
      <c r="L67" s="25">
        <v>5895331</v>
      </c>
      <c r="M67" s="25">
        <v>19819491</v>
      </c>
      <c r="N67" s="25"/>
      <c r="O67" s="25"/>
      <c r="P67" s="25"/>
      <c r="Q67" s="25"/>
      <c r="R67" s="25"/>
      <c r="S67" s="25"/>
      <c r="T67" s="25"/>
      <c r="U67" s="25"/>
      <c r="V67" s="25">
        <v>38866302</v>
      </c>
      <c r="W67" s="25">
        <v>24721326</v>
      </c>
      <c r="X67" s="25"/>
      <c r="Y67" s="24"/>
      <c r="Z67" s="26">
        <v>74091780</v>
      </c>
    </row>
    <row r="68" spans="1:26" ht="13.5" hidden="1">
      <c r="A68" s="36" t="s">
        <v>31</v>
      </c>
      <c r="B68" s="18"/>
      <c r="C68" s="18"/>
      <c r="D68" s="19">
        <v>19797160</v>
      </c>
      <c r="E68" s="20">
        <v>19797160</v>
      </c>
      <c r="F68" s="20">
        <v>1632921</v>
      </c>
      <c r="G68" s="20">
        <v>1201942</v>
      </c>
      <c r="H68" s="20">
        <v>1696104</v>
      </c>
      <c r="I68" s="20">
        <v>4530967</v>
      </c>
      <c r="J68" s="20">
        <v>1585633</v>
      </c>
      <c r="K68" s="20">
        <v>1767769</v>
      </c>
      <c r="L68" s="20">
        <v>1705537</v>
      </c>
      <c r="M68" s="20">
        <v>5058939</v>
      </c>
      <c r="N68" s="20"/>
      <c r="O68" s="20"/>
      <c r="P68" s="20"/>
      <c r="Q68" s="20"/>
      <c r="R68" s="20"/>
      <c r="S68" s="20"/>
      <c r="T68" s="20"/>
      <c r="U68" s="20"/>
      <c r="V68" s="20">
        <v>9589906</v>
      </c>
      <c r="W68" s="20">
        <v>7749396</v>
      </c>
      <c r="X68" s="20"/>
      <c r="Y68" s="19"/>
      <c r="Z68" s="22">
        <v>19797160</v>
      </c>
    </row>
    <row r="69" spans="1:26" ht="13.5" hidden="1">
      <c r="A69" s="37" t="s">
        <v>32</v>
      </c>
      <c r="B69" s="18"/>
      <c r="C69" s="18"/>
      <c r="D69" s="19">
        <v>50426000</v>
      </c>
      <c r="E69" s="20">
        <v>50426000</v>
      </c>
      <c r="F69" s="20">
        <v>4496259</v>
      </c>
      <c r="G69" s="20">
        <v>4333981</v>
      </c>
      <c r="H69" s="20">
        <v>3775373</v>
      </c>
      <c r="I69" s="20">
        <v>12605613</v>
      </c>
      <c r="J69" s="20">
        <v>4557157</v>
      </c>
      <c r="K69" s="20">
        <v>4434901</v>
      </c>
      <c r="L69" s="20">
        <v>3642963</v>
      </c>
      <c r="M69" s="20">
        <v>12635021</v>
      </c>
      <c r="N69" s="20"/>
      <c r="O69" s="20"/>
      <c r="P69" s="20"/>
      <c r="Q69" s="20"/>
      <c r="R69" s="20"/>
      <c r="S69" s="20"/>
      <c r="T69" s="20"/>
      <c r="U69" s="20"/>
      <c r="V69" s="20">
        <v>25240634</v>
      </c>
      <c r="W69" s="20">
        <v>15037620</v>
      </c>
      <c r="X69" s="20"/>
      <c r="Y69" s="19"/>
      <c r="Z69" s="22">
        <v>50426000</v>
      </c>
    </row>
    <row r="70" spans="1:26" ht="13.5" hidden="1">
      <c r="A70" s="38" t="s">
        <v>106</v>
      </c>
      <c r="B70" s="18"/>
      <c r="C70" s="18"/>
      <c r="D70" s="19">
        <v>22967000</v>
      </c>
      <c r="E70" s="20">
        <v>22967000</v>
      </c>
      <c r="F70" s="20">
        <v>1640765</v>
      </c>
      <c r="G70" s="20">
        <v>1539126</v>
      </c>
      <c r="H70" s="20">
        <v>1348506</v>
      </c>
      <c r="I70" s="20">
        <v>4528397</v>
      </c>
      <c r="J70" s="20">
        <v>1334476</v>
      </c>
      <c r="K70" s="20">
        <v>1446874</v>
      </c>
      <c r="L70" s="20">
        <v>1730514</v>
      </c>
      <c r="M70" s="20">
        <v>4511864</v>
      </c>
      <c r="N70" s="20"/>
      <c r="O70" s="20"/>
      <c r="P70" s="20"/>
      <c r="Q70" s="20"/>
      <c r="R70" s="20"/>
      <c r="S70" s="20"/>
      <c r="T70" s="20"/>
      <c r="U70" s="20"/>
      <c r="V70" s="20">
        <v>9040261</v>
      </c>
      <c r="W70" s="20">
        <v>7952340</v>
      </c>
      <c r="X70" s="20"/>
      <c r="Y70" s="19"/>
      <c r="Z70" s="22">
        <v>22967000</v>
      </c>
    </row>
    <row r="71" spans="1:26" ht="13.5" hidden="1">
      <c r="A71" s="38" t="s">
        <v>107</v>
      </c>
      <c r="B71" s="18"/>
      <c r="C71" s="18"/>
      <c r="D71" s="19">
        <v>8865000</v>
      </c>
      <c r="E71" s="20">
        <v>8865000</v>
      </c>
      <c r="F71" s="20">
        <v>494821</v>
      </c>
      <c r="G71" s="20">
        <v>548093</v>
      </c>
      <c r="H71" s="20">
        <v>514212</v>
      </c>
      <c r="I71" s="20">
        <v>1557126</v>
      </c>
      <c r="J71" s="20">
        <v>860109</v>
      </c>
      <c r="K71" s="20">
        <v>661089</v>
      </c>
      <c r="L71" s="20"/>
      <c r="M71" s="20">
        <v>1521198</v>
      </c>
      <c r="N71" s="20"/>
      <c r="O71" s="20"/>
      <c r="P71" s="20"/>
      <c r="Q71" s="20"/>
      <c r="R71" s="20"/>
      <c r="S71" s="20"/>
      <c r="T71" s="20"/>
      <c r="U71" s="20"/>
      <c r="V71" s="20">
        <v>3078324</v>
      </c>
      <c r="W71" s="20">
        <v>3279696</v>
      </c>
      <c r="X71" s="20"/>
      <c r="Y71" s="19"/>
      <c r="Z71" s="22">
        <v>8865000</v>
      </c>
    </row>
    <row r="72" spans="1:26" ht="13.5" hidden="1">
      <c r="A72" s="38" t="s">
        <v>108</v>
      </c>
      <c r="B72" s="18"/>
      <c r="C72" s="18"/>
      <c r="D72" s="19">
        <v>8486000</v>
      </c>
      <c r="E72" s="20">
        <v>8486000</v>
      </c>
      <c r="F72" s="20">
        <v>965341</v>
      </c>
      <c r="G72" s="20">
        <v>963728</v>
      </c>
      <c r="H72" s="20">
        <v>964146</v>
      </c>
      <c r="I72" s="20">
        <v>2893215</v>
      </c>
      <c r="J72" s="20">
        <v>963931</v>
      </c>
      <c r="K72" s="20">
        <v>963823</v>
      </c>
      <c r="L72" s="20">
        <v>963942</v>
      </c>
      <c r="M72" s="20">
        <v>2891696</v>
      </c>
      <c r="N72" s="20"/>
      <c r="O72" s="20"/>
      <c r="P72" s="20"/>
      <c r="Q72" s="20"/>
      <c r="R72" s="20"/>
      <c r="S72" s="20"/>
      <c r="T72" s="20"/>
      <c r="U72" s="20"/>
      <c r="V72" s="20">
        <v>5784911</v>
      </c>
      <c r="W72" s="20">
        <v>3805584</v>
      </c>
      <c r="X72" s="20"/>
      <c r="Y72" s="19"/>
      <c r="Z72" s="22">
        <v>8486000</v>
      </c>
    </row>
    <row r="73" spans="1:26" ht="13.5" hidden="1">
      <c r="A73" s="38" t="s">
        <v>109</v>
      </c>
      <c r="B73" s="18"/>
      <c r="C73" s="18"/>
      <c r="D73" s="19">
        <v>10108000</v>
      </c>
      <c r="E73" s="20">
        <v>10108000</v>
      </c>
      <c r="F73" s="20">
        <v>905574</v>
      </c>
      <c r="G73" s="20">
        <v>904536</v>
      </c>
      <c r="H73" s="20">
        <v>905071</v>
      </c>
      <c r="I73" s="20">
        <v>2715181</v>
      </c>
      <c r="J73" s="20">
        <v>904967</v>
      </c>
      <c r="K73" s="20">
        <v>904863</v>
      </c>
      <c r="L73" s="20">
        <v>905002</v>
      </c>
      <c r="M73" s="20">
        <v>2714832</v>
      </c>
      <c r="N73" s="20"/>
      <c r="O73" s="20"/>
      <c r="P73" s="20"/>
      <c r="Q73" s="20"/>
      <c r="R73" s="20"/>
      <c r="S73" s="20"/>
      <c r="T73" s="20"/>
      <c r="U73" s="20"/>
      <c r="V73" s="20">
        <v>5430013</v>
      </c>
      <c r="W73" s="20"/>
      <c r="X73" s="20"/>
      <c r="Y73" s="19"/>
      <c r="Z73" s="22">
        <v>10108000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489758</v>
      </c>
      <c r="G74" s="20">
        <v>378498</v>
      </c>
      <c r="H74" s="20">
        <v>43438</v>
      </c>
      <c r="I74" s="20">
        <v>911694</v>
      </c>
      <c r="J74" s="20">
        <v>493674</v>
      </c>
      <c r="K74" s="20">
        <v>458252</v>
      </c>
      <c r="L74" s="20">
        <v>43505</v>
      </c>
      <c r="M74" s="20">
        <v>995431</v>
      </c>
      <c r="N74" s="20"/>
      <c r="O74" s="20"/>
      <c r="P74" s="20"/>
      <c r="Q74" s="20"/>
      <c r="R74" s="20"/>
      <c r="S74" s="20"/>
      <c r="T74" s="20"/>
      <c r="U74" s="20"/>
      <c r="V74" s="20">
        <v>1907125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3868620</v>
      </c>
      <c r="E75" s="29">
        <v>3868620</v>
      </c>
      <c r="F75" s="29">
        <v>669168</v>
      </c>
      <c r="G75" s="29">
        <v>696052</v>
      </c>
      <c r="H75" s="29">
        <v>545011</v>
      </c>
      <c r="I75" s="29">
        <v>1910231</v>
      </c>
      <c r="J75" s="29">
        <v>795504</v>
      </c>
      <c r="K75" s="29">
        <v>783196</v>
      </c>
      <c r="L75" s="29">
        <v>546831</v>
      </c>
      <c r="M75" s="29">
        <v>2125531</v>
      </c>
      <c r="N75" s="29"/>
      <c r="O75" s="29"/>
      <c r="P75" s="29"/>
      <c r="Q75" s="29"/>
      <c r="R75" s="29"/>
      <c r="S75" s="29"/>
      <c r="T75" s="29"/>
      <c r="U75" s="29"/>
      <c r="V75" s="29">
        <v>4035762</v>
      </c>
      <c r="W75" s="29">
        <v>1934310</v>
      </c>
      <c r="X75" s="29"/>
      <c r="Y75" s="28"/>
      <c r="Z75" s="30">
        <v>3868620</v>
      </c>
    </row>
    <row r="76" spans="1:26" ht="13.5" hidden="1">
      <c r="A76" s="41" t="s">
        <v>113</v>
      </c>
      <c r="B76" s="31">
        <v>33888959</v>
      </c>
      <c r="C76" s="31"/>
      <c r="D76" s="32">
        <v>58425466</v>
      </c>
      <c r="E76" s="33">
        <v>58425466</v>
      </c>
      <c r="F76" s="33">
        <v>3235606</v>
      </c>
      <c r="G76" s="33">
        <v>2846424</v>
      </c>
      <c r="H76" s="33">
        <v>3729328</v>
      </c>
      <c r="I76" s="33">
        <v>9811358</v>
      </c>
      <c r="J76" s="33">
        <v>2259832</v>
      </c>
      <c r="K76" s="33">
        <v>2393980</v>
      </c>
      <c r="L76" s="33">
        <v>2208463</v>
      </c>
      <c r="M76" s="33">
        <v>6862275</v>
      </c>
      <c r="N76" s="33"/>
      <c r="O76" s="33"/>
      <c r="P76" s="33"/>
      <c r="Q76" s="33"/>
      <c r="R76" s="33"/>
      <c r="S76" s="33"/>
      <c r="T76" s="33"/>
      <c r="U76" s="33"/>
      <c r="V76" s="33">
        <v>16673633</v>
      </c>
      <c r="W76" s="33">
        <v>27640380</v>
      </c>
      <c r="X76" s="33"/>
      <c r="Y76" s="32"/>
      <c r="Z76" s="34">
        <v>58425466</v>
      </c>
    </row>
    <row r="77" spans="1:26" ht="13.5" hidden="1">
      <c r="A77" s="36" t="s">
        <v>31</v>
      </c>
      <c r="B77" s="18">
        <v>6216405</v>
      </c>
      <c r="C77" s="18"/>
      <c r="D77" s="19">
        <v>14253955</v>
      </c>
      <c r="E77" s="20">
        <v>14253955</v>
      </c>
      <c r="F77" s="20">
        <v>485487</v>
      </c>
      <c r="G77" s="20">
        <v>372046</v>
      </c>
      <c r="H77" s="20">
        <v>1010815</v>
      </c>
      <c r="I77" s="20">
        <v>1868348</v>
      </c>
      <c r="J77" s="20">
        <v>424008</v>
      </c>
      <c r="K77" s="20">
        <v>388584</v>
      </c>
      <c r="L77" s="20">
        <v>509341</v>
      </c>
      <c r="M77" s="20">
        <v>1321933</v>
      </c>
      <c r="N77" s="20"/>
      <c r="O77" s="20"/>
      <c r="P77" s="20"/>
      <c r="Q77" s="20"/>
      <c r="R77" s="20"/>
      <c r="S77" s="20"/>
      <c r="T77" s="20"/>
      <c r="U77" s="20"/>
      <c r="V77" s="20">
        <v>3190281</v>
      </c>
      <c r="W77" s="20">
        <v>6928998</v>
      </c>
      <c r="X77" s="20"/>
      <c r="Y77" s="19"/>
      <c r="Z77" s="22">
        <v>14253955</v>
      </c>
    </row>
    <row r="78" spans="1:26" ht="13.5" hidden="1">
      <c r="A78" s="37" t="s">
        <v>32</v>
      </c>
      <c r="B78" s="18">
        <v>27672554</v>
      </c>
      <c r="C78" s="18"/>
      <c r="D78" s="19">
        <v>40302891</v>
      </c>
      <c r="E78" s="20">
        <v>40302891</v>
      </c>
      <c r="F78" s="20">
        <v>2080951</v>
      </c>
      <c r="G78" s="20">
        <v>2159816</v>
      </c>
      <c r="H78" s="20">
        <v>2173502</v>
      </c>
      <c r="I78" s="20">
        <v>6414269</v>
      </c>
      <c r="J78" s="20">
        <v>1835824</v>
      </c>
      <c r="K78" s="20">
        <v>2005396</v>
      </c>
      <c r="L78" s="20">
        <v>1699122</v>
      </c>
      <c r="M78" s="20">
        <v>5540342</v>
      </c>
      <c r="N78" s="20"/>
      <c r="O78" s="20"/>
      <c r="P78" s="20"/>
      <c r="Q78" s="20"/>
      <c r="R78" s="20"/>
      <c r="S78" s="20"/>
      <c r="T78" s="20"/>
      <c r="U78" s="20"/>
      <c r="V78" s="20">
        <v>11954611</v>
      </c>
      <c r="W78" s="20">
        <v>18777072</v>
      </c>
      <c r="X78" s="20"/>
      <c r="Y78" s="19"/>
      <c r="Z78" s="22">
        <v>40302891</v>
      </c>
    </row>
    <row r="79" spans="1:26" ht="13.5" hidden="1">
      <c r="A79" s="38" t="s">
        <v>106</v>
      </c>
      <c r="B79" s="18">
        <v>4651852</v>
      </c>
      <c r="C79" s="18"/>
      <c r="D79" s="19">
        <v>18373601</v>
      </c>
      <c r="E79" s="20">
        <v>18373601</v>
      </c>
      <c r="F79" s="20">
        <v>1521304</v>
      </c>
      <c r="G79" s="20">
        <v>1565875</v>
      </c>
      <c r="H79" s="20">
        <v>1481251</v>
      </c>
      <c r="I79" s="20">
        <v>4568430</v>
      </c>
      <c r="J79" s="20">
        <v>1383298</v>
      </c>
      <c r="K79" s="20">
        <v>1482637</v>
      </c>
      <c r="L79" s="20">
        <v>1435895</v>
      </c>
      <c r="M79" s="20">
        <v>4301830</v>
      </c>
      <c r="N79" s="20"/>
      <c r="O79" s="20"/>
      <c r="P79" s="20"/>
      <c r="Q79" s="20"/>
      <c r="R79" s="20"/>
      <c r="S79" s="20"/>
      <c r="T79" s="20"/>
      <c r="U79" s="20"/>
      <c r="V79" s="20">
        <v>8870260</v>
      </c>
      <c r="W79" s="20">
        <v>7952340</v>
      </c>
      <c r="X79" s="20"/>
      <c r="Y79" s="19"/>
      <c r="Z79" s="22">
        <v>18373601</v>
      </c>
    </row>
    <row r="80" spans="1:26" ht="13.5" hidden="1">
      <c r="A80" s="38" t="s">
        <v>107</v>
      </c>
      <c r="B80" s="18">
        <v>6723799</v>
      </c>
      <c r="C80" s="18"/>
      <c r="D80" s="19">
        <v>6205495</v>
      </c>
      <c r="E80" s="20">
        <v>6205495</v>
      </c>
      <c r="F80" s="20">
        <v>206480</v>
      </c>
      <c r="G80" s="20">
        <v>204627</v>
      </c>
      <c r="H80" s="20">
        <v>239927</v>
      </c>
      <c r="I80" s="20">
        <v>651034</v>
      </c>
      <c r="J80" s="20">
        <v>143343</v>
      </c>
      <c r="K80" s="20">
        <v>201148</v>
      </c>
      <c r="L80" s="20">
        <v>116788</v>
      </c>
      <c r="M80" s="20">
        <v>461279</v>
      </c>
      <c r="N80" s="20"/>
      <c r="O80" s="20"/>
      <c r="P80" s="20"/>
      <c r="Q80" s="20"/>
      <c r="R80" s="20"/>
      <c r="S80" s="20"/>
      <c r="T80" s="20"/>
      <c r="U80" s="20"/>
      <c r="V80" s="20">
        <v>1112313</v>
      </c>
      <c r="W80" s="20">
        <v>3279696</v>
      </c>
      <c r="X80" s="20"/>
      <c r="Y80" s="19"/>
      <c r="Z80" s="22">
        <v>6205495</v>
      </c>
    </row>
    <row r="81" spans="1:26" ht="13.5" hidden="1">
      <c r="A81" s="38" t="s">
        <v>108</v>
      </c>
      <c r="B81" s="18">
        <v>8312241</v>
      </c>
      <c r="C81" s="18"/>
      <c r="D81" s="19">
        <v>7637400</v>
      </c>
      <c r="E81" s="20">
        <v>7637400</v>
      </c>
      <c r="F81" s="20">
        <v>179004</v>
      </c>
      <c r="G81" s="20">
        <v>196139</v>
      </c>
      <c r="H81" s="20">
        <v>259503</v>
      </c>
      <c r="I81" s="20">
        <v>634646</v>
      </c>
      <c r="J81" s="20">
        <v>157449</v>
      </c>
      <c r="K81" s="20">
        <v>165930</v>
      </c>
      <c r="L81" s="20">
        <v>81309</v>
      </c>
      <c r="M81" s="20">
        <v>404688</v>
      </c>
      <c r="N81" s="20"/>
      <c r="O81" s="20"/>
      <c r="P81" s="20"/>
      <c r="Q81" s="20"/>
      <c r="R81" s="20"/>
      <c r="S81" s="20"/>
      <c r="T81" s="20"/>
      <c r="U81" s="20"/>
      <c r="V81" s="20">
        <v>1039334</v>
      </c>
      <c r="W81" s="20">
        <v>3805584</v>
      </c>
      <c r="X81" s="20"/>
      <c r="Y81" s="19"/>
      <c r="Z81" s="22">
        <v>7637400</v>
      </c>
    </row>
    <row r="82" spans="1:26" ht="13.5" hidden="1">
      <c r="A82" s="38" t="s">
        <v>109</v>
      </c>
      <c r="B82" s="18">
        <v>7984662</v>
      </c>
      <c r="C82" s="18"/>
      <c r="D82" s="19">
        <v>8086395</v>
      </c>
      <c r="E82" s="20">
        <v>8086395</v>
      </c>
      <c r="F82" s="20">
        <v>174163</v>
      </c>
      <c r="G82" s="20">
        <v>193175</v>
      </c>
      <c r="H82" s="20">
        <v>192821</v>
      </c>
      <c r="I82" s="20">
        <v>560159</v>
      </c>
      <c r="J82" s="20">
        <v>151734</v>
      </c>
      <c r="K82" s="20">
        <v>155681</v>
      </c>
      <c r="L82" s="20">
        <v>65130</v>
      </c>
      <c r="M82" s="20">
        <v>372545</v>
      </c>
      <c r="N82" s="20"/>
      <c r="O82" s="20"/>
      <c r="P82" s="20"/>
      <c r="Q82" s="20"/>
      <c r="R82" s="20"/>
      <c r="S82" s="20"/>
      <c r="T82" s="20"/>
      <c r="U82" s="20"/>
      <c r="V82" s="20">
        <v>932704</v>
      </c>
      <c r="W82" s="20">
        <v>3739452</v>
      </c>
      <c r="X82" s="20"/>
      <c r="Y82" s="19"/>
      <c r="Z82" s="22">
        <v>8086395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3868620</v>
      </c>
      <c r="E84" s="29">
        <v>3868620</v>
      </c>
      <c r="F84" s="29">
        <v>669168</v>
      </c>
      <c r="G84" s="29">
        <v>314562</v>
      </c>
      <c r="H84" s="29">
        <v>545011</v>
      </c>
      <c r="I84" s="29">
        <v>1528741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1528741</v>
      </c>
      <c r="W84" s="29">
        <v>1934310</v>
      </c>
      <c r="X84" s="29"/>
      <c r="Y84" s="28"/>
      <c r="Z84" s="30">
        <v>3868620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17009880</v>
      </c>
      <c r="C5" s="18">
        <v>0</v>
      </c>
      <c r="D5" s="58">
        <v>21158287</v>
      </c>
      <c r="E5" s="59">
        <v>21158287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10579146</v>
      </c>
      <c r="X5" s="59">
        <v>-10579146</v>
      </c>
      <c r="Y5" s="60">
        <v>-100</v>
      </c>
      <c r="Z5" s="61">
        <v>21158287</v>
      </c>
    </row>
    <row r="6" spans="1:26" ht="13.5">
      <c r="A6" s="57" t="s">
        <v>32</v>
      </c>
      <c r="B6" s="18">
        <v>102060283</v>
      </c>
      <c r="C6" s="18">
        <v>0</v>
      </c>
      <c r="D6" s="58">
        <v>113035106</v>
      </c>
      <c r="E6" s="59">
        <v>113035106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56517552</v>
      </c>
      <c r="X6" s="59">
        <v>-56517552</v>
      </c>
      <c r="Y6" s="60">
        <v>-100</v>
      </c>
      <c r="Z6" s="61">
        <v>113035106</v>
      </c>
    </row>
    <row r="7" spans="1:26" ht="13.5">
      <c r="A7" s="57" t="s">
        <v>33</v>
      </c>
      <c r="B7" s="18">
        <v>211996</v>
      </c>
      <c r="C7" s="18">
        <v>0</v>
      </c>
      <c r="D7" s="58">
        <v>302314</v>
      </c>
      <c r="E7" s="59">
        <v>302314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151158</v>
      </c>
      <c r="X7" s="59">
        <v>-151158</v>
      </c>
      <c r="Y7" s="60">
        <v>-100</v>
      </c>
      <c r="Z7" s="61">
        <v>302314</v>
      </c>
    </row>
    <row r="8" spans="1:26" ht="13.5">
      <c r="A8" s="57" t="s">
        <v>34</v>
      </c>
      <c r="B8" s="18">
        <v>113210549</v>
      </c>
      <c r="C8" s="18">
        <v>0</v>
      </c>
      <c r="D8" s="58">
        <v>80580000</v>
      </c>
      <c r="E8" s="59">
        <v>80580000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40290000</v>
      </c>
      <c r="X8" s="59">
        <v>-40290000</v>
      </c>
      <c r="Y8" s="60">
        <v>-100</v>
      </c>
      <c r="Z8" s="61">
        <v>80580000</v>
      </c>
    </row>
    <row r="9" spans="1:26" ht="13.5">
      <c r="A9" s="57" t="s">
        <v>35</v>
      </c>
      <c r="B9" s="18">
        <v>16481577</v>
      </c>
      <c r="C9" s="18">
        <v>0</v>
      </c>
      <c r="D9" s="58">
        <v>15189654</v>
      </c>
      <c r="E9" s="59">
        <v>15189654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7614672</v>
      </c>
      <c r="X9" s="59">
        <v>-7614672</v>
      </c>
      <c r="Y9" s="60">
        <v>-100</v>
      </c>
      <c r="Z9" s="61">
        <v>15189654</v>
      </c>
    </row>
    <row r="10" spans="1:26" ht="25.5">
      <c r="A10" s="62" t="s">
        <v>98</v>
      </c>
      <c r="B10" s="63">
        <f>SUM(B5:B9)</f>
        <v>248974285</v>
      </c>
      <c r="C10" s="63">
        <f>SUM(C5:C9)</f>
        <v>0</v>
      </c>
      <c r="D10" s="64">
        <f aca="true" t="shared" si="0" ref="D10:Z10">SUM(D5:D9)</f>
        <v>230265361</v>
      </c>
      <c r="E10" s="65">
        <f t="shared" si="0"/>
        <v>230265361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115152528</v>
      </c>
      <c r="X10" s="65">
        <f t="shared" si="0"/>
        <v>-115152528</v>
      </c>
      <c r="Y10" s="66">
        <f>+IF(W10&lt;&gt;0,(X10/W10)*100,0)</f>
        <v>-100</v>
      </c>
      <c r="Z10" s="67">
        <f t="shared" si="0"/>
        <v>230265361</v>
      </c>
    </row>
    <row r="11" spans="1:26" ht="13.5">
      <c r="A11" s="57" t="s">
        <v>36</v>
      </c>
      <c r="B11" s="18">
        <v>107874407</v>
      </c>
      <c r="C11" s="18">
        <v>0</v>
      </c>
      <c r="D11" s="58">
        <v>112522961</v>
      </c>
      <c r="E11" s="59">
        <v>112522961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56261478</v>
      </c>
      <c r="X11" s="59">
        <v>-56261478</v>
      </c>
      <c r="Y11" s="60">
        <v>-100</v>
      </c>
      <c r="Z11" s="61">
        <v>112522961</v>
      </c>
    </row>
    <row r="12" spans="1:26" ht="13.5">
      <c r="A12" s="57" t="s">
        <v>37</v>
      </c>
      <c r="B12" s="18">
        <v>5255981</v>
      </c>
      <c r="C12" s="18">
        <v>0</v>
      </c>
      <c r="D12" s="58">
        <v>5041816</v>
      </c>
      <c r="E12" s="59">
        <v>5041816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2520906</v>
      </c>
      <c r="X12" s="59">
        <v>-2520906</v>
      </c>
      <c r="Y12" s="60">
        <v>-100</v>
      </c>
      <c r="Z12" s="61">
        <v>5041816</v>
      </c>
    </row>
    <row r="13" spans="1:26" ht="13.5">
      <c r="A13" s="57" t="s">
        <v>99</v>
      </c>
      <c r="B13" s="18">
        <v>42958191</v>
      </c>
      <c r="C13" s="18">
        <v>0</v>
      </c>
      <c r="D13" s="58">
        <v>65000000</v>
      </c>
      <c r="E13" s="59">
        <v>65000000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32500002</v>
      </c>
      <c r="X13" s="59">
        <v>-32500002</v>
      </c>
      <c r="Y13" s="60">
        <v>-100</v>
      </c>
      <c r="Z13" s="61">
        <v>65000000</v>
      </c>
    </row>
    <row r="14" spans="1:26" ht="13.5">
      <c r="A14" s="57" t="s">
        <v>38</v>
      </c>
      <c r="B14" s="18">
        <v>27909524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76592657</v>
      </c>
      <c r="C15" s="18">
        <v>0</v>
      </c>
      <c r="D15" s="58">
        <v>82657350</v>
      </c>
      <c r="E15" s="59">
        <v>82657350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41328678</v>
      </c>
      <c r="X15" s="59">
        <v>-41328678</v>
      </c>
      <c r="Y15" s="60">
        <v>-100</v>
      </c>
      <c r="Z15" s="61">
        <v>82657350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82469758</v>
      </c>
      <c r="C17" s="18">
        <v>0</v>
      </c>
      <c r="D17" s="58">
        <v>120545338</v>
      </c>
      <c r="E17" s="59">
        <v>120545338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60272664</v>
      </c>
      <c r="X17" s="59">
        <v>-60272664</v>
      </c>
      <c r="Y17" s="60">
        <v>-100</v>
      </c>
      <c r="Z17" s="61">
        <v>120545338</v>
      </c>
    </row>
    <row r="18" spans="1:26" ht="13.5">
      <c r="A18" s="69" t="s">
        <v>42</v>
      </c>
      <c r="B18" s="70">
        <f>SUM(B11:B17)</f>
        <v>343060518</v>
      </c>
      <c r="C18" s="70">
        <f>SUM(C11:C17)</f>
        <v>0</v>
      </c>
      <c r="D18" s="71">
        <f aca="true" t="shared" si="1" ref="D18:Z18">SUM(D11:D17)</f>
        <v>385767465</v>
      </c>
      <c r="E18" s="72">
        <f t="shared" si="1"/>
        <v>385767465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0</v>
      </c>
      <c r="W18" s="72">
        <f t="shared" si="1"/>
        <v>192883728</v>
      </c>
      <c r="X18" s="72">
        <f t="shared" si="1"/>
        <v>-192883728</v>
      </c>
      <c r="Y18" s="66">
        <f>+IF(W18&lt;&gt;0,(X18/W18)*100,0)</f>
        <v>-100</v>
      </c>
      <c r="Z18" s="73">
        <f t="shared" si="1"/>
        <v>385767465</v>
      </c>
    </row>
    <row r="19" spans="1:26" ht="13.5">
      <c r="A19" s="69" t="s">
        <v>43</v>
      </c>
      <c r="B19" s="74">
        <f>+B10-B18</f>
        <v>-94086233</v>
      </c>
      <c r="C19" s="74">
        <f>+C10-C18</f>
        <v>0</v>
      </c>
      <c r="D19" s="75">
        <f aca="true" t="shared" si="2" ref="D19:Z19">+D10-D18</f>
        <v>-155502104</v>
      </c>
      <c r="E19" s="76">
        <f t="shared" si="2"/>
        <v>-155502104</v>
      </c>
      <c r="F19" s="76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0</v>
      </c>
      <c r="W19" s="76">
        <f>IF(E10=E18,0,W10-W18)</f>
        <v>-77731200</v>
      </c>
      <c r="X19" s="76">
        <f t="shared" si="2"/>
        <v>77731200</v>
      </c>
      <c r="Y19" s="77">
        <f>+IF(W19&lt;&gt;0,(X19/W19)*100,0)</f>
        <v>-100</v>
      </c>
      <c r="Z19" s="78">
        <f t="shared" si="2"/>
        <v>-155502104</v>
      </c>
    </row>
    <row r="20" spans="1:26" ht="13.5">
      <c r="A20" s="57" t="s">
        <v>44</v>
      </c>
      <c r="B20" s="18">
        <v>0</v>
      </c>
      <c r="C20" s="18">
        <v>0</v>
      </c>
      <c r="D20" s="58">
        <v>44240691</v>
      </c>
      <c r="E20" s="59">
        <v>44240691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22100502</v>
      </c>
      <c r="X20" s="59">
        <v>-22100502</v>
      </c>
      <c r="Y20" s="60">
        <v>-100</v>
      </c>
      <c r="Z20" s="61">
        <v>44240691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-94086233</v>
      </c>
      <c r="C22" s="85">
        <f>SUM(C19:C21)</f>
        <v>0</v>
      </c>
      <c r="D22" s="86">
        <f aca="true" t="shared" si="3" ref="D22:Z22">SUM(D19:D21)</f>
        <v>-111261413</v>
      </c>
      <c r="E22" s="87">
        <f t="shared" si="3"/>
        <v>-111261413</v>
      </c>
      <c r="F22" s="87">
        <f t="shared" si="3"/>
        <v>0</v>
      </c>
      <c r="G22" s="87">
        <f t="shared" si="3"/>
        <v>0</v>
      </c>
      <c r="H22" s="87">
        <f t="shared" si="3"/>
        <v>0</v>
      </c>
      <c r="I22" s="87">
        <f t="shared" si="3"/>
        <v>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0</v>
      </c>
      <c r="W22" s="87">
        <f t="shared" si="3"/>
        <v>-55630698</v>
      </c>
      <c r="X22" s="87">
        <f t="shared" si="3"/>
        <v>55630698</v>
      </c>
      <c r="Y22" s="88">
        <f>+IF(W22&lt;&gt;0,(X22/W22)*100,0)</f>
        <v>-100</v>
      </c>
      <c r="Z22" s="89">
        <f t="shared" si="3"/>
        <v>-111261413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-94086233</v>
      </c>
      <c r="C24" s="74">
        <f>SUM(C22:C23)</f>
        <v>0</v>
      </c>
      <c r="D24" s="75">
        <f aca="true" t="shared" si="4" ref="D24:Z24">SUM(D22:D23)</f>
        <v>-111261413</v>
      </c>
      <c r="E24" s="76">
        <f t="shared" si="4"/>
        <v>-111261413</v>
      </c>
      <c r="F24" s="76">
        <f t="shared" si="4"/>
        <v>0</v>
      </c>
      <c r="G24" s="76">
        <f t="shared" si="4"/>
        <v>0</v>
      </c>
      <c r="H24" s="76">
        <f t="shared" si="4"/>
        <v>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0</v>
      </c>
      <c r="W24" s="76">
        <f t="shared" si="4"/>
        <v>-55630698</v>
      </c>
      <c r="X24" s="76">
        <f t="shared" si="4"/>
        <v>55630698</v>
      </c>
      <c r="Y24" s="77">
        <f>+IF(W24&lt;&gt;0,(X24/W24)*100,0)</f>
        <v>-100</v>
      </c>
      <c r="Z24" s="78">
        <f t="shared" si="4"/>
        <v>-111261413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37608346</v>
      </c>
      <c r="C27" s="21">
        <v>0</v>
      </c>
      <c r="D27" s="98">
        <v>44201000</v>
      </c>
      <c r="E27" s="99">
        <v>44201000</v>
      </c>
      <c r="F27" s="99">
        <v>0</v>
      </c>
      <c r="G27" s="99">
        <v>1302415</v>
      </c>
      <c r="H27" s="99">
        <v>719484</v>
      </c>
      <c r="I27" s="99">
        <v>2021899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2021899</v>
      </c>
      <c r="W27" s="99">
        <v>22100500</v>
      </c>
      <c r="X27" s="99">
        <v>-20078601</v>
      </c>
      <c r="Y27" s="100">
        <v>-90.85</v>
      </c>
      <c r="Z27" s="101">
        <v>44201000</v>
      </c>
    </row>
    <row r="28" spans="1:26" ht="13.5">
      <c r="A28" s="102" t="s">
        <v>44</v>
      </c>
      <c r="B28" s="18">
        <v>37608346</v>
      </c>
      <c r="C28" s="18">
        <v>0</v>
      </c>
      <c r="D28" s="58">
        <v>44201000</v>
      </c>
      <c r="E28" s="59">
        <v>44201000</v>
      </c>
      <c r="F28" s="59">
        <v>0</v>
      </c>
      <c r="G28" s="59">
        <v>1302415</v>
      </c>
      <c r="H28" s="59">
        <v>719484</v>
      </c>
      <c r="I28" s="59">
        <v>2021899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2021899</v>
      </c>
      <c r="W28" s="59">
        <v>22100500</v>
      </c>
      <c r="X28" s="59">
        <v>-20078601</v>
      </c>
      <c r="Y28" s="60">
        <v>-90.85</v>
      </c>
      <c r="Z28" s="61">
        <v>44201000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37608346</v>
      </c>
      <c r="C32" s="21">
        <f>SUM(C28:C31)</f>
        <v>0</v>
      </c>
      <c r="D32" s="98">
        <f aca="true" t="shared" si="5" ref="D32:Z32">SUM(D28:D31)</f>
        <v>44201000</v>
      </c>
      <c r="E32" s="99">
        <f t="shared" si="5"/>
        <v>44201000</v>
      </c>
      <c r="F32" s="99">
        <f t="shared" si="5"/>
        <v>0</v>
      </c>
      <c r="G32" s="99">
        <f t="shared" si="5"/>
        <v>1302415</v>
      </c>
      <c r="H32" s="99">
        <f t="shared" si="5"/>
        <v>719484</v>
      </c>
      <c r="I32" s="99">
        <f t="shared" si="5"/>
        <v>2021899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2021899</v>
      </c>
      <c r="W32" s="99">
        <f t="shared" si="5"/>
        <v>22100500</v>
      </c>
      <c r="X32" s="99">
        <f t="shared" si="5"/>
        <v>-20078601</v>
      </c>
      <c r="Y32" s="100">
        <f>+IF(W32&lt;&gt;0,(X32/W32)*100,0)</f>
        <v>-90.8513427298025</v>
      </c>
      <c r="Z32" s="101">
        <f t="shared" si="5"/>
        <v>44201000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49034575</v>
      </c>
      <c r="C35" s="18">
        <v>0</v>
      </c>
      <c r="D35" s="58">
        <v>37860605</v>
      </c>
      <c r="E35" s="59">
        <v>37860605</v>
      </c>
      <c r="F35" s="59">
        <v>49034575</v>
      </c>
      <c r="G35" s="59">
        <v>49034575</v>
      </c>
      <c r="H35" s="59">
        <v>49034575</v>
      </c>
      <c r="I35" s="59">
        <v>49034575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18930303</v>
      </c>
      <c r="X35" s="59">
        <v>-18930303</v>
      </c>
      <c r="Y35" s="60">
        <v>-100</v>
      </c>
      <c r="Z35" s="61">
        <v>37860605</v>
      </c>
    </row>
    <row r="36" spans="1:26" ht="13.5">
      <c r="A36" s="57" t="s">
        <v>53</v>
      </c>
      <c r="B36" s="18">
        <v>929162606</v>
      </c>
      <c r="C36" s="18">
        <v>0</v>
      </c>
      <c r="D36" s="58">
        <v>930049151</v>
      </c>
      <c r="E36" s="59">
        <v>930049151</v>
      </c>
      <c r="F36" s="59">
        <v>929162606</v>
      </c>
      <c r="G36" s="59">
        <v>929162606</v>
      </c>
      <c r="H36" s="59">
        <v>929162606</v>
      </c>
      <c r="I36" s="59">
        <v>929162606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465024576</v>
      </c>
      <c r="X36" s="59">
        <v>-465024576</v>
      </c>
      <c r="Y36" s="60">
        <v>-100</v>
      </c>
      <c r="Z36" s="61">
        <v>930049151</v>
      </c>
    </row>
    <row r="37" spans="1:26" ht="13.5">
      <c r="A37" s="57" t="s">
        <v>54</v>
      </c>
      <c r="B37" s="18">
        <v>418135255</v>
      </c>
      <c r="C37" s="18">
        <v>0</v>
      </c>
      <c r="D37" s="58">
        <v>311931543</v>
      </c>
      <c r="E37" s="59">
        <v>311931543</v>
      </c>
      <c r="F37" s="59">
        <v>418135255</v>
      </c>
      <c r="G37" s="59">
        <v>418135255</v>
      </c>
      <c r="H37" s="59">
        <v>418135255</v>
      </c>
      <c r="I37" s="59">
        <v>418135255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155965772</v>
      </c>
      <c r="X37" s="59">
        <v>-155965772</v>
      </c>
      <c r="Y37" s="60">
        <v>-100</v>
      </c>
      <c r="Z37" s="61">
        <v>311931543</v>
      </c>
    </row>
    <row r="38" spans="1:26" ht="13.5">
      <c r="A38" s="57" t="s">
        <v>55</v>
      </c>
      <c r="B38" s="18">
        <v>24184879</v>
      </c>
      <c r="C38" s="18">
        <v>0</v>
      </c>
      <c r="D38" s="58">
        <v>0</v>
      </c>
      <c r="E38" s="59">
        <v>0</v>
      </c>
      <c r="F38" s="59">
        <v>24184879</v>
      </c>
      <c r="G38" s="59">
        <v>24184879</v>
      </c>
      <c r="H38" s="59">
        <v>24184879</v>
      </c>
      <c r="I38" s="59">
        <v>24184879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535877047</v>
      </c>
      <c r="C39" s="18">
        <v>0</v>
      </c>
      <c r="D39" s="58">
        <v>655978213</v>
      </c>
      <c r="E39" s="59">
        <v>655978213</v>
      </c>
      <c r="F39" s="59">
        <v>535877047</v>
      </c>
      <c r="G39" s="59">
        <v>535877047</v>
      </c>
      <c r="H39" s="59">
        <v>535877047</v>
      </c>
      <c r="I39" s="59">
        <v>535877047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327989107</v>
      </c>
      <c r="X39" s="59">
        <v>-327989107</v>
      </c>
      <c r="Y39" s="60">
        <v>-100</v>
      </c>
      <c r="Z39" s="61">
        <v>655978213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37701418</v>
      </c>
      <c r="C42" s="18">
        <v>0</v>
      </c>
      <c r="D42" s="58">
        <v>-53677254</v>
      </c>
      <c r="E42" s="59">
        <v>-53677254</v>
      </c>
      <c r="F42" s="59">
        <v>6569140</v>
      </c>
      <c r="G42" s="59">
        <v>0</v>
      </c>
      <c r="H42" s="59">
        <v>0</v>
      </c>
      <c r="I42" s="59">
        <v>6569140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6569140</v>
      </c>
      <c r="W42" s="59">
        <v>-26838628</v>
      </c>
      <c r="X42" s="59">
        <v>33407768</v>
      </c>
      <c r="Y42" s="60">
        <v>-124.48</v>
      </c>
      <c r="Z42" s="61">
        <v>-53677254</v>
      </c>
    </row>
    <row r="43" spans="1:26" ht="13.5">
      <c r="A43" s="57" t="s">
        <v>59</v>
      </c>
      <c r="B43" s="18">
        <v>0</v>
      </c>
      <c r="C43" s="18">
        <v>0</v>
      </c>
      <c r="D43" s="58">
        <v>-44201004</v>
      </c>
      <c r="E43" s="59">
        <v>-44201004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-22100502</v>
      </c>
      <c r="X43" s="59">
        <v>22100502</v>
      </c>
      <c r="Y43" s="60">
        <v>-100</v>
      </c>
      <c r="Z43" s="61">
        <v>-44201004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37701418</v>
      </c>
      <c r="C45" s="21">
        <v>0</v>
      </c>
      <c r="D45" s="98">
        <v>-96965691</v>
      </c>
      <c r="E45" s="99">
        <v>-96965691</v>
      </c>
      <c r="F45" s="99">
        <v>6569140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-48026563</v>
      </c>
      <c r="X45" s="99">
        <v>48026563</v>
      </c>
      <c r="Y45" s="100">
        <v>-100</v>
      </c>
      <c r="Z45" s="101">
        <v>-96965691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67.62558967575835</v>
      </c>
      <c r="C58" s="5">
        <f>IF(C67=0,0,+(C76/C67)*100)</f>
        <v>0</v>
      </c>
      <c r="D58" s="6">
        <f aca="true" t="shared" si="6" ref="D58:Z58">IF(D67=0,0,+(D76/D67)*100)</f>
        <v>24.397006196720653</v>
      </c>
      <c r="E58" s="7">
        <f t="shared" si="6"/>
        <v>24.397006196720653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24.397000285520292</v>
      </c>
      <c r="X58" s="7">
        <f t="shared" si="6"/>
        <v>0</v>
      </c>
      <c r="Y58" s="7">
        <f t="shared" si="6"/>
        <v>0</v>
      </c>
      <c r="Z58" s="8">
        <f t="shared" si="6"/>
        <v>24.397006196720653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71.61296186217722</v>
      </c>
      <c r="E59" s="10">
        <f t="shared" si="7"/>
        <v>71.61296186217722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71.61294493903382</v>
      </c>
      <c r="X59" s="10">
        <f t="shared" si="7"/>
        <v>0</v>
      </c>
      <c r="Y59" s="10">
        <f t="shared" si="7"/>
        <v>0</v>
      </c>
      <c r="Z59" s="11">
        <f t="shared" si="7"/>
        <v>71.61296186217722</v>
      </c>
    </row>
    <row r="60" spans="1:26" ht="13.5">
      <c r="A60" s="37" t="s">
        <v>32</v>
      </c>
      <c r="B60" s="12">
        <f t="shared" si="7"/>
        <v>75.37024564198005</v>
      </c>
      <c r="C60" s="12">
        <f t="shared" si="7"/>
        <v>0</v>
      </c>
      <c r="D60" s="3">
        <f t="shared" si="7"/>
        <v>13.748390699080689</v>
      </c>
      <c r="E60" s="13">
        <f t="shared" si="7"/>
        <v>13.748390699080689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13.748376787444721</v>
      </c>
      <c r="X60" s="13">
        <f t="shared" si="7"/>
        <v>0</v>
      </c>
      <c r="Y60" s="13">
        <f t="shared" si="7"/>
        <v>0</v>
      </c>
      <c r="Z60" s="14">
        <f t="shared" si="7"/>
        <v>13.748390699080689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35.00000791357788</v>
      </c>
      <c r="E62" s="13">
        <f t="shared" si="7"/>
        <v>35.00000791357788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34.99998173789496</v>
      </c>
      <c r="X62" s="13">
        <f t="shared" si="7"/>
        <v>0</v>
      </c>
      <c r="Y62" s="13">
        <f t="shared" si="7"/>
        <v>0</v>
      </c>
      <c r="Z62" s="14">
        <f t="shared" si="7"/>
        <v>35.00000791357788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36.910508682775365</v>
      </c>
      <c r="E63" s="13">
        <f t="shared" si="7"/>
        <v>36.910508682775365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36.910501467637694</v>
      </c>
      <c r="X63" s="13">
        <f t="shared" si="7"/>
        <v>0</v>
      </c>
      <c r="Y63" s="13">
        <f t="shared" si="7"/>
        <v>0</v>
      </c>
      <c r="Z63" s="14">
        <f t="shared" si="7"/>
        <v>36.910508682775365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36.90394748551438</v>
      </c>
      <c r="E64" s="13">
        <f t="shared" si="7"/>
        <v>36.90394748551438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36.903845802973564</v>
      </c>
      <c r="X64" s="13">
        <f t="shared" si="7"/>
        <v>0</v>
      </c>
      <c r="Y64" s="13">
        <f t="shared" si="7"/>
        <v>0</v>
      </c>
      <c r="Z64" s="14">
        <f t="shared" si="7"/>
        <v>36.90394748551438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102.02645839889178</v>
      </c>
      <c r="C66" s="15">
        <f t="shared" si="7"/>
        <v>0</v>
      </c>
      <c r="D66" s="4">
        <f t="shared" si="7"/>
        <v>40.00000762391531</v>
      </c>
      <c r="E66" s="16">
        <f t="shared" si="7"/>
        <v>40.00000762391531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40.000064040869056</v>
      </c>
      <c r="X66" s="16">
        <f t="shared" si="7"/>
        <v>0</v>
      </c>
      <c r="Y66" s="16">
        <f t="shared" si="7"/>
        <v>0</v>
      </c>
      <c r="Z66" s="17">
        <f t="shared" si="7"/>
        <v>40.00000762391531</v>
      </c>
    </row>
    <row r="67" spans="1:26" ht="13.5" hidden="1">
      <c r="A67" s="40" t="s">
        <v>112</v>
      </c>
      <c r="B67" s="23">
        <v>129531567</v>
      </c>
      <c r="C67" s="23"/>
      <c r="D67" s="24">
        <v>147310013</v>
      </c>
      <c r="E67" s="25">
        <v>147310013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73655010</v>
      </c>
      <c r="X67" s="25"/>
      <c r="Y67" s="24"/>
      <c r="Z67" s="26">
        <v>147310013</v>
      </c>
    </row>
    <row r="68" spans="1:26" ht="13.5" hidden="1">
      <c r="A68" s="36" t="s">
        <v>31</v>
      </c>
      <c r="B68" s="18">
        <v>17009880</v>
      </c>
      <c r="C68" s="18"/>
      <c r="D68" s="19">
        <v>21158287</v>
      </c>
      <c r="E68" s="20">
        <v>21158287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10579146</v>
      </c>
      <c r="X68" s="20"/>
      <c r="Y68" s="19"/>
      <c r="Z68" s="22">
        <v>21158287</v>
      </c>
    </row>
    <row r="69" spans="1:26" ht="13.5" hidden="1">
      <c r="A69" s="37" t="s">
        <v>32</v>
      </c>
      <c r="B69" s="18">
        <v>102060283</v>
      </c>
      <c r="C69" s="18"/>
      <c r="D69" s="19">
        <v>113035106</v>
      </c>
      <c r="E69" s="20">
        <v>113035106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56517552</v>
      </c>
      <c r="X69" s="20"/>
      <c r="Y69" s="19"/>
      <c r="Z69" s="22">
        <v>113035106</v>
      </c>
    </row>
    <row r="70" spans="1:26" ht="13.5" hidden="1">
      <c r="A70" s="38" t="s">
        <v>106</v>
      </c>
      <c r="B70" s="18">
        <v>59228112</v>
      </c>
      <c r="C70" s="18"/>
      <c r="D70" s="19">
        <v>70079620</v>
      </c>
      <c r="E70" s="20">
        <v>70079620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35039808</v>
      </c>
      <c r="X70" s="20"/>
      <c r="Y70" s="19"/>
      <c r="Z70" s="22">
        <v>70079620</v>
      </c>
    </row>
    <row r="71" spans="1:26" ht="13.5" hidden="1">
      <c r="A71" s="38" t="s">
        <v>107</v>
      </c>
      <c r="B71" s="18">
        <v>19384407</v>
      </c>
      <c r="C71" s="18"/>
      <c r="D71" s="19">
        <v>16427462</v>
      </c>
      <c r="E71" s="20">
        <v>16427462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8213730</v>
      </c>
      <c r="X71" s="20"/>
      <c r="Y71" s="19"/>
      <c r="Z71" s="22">
        <v>16427462</v>
      </c>
    </row>
    <row r="72" spans="1:26" ht="13.5" hidden="1">
      <c r="A72" s="38" t="s">
        <v>108</v>
      </c>
      <c r="B72" s="18">
        <v>13588227</v>
      </c>
      <c r="C72" s="18"/>
      <c r="D72" s="19">
        <v>15347109</v>
      </c>
      <c r="E72" s="20">
        <v>15347109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7673556</v>
      </c>
      <c r="X72" s="20"/>
      <c r="Y72" s="19"/>
      <c r="Z72" s="22">
        <v>15347109</v>
      </c>
    </row>
    <row r="73" spans="1:26" ht="13.5" hidden="1">
      <c r="A73" s="38" t="s">
        <v>109</v>
      </c>
      <c r="B73" s="18">
        <v>9859537</v>
      </c>
      <c r="C73" s="18"/>
      <c r="D73" s="19">
        <v>11180915</v>
      </c>
      <c r="E73" s="20">
        <v>11180915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5590458</v>
      </c>
      <c r="X73" s="20"/>
      <c r="Y73" s="19"/>
      <c r="Z73" s="22">
        <v>11180915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10461404</v>
      </c>
      <c r="C75" s="27"/>
      <c r="D75" s="28">
        <v>13116620</v>
      </c>
      <c r="E75" s="29">
        <v>13116620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6558312</v>
      </c>
      <c r="X75" s="29"/>
      <c r="Y75" s="28"/>
      <c r="Z75" s="30">
        <v>13116620</v>
      </c>
    </row>
    <row r="76" spans="1:26" ht="13.5" hidden="1">
      <c r="A76" s="41" t="s">
        <v>113</v>
      </c>
      <c r="B76" s="31">
        <v>87596486</v>
      </c>
      <c r="C76" s="31"/>
      <c r="D76" s="32">
        <v>35939233</v>
      </c>
      <c r="E76" s="33">
        <v>35939233</v>
      </c>
      <c r="F76" s="33">
        <v>2376745</v>
      </c>
      <c r="G76" s="33"/>
      <c r="H76" s="33"/>
      <c r="I76" s="33">
        <v>2376745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2376745</v>
      </c>
      <c r="W76" s="33">
        <v>17969613</v>
      </c>
      <c r="X76" s="33"/>
      <c r="Y76" s="32"/>
      <c r="Z76" s="34">
        <v>35939233</v>
      </c>
    </row>
    <row r="77" spans="1:26" ht="13.5" hidden="1">
      <c r="A77" s="36" t="s">
        <v>31</v>
      </c>
      <c r="B77" s="18"/>
      <c r="C77" s="18"/>
      <c r="D77" s="19">
        <v>15152076</v>
      </c>
      <c r="E77" s="20">
        <v>15152076</v>
      </c>
      <c r="F77" s="20">
        <v>529598</v>
      </c>
      <c r="G77" s="20"/>
      <c r="H77" s="20"/>
      <c r="I77" s="20">
        <v>529598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529598</v>
      </c>
      <c r="W77" s="20">
        <v>7576038</v>
      </c>
      <c r="X77" s="20"/>
      <c r="Y77" s="19"/>
      <c r="Z77" s="22">
        <v>15152076</v>
      </c>
    </row>
    <row r="78" spans="1:26" ht="13.5" hidden="1">
      <c r="A78" s="37" t="s">
        <v>32</v>
      </c>
      <c r="B78" s="18">
        <v>76923086</v>
      </c>
      <c r="C78" s="18"/>
      <c r="D78" s="19">
        <v>15540508</v>
      </c>
      <c r="E78" s="20">
        <v>15540508</v>
      </c>
      <c r="F78" s="20">
        <v>1847147</v>
      </c>
      <c r="G78" s="20"/>
      <c r="H78" s="20"/>
      <c r="I78" s="20">
        <v>1847147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1847147</v>
      </c>
      <c r="W78" s="20">
        <v>7770246</v>
      </c>
      <c r="X78" s="20"/>
      <c r="Y78" s="19"/>
      <c r="Z78" s="22">
        <v>15540508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5749613</v>
      </c>
      <c r="E80" s="20">
        <v>5749613</v>
      </c>
      <c r="F80" s="20">
        <v>1275107</v>
      </c>
      <c r="G80" s="20"/>
      <c r="H80" s="20"/>
      <c r="I80" s="20">
        <v>1275107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1275107</v>
      </c>
      <c r="W80" s="20">
        <v>2874804</v>
      </c>
      <c r="X80" s="20"/>
      <c r="Y80" s="19"/>
      <c r="Z80" s="22">
        <v>5749613</v>
      </c>
    </row>
    <row r="81" spans="1:26" ht="13.5" hidden="1">
      <c r="A81" s="38" t="s">
        <v>108</v>
      </c>
      <c r="B81" s="18"/>
      <c r="C81" s="18"/>
      <c r="D81" s="19">
        <v>5664696</v>
      </c>
      <c r="E81" s="20">
        <v>5664696</v>
      </c>
      <c r="F81" s="20">
        <v>331698</v>
      </c>
      <c r="G81" s="20"/>
      <c r="H81" s="20"/>
      <c r="I81" s="20">
        <v>331698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331698</v>
      </c>
      <c r="W81" s="20">
        <v>2832348</v>
      </c>
      <c r="X81" s="20"/>
      <c r="Y81" s="19"/>
      <c r="Z81" s="22">
        <v>5664696</v>
      </c>
    </row>
    <row r="82" spans="1:26" ht="13.5" hidden="1">
      <c r="A82" s="38" t="s">
        <v>109</v>
      </c>
      <c r="B82" s="18"/>
      <c r="C82" s="18"/>
      <c r="D82" s="19">
        <v>4126199</v>
      </c>
      <c r="E82" s="20">
        <v>4126199</v>
      </c>
      <c r="F82" s="20">
        <v>240342</v>
      </c>
      <c r="G82" s="20"/>
      <c r="H82" s="20"/>
      <c r="I82" s="20">
        <v>240342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240342</v>
      </c>
      <c r="W82" s="20">
        <v>2063094</v>
      </c>
      <c r="X82" s="20"/>
      <c r="Y82" s="19"/>
      <c r="Z82" s="22">
        <v>4126199</v>
      </c>
    </row>
    <row r="83" spans="1:26" ht="13.5" hidden="1">
      <c r="A83" s="38" t="s">
        <v>110</v>
      </c>
      <c r="B83" s="18">
        <v>76923086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10673400</v>
      </c>
      <c r="C84" s="27"/>
      <c r="D84" s="28">
        <v>5246649</v>
      </c>
      <c r="E84" s="29">
        <v>5246649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2623329</v>
      </c>
      <c r="X84" s="29"/>
      <c r="Y84" s="28"/>
      <c r="Z84" s="30">
        <v>5246649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7694858</v>
      </c>
      <c r="C5" s="18">
        <v>0</v>
      </c>
      <c r="D5" s="58">
        <v>7981014</v>
      </c>
      <c r="E5" s="59">
        <v>7981014</v>
      </c>
      <c r="F5" s="59">
        <v>10684</v>
      </c>
      <c r="G5" s="59">
        <v>0</v>
      </c>
      <c r="H5" s="59">
        <v>0</v>
      </c>
      <c r="I5" s="59">
        <v>10684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10684</v>
      </c>
      <c r="W5" s="59">
        <v>5771890</v>
      </c>
      <c r="X5" s="59">
        <v>-5761206</v>
      </c>
      <c r="Y5" s="60">
        <v>-99.81</v>
      </c>
      <c r="Z5" s="61">
        <v>7981014</v>
      </c>
    </row>
    <row r="6" spans="1:26" ht="13.5">
      <c r="A6" s="57" t="s">
        <v>32</v>
      </c>
      <c r="B6" s="18">
        <v>67299066</v>
      </c>
      <c r="C6" s="18">
        <v>0</v>
      </c>
      <c r="D6" s="58">
        <v>65002054</v>
      </c>
      <c r="E6" s="59">
        <v>65002054</v>
      </c>
      <c r="F6" s="59">
        <v>3469726</v>
      </c>
      <c r="G6" s="59">
        <v>0</v>
      </c>
      <c r="H6" s="59">
        <v>0</v>
      </c>
      <c r="I6" s="59">
        <v>3469726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3469726</v>
      </c>
      <c r="W6" s="59">
        <v>32155738</v>
      </c>
      <c r="X6" s="59">
        <v>-28686012</v>
      </c>
      <c r="Y6" s="60">
        <v>-89.21</v>
      </c>
      <c r="Z6" s="61">
        <v>65002054</v>
      </c>
    </row>
    <row r="7" spans="1:26" ht="13.5">
      <c r="A7" s="57" t="s">
        <v>33</v>
      </c>
      <c r="B7" s="18">
        <v>3206029</v>
      </c>
      <c r="C7" s="18">
        <v>0</v>
      </c>
      <c r="D7" s="58">
        <v>900000</v>
      </c>
      <c r="E7" s="59">
        <v>900000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450000</v>
      </c>
      <c r="X7" s="59">
        <v>-450000</v>
      </c>
      <c r="Y7" s="60">
        <v>-100</v>
      </c>
      <c r="Z7" s="61">
        <v>900000</v>
      </c>
    </row>
    <row r="8" spans="1:26" ht="13.5">
      <c r="A8" s="57" t="s">
        <v>34</v>
      </c>
      <c r="B8" s="18">
        <v>58955000</v>
      </c>
      <c r="C8" s="18">
        <v>0</v>
      </c>
      <c r="D8" s="58">
        <v>66393001</v>
      </c>
      <c r="E8" s="59">
        <v>66393001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48466890</v>
      </c>
      <c r="X8" s="59">
        <v>-48466890</v>
      </c>
      <c r="Y8" s="60">
        <v>-100</v>
      </c>
      <c r="Z8" s="61">
        <v>66393001</v>
      </c>
    </row>
    <row r="9" spans="1:26" ht="13.5">
      <c r="A9" s="57" t="s">
        <v>35</v>
      </c>
      <c r="B9" s="18">
        <v>54822152</v>
      </c>
      <c r="C9" s="18">
        <v>0</v>
      </c>
      <c r="D9" s="58">
        <v>46255124</v>
      </c>
      <c r="E9" s="59">
        <v>46255124</v>
      </c>
      <c r="F9" s="59">
        <v>532334</v>
      </c>
      <c r="G9" s="59">
        <v>0</v>
      </c>
      <c r="H9" s="59">
        <v>0</v>
      </c>
      <c r="I9" s="59">
        <v>532334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532334</v>
      </c>
      <c r="W9" s="59">
        <v>31283505</v>
      </c>
      <c r="X9" s="59">
        <v>-30751171</v>
      </c>
      <c r="Y9" s="60">
        <v>-98.3</v>
      </c>
      <c r="Z9" s="61">
        <v>46255124</v>
      </c>
    </row>
    <row r="10" spans="1:26" ht="25.5">
      <c r="A10" s="62" t="s">
        <v>98</v>
      </c>
      <c r="B10" s="63">
        <f>SUM(B5:B9)</f>
        <v>191977105</v>
      </c>
      <c r="C10" s="63">
        <f>SUM(C5:C9)</f>
        <v>0</v>
      </c>
      <c r="D10" s="64">
        <f aca="true" t="shared" si="0" ref="D10:Z10">SUM(D5:D9)</f>
        <v>186531193</v>
      </c>
      <c r="E10" s="65">
        <f t="shared" si="0"/>
        <v>186531193</v>
      </c>
      <c r="F10" s="65">
        <f t="shared" si="0"/>
        <v>4012744</v>
      </c>
      <c r="G10" s="65">
        <f t="shared" si="0"/>
        <v>0</v>
      </c>
      <c r="H10" s="65">
        <f t="shared" si="0"/>
        <v>0</v>
      </c>
      <c r="I10" s="65">
        <f t="shared" si="0"/>
        <v>4012744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4012744</v>
      </c>
      <c r="W10" s="65">
        <f t="shared" si="0"/>
        <v>118128023</v>
      </c>
      <c r="X10" s="65">
        <f t="shared" si="0"/>
        <v>-114115279</v>
      </c>
      <c r="Y10" s="66">
        <f>+IF(W10&lt;&gt;0,(X10/W10)*100,0)</f>
        <v>-96.60305497536346</v>
      </c>
      <c r="Z10" s="67">
        <f t="shared" si="0"/>
        <v>186531193</v>
      </c>
    </row>
    <row r="11" spans="1:26" ht="13.5">
      <c r="A11" s="57" t="s">
        <v>36</v>
      </c>
      <c r="B11" s="18">
        <v>67563486</v>
      </c>
      <c r="C11" s="18">
        <v>0</v>
      </c>
      <c r="D11" s="58">
        <v>72060588</v>
      </c>
      <c r="E11" s="59">
        <v>72060588</v>
      </c>
      <c r="F11" s="59">
        <v>5807076</v>
      </c>
      <c r="G11" s="59">
        <v>0</v>
      </c>
      <c r="H11" s="59">
        <v>0</v>
      </c>
      <c r="I11" s="59">
        <v>5807076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5807076</v>
      </c>
      <c r="W11" s="59">
        <v>35815288</v>
      </c>
      <c r="X11" s="59">
        <v>-30008212</v>
      </c>
      <c r="Y11" s="60">
        <v>-83.79</v>
      </c>
      <c r="Z11" s="61">
        <v>72060588</v>
      </c>
    </row>
    <row r="12" spans="1:26" ht="13.5">
      <c r="A12" s="57" t="s">
        <v>37</v>
      </c>
      <c r="B12" s="18">
        <v>3745840</v>
      </c>
      <c r="C12" s="18">
        <v>0</v>
      </c>
      <c r="D12" s="58">
        <v>4148313</v>
      </c>
      <c r="E12" s="59">
        <v>4148313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2061780</v>
      </c>
      <c r="X12" s="59">
        <v>-2061780</v>
      </c>
      <c r="Y12" s="60">
        <v>-100</v>
      </c>
      <c r="Z12" s="61">
        <v>4148313</v>
      </c>
    </row>
    <row r="13" spans="1:26" ht="13.5">
      <c r="A13" s="57" t="s">
        <v>99</v>
      </c>
      <c r="B13" s="18">
        <v>23153878</v>
      </c>
      <c r="C13" s="18">
        <v>0</v>
      </c>
      <c r="D13" s="58">
        <v>31720500</v>
      </c>
      <c r="E13" s="59">
        <v>31720500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15765606</v>
      </c>
      <c r="X13" s="59">
        <v>-15765606</v>
      </c>
      <c r="Y13" s="60">
        <v>-100</v>
      </c>
      <c r="Z13" s="61">
        <v>31720500</v>
      </c>
    </row>
    <row r="14" spans="1:26" ht="13.5">
      <c r="A14" s="57" t="s">
        <v>38</v>
      </c>
      <c r="B14" s="18">
        <v>8426357</v>
      </c>
      <c r="C14" s="18">
        <v>0</v>
      </c>
      <c r="D14" s="58">
        <v>4879000</v>
      </c>
      <c r="E14" s="59">
        <v>4879000</v>
      </c>
      <c r="F14" s="59">
        <v>14850</v>
      </c>
      <c r="G14" s="59">
        <v>0</v>
      </c>
      <c r="H14" s="59">
        <v>0</v>
      </c>
      <c r="I14" s="59">
        <v>14850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14850</v>
      </c>
      <c r="W14" s="59">
        <v>2424943</v>
      </c>
      <c r="X14" s="59">
        <v>-2410093</v>
      </c>
      <c r="Y14" s="60">
        <v>-99.39</v>
      </c>
      <c r="Z14" s="61">
        <v>4879000</v>
      </c>
    </row>
    <row r="15" spans="1:26" ht="13.5">
      <c r="A15" s="57" t="s">
        <v>39</v>
      </c>
      <c r="B15" s="18">
        <v>24270817</v>
      </c>
      <c r="C15" s="18">
        <v>0</v>
      </c>
      <c r="D15" s="58">
        <v>40143085</v>
      </c>
      <c r="E15" s="59">
        <v>40143085</v>
      </c>
      <c r="F15" s="59">
        <v>141124</v>
      </c>
      <c r="G15" s="59">
        <v>0</v>
      </c>
      <c r="H15" s="59">
        <v>0</v>
      </c>
      <c r="I15" s="59">
        <v>141124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141124</v>
      </c>
      <c r="W15" s="59"/>
      <c r="X15" s="59">
        <v>141124</v>
      </c>
      <c r="Y15" s="60">
        <v>0</v>
      </c>
      <c r="Z15" s="61">
        <v>40143085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109975992</v>
      </c>
      <c r="C17" s="18">
        <v>0</v>
      </c>
      <c r="D17" s="58">
        <v>48231300</v>
      </c>
      <c r="E17" s="59">
        <v>48231300</v>
      </c>
      <c r="F17" s="59">
        <v>1066745</v>
      </c>
      <c r="G17" s="59">
        <v>0</v>
      </c>
      <c r="H17" s="59">
        <v>0</v>
      </c>
      <c r="I17" s="59">
        <v>1066745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1066745</v>
      </c>
      <c r="W17" s="59">
        <v>23971747</v>
      </c>
      <c r="X17" s="59">
        <v>-22905002</v>
      </c>
      <c r="Y17" s="60">
        <v>-95.55</v>
      </c>
      <c r="Z17" s="61">
        <v>48231300</v>
      </c>
    </row>
    <row r="18" spans="1:26" ht="13.5">
      <c r="A18" s="69" t="s">
        <v>42</v>
      </c>
      <c r="B18" s="70">
        <f>SUM(B11:B17)</f>
        <v>237136370</v>
      </c>
      <c r="C18" s="70">
        <f>SUM(C11:C17)</f>
        <v>0</v>
      </c>
      <c r="D18" s="71">
        <f aca="true" t="shared" si="1" ref="D18:Z18">SUM(D11:D17)</f>
        <v>201182786</v>
      </c>
      <c r="E18" s="72">
        <f t="shared" si="1"/>
        <v>201182786</v>
      </c>
      <c r="F18" s="72">
        <f t="shared" si="1"/>
        <v>7029795</v>
      </c>
      <c r="G18" s="72">
        <f t="shared" si="1"/>
        <v>0</v>
      </c>
      <c r="H18" s="72">
        <f t="shared" si="1"/>
        <v>0</v>
      </c>
      <c r="I18" s="72">
        <f t="shared" si="1"/>
        <v>7029795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7029795</v>
      </c>
      <c r="W18" s="72">
        <f t="shared" si="1"/>
        <v>80039364</v>
      </c>
      <c r="X18" s="72">
        <f t="shared" si="1"/>
        <v>-73009569</v>
      </c>
      <c r="Y18" s="66">
        <f>+IF(W18&lt;&gt;0,(X18/W18)*100,0)</f>
        <v>-91.21707788682579</v>
      </c>
      <c r="Z18" s="73">
        <f t="shared" si="1"/>
        <v>201182786</v>
      </c>
    </row>
    <row r="19" spans="1:26" ht="13.5">
      <c r="A19" s="69" t="s">
        <v>43</v>
      </c>
      <c r="B19" s="74">
        <f>+B10-B18</f>
        <v>-45159265</v>
      </c>
      <c r="C19" s="74">
        <f>+C10-C18</f>
        <v>0</v>
      </c>
      <c r="D19" s="75">
        <f aca="true" t="shared" si="2" ref="D19:Z19">+D10-D18</f>
        <v>-14651593</v>
      </c>
      <c r="E19" s="76">
        <f t="shared" si="2"/>
        <v>-14651593</v>
      </c>
      <c r="F19" s="76">
        <f t="shared" si="2"/>
        <v>-3017051</v>
      </c>
      <c r="G19" s="76">
        <f t="shared" si="2"/>
        <v>0</v>
      </c>
      <c r="H19" s="76">
        <f t="shared" si="2"/>
        <v>0</v>
      </c>
      <c r="I19" s="76">
        <f t="shared" si="2"/>
        <v>-3017051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-3017051</v>
      </c>
      <c r="W19" s="76">
        <f>IF(E10=E18,0,W10-W18)</f>
        <v>38088659</v>
      </c>
      <c r="X19" s="76">
        <f t="shared" si="2"/>
        <v>-41105710</v>
      </c>
      <c r="Y19" s="77">
        <f>+IF(W19&lt;&gt;0,(X19/W19)*100,0)</f>
        <v>-107.92112686351074</v>
      </c>
      <c r="Z19" s="78">
        <f t="shared" si="2"/>
        <v>-14651593</v>
      </c>
    </row>
    <row r="20" spans="1:26" ht="13.5">
      <c r="A20" s="57" t="s">
        <v>44</v>
      </c>
      <c r="B20" s="18">
        <v>70048369</v>
      </c>
      <c r="C20" s="18">
        <v>0</v>
      </c>
      <c r="D20" s="58">
        <v>104708000</v>
      </c>
      <c r="E20" s="59">
        <v>104708000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104708000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68060200</v>
      </c>
      <c r="X21" s="81">
        <v>-68060200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24889104</v>
      </c>
      <c r="C22" s="85">
        <f>SUM(C19:C21)</f>
        <v>0</v>
      </c>
      <c r="D22" s="86">
        <f aca="true" t="shared" si="3" ref="D22:Z22">SUM(D19:D21)</f>
        <v>90056407</v>
      </c>
      <c r="E22" s="87">
        <f t="shared" si="3"/>
        <v>90056407</v>
      </c>
      <c r="F22" s="87">
        <f t="shared" si="3"/>
        <v>-3017051</v>
      </c>
      <c r="G22" s="87">
        <f t="shared" si="3"/>
        <v>0</v>
      </c>
      <c r="H22" s="87">
        <f t="shared" si="3"/>
        <v>0</v>
      </c>
      <c r="I22" s="87">
        <f t="shared" si="3"/>
        <v>-3017051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-3017051</v>
      </c>
      <c r="W22" s="87">
        <f t="shared" si="3"/>
        <v>106148859</v>
      </c>
      <c r="X22" s="87">
        <f t="shared" si="3"/>
        <v>-109165910</v>
      </c>
      <c r="Y22" s="88">
        <f>+IF(W22&lt;&gt;0,(X22/W22)*100,0)</f>
        <v>-102.84228302444589</v>
      </c>
      <c r="Z22" s="89">
        <f t="shared" si="3"/>
        <v>90056407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24889104</v>
      </c>
      <c r="C24" s="74">
        <f>SUM(C22:C23)</f>
        <v>0</v>
      </c>
      <c r="D24" s="75">
        <f aca="true" t="shared" si="4" ref="D24:Z24">SUM(D22:D23)</f>
        <v>90056407</v>
      </c>
      <c r="E24" s="76">
        <f t="shared" si="4"/>
        <v>90056407</v>
      </c>
      <c r="F24" s="76">
        <f t="shared" si="4"/>
        <v>-3017051</v>
      </c>
      <c r="G24" s="76">
        <f t="shared" si="4"/>
        <v>0</v>
      </c>
      <c r="H24" s="76">
        <f t="shared" si="4"/>
        <v>0</v>
      </c>
      <c r="I24" s="76">
        <f t="shared" si="4"/>
        <v>-3017051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-3017051</v>
      </c>
      <c r="W24" s="76">
        <f t="shared" si="4"/>
        <v>106148859</v>
      </c>
      <c r="X24" s="76">
        <f t="shared" si="4"/>
        <v>-109165910</v>
      </c>
      <c r="Y24" s="77">
        <f>+IF(W24&lt;&gt;0,(X24/W24)*100,0)</f>
        <v>-102.84228302444589</v>
      </c>
      <c r="Z24" s="78">
        <f t="shared" si="4"/>
        <v>90056407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71160561</v>
      </c>
      <c r="C27" s="21">
        <v>0</v>
      </c>
      <c r="D27" s="98">
        <v>96598600</v>
      </c>
      <c r="E27" s="99">
        <v>96598600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48299300</v>
      </c>
      <c r="X27" s="99">
        <v>-48299300</v>
      </c>
      <c r="Y27" s="100">
        <v>-100</v>
      </c>
      <c r="Z27" s="101">
        <v>96598600</v>
      </c>
    </row>
    <row r="28" spans="1:26" ht="13.5">
      <c r="A28" s="102" t="s">
        <v>44</v>
      </c>
      <c r="B28" s="18">
        <v>69047542</v>
      </c>
      <c r="C28" s="18">
        <v>0</v>
      </c>
      <c r="D28" s="58">
        <v>95822600</v>
      </c>
      <c r="E28" s="59">
        <v>95822600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47911300</v>
      </c>
      <c r="X28" s="59">
        <v>-47911300</v>
      </c>
      <c r="Y28" s="60">
        <v>-100</v>
      </c>
      <c r="Z28" s="61">
        <v>95822600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2113019</v>
      </c>
      <c r="C31" s="18">
        <v>0</v>
      </c>
      <c r="D31" s="58">
        <v>776000</v>
      </c>
      <c r="E31" s="59">
        <v>776000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388000</v>
      </c>
      <c r="X31" s="59">
        <v>-388000</v>
      </c>
      <c r="Y31" s="60">
        <v>-100</v>
      </c>
      <c r="Z31" s="61">
        <v>776000</v>
      </c>
    </row>
    <row r="32" spans="1:26" ht="13.5">
      <c r="A32" s="69" t="s">
        <v>50</v>
      </c>
      <c r="B32" s="21">
        <f>SUM(B28:B31)</f>
        <v>71160561</v>
      </c>
      <c r="C32" s="21">
        <f>SUM(C28:C31)</f>
        <v>0</v>
      </c>
      <c r="D32" s="98">
        <f aca="true" t="shared" si="5" ref="D32:Z32">SUM(D28:D31)</f>
        <v>96598600</v>
      </c>
      <c r="E32" s="99">
        <f t="shared" si="5"/>
        <v>96598600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48299300</v>
      </c>
      <c r="X32" s="99">
        <f t="shared" si="5"/>
        <v>-48299300</v>
      </c>
      <c r="Y32" s="100">
        <f>+IF(W32&lt;&gt;0,(X32/W32)*100,0)</f>
        <v>-100</v>
      </c>
      <c r="Z32" s="101">
        <f t="shared" si="5"/>
        <v>96598600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54126808</v>
      </c>
      <c r="C35" s="18">
        <v>0</v>
      </c>
      <c r="D35" s="58">
        <v>88204784</v>
      </c>
      <c r="E35" s="59">
        <v>88204784</v>
      </c>
      <c r="F35" s="59">
        <v>249603589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44102392</v>
      </c>
      <c r="X35" s="59">
        <v>-44102392</v>
      </c>
      <c r="Y35" s="60">
        <v>-100</v>
      </c>
      <c r="Z35" s="61">
        <v>88204784</v>
      </c>
    </row>
    <row r="36" spans="1:26" ht="13.5">
      <c r="A36" s="57" t="s">
        <v>53</v>
      </c>
      <c r="B36" s="18">
        <v>590023860</v>
      </c>
      <c r="C36" s="18">
        <v>0</v>
      </c>
      <c r="D36" s="58">
        <v>576307922</v>
      </c>
      <c r="E36" s="59">
        <v>576307922</v>
      </c>
      <c r="F36" s="59">
        <v>590445859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288153961</v>
      </c>
      <c r="X36" s="59">
        <v>-288153961</v>
      </c>
      <c r="Y36" s="60">
        <v>-100</v>
      </c>
      <c r="Z36" s="61">
        <v>576307922</v>
      </c>
    </row>
    <row r="37" spans="1:26" ht="13.5">
      <c r="A37" s="57" t="s">
        <v>54</v>
      </c>
      <c r="B37" s="18">
        <v>115322718</v>
      </c>
      <c r="C37" s="18">
        <v>0</v>
      </c>
      <c r="D37" s="58">
        <v>64801066</v>
      </c>
      <c r="E37" s="59">
        <v>64801066</v>
      </c>
      <c r="F37" s="59">
        <v>70925887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32400533</v>
      </c>
      <c r="X37" s="59">
        <v>-32400533</v>
      </c>
      <c r="Y37" s="60">
        <v>-100</v>
      </c>
      <c r="Z37" s="61">
        <v>64801066</v>
      </c>
    </row>
    <row r="38" spans="1:26" ht="13.5">
      <c r="A38" s="57" t="s">
        <v>55</v>
      </c>
      <c r="B38" s="18">
        <v>56071674</v>
      </c>
      <c r="C38" s="18">
        <v>0</v>
      </c>
      <c r="D38" s="58">
        <v>48784614</v>
      </c>
      <c r="E38" s="59">
        <v>48784614</v>
      </c>
      <c r="F38" s="59">
        <v>46461537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24392307</v>
      </c>
      <c r="X38" s="59">
        <v>-24392307</v>
      </c>
      <c r="Y38" s="60">
        <v>-100</v>
      </c>
      <c r="Z38" s="61">
        <v>48784614</v>
      </c>
    </row>
    <row r="39" spans="1:26" ht="13.5">
      <c r="A39" s="57" t="s">
        <v>56</v>
      </c>
      <c r="B39" s="18">
        <v>472756276</v>
      </c>
      <c r="C39" s="18">
        <v>0</v>
      </c>
      <c r="D39" s="58">
        <v>550927026</v>
      </c>
      <c r="E39" s="59">
        <v>550927026</v>
      </c>
      <c r="F39" s="59">
        <v>722662024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275463513</v>
      </c>
      <c r="X39" s="59">
        <v>-275463513</v>
      </c>
      <c r="Y39" s="60">
        <v>-100</v>
      </c>
      <c r="Z39" s="61">
        <v>550927026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50041243</v>
      </c>
      <c r="C42" s="18">
        <v>0</v>
      </c>
      <c r="D42" s="58">
        <v>95916006</v>
      </c>
      <c r="E42" s="59">
        <v>95916006</v>
      </c>
      <c r="F42" s="59">
        <v>35687775</v>
      </c>
      <c r="G42" s="59">
        <v>0</v>
      </c>
      <c r="H42" s="59">
        <v>0</v>
      </c>
      <c r="I42" s="59">
        <v>35687775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35687775</v>
      </c>
      <c r="W42" s="59">
        <v>83132549</v>
      </c>
      <c r="X42" s="59">
        <v>-47444774</v>
      </c>
      <c r="Y42" s="60">
        <v>-57.07</v>
      </c>
      <c r="Z42" s="61">
        <v>95916006</v>
      </c>
    </row>
    <row r="43" spans="1:26" ht="13.5">
      <c r="A43" s="57" t="s">
        <v>59</v>
      </c>
      <c r="B43" s="18">
        <v>-61479893</v>
      </c>
      <c r="C43" s="18">
        <v>0</v>
      </c>
      <c r="D43" s="58">
        <v>-96598600</v>
      </c>
      <c r="E43" s="59">
        <v>-96598600</v>
      </c>
      <c r="F43" s="59">
        <v>-8178485</v>
      </c>
      <c r="G43" s="59">
        <v>0</v>
      </c>
      <c r="H43" s="59">
        <v>0</v>
      </c>
      <c r="I43" s="59">
        <v>-8178485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-8178485</v>
      </c>
      <c r="W43" s="59">
        <v>-48011083</v>
      </c>
      <c r="X43" s="59">
        <v>39832598</v>
      </c>
      <c r="Y43" s="60">
        <v>-82.97</v>
      </c>
      <c r="Z43" s="61">
        <v>-96598600</v>
      </c>
    </row>
    <row r="44" spans="1:26" ht="13.5">
      <c r="A44" s="57" t="s">
        <v>60</v>
      </c>
      <c r="B44" s="18">
        <v>63803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4578406</v>
      </c>
      <c r="C45" s="21">
        <v>0</v>
      </c>
      <c r="D45" s="98">
        <v>217602</v>
      </c>
      <c r="E45" s="99">
        <v>217602</v>
      </c>
      <c r="F45" s="99">
        <v>25184409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36021662</v>
      </c>
      <c r="X45" s="99">
        <v>-36021662</v>
      </c>
      <c r="Y45" s="100">
        <v>-100</v>
      </c>
      <c r="Z45" s="101">
        <v>217602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-4.210226417809528</v>
      </c>
      <c r="C58" s="5">
        <f>IF(C67=0,0,+(C76/C67)*100)</f>
        <v>0</v>
      </c>
      <c r="D58" s="6">
        <f aca="true" t="shared" si="6" ref="D58:Z58">IF(D67=0,0,+(D76/D67)*100)</f>
        <v>53.546641255503324</v>
      </c>
      <c r="E58" s="7">
        <f t="shared" si="6"/>
        <v>53.546641255503324</v>
      </c>
      <c r="F58" s="7">
        <f t="shared" si="6"/>
        <v>19.059737214868363</v>
      </c>
      <c r="G58" s="7">
        <f t="shared" si="6"/>
        <v>0</v>
      </c>
      <c r="H58" s="7">
        <f t="shared" si="6"/>
        <v>0</v>
      </c>
      <c r="I58" s="7">
        <f t="shared" si="6"/>
        <v>19.059737214868363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19.059737214868363</v>
      </c>
      <c r="W58" s="7">
        <f t="shared" si="6"/>
        <v>57.71973520772777</v>
      </c>
      <c r="X58" s="7">
        <f t="shared" si="6"/>
        <v>0</v>
      </c>
      <c r="Y58" s="7">
        <f t="shared" si="6"/>
        <v>0</v>
      </c>
      <c r="Z58" s="8">
        <f t="shared" si="6"/>
        <v>53.546641255503324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50</v>
      </c>
      <c r="E59" s="10">
        <f t="shared" si="7"/>
        <v>50</v>
      </c>
      <c r="F59" s="10">
        <f t="shared" si="7"/>
        <v>2910.0992137776116</v>
      </c>
      <c r="G59" s="10">
        <f t="shared" si="7"/>
        <v>0</v>
      </c>
      <c r="H59" s="10">
        <f t="shared" si="7"/>
        <v>0</v>
      </c>
      <c r="I59" s="10">
        <f t="shared" si="7"/>
        <v>2910.0992137776116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2910.0992137776116</v>
      </c>
      <c r="W59" s="10">
        <f t="shared" si="7"/>
        <v>50</v>
      </c>
      <c r="X59" s="10">
        <f t="shared" si="7"/>
        <v>0</v>
      </c>
      <c r="Y59" s="10">
        <f t="shared" si="7"/>
        <v>0</v>
      </c>
      <c r="Z59" s="11">
        <f t="shared" si="7"/>
        <v>50</v>
      </c>
    </row>
    <row r="60" spans="1:26" ht="13.5">
      <c r="A60" s="37" t="s">
        <v>32</v>
      </c>
      <c r="B60" s="12">
        <f t="shared" si="7"/>
        <v>-9.455470006077054</v>
      </c>
      <c r="C60" s="12">
        <f t="shared" si="7"/>
        <v>0</v>
      </c>
      <c r="D60" s="3">
        <f t="shared" si="7"/>
        <v>55.13189013996388</v>
      </c>
      <c r="E60" s="13">
        <f t="shared" si="7"/>
        <v>55.13189013996388</v>
      </c>
      <c r="F60" s="13">
        <f t="shared" si="7"/>
        <v>9.858328870925256</v>
      </c>
      <c r="G60" s="13">
        <f t="shared" si="7"/>
        <v>0</v>
      </c>
      <c r="H60" s="13">
        <f t="shared" si="7"/>
        <v>0</v>
      </c>
      <c r="I60" s="13">
        <f t="shared" si="7"/>
        <v>9.858328870925256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9.858328870925256</v>
      </c>
      <c r="W60" s="13">
        <f t="shared" si="7"/>
        <v>62.05876537493869</v>
      </c>
      <c r="X60" s="13">
        <f t="shared" si="7"/>
        <v>0</v>
      </c>
      <c r="Y60" s="13">
        <f t="shared" si="7"/>
        <v>0</v>
      </c>
      <c r="Z60" s="14">
        <f t="shared" si="7"/>
        <v>55.13189013996388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80</v>
      </c>
      <c r="E61" s="13">
        <f t="shared" si="7"/>
        <v>80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105.78610593444</v>
      </c>
      <c r="X61" s="13">
        <f t="shared" si="7"/>
        <v>0</v>
      </c>
      <c r="Y61" s="13">
        <f t="shared" si="7"/>
        <v>0</v>
      </c>
      <c r="Z61" s="14">
        <f t="shared" si="7"/>
        <v>80</v>
      </c>
    </row>
    <row r="62" spans="1:26" ht="13.5">
      <c r="A62" s="38" t="s">
        <v>107</v>
      </c>
      <c r="B62" s="12">
        <f t="shared" si="7"/>
        <v>-24.678924835469775</v>
      </c>
      <c r="C62" s="12">
        <f t="shared" si="7"/>
        <v>0</v>
      </c>
      <c r="D62" s="3">
        <f t="shared" si="7"/>
        <v>30.00000258808571</v>
      </c>
      <c r="E62" s="13">
        <f t="shared" si="7"/>
        <v>30.00000258808571</v>
      </c>
      <c r="F62" s="13">
        <f t="shared" si="7"/>
        <v>5.610481668751823</v>
      </c>
      <c r="G62" s="13">
        <f t="shared" si="7"/>
        <v>0</v>
      </c>
      <c r="H62" s="13">
        <f t="shared" si="7"/>
        <v>0</v>
      </c>
      <c r="I62" s="13">
        <f t="shared" si="7"/>
        <v>5.610481668751823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5.610481668751823</v>
      </c>
      <c r="W62" s="13">
        <f t="shared" si="7"/>
        <v>39.91015399791381</v>
      </c>
      <c r="X62" s="13">
        <f t="shared" si="7"/>
        <v>0</v>
      </c>
      <c r="Y62" s="13">
        <f t="shared" si="7"/>
        <v>0</v>
      </c>
      <c r="Z62" s="14">
        <f t="shared" si="7"/>
        <v>30.00000258808571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20.000001891145835</v>
      </c>
      <c r="E63" s="13">
        <f t="shared" si="7"/>
        <v>20.000001891145835</v>
      </c>
      <c r="F63" s="13">
        <f t="shared" si="7"/>
        <v>12.192700039081297</v>
      </c>
      <c r="G63" s="13">
        <f t="shared" si="7"/>
        <v>0</v>
      </c>
      <c r="H63" s="13">
        <f t="shared" si="7"/>
        <v>0</v>
      </c>
      <c r="I63" s="13">
        <f t="shared" si="7"/>
        <v>12.192700039081297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12.192700039081297</v>
      </c>
      <c r="W63" s="13">
        <f t="shared" si="7"/>
        <v>13.827384670137851</v>
      </c>
      <c r="X63" s="13">
        <f t="shared" si="7"/>
        <v>0</v>
      </c>
      <c r="Y63" s="13">
        <f t="shared" si="7"/>
        <v>0</v>
      </c>
      <c r="Z63" s="14">
        <f t="shared" si="7"/>
        <v>20.000001891145835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19.999997017621087</v>
      </c>
      <c r="E64" s="13">
        <f t="shared" si="7"/>
        <v>19.999997017621087</v>
      </c>
      <c r="F64" s="13">
        <f t="shared" si="7"/>
        <v>11.596897154144918</v>
      </c>
      <c r="G64" s="13">
        <f t="shared" si="7"/>
        <v>0</v>
      </c>
      <c r="H64" s="13">
        <f t="shared" si="7"/>
        <v>0</v>
      </c>
      <c r="I64" s="13">
        <f t="shared" si="7"/>
        <v>11.596897154144918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11.596897154144918</v>
      </c>
      <c r="W64" s="13">
        <f t="shared" si="7"/>
        <v>20.000071577093898</v>
      </c>
      <c r="X64" s="13">
        <f t="shared" si="7"/>
        <v>0</v>
      </c>
      <c r="Y64" s="13">
        <f t="shared" si="7"/>
        <v>0</v>
      </c>
      <c r="Z64" s="14">
        <f t="shared" si="7"/>
        <v>19.999997017621087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44.999995425848894</v>
      </c>
      <c r="E66" s="16">
        <f t="shared" si="7"/>
        <v>44.999995425848894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36.00001646693645</v>
      </c>
      <c r="X66" s="16">
        <f t="shared" si="7"/>
        <v>0</v>
      </c>
      <c r="Y66" s="16">
        <f t="shared" si="7"/>
        <v>0</v>
      </c>
      <c r="Z66" s="17">
        <f t="shared" si="7"/>
        <v>44.999995425848894</v>
      </c>
    </row>
    <row r="67" spans="1:26" ht="13.5" hidden="1">
      <c r="A67" s="40" t="s">
        <v>112</v>
      </c>
      <c r="B67" s="23">
        <v>74993924</v>
      </c>
      <c r="C67" s="23"/>
      <c r="D67" s="24">
        <v>81727860</v>
      </c>
      <c r="E67" s="25">
        <v>81727860</v>
      </c>
      <c r="F67" s="25">
        <v>3480410</v>
      </c>
      <c r="G67" s="25"/>
      <c r="H67" s="25"/>
      <c r="I67" s="25">
        <v>3480410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3480410</v>
      </c>
      <c r="W67" s="25">
        <v>42300026</v>
      </c>
      <c r="X67" s="25"/>
      <c r="Y67" s="24"/>
      <c r="Z67" s="26">
        <v>81727860</v>
      </c>
    </row>
    <row r="68" spans="1:26" ht="13.5" hidden="1">
      <c r="A68" s="36" t="s">
        <v>31</v>
      </c>
      <c r="B68" s="18">
        <v>7694858</v>
      </c>
      <c r="C68" s="18"/>
      <c r="D68" s="19">
        <v>7981014</v>
      </c>
      <c r="E68" s="20">
        <v>7981014</v>
      </c>
      <c r="F68" s="20">
        <v>10684</v>
      </c>
      <c r="G68" s="20"/>
      <c r="H68" s="20"/>
      <c r="I68" s="20">
        <v>10684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10684</v>
      </c>
      <c r="W68" s="20">
        <v>5771890</v>
      </c>
      <c r="X68" s="20"/>
      <c r="Y68" s="19"/>
      <c r="Z68" s="22">
        <v>7981014</v>
      </c>
    </row>
    <row r="69" spans="1:26" ht="13.5" hidden="1">
      <c r="A69" s="37" t="s">
        <v>32</v>
      </c>
      <c r="B69" s="18">
        <v>67299066</v>
      </c>
      <c r="C69" s="18"/>
      <c r="D69" s="19">
        <v>65002054</v>
      </c>
      <c r="E69" s="20">
        <v>65002054</v>
      </c>
      <c r="F69" s="20">
        <v>3469726</v>
      </c>
      <c r="G69" s="20"/>
      <c r="H69" s="20"/>
      <c r="I69" s="20">
        <v>3469726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3469726</v>
      </c>
      <c r="W69" s="20">
        <v>32155738</v>
      </c>
      <c r="X69" s="20"/>
      <c r="Y69" s="19"/>
      <c r="Z69" s="22">
        <v>65002054</v>
      </c>
    </row>
    <row r="70" spans="1:26" ht="13.5" hidden="1">
      <c r="A70" s="38" t="s">
        <v>106</v>
      </c>
      <c r="B70" s="18">
        <v>25972337</v>
      </c>
      <c r="C70" s="18"/>
      <c r="D70" s="19">
        <v>36128820</v>
      </c>
      <c r="E70" s="20">
        <v>36128820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14852960</v>
      </c>
      <c r="X70" s="20"/>
      <c r="Y70" s="19"/>
      <c r="Z70" s="22">
        <v>36128820</v>
      </c>
    </row>
    <row r="71" spans="1:26" ht="13.5" hidden="1">
      <c r="A71" s="38" t="s">
        <v>107</v>
      </c>
      <c r="B71" s="18">
        <v>25784928</v>
      </c>
      <c r="C71" s="18"/>
      <c r="D71" s="19">
        <v>11591579</v>
      </c>
      <c r="E71" s="20">
        <v>11591579</v>
      </c>
      <c r="F71" s="20">
        <v>2253229</v>
      </c>
      <c r="G71" s="20"/>
      <c r="H71" s="20"/>
      <c r="I71" s="20">
        <v>2253229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2253229</v>
      </c>
      <c r="W71" s="20">
        <v>6301449</v>
      </c>
      <c r="X71" s="20"/>
      <c r="Y71" s="19"/>
      <c r="Z71" s="22">
        <v>11591579</v>
      </c>
    </row>
    <row r="72" spans="1:26" ht="13.5" hidden="1">
      <c r="A72" s="38" t="s">
        <v>108</v>
      </c>
      <c r="B72" s="18">
        <v>9586422</v>
      </c>
      <c r="C72" s="18"/>
      <c r="D72" s="19">
        <v>10575599</v>
      </c>
      <c r="E72" s="20">
        <v>10575599</v>
      </c>
      <c r="F72" s="20">
        <v>752278</v>
      </c>
      <c r="G72" s="20"/>
      <c r="H72" s="20"/>
      <c r="I72" s="20">
        <v>752278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752278</v>
      </c>
      <c r="W72" s="20">
        <v>7648301</v>
      </c>
      <c r="X72" s="20"/>
      <c r="Y72" s="19"/>
      <c r="Z72" s="22">
        <v>10575599</v>
      </c>
    </row>
    <row r="73" spans="1:26" ht="13.5" hidden="1">
      <c r="A73" s="38" t="s">
        <v>109</v>
      </c>
      <c r="B73" s="18">
        <v>5955379</v>
      </c>
      <c r="C73" s="18"/>
      <c r="D73" s="19">
        <v>6706056</v>
      </c>
      <c r="E73" s="20">
        <v>6706056</v>
      </c>
      <c r="F73" s="20">
        <v>464219</v>
      </c>
      <c r="G73" s="20"/>
      <c r="H73" s="20"/>
      <c r="I73" s="20">
        <v>464219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464219</v>
      </c>
      <c r="W73" s="20">
        <v>3353028</v>
      </c>
      <c r="X73" s="20"/>
      <c r="Y73" s="19"/>
      <c r="Z73" s="22">
        <v>6706056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8744792</v>
      </c>
      <c r="E75" s="29">
        <v>8744792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4372398</v>
      </c>
      <c r="X75" s="29"/>
      <c r="Y75" s="28"/>
      <c r="Z75" s="30">
        <v>8744792</v>
      </c>
    </row>
    <row r="76" spans="1:26" ht="13.5" hidden="1">
      <c r="A76" s="41" t="s">
        <v>113</v>
      </c>
      <c r="B76" s="31">
        <v>-3157414</v>
      </c>
      <c r="C76" s="31"/>
      <c r="D76" s="32">
        <v>43762524</v>
      </c>
      <c r="E76" s="33">
        <v>43762524</v>
      </c>
      <c r="F76" s="33">
        <v>663357</v>
      </c>
      <c r="G76" s="33"/>
      <c r="H76" s="33"/>
      <c r="I76" s="33">
        <v>663357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663357</v>
      </c>
      <c r="W76" s="33">
        <v>24415463</v>
      </c>
      <c r="X76" s="33"/>
      <c r="Y76" s="32"/>
      <c r="Z76" s="34">
        <v>43762524</v>
      </c>
    </row>
    <row r="77" spans="1:26" ht="13.5" hidden="1">
      <c r="A77" s="36" t="s">
        <v>31</v>
      </c>
      <c r="B77" s="18"/>
      <c r="C77" s="18"/>
      <c r="D77" s="19">
        <v>3990507</v>
      </c>
      <c r="E77" s="20">
        <v>3990507</v>
      </c>
      <c r="F77" s="20">
        <v>310915</v>
      </c>
      <c r="G77" s="20"/>
      <c r="H77" s="20"/>
      <c r="I77" s="20">
        <v>310915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310915</v>
      </c>
      <c r="W77" s="20">
        <v>2885945</v>
      </c>
      <c r="X77" s="20"/>
      <c r="Y77" s="19"/>
      <c r="Z77" s="22">
        <v>3990507</v>
      </c>
    </row>
    <row r="78" spans="1:26" ht="13.5" hidden="1">
      <c r="A78" s="37" t="s">
        <v>32</v>
      </c>
      <c r="B78" s="18">
        <v>-6363443</v>
      </c>
      <c r="C78" s="18"/>
      <c r="D78" s="19">
        <v>35836861</v>
      </c>
      <c r="E78" s="20">
        <v>35836861</v>
      </c>
      <c r="F78" s="20">
        <v>342057</v>
      </c>
      <c r="G78" s="20"/>
      <c r="H78" s="20"/>
      <c r="I78" s="20">
        <v>342057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342057</v>
      </c>
      <c r="W78" s="20">
        <v>19955454</v>
      </c>
      <c r="X78" s="20"/>
      <c r="Y78" s="19"/>
      <c r="Z78" s="22">
        <v>35836861</v>
      </c>
    </row>
    <row r="79" spans="1:26" ht="13.5" hidden="1">
      <c r="A79" s="38" t="s">
        <v>106</v>
      </c>
      <c r="B79" s="18"/>
      <c r="C79" s="18"/>
      <c r="D79" s="19">
        <v>28903056</v>
      </c>
      <c r="E79" s="20">
        <v>28903056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15712368</v>
      </c>
      <c r="X79" s="20"/>
      <c r="Y79" s="19"/>
      <c r="Z79" s="22">
        <v>28903056</v>
      </c>
    </row>
    <row r="80" spans="1:26" ht="13.5" hidden="1">
      <c r="A80" s="38" t="s">
        <v>107</v>
      </c>
      <c r="B80" s="18">
        <v>-6363443</v>
      </c>
      <c r="C80" s="18"/>
      <c r="D80" s="19">
        <v>3477474</v>
      </c>
      <c r="E80" s="20">
        <v>3477474</v>
      </c>
      <c r="F80" s="20">
        <v>126417</v>
      </c>
      <c r="G80" s="20"/>
      <c r="H80" s="20"/>
      <c r="I80" s="20">
        <v>126417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126417</v>
      </c>
      <c r="W80" s="20">
        <v>2514918</v>
      </c>
      <c r="X80" s="20"/>
      <c r="Y80" s="19"/>
      <c r="Z80" s="22">
        <v>3477474</v>
      </c>
    </row>
    <row r="81" spans="1:26" ht="13.5" hidden="1">
      <c r="A81" s="38" t="s">
        <v>108</v>
      </c>
      <c r="B81" s="18"/>
      <c r="C81" s="18"/>
      <c r="D81" s="19">
        <v>2115120</v>
      </c>
      <c r="E81" s="20">
        <v>2115120</v>
      </c>
      <c r="F81" s="20">
        <v>91723</v>
      </c>
      <c r="G81" s="20"/>
      <c r="H81" s="20"/>
      <c r="I81" s="20">
        <v>91723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91723</v>
      </c>
      <c r="W81" s="20">
        <v>1057560</v>
      </c>
      <c r="X81" s="20"/>
      <c r="Y81" s="19"/>
      <c r="Z81" s="22">
        <v>2115120</v>
      </c>
    </row>
    <row r="82" spans="1:26" ht="13.5" hidden="1">
      <c r="A82" s="38" t="s">
        <v>109</v>
      </c>
      <c r="B82" s="18"/>
      <c r="C82" s="18"/>
      <c r="D82" s="19">
        <v>1341211</v>
      </c>
      <c r="E82" s="20">
        <v>1341211</v>
      </c>
      <c r="F82" s="20">
        <v>53835</v>
      </c>
      <c r="G82" s="20"/>
      <c r="H82" s="20"/>
      <c r="I82" s="20">
        <v>53835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53835</v>
      </c>
      <c r="W82" s="20">
        <v>670608</v>
      </c>
      <c r="X82" s="20"/>
      <c r="Y82" s="19"/>
      <c r="Z82" s="22">
        <v>1341211</v>
      </c>
    </row>
    <row r="83" spans="1:26" ht="13.5" hidden="1">
      <c r="A83" s="38" t="s">
        <v>110</v>
      </c>
      <c r="B83" s="18"/>
      <c r="C83" s="18"/>
      <c r="D83" s="19"/>
      <c r="E83" s="20"/>
      <c r="F83" s="20">
        <v>70082</v>
      </c>
      <c r="G83" s="20"/>
      <c r="H83" s="20"/>
      <c r="I83" s="20">
        <v>70082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70082</v>
      </c>
      <c r="W83" s="20"/>
      <c r="X83" s="20"/>
      <c r="Y83" s="19"/>
      <c r="Z83" s="22"/>
    </row>
    <row r="84" spans="1:26" ht="13.5" hidden="1">
      <c r="A84" s="39" t="s">
        <v>111</v>
      </c>
      <c r="B84" s="27">
        <v>3206029</v>
      </c>
      <c r="C84" s="27"/>
      <c r="D84" s="28">
        <v>3935156</v>
      </c>
      <c r="E84" s="29">
        <v>3935156</v>
      </c>
      <c r="F84" s="29">
        <v>10385</v>
      </c>
      <c r="G84" s="29"/>
      <c r="H84" s="29"/>
      <c r="I84" s="29">
        <v>10385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10385</v>
      </c>
      <c r="W84" s="29">
        <v>1574064</v>
      </c>
      <c r="X84" s="29"/>
      <c r="Y84" s="28"/>
      <c r="Z84" s="30">
        <v>3935156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107598</v>
      </c>
      <c r="C7" s="18">
        <v>0</v>
      </c>
      <c r="D7" s="58">
        <v>0</v>
      </c>
      <c r="E7" s="59">
        <v>0</v>
      </c>
      <c r="F7" s="59">
        <v>20711</v>
      </c>
      <c r="G7" s="59">
        <v>60301</v>
      </c>
      <c r="H7" s="59">
        <v>49028</v>
      </c>
      <c r="I7" s="59">
        <v>130040</v>
      </c>
      <c r="J7" s="59">
        <v>31052</v>
      </c>
      <c r="K7" s="59">
        <v>10166</v>
      </c>
      <c r="L7" s="59">
        <v>28138</v>
      </c>
      <c r="M7" s="59">
        <v>69356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199396</v>
      </c>
      <c r="W7" s="59"/>
      <c r="X7" s="59">
        <v>199396</v>
      </c>
      <c r="Y7" s="60">
        <v>0</v>
      </c>
      <c r="Z7" s="61">
        <v>0</v>
      </c>
    </row>
    <row r="8" spans="1:26" ht="13.5">
      <c r="A8" s="57" t="s">
        <v>34</v>
      </c>
      <c r="B8" s="18">
        <v>59679323</v>
      </c>
      <c r="C8" s="18">
        <v>0</v>
      </c>
      <c r="D8" s="58">
        <v>64761500</v>
      </c>
      <c r="E8" s="59">
        <v>64761500</v>
      </c>
      <c r="F8" s="59">
        <v>18003765</v>
      </c>
      <c r="G8" s="59">
        <v>113762</v>
      </c>
      <c r="H8" s="59">
        <v>119117</v>
      </c>
      <c r="I8" s="59">
        <v>18236644</v>
      </c>
      <c r="J8" s="59">
        <v>477690</v>
      </c>
      <c r="K8" s="59">
        <v>550511</v>
      </c>
      <c r="L8" s="59">
        <v>12921118</v>
      </c>
      <c r="M8" s="59">
        <v>13949319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32185963</v>
      </c>
      <c r="W8" s="59">
        <v>32521002</v>
      </c>
      <c r="X8" s="59">
        <v>-335039</v>
      </c>
      <c r="Y8" s="60">
        <v>-1.03</v>
      </c>
      <c r="Z8" s="61">
        <v>64761500</v>
      </c>
    </row>
    <row r="9" spans="1:26" ht="13.5">
      <c r="A9" s="57" t="s">
        <v>35</v>
      </c>
      <c r="B9" s="18">
        <v>1057033</v>
      </c>
      <c r="C9" s="18">
        <v>0</v>
      </c>
      <c r="D9" s="58">
        <v>506543</v>
      </c>
      <c r="E9" s="59">
        <v>506543</v>
      </c>
      <c r="F9" s="59">
        <v>131774</v>
      </c>
      <c r="G9" s="59">
        <v>145766</v>
      </c>
      <c r="H9" s="59">
        <v>99670</v>
      </c>
      <c r="I9" s="59">
        <v>377210</v>
      </c>
      <c r="J9" s="59">
        <v>101169</v>
      </c>
      <c r="K9" s="59">
        <v>101987</v>
      </c>
      <c r="L9" s="59">
        <v>98834</v>
      </c>
      <c r="M9" s="59">
        <v>301990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679200</v>
      </c>
      <c r="W9" s="59">
        <v>253272</v>
      </c>
      <c r="X9" s="59">
        <v>425928</v>
      </c>
      <c r="Y9" s="60">
        <v>168.17</v>
      </c>
      <c r="Z9" s="61">
        <v>506543</v>
      </c>
    </row>
    <row r="10" spans="1:26" ht="25.5">
      <c r="A10" s="62" t="s">
        <v>98</v>
      </c>
      <c r="B10" s="63">
        <f>SUM(B5:B9)</f>
        <v>60843954</v>
      </c>
      <c r="C10" s="63">
        <f>SUM(C5:C9)</f>
        <v>0</v>
      </c>
      <c r="D10" s="64">
        <f aca="true" t="shared" si="0" ref="D10:Z10">SUM(D5:D9)</f>
        <v>65268043</v>
      </c>
      <c r="E10" s="65">
        <f t="shared" si="0"/>
        <v>65268043</v>
      </c>
      <c r="F10" s="65">
        <f t="shared" si="0"/>
        <v>18156250</v>
      </c>
      <c r="G10" s="65">
        <f t="shared" si="0"/>
        <v>319829</v>
      </c>
      <c r="H10" s="65">
        <f t="shared" si="0"/>
        <v>267815</v>
      </c>
      <c r="I10" s="65">
        <f t="shared" si="0"/>
        <v>18743894</v>
      </c>
      <c r="J10" s="65">
        <f t="shared" si="0"/>
        <v>609911</v>
      </c>
      <c r="K10" s="65">
        <f t="shared" si="0"/>
        <v>662664</v>
      </c>
      <c r="L10" s="65">
        <f t="shared" si="0"/>
        <v>13048090</v>
      </c>
      <c r="M10" s="65">
        <f t="shared" si="0"/>
        <v>14320665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33064559</v>
      </c>
      <c r="W10" s="65">
        <f t="shared" si="0"/>
        <v>32774274</v>
      </c>
      <c r="X10" s="65">
        <f t="shared" si="0"/>
        <v>290285</v>
      </c>
      <c r="Y10" s="66">
        <f>+IF(W10&lt;&gt;0,(X10/W10)*100,0)</f>
        <v>0.8857099321254225</v>
      </c>
      <c r="Z10" s="67">
        <f t="shared" si="0"/>
        <v>65268043</v>
      </c>
    </row>
    <row r="11" spans="1:26" ht="13.5">
      <c r="A11" s="57" t="s">
        <v>36</v>
      </c>
      <c r="B11" s="18">
        <v>39451436</v>
      </c>
      <c r="C11" s="18">
        <v>0</v>
      </c>
      <c r="D11" s="58">
        <v>42370383</v>
      </c>
      <c r="E11" s="59">
        <v>42370383</v>
      </c>
      <c r="F11" s="59">
        <v>3010966</v>
      </c>
      <c r="G11" s="59">
        <v>3671058</v>
      </c>
      <c r="H11" s="59">
        <v>3183244</v>
      </c>
      <c r="I11" s="59">
        <v>9865268</v>
      </c>
      <c r="J11" s="59">
        <v>3310071</v>
      </c>
      <c r="K11" s="59">
        <v>3228384</v>
      </c>
      <c r="L11" s="59">
        <v>3239297</v>
      </c>
      <c r="M11" s="59">
        <v>9777752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19643020</v>
      </c>
      <c r="W11" s="59">
        <v>21185190</v>
      </c>
      <c r="X11" s="59">
        <v>-1542170</v>
      </c>
      <c r="Y11" s="60">
        <v>-7.28</v>
      </c>
      <c r="Z11" s="61">
        <v>42370383</v>
      </c>
    </row>
    <row r="12" spans="1:26" ht="13.5">
      <c r="A12" s="57" t="s">
        <v>37</v>
      </c>
      <c r="B12" s="18">
        <v>4496093</v>
      </c>
      <c r="C12" s="18">
        <v>0</v>
      </c>
      <c r="D12" s="58">
        <v>4316949</v>
      </c>
      <c r="E12" s="59">
        <v>4316949</v>
      </c>
      <c r="F12" s="59">
        <v>376277</v>
      </c>
      <c r="G12" s="59">
        <v>380319</v>
      </c>
      <c r="H12" s="59">
        <v>376394</v>
      </c>
      <c r="I12" s="59">
        <v>1132990</v>
      </c>
      <c r="J12" s="59">
        <v>376180</v>
      </c>
      <c r="K12" s="59">
        <v>376258</v>
      </c>
      <c r="L12" s="59">
        <v>376383</v>
      </c>
      <c r="M12" s="59">
        <v>1128821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2261811</v>
      </c>
      <c r="W12" s="59">
        <v>2158476</v>
      </c>
      <c r="X12" s="59">
        <v>103335</v>
      </c>
      <c r="Y12" s="60">
        <v>4.79</v>
      </c>
      <c r="Z12" s="61">
        <v>4316949</v>
      </c>
    </row>
    <row r="13" spans="1:26" ht="13.5">
      <c r="A13" s="57" t="s">
        <v>99</v>
      </c>
      <c r="B13" s="18">
        <v>2404726</v>
      </c>
      <c r="C13" s="18">
        <v>0</v>
      </c>
      <c r="D13" s="58">
        <v>1652450</v>
      </c>
      <c r="E13" s="59">
        <v>1652450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826224</v>
      </c>
      <c r="X13" s="59">
        <v>-826224</v>
      </c>
      <c r="Y13" s="60">
        <v>-100</v>
      </c>
      <c r="Z13" s="61">
        <v>1652450</v>
      </c>
    </row>
    <row r="14" spans="1:26" ht="13.5">
      <c r="A14" s="57" t="s">
        <v>38</v>
      </c>
      <c r="B14" s="18">
        <v>357041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10025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13066520</v>
      </c>
      <c r="C17" s="18">
        <v>0</v>
      </c>
      <c r="D17" s="58">
        <v>16928261</v>
      </c>
      <c r="E17" s="59">
        <v>16928261</v>
      </c>
      <c r="F17" s="59">
        <v>1400338</v>
      </c>
      <c r="G17" s="59">
        <v>123240</v>
      </c>
      <c r="H17" s="59">
        <v>358386</v>
      </c>
      <c r="I17" s="59">
        <v>1881964</v>
      </c>
      <c r="J17" s="59">
        <v>364593</v>
      </c>
      <c r="K17" s="59">
        <v>929118</v>
      </c>
      <c r="L17" s="59">
        <v>258453</v>
      </c>
      <c r="M17" s="59">
        <v>1552164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3434128</v>
      </c>
      <c r="W17" s="59">
        <v>8464134</v>
      </c>
      <c r="X17" s="59">
        <v>-5030006</v>
      </c>
      <c r="Y17" s="60">
        <v>-59.43</v>
      </c>
      <c r="Z17" s="61">
        <v>16928261</v>
      </c>
    </row>
    <row r="18" spans="1:26" ht="13.5">
      <c r="A18" s="69" t="s">
        <v>42</v>
      </c>
      <c r="B18" s="70">
        <f>SUM(B11:B17)</f>
        <v>59785841</v>
      </c>
      <c r="C18" s="70">
        <f>SUM(C11:C17)</f>
        <v>0</v>
      </c>
      <c r="D18" s="71">
        <f aca="true" t="shared" si="1" ref="D18:Z18">SUM(D11:D17)</f>
        <v>65268043</v>
      </c>
      <c r="E18" s="72">
        <f t="shared" si="1"/>
        <v>65268043</v>
      </c>
      <c r="F18" s="72">
        <f t="shared" si="1"/>
        <v>4787581</v>
      </c>
      <c r="G18" s="72">
        <f t="shared" si="1"/>
        <v>4174617</v>
      </c>
      <c r="H18" s="72">
        <f t="shared" si="1"/>
        <v>3918024</v>
      </c>
      <c r="I18" s="72">
        <f t="shared" si="1"/>
        <v>12880222</v>
      </c>
      <c r="J18" s="72">
        <f t="shared" si="1"/>
        <v>4050844</v>
      </c>
      <c r="K18" s="72">
        <f t="shared" si="1"/>
        <v>4533760</v>
      </c>
      <c r="L18" s="72">
        <f t="shared" si="1"/>
        <v>3874133</v>
      </c>
      <c r="M18" s="72">
        <f t="shared" si="1"/>
        <v>12458737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25338959</v>
      </c>
      <c r="W18" s="72">
        <f t="shared" si="1"/>
        <v>32634024</v>
      </c>
      <c r="X18" s="72">
        <f t="shared" si="1"/>
        <v>-7295065</v>
      </c>
      <c r="Y18" s="66">
        <f>+IF(W18&lt;&gt;0,(X18/W18)*100,0)</f>
        <v>-22.35416937856024</v>
      </c>
      <c r="Z18" s="73">
        <f t="shared" si="1"/>
        <v>65268043</v>
      </c>
    </row>
    <row r="19" spans="1:26" ht="13.5">
      <c r="A19" s="69" t="s">
        <v>43</v>
      </c>
      <c r="B19" s="74">
        <f>+B10-B18</f>
        <v>1058113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13368669</v>
      </c>
      <c r="G19" s="76">
        <f t="shared" si="2"/>
        <v>-3854788</v>
      </c>
      <c r="H19" s="76">
        <f t="shared" si="2"/>
        <v>-3650209</v>
      </c>
      <c r="I19" s="76">
        <f t="shared" si="2"/>
        <v>5863672</v>
      </c>
      <c r="J19" s="76">
        <f t="shared" si="2"/>
        <v>-3440933</v>
      </c>
      <c r="K19" s="76">
        <f t="shared" si="2"/>
        <v>-3871096</v>
      </c>
      <c r="L19" s="76">
        <f t="shared" si="2"/>
        <v>9173957</v>
      </c>
      <c r="M19" s="76">
        <f t="shared" si="2"/>
        <v>1861928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7725600</v>
      </c>
      <c r="W19" s="76">
        <f>IF(E10=E18,0,W10-W18)</f>
        <v>0</v>
      </c>
      <c r="X19" s="76">
        <f t="shared" si="2"/>
        <v>7585350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-140250</v>
      </c>
      <c r="X20" s="59">
        <v>140250</v>
      </c>
      <c r="Y20" s="60">
        <v>-100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1058113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13368669</v>
      </c>
      <c r="G22" s="87">
        <f t="shared" si="3"/>
        <v>-3854788</v>
      </c>
      <c r="H22" s="87">
        <f t="shared" si="3"/>
        <v>-3650209</v>
      </c>
      <c r="I22" s="87">
        <f t="shared" si="3"/>
        <v>5863672</v>
      </c>
      <c r="J22" s="87">
        <f t="shared" si="3"/>
        <v>-3440933</v>
      </c>
      <c r="K22" s="87">
        <f t="shared" si="3"/>
        <v>-3871096</v>
      </c>
      <c r="L22" s="87">
        <f t="shared" si="3"/>
        <v>9173957</v>
      </c>
      <c r="M22" s="87">
        <f t="shared" si="3"/>
        <v>1861928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7725600</v>
      </c>
      <c r="W22" s="87">
        <f t="shared" si="3"/>
        <v>-140250</v>
      </c>
      <c r="X22" s="87">
        <f t="shared" si="3"/>
        <v>7725600</v>
      </c>
      <c r="Y22" s="88">
        <f>+IF(W22&lt;&gt;0,(X22/W22)*100,0)</f>
        <v>-5508.449197860963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1058113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13368669</v>
      </c>
      <c r="G24" s="76">
        <f t="shared" si="4"/>
        <v>-3854788</v>
      </c>
      <c r="H24" s="76">
        <f t="shared" si="4"/>
        <v>-3650209</v>
      </c>
      <c r="I24" s="76">
        <f t="shared" si="4"/>
        <v>5863672</v>
      </c>
      <c r="J24" s="76">
        <f t="shared" si="4"/>
        <v>-3440933</v>
      </c>
      <c r="K24" s="76">
        <f t="shared" si="4"/>
        <v>-3871096</v>
      </c>
      <c r="L24" s="76">
        <f t="shared" si="4"/>
        <v>9173957</v>
      </c>
      <c r="M24" s="76">
        <f t="shared" si="4"/>
        <v>1861928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7725600</v>
      </c>
      <c r="W24" s="76">
        <f t="shared" si="4"/>
        <v>-140250</v>
      </c>
      <c r="X24" s="76">
        <f t="shared" si="4"/>
        <v>7725600</v>
      </c>
      <c r="Y24" s="77">
        <f>+IF(W24&lt;&gt;0,(X24/W24)*100,0)</f>
        <v>-5508.449197860963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1373402</v>
      </c>
      <c r="C27" s="21">
        <v>0</v>
      </c>
      <c r="D27" s="98">
        <v>280500</v>
      </c>
      <c r="E27" s="99">
        <v>280500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140250</v>
      </c>
      <c r="X27" s="99">
        <v>-140250</v>
      </c>
      <c r="Y27" s="100">
        <v>-100</v>
      </c>
      <c r="Z27" s="101">
        <v>280500</v>
      </c>
    </row>
    <row r="28" spans="1:26" ht="13.5">
      <c r="A28" s="102" t="s">
        <v>44</v>
      </c>
      <c r="B28" s="18">
        <v>1373402</v>
      </c>
      <c r="C28" s="18">
        <v>0</v>
      </c>
      <c r="D28" s="58">
        <v>280500</v>
      </c>
      <c r="E28" s="59">
        <v>280500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140250</v>
      </c>
      <c r="X28" s="59">
        <v>-140250</v>
      </c>
      <c r="Y28" s="60">
        <v>-100</v>
      </c>
      <c r="Z28" s="61">
        <v>280500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1373402</v>
      </c>
      <c r="C32" s="21">
        <f>SUM(C28:C31)</f>
        <v>0</v>
      </c>
      <c r="D32" s="98">
        <f aca="true" t="shared" si="5" ref="D32:Z32">SUM(D28:D31)</f>
        <v>280500</v>
      </c>
      <c r="E32" s="99">
        <f t="shared" si="5"/>
        <v>280500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140250</v>
      </c>
      <c r="X32" s="99">
        <f t="shared" si="5"/>
        <v>-140250</v>
      </c>
      <c r="Y32" s="100">
        <f>+IF(W32&lt;&gt;0,(X32/W32)*100,0)</f>
        <v>-100</v>
      </c>
      <c r="Z32" s="101">
        <f t="shared" si="5"/>
        <v>280500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5773823</v>
      </c>
      <c r="C35" s="18">
        <v>0</v>
      </c>
      <c r="D35" s="58">
        <v>4010000</v>
      </c>
      <c r="E35" s="59">
        <v>4010000</v>
      </c>
      <c r="F35" s="59">
        <v>18822509</v>
      </c>
      <c r="G35" s="59">
        <v>17903591</v>
      </c>
      <c r="H35" s="59">
        <v>13412268</v>
      </c>
      <c r="I35" s="59">
        <v>13412268</v>
      </c>
      <c r="J35" s="59">
        <v>9956208</v>
      </c>
      <c r="K35" s="59">
        <v>4613348</v>
      </c>
      <c r="L35" s="59">
        <v>11340579</v>
      </c>
      <c r="M35" s="59">
        <v>11340579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11340579</v>
      </c>
      <c r="W35" s="59">
        <v>2005000</v>
      </c>
      <c r="X35" s="59">
        <v>9335579</v>
      </c>
      <c r="Y35" s="60">
        <v>465.61</v>
      </c>
      <c r="Z35" s="61">
        <v>4010000</v>
      </c>
    </row>
    <row r="36" spans="1:26" ht="13.5">
      <c r="A36" s="57" t="s">
        <v>53</v>
      </c>
      <c r="B36" s="18">
        <v>15967257</v>
      </c>
      <c r="C36" s="18">
        <v>0</v>
      </c>
      <c r="D36" s="58">
        <v>18257098</v>
      </c>
      <c r="E36" s="59">
        <v>18257098</v>
      </c>
      <c r="F36" s="59">
        <v>17310383</v>
      </c>
      <c r="G36" s="59">
        <v>15747526</v>
      </c>
      <c r="H36" s="59">
        <v>14794652</v>
      </c>
      <c r="I36" s="59">
        <v>14794652</v>
      </c>
      <c r="J36" s="59">
        <v>14391595</v>
      </c>
      <c r="K36" s="59">
        <v>16373064</v>
      </c>
      <c r="L36" s="59">
        <v>16373064</v>
      </c>
      <c r="M36" s="59">
        <v>16373064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16373064</v>
      </c>
      <c r="W36" s="59">
        <v>9128549</v>
      </c>
      <c r="X36" s="59">
        <v>7244515</v>
      </c>
      <c r="Y36" s="60">
        <v>79.36</v>
      </c>
      <c r="Z36" s="61">
        <v>18257098</v>
      </c>
    </row>
    <row r="37" spans="1:26" ht="13.5">
      <c r="A37" s="57" t="s">
        <v>54</v>
      </c>
      <c r="B37" s="18">
        <v>16178695</v>
      </c>
      <c r="C37" s="18">
        <v>0</v>
      </c>
      <c r="D37" s="58">
        <v>13159489</v>
      </c>
      <c r="E37" s="59">
        <v>13159489</v>
      </c>
      <c r="F37" s="59">
        <v>25356143</v>
      </c>
      <c r="G37" s="59">
        <v>29574888</v>
      </c>
      <c r="H37" s="59">
        <v>23024376</v>
      </c>
      <c r="I37" s="59">
        <v>23024376</v>
      </c>
      <c r="J37" s="59">
        <v>22596930</v>
      </c>
      <c r="K37" s="59">
        <v>21849656</v>
      </c>
      <c r="L37" s="59">
        <v>19402930</v>
      </c>
      <c r="M37" s="59">
        <v>19402930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19402930</v>
      </c>
      <c r="W37" s="59">
        <v>6579745</v>
      </c>
      <c r="X37" s="59">
        <v>12823185</v>
      </c>
      <c r="Y37" s="60">
        <v>194.89</v>
      </c>
      <c r="Z37" s="61">
        <v>13159489</v>
      </c>
    </row>
    <row r="38" spans="1:26" ht="13.5">
      <c r="A38" s="57" t="s">
        <v>55</v>
      </c>
      <c r="B38" s="18">
        <v>1583155</v>
      </c>
      <c r="C38" s="18">
        <v>0</v>
      </c>
      <c r="D38" s="58">
        <v>2000000</v>
      </c>
      <c r="E38" s="59">
        <v>2000000</v>
      </c>
      <c r="F38" s="59">
        <v>0</v>
      </c>
      <c r="G38" s="59">
        <v>0</v>
      </c>
      <c r="H38" s="59">
        <v>0</v>
      </c>
      <c r="I38" s="59">
        <v>0</v>
      </c>
      <c r="J38" s="59">
        <v>6421916</v>
      </c>
      <c r="K38" s="59">
        <v>5221289</v>
      </c>
      <c r="L38" s="59">
        <v>5221289</v>
      </c>
      <c r="M38" s="59">
        <v>5221289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5221289</v>
      </c>
      <c r="W38" s="59">
        <v>1000000</v>
      </c>
      <c r="X38" s="59">
        <v>4221289</v>
      </c>
      <c r="Y38" s="60">
        <v>422.13</v>
      </c>
      <c r="Z38" s="61">
        <v>2000000</v>
      </c>
    </row>
    <row r="39" spans="1:26" ht="13.5">
      <c r="A39" s="57" t="s">
        <v>56</v>
      </c>
      <c r="B39" s="18">
        <v>3979230</v>
      </c>
      <c r="C39" s="18">
        <v>0</v>
      </c>
      <c r="D39" s="58">
        <v>7107609</v>
      </c>
      <c r="E39" s="59">
        <v>7107609</v>
      </c>
      <c r="F39" s="59">
        <v>10776749</v>
      </c>
      <c r="G39" s="59">
        <v>4076229</v>
      </c>
      <c r="H39" s="59">
        <v>5182544</v>
      </c>
      <c r="I39" s="59">
        <v>5182544</v>
      </c>
      <c r="J39" s="59">
        <v>-4671043</v>
      </c>
      <c r="K39" s="59">
        <v>-6084533</v>
      </c>
      <c r="L39" s="59">
        <v>3089424</v>
      </c>
      <c r="M39" s="59">
        <v>3089424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3089424</v>
      </c>
      <c r="W39" s="59">
        <v>3553805</v>
      </c>
      <c r="X39" s="59">
        <v>-464381</v>
      </c>
      <c r="Y39" s="60">
        <v>-13.07</v>
      </c>
      <c r="Z39" s="61">
        <v>7107609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3096416</v>
      </c>
      <c r="C42" s="18">
        <v>0</v>
      </c>
      <c r="D42" s="58">
        <v>280512</v>
      </c>
      <c r="E42" s="59">
        <v>280512</v>
      </c>
      <c r="F42" s="59">
        <v>11413083</v>
      </c>
      <c r="G42" s="59">
        <v>-2388768</v>
      </c>
      <c r="H42" s="59">
        <v>-4109439</v>
      </c>
      <c r="I42" s="59">
        <v>4914876</v>
      </c>
      <c r="J42" s="59">
        <v>-4299127</v>
      </c>
      <c r="K42" s="59">
        <v>-4046300</v>
      </c>
      <c r="L42" s="59">
        <v>6575791</v>
      </c>
      <c r="M42" s="59">
        <v>-1769636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3145240</v>
      </c>
      <c r="W42" s="59">
        <v>140256</v>
      </c>
      <c r="X42" s="59">
        <v>3004984</v>
      </c>
      <c r="Y42" s="60">
        <v>2142.5</v>
      </c>
      <c r="Z42" s="61">
        <v>280512</v>
      </c>
    </row>
    <row r="43" spans="1:26" ht="13.5">
      <c r="A43" s="57" t="s">
        <v>59</v>
      </c>
      <c r="B43" s="18">
        <v>-1635302</v>
      </c>
      <c r="C43" s="18">
        <v>0</v>
      </c>
      <c r="D43" s="58">
        <v>-280500</v>
      </c>
      <c r="E43" s="59">
        <v>-280500</v>
      </c>
      <c r="F43" s="59">
        <v>-10000000</v>
      </c>
      <c r="G43" s="59">
        <v>0</v>
      </c>
      <c r="H43" s="59">
        <v>3000000</v>
      </c>
      <c r="I43" s="59">
        <v>-7000000</v>
      </c>
      <c r="J43" s="59">
        <v>4100000</v>
      </c>
      <c r="K43" s="59">
        <v>3000000</v>
      </c>
      <c r="L43" s="59">
        <v>-6000000</v>
      </c>
      <c r="M43" s="59">
        <v>1100000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-5900000</v>
      </c>
      <c r="W43" s="59">
        <v>-140250</v>
      </c>
      <c r="X43" s="59">
        <v>-5759750</v>
      </c>
      <c r="Y43" s="60">
        <v>4106.77</v>
      </c>
      <c r="Z43" s="61">
        <v>-280500</v>
      </c>
    </row>
    <row r="44" spans="1:26" ht="13.5">
      <c r="A44" s="57" t="s">
        <v>60</v>
      </c>
      <c r="B44" s="18">
        <v>-440904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2908908</v>
      </c>
      <c r="C45" s="21">
        <v>0</v>
      </c>
      <c r="D45" s="98">
        <v>12</v>
      </c>
      <c r="E45" s="99">
        <v>12</v>
      </c>
      <c r="F45" s="99">
        <v>4235513</v>
      </c>
      <c r="G45" s="99">
        <v>1846745</v>
      </c>
      <c r="H45" s="99">
        <v>737306</v>
      </c>
      <c r="I45" s="99">
        <v>737306</v>
      </c>
      <c r="J45" s="99">
        <v>538179</v>
      </c>
      <c r="K45" s="99">
        <v>-508121</v>
      </c>
      <c r="L45" s="99">
        <v>67670</v>
      </c>
      <c r="M45" s="99">
        <v>67670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67670</v>
      </c>
      <c r="W45" s="99">
        <v>6</v>
      </c>
      <c r="X45" s="99">
        <v>67664</v>
      </c>
      <c r="Y45" s="100">
        <v>1127733.33</v>
      </c>
      <c r="Z45" s="101">
        <v>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99810</v>
      </c>
      <c r="C49" s="51">
        <v>0</v>
      </c>
      <c r="D49" s="128">
        <v>0</v>
      </c>
      <c r="E49" s="53">
        <v>149136</v>
      </c>
      <c r="F49" s="53">
        <v>0</v>
      </c>
      <c r="G49" s="53">
        <v>0</v>
      </c>
      <c r="H49" s="53">
        <v>0</v>
      </c>
      <c r="I49" s="53">
        <v>333590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156667</v>
      </c>
      <c r="W49" s="53">
        <v>2114939</v>
      </c>
      <c r="X49" s="53">
        <v>0</v>
      </c>
      <c r="Y49" s="53">
        <v>2854142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10257</v>
      </c>
      <c r="C51" s="51">
        <v>0</v>
      </c>
      <c r="D51" s="128">
        <v>990480</v>
      </c>
      <c r="E51" s="53">
        <v>1166100</v>
      </c>
      <c r="F51" s="53">
        <v>0</v>
      </c>
      <c r="G51" s="53">
        <v>0</v>
      </c>
      <c r="H51" s="53">
        <v>0</v>
      </c>
      <c r="I51" s="53">
        <v>772767</v>
      </c>
      <c r="J51" s="53">
        <v>0</v>
      </c>
      <c r="K51" s="53">
        <v>0</v>
      </c>
      <c r="L51" s="53">
        <v>0</v>
      </c>
      <c r="M51" s="53">
        <v>153777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461203</v>
      </c>
      <c r="W51" s="53">
        <v>21514</v>
      </c>
      <c r="X51" s="53">
        <v>2790778</v>
      </c>
      <c r="Y51" s="53">
        <v>6366876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146939</v>
      </c>
      <c r="C67" s="23"/>
      <c r="D67" s="24"/>
      <c r="E67" s="25"/>
      <c r="F67" s="25">
        <v>91552</v>
      </c>
      <c r="G67" s="25">
        <v>47249</v>
      </c>
      <c r="H67" s="25">
        <v>48647</v>
      </c>
      <c r="I67" s="25">
        <v>187448</v>
      </c>
      <c r="J67" s="25">
        <v>55547</v>
      </c>
      <c r="K67" s="25">
        <v>58996</v>
      </c>
      <c r="L67" s="25">
        <v>58564</v>
      </c>
      <c r="M67" s="25">
        <v>173107</v>
      </c>
      <c r="N67" s="25"/>
      <c r="O67" s="25"/>
      <c r="P67" s="25"/>
      <c r="Q67" s="25"/>
      <c r="R67" s="25"/>
      <c r="S67" s="25"/>
      <c r="T67" s="25"/>
      <c r="U67" s="25"/>
      <c r="V67" s="25">
        <v>360555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146939</v>
      </c>
      <c r="C75" s="27"/>
      <c r="D75" s="28"/>
      <c r="E75" s="29"/>
      <c r="F75" s="29">
        <v>91552</v>
      </c>
      <c r="G75" s="29">
        <v>47249</v>
      </c>
      <c r="H75" s="29">
        <v>48647</v>
      </c>
      <c r="I75" s="29">
        <v>187448</v>
      </c>
      <c r="J75" s="29">
        <v>55547</v>
      </c>
      <c r="K75" s="29">
        <v>58996</v>
      </c>
      <c r="L75" s="29">
        <v>58564</v>
      </c>
      <c r="M75" s="29">
        <v>173107</v>
      </c>
      <c r="N75" s="29"/>
      <c r="O75" s="29"/>
      <c r="P75" s="29"/>
      <c r="Q75" s="29"/>
      <c r="R75" s="29"/>
      <c r="S75" s="29"/>
      <c r="T75" s="29"/>
      <c r="U75" s="29"/>
      <c r="V75" s="29">
        <v>360555</v>
      </c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44450000</v>
      </c>
      <c r="E5" s="59">
        <v>44450000</v>
      </c>
      <c r="F5" s="59">
        <v>5490476</v>
      </c>
      <c r="G5" s="59">
        <v>7656182</v>
      </c>
      <c r="H5" s="59">
        <v>7564424</v>
      </c>
      <c r="I5" s="59">
        <v>20711082</v>
      </c>
      <c r="J5" s="59">
        <v>5482152</v>
      </c>
      <c r="K5" s="59">
        <v>5495032</v>
      </c>
      <c r="L5" s="59">
        <v>5495495</v>
      </c>
      <c r="M5" s="59">
        <v>16472679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37183761</v>
      </c>
      <c r="W5" s="59">
        <v>16446642</v>
      </c>
      <c r="X5" s="59">
        <v>20737119</v>
      </c>
      <c r="Y5" s="60">
        <v>126.09</v>
      </c>
      <c r="Z5" s="61">
        <v>44450000</v>
      </c>
    </row>
    <row r="6" spans="1:26" ht="13.5">
      <c r="A6" s="57" t="s">
        <v>32</v>
      </c>
      <c r="B6" s="18">
        <v>0</v>
      </c>
      <c r="C6" s="18">
        <v>0</v>
      </c>
      <c r="D6" s="58">
        <v>113112000</v>
      </c>
      <c r="E6" s="59">
        <v>113112000</v>
      </c>
      <c r="F6" s="59">
        <v>7037214</v>
      </c>
      <c r="G6" s="59">
        <v>7630672</v>
      </c>
      <c r="H6" s="59">
        <v>8371531</v>
      </c>
      <c r="I6" s="59">
        <v>23039417</v>
      </c>
      <c r="J6" s="59">
        <v>7837291</v>
      </c>
      <c r="K6" s="59">
        <v>7987388</v>
      </c>
      <c r="L6" s="59">
        <v>7016728</v>
      </c>
      <c r="M6" s="59">
        <v>22841407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45880824</v>
      </c>
      <c r="W6" s="59">
        <v>47319262</v>
      </c>
      <c r="X6" s="59">
        <v>-1438438</v>
      </c>
      <c r="Y6" s="60">
        <v>-3.04</v>
      </c>
      <c r="Z6" s="61">
        <v>113112000</v>
      </c>
    </row>
    <row r="7" spans="1:26" ht="13.5">
      <c r="A7" s="57" t="s">
        <v>33</v>
      </c>
      <c r="B7" s="18">
        <v>0</v>
      </c>
      <c r="C7" s="18">
        <v>0</v>
      </c>
      <c r="D7" s="58">
        <v>593892</v>
      </c>
      <c r="E7" s="59">
        <v>593892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335700</v>
      </c>
      <c r="X7" s="59">
        <v>-335700</v>
      </c>
      <c r="Y7" s="60">
        <v>-100</v>
      </c>
      <c r="Z7" s="61">
        <v>593892</v>
      </c>
    </row>
    <row r="8" spans="1:26" ht="13.5">
      <c r="A8" s="57" t="s">
        <v>34</v>
      </c>
      <c r="B8" s="18">
        <v>0</v>
      </c>
      <c r="C8" s="18">
        <v>0</v>
      </c>
      <c r="D8" s="58">
        <v>110412098</v>
      </c>
      <c r="E8" s="59">
        <v>110412098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73379666</v>
      </c>
      <c r="X8" s="59">
        <v>-73379666</v>
      </c>
      <c r="Y8" s="60">
        <v>-100</v>
      </c>
      <c r="Z8" s="61">
        <v>110412098</v>
      </c>
    </row>
    <row r="9" spans="1:26" ht="13.5">
      <c r="A9" s="57" t="s">
        <v>35</v>
      </c>
      <c r="B9" s="18">
        <v>0</v>
      </c>
      <c r="C9" s="18">
        <v>0</v>
      </c>
      <c r="D9" s="58">
        <v>5843232</v>
      </c>
      <c r="E9" s="59">
        <v>5843232</v>
      </c>
      <c r="F9" s="59">
        <v>31714</v>
      </c>
      <c r="G9" s="59">
        <v>46090</v>
      </c>
      <c r="H9" s="59">
        <v>44609</v>
      </c>
      <c r="I9" s="59">
        <v>122413</v>
      </c>
      <c r="J9" s="59">
        <v>12432</v>
      </c>
      <c r="K9" s="59">
        <v>17683</v>
      </c>
      <c r="L9" s="59">
        <v>17683</v>
      </c>
      <c r="M9" s="59">
        <v>47798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170211</v>
      </c>
      <c r="W9" s="59">
        <v>3084164</v>
      </c>
      <c r="X9" s="59">
        <v>-2913953</v>
      </c>
      <c r="Y9" s="60">
        <v>-94.48</v>
      </c>
      <c r="Z9" s="61">
        <v>5843232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274411222</v>
      </c>
      <c r="E10" s="65">
        <f t="shared" si="0"/>
        <v>274411222</v>
      </c>
      <c r="F10" s="65">
        <f t="shared" si="0"/>
        <v>12559404</v>
      </c>
      <c r="G10" s="65">
        <f t="shared" si="0"/>
        <v>15332944</v>
      </c>
      <c r="H10" s="65">
        <f t="shared" si="0"/>
        <v>15980564</v>
      </c>
      <c r="I10" s="65">
        <f t="shared" si="0"/>
        <v>43872912</v>
      </c>
      <c r="J10" s="65">
        <f t="shared" si="0"/>
        <v>13331875</v>
      </c>
      <c r="K10" s="65">
        <f t="shared" si="0"/>
        <v>13500103</v>
      </c>
      <c r="L10" s="65">
        <f t="shared" si="0"/>
        <v>12529906</v>
      </c>
      <c r="M10" s="65">
        <f t="shared" si="0"/>
        <v>39361884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83234796</v>
      </c>
      <c r="W10" s="65">
        <f t="shared" si="0"/>
        <v>140565434</v>
      </c>
      <c r="X10" s="65">
        <f t="shared" si="0"/>
        <v>-57330638</v>
      </c>
      <c r="Y10" s="66">
        <f>+IF(W10&lt;&gt;0,(X10/W10)*100,0)</f>
        <v>-40.78572972641339</v>
      </c>
      <c r="Z10" s="67">
        <f t="shared" si="0"/>
        <v>274411222</v>
      </c>
    </row>
    <row r="11" spans="1:26" ht="13.5">
      <c r="A11" s="57" t="s">
        <v>36</v>
      </c>
      <c r="B11" s="18">
        <v>0</v>
      </c>
      <c r="C11" s="18">
        <v>0</v>
      </c>
      <c r="D11" s="58">
        <v>94017000</v>
      </c>
      <c r="E11" s="59">
        <v>94017000</v>
      </c>
      <c r="F11" s="59">
        <v>0</v>
      </c>
      <c r="G11" s="59">
        <v>7663925</v>
      </c>
      <c r="H11" s="59">
        <v>0</v>
      </c>
      <c r="I11" s="59">
        <v>7663925</v>
      </c>
      <c r="J11" s="59">
        <v>4653</v>
      </c>
      <c r="K11" s="59">
        <v>0</v>
      </c>
      <c r="L11" s="59">
        <v>0</v>
      </c>
      <c r="M11" s="59">
        <v>4653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7668578</v>
      </c>
      <c r="W11" s="59">
        <v>48709726</v>
      </c>
      <c r="X11" s="59">
        <v>-41041148</v>
      </c>
      <c r="Y11" s="60">
        <v>-84.26</v>
      </c>
      <c r="Z11" s="61">
        <v>94017000</v>
      </c>
    </row>
    <row r="12" spans="1:26" ht="13.5">
      <c r="A12" s="57" t="s">
        <v>37</v>
      </c>
      <c r="B12" s="18">
        <v>0</v>
      </c>
      <c r="C12" s="18">
        <v>0</v>
      </c>
      <c r="D12" s="58">
        <v>7258329</v>
      </c>
      <c r="E12" s="59">
        <v>7258329</v>
      </c>
      <c r="F12" s="59">
        <v>0</v>
      </c>
      <c r="G12" s="59">
        <v>5700</v>
      </c>
      <c r="H12" s="59">
        <v>0</v>
      </c>
      <c r="I12" s="59">
        <v>5700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5700</v>
      </c>
      <c r="W12" s="59">
        <v>3686446</v>
      </c>
      <c r="X12" s="59">
        <v>-3680746</v>
      </c>
      <c r="Y12" s="60">
        <v>-99.85</v>
      </c>
      <c r="Z12" s="61">
        <v>7258329</v>
      </c>
    </row>
    <row r="13" spans="1:26" ht="13.5">
      <c r="A13" s="57" t="s">
        <v>99</v>
      </c>
      <c r="B13" s="18">
        <v>0</v>
      </c>
      <c r="C13" s="18">
        <v>0</v>
      </c>
      <c r="D13" s="58">
        <v>27940000</v>
      </c>
      <c r="E13" s="59">
        <v>27940000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27940000</v>
      </c>
    </row>
    <row r="14" spans="1:26" ht="13.5">
      <c r="A14" s="57" t="s">
        <v>38</v>
      </c>
      <c r="B14" s="18">
        <v>0</v>
      </c>
      <c r="C14" s="18">
        <v>0</v>
      </c>
      <c r="D14" s="58">
        <v>1406000</v>
      </c>
      <c r="E14" s="59">
        <v>1406000</v>
      </c>
      <c r="F14" s="59">
        <v>0</v>
      </c>
      <c r="G14" s="59">
        <v>0</v>
      </c>
      <c r="H14" s="59">
        <v>85122</v>
      </c>
      <c r="I14" s="59">
        <v>85122</v>
      </c>
      <c r="J14" s="59">
        <v>66748</v>
      </c>
      <c r="K14" s="59">
        <v>0</v>
      </c>
      <c r="L14" s="59">
        <v>0</v>
      </c>
      <c r="M14" s="59">
        <v>66748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151870</v>
      </c>
      <c r="W14" s="59">
        <v>787805</v>
      </c>
      <c r="X14" s="59">
        <v>-635935</v>
      </c>
      <c r="Y14" s="60">
        <v>-80.72</v>
      </c>
      <c r="Z14" s="61">
        <v>1406000</v>
      </c>
    </row>
    <row r="15" spans="1:26" ht="13.5">
      <c r="A15" s="57" t="s">
        <v>39</v>
      </c>
      <c r="B15" s="18">
        <v>0</v>
      </c>
      <c r="C15" s="18">
        <v>0</v>
      </c>
      <c r="D15" s="58">
        <v>56800201</v>
      </c>
      <c r="E15" s="59">
        <v>56800201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30498719</v>
      </c>
      <c r="X15" s="59">
        <v>-30498719</v>
      </c>
      <c r="Y15" s="60">
        <v>-100</v>
      </c>
      <c r="Z15" s="61">
        <v>56800201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85338799</v>
      </c>
      <c r="E17" s="59">
        <v>85338799</v>
      </c>
      <c r="F17" s="59">
        <v>0</v>
      </c>
      <c r="G17" s="59">
        <v>91219</v>
      </c>
      <c r="H17" s="59">
        <v>1096213</v>
      </c>
      <c r="I17" s="59">
        <v>1187432</v>
      </c>
      <c r="J17" s="59">
        <v>439971</v>
      </c>
      <c r="K17" s="59">
        <v>166298</v>
      </c>
      <c r="L17" s="59">
        <v>69476</v>
      </c>
      <c r="M17" s="59">
        <v>675745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1863177</v>
      </c>
      <c r="W17" s="59">
        <v>18850184</v>
      </c>
      <c r="X17" s="59">
        <v>-16987007</v>
      </c>
      <c r="Y17" s="60">
        <v>-90.12</v>
      </c>
      <c r="Z17" s="61">
        <v>85338799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272760329</v>
      </c>
      <c r="E18" s="72">
        <f t="shared" si="1"/>
        <v>272760329</v>
      </c>
      <c r="F18" s="72">
        <f t="shared" si="1"/>
        <v>0</v>
      </c>
      <c r="G18" s="72">
        <f t="shared" si="1"/>
        <v>7760844</v>
      </c>
      <c r="H18" s="72">
        <f t="shared" si="1"/>
        <v>1181335</v>
      </c>
      <c r="I18" s="72">
        <f t="shared" si="1"/>
        <v>8942179</v>
      </c>
      <c r="J18" s="72">
        <f t="shared" si="1"/>
        <v>511372</v>
      </c>
      <c r="K18" s="72">
        <f t="shared" si="1"/>
        <v>166298</v>
      </c>
      <c r="L18" s="72">
        <f t="shared" si="1"/>
        <v>69476</v>
      </c>
      <c r="M18" s="72">
        <f t="shared" si="1"/>
        <v>747146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9689325</v>
      </c>
      <c r="W18" s="72">
        <f t="shared" si="1"/>
        <v>102532880</v>
      </c>
      <c r="X18" s="72">
        <f t="shared" si="1"/>
        <v>-92843555</v>
      </c>
      <c r="Y18" s="66">
        <f>+IF(W18&lt;&gt;0,(X18/W18)*100,0)</f>
        <v>-90.5500313655483</v>
      </c>
      <c r="Z18" s="73">
        <f t="shared" si="1"/>
        <v>272760329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1650893</v>
      </c>
      <c r="E19" s="76">
        <f t="shared" si="2"/>
        <v>1650893</v>
      </c>
      <c r="F19" s="76">
        <f t="shared" si="2"/>
        <v>12559404</v>
      </c>
      <c r="G19" s="76">
        <f t="shared" si="2"/>
        <v>7572100</v>
      </c>
      <c r="H19" s="76">
        <f t="shared" si="2"/>
        <v>14799229</v>
      </c>
      <c r="I19" s="76">
        <f t="shared" si="2"/>
        <v>34930733</v>
      </c>
      <c r="J19" s="76">
        <f t="shared" si="2"/>
        <v>12820503</v>
      </c>
      <c r="K19" s="76">
        <f t="shared" si="2"/>
        <v>13333805</v>
      </c>
      <c r="L19" s="76">
        <f t="shared" si="2"/>
        <v>12460430</v>
      </c>
      <c r="M19" s="76">
        <f t="shared" si="2"/>
        <v>38614738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73545471</v>
      </c>
      <c r="W19" s="76">
        <f>IF(E10=E18,0,W10-W18)</f>
        <v>38032554</v>
      </c>
      <c r="X19" s="76">
        <f t="shared" si="2"/>
        <v>35512917</v>
      </c>
      <c r="Y19" s="77">
        <f>+IF(W19&lt;&gt;0,(X19/W19)*100,0)</f>
        <v>93.37505180430428</v>
      </c>
      <c r="Z19" s="78">
        <f t="shared" si="2"/>
        <v>1650893</v>
      </c>
    </row>
    <row r="20" spans="1:26" ht="13.5">
      <c r="A20" s="57" t="s">
        <v>44</v>
      </c>
      <c r="B20" s="18">
        <v>0</v>
      </c>
      <c r="C20" s="18">
        <v>0</v>
      </c>
      <c r="D20" s="58">
        <v>34019000</v>
      </c>
      <c r="E20" s="59">
        <v>34019000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16346000</v>
      </c>
      <c r="X20" s="59">
        <v>-16346000</v>
      </c>
      <c r="Y20" s="60">
        <v>-100</v>
      </c>
      <c r="Z20" s="61">
        <v>34019000</v>
      </c>
    </row>
    <row r="21" spans="1:26" ht="13.5">
      <c r="A21" s="57" t="s">
        <v>100</v>
      </c>
      <c r="B21" s="79">
        <v>0</v>
      </c>
      <c r="C21" s="79">
        <v>0</v>
      </c>
      <c r="D21" s="80">
        <v>1160000</v>
      </c>
      <c r="E21" s="81">
        <v>1160000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2085876</v>
      </c>
      <c r="X21" s="81">
        <v>-2085876</v>
      </c>
      <c r="Y21" s="82">
        <v>-100</v>
      </c>
      <c r="Z21" s="83">
        <v>1160000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36829893</v>
      </c>
      <c r="E22" s="87">
        <f t="shared" si="3"/>
        <v>36829893</v>
      </c>
      <c r="F22" s="87">
        <f t="shared" si="3"/>
        <v>12559404</v>
      </c>
      <c r="G22" s="87">
        <f t="shared" si="3"/>
        <v>7572100</v>
      </c>
      <c r="H22" s="87">
        <f t="shared" si="3"/>
        <v>14799229</v>
      </c>
      <c r="I22" s="87">
        <f t="shared" si="3"/>
        <v>34930733</v>
      </c>
      <c r="J22" s="87">
        <f t="shared" si="3"/>
        <v>12820503</v>
      </c>
      <c r="K22" s="87">
        <f t="shared" si="3"/>
        <v>13333805</v>
      </c>
      <c r="L22" s="87">
        <f t="shared" si="3"/>
        <v>12460430</v>
      </c>
      <c r="M22" s="87">
        <f t="shared" si="3"/>
        <v>38614738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73545471</v>
      </c>
      <c r="W22" s="87">
        <f t="shared" si="3"/>
        <v>56464430</v>
      </c>
      <c r="X22" s="87">
        <f t="shared" si="3"/>
        <v>17081041</v>
      </c>
      <c r="Y22" s="88">
        <f>+IF(W22&lt;&gt;0,(X22/W22)*100,0)</f>
        <v>30.250975702756584</v>
      </c>
      <c r="Z22" s="89">
        <f t="shared" si="3"/>
        <v>36829893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36829893</v>
      </c>
      <c r="E24" s="76">
        <f t="shared" si="4"/>
        <v>36829893</v>
      </c>
      <c r="F24" s="76">
        <f t="shared" si="4"/>
        <v>12559404</v>
      </c>
      <c r="G24" s="76">
        <f t="shared" si="4"/>
        <v>7572100</v>
      </c>
      <c r="H24" s="76">
        <f t="shared" si="4"/>
        <v>14799229</v>
      </c>
      <c r="I24" s="76">
        <f t="shared" si="4"/>
        <v>34930733</v>
      </c>
      <c r="J24" s="76">
        <f t="shared" si="4"/>
        <v>12820503</v>
      </c>
      <c r="K24" s="76">
        <f t="shared" si="4"/>
        <v>13333805</v>
      </c>
      <c r="L24" s="76">
        <f t="shared" si="4"/>
        <v>12460430</v>
      </c>
      <c r="M24" s="76">
        <f t="shared" si="4"/>
        <v>38614738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73545471</v>
      </c>
      <c r="W24" s="76">
        <f t="shared" si="4"/>
        <v>56464430</v>
      </c>
      <c r="X24" s="76">
        <f t="shared" si="4"/>
        <v>17081041</v>
      </c>
      <c r="Y24" s="77">
        <f>+IF(W24&lt;&gt;0,(X24/W24)*100,0)</f>
        <v>30.250975702756584</v>
      </c>
      <c r="Z24" s="78">
        <f t="shared" si="4"/>
        <v>36829893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35179981</v>
      </c>
      <c r="E27" s="99">
        <v>35179981</v>
      </c>
      <c r="F27" s="99">
        <v>396363</v>
      </c>
      <c r="G27" s="99">
        <v>396363</v>
      </c>
      <c r="H27" s="99">
        <v>0</v>
      </c>
      <c r="I27" s="99">
        <v>792726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792726</v>
      </c>
      <c r="W27" s="99">
        <v>17589991</v>
      </c>
      <c r="X27" s="99">
        <v>-16797265</v>
      </c>
      <c r="Y27" s="100">
        <v>-95.49</v>
      </c>
      <c r="Z27" s="101">
        <v>35179981</v>
      </c>
    </row>
    <row r="28" spans="1:26" ht="13.5">
      <c r="A28" s="102" t="s">
        <v>44</v>
      </c>
      <c r="B28" s="18">
        <v>0</v>
      </c>
      <c r="C28" s="18">
        <v>0</v>
      </c>
      <c r="D28" s="58">
        <v>34019981</v>
      </c>
      <c r="E28" s="59">
        <v>34019981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17009991</v>
      </c>
      <c r="X28" s="59">
        <v>-17009991</v>
      </c>
      <c r="Y28" s="60">
        <v>-100</v>
      </c>
      <c r="Z28" s="61">
        <v>34019981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1160000</v>
      </c>
      <c r="E31" s="59">
        <v>1160000</v>
      </c>
      <c r="F31" s="59">
        <v>396363</v>
      </c>
      <c r="G31" s="59">
        <v>396363</v>
      </c>
      <c r="H31" s="59">
        <v>0</v>
      </c>
      <c r="I31" s="59">
        <v>792726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792726</v>
      </c>
      <c r="W31" s="59">
        <v>580000</v>
      </c>
      <c r="X31" s="59">
        <v>212726</v>
      </c>
      <c r="Y31" s="60">
        <v>36.68</v>
      </c>
      <c r="Z31" s="61">
        <v>1160000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35179981</v>
      </c>
      <c r="E32" s="99">
        <f t="shared" si="5"/>
        <v>35179981</v>
      </c>
      <c r="F32" s="99">
        <f t="shared" si="5"/>
        <v>396363</v>
      </c>
      <c r="G32" s="99">
        <f t="shared" si="5"/>
        <v>396363</v>
      </c>
      <c r="H32" s="99">
        <f t="shared" si="5"/>
        <v>0</v>
      </c>
      <c r="I32" s="99">
        <f t="shared" si="5"/>
        <v>792726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792726</v>
      </c>
      <c r="W32" s="99">
        <f t="shared" si="5"/>
        <v>17589991</v>
      </c>
      <c r="X32" s="99">
        <f t="shared" si="5"/>
        <v>-16797265</v>
      </c>
      <c r="Y32" s="100">
        <f>+IF(W32&lt;&gt;0,(X32/W32)*100,0)</f>
        <v>-95.49331207730577</v>
      </c>
      <c r="Z32" s="101">
        <f t="shared" si="5"/>
        <v>35179981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318069000</v>
      </c>
      <c r="E35" s="59">
        <v>318069000</v>
      </c>
      <c r="F35" s="59">
        <v>403859036</v>
      </c>
      <c r="G35" s="59">
        <v>362383332</v>
      </c>
      <c r="H35" s="59">
        <v>288945834</v>
      </c>
      <c r="I35" s="59">
        <v>288945834</v>
      </c>
      <c r="J35" s="59">
        <v>324864792</v>
      </c>
      <c r="K35" s="59">
        <v>342624474</v>
      </c>
      <c r="L35" s="59">
        <v>359256740</v>
      </c>
      <c r="M35" s="59">
        <v>359256740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359256740</v>
      </c>
      <c r="W35" s="59">
        <v>159034500</v>
      </c>
      <c r="X35" s="59">
        <v>200222240</v>
      </c>
      <c r="Y35" s="60">
        <v>125.9</v>
      </c>
      <c r="Z35" s="61">
        <v>318069000</v>
      </c>
    </row>
    <row r="36" spans="1:26" ht="13.5">
      <c r="A36" s="57" t="s">
        <v>53</v>
      </c>
      <c r="B36" s="18">
        <v>0</v>
      </c>
      <c r="C36" s="18">
        <v>0</v>
      </c>
      <c r="D36" s="58">
        <v>712610000</v>
      </c>
      <c r="E36" s="59">
        <v>712610000</v>
      </c>
      <c r="F36" s="59">
        <v>714143258</v>
      </c>
      <c r="G36" s="59">
        <v>719627262</v>
      </c>
      <c r="H36" s="59">
        <v>719973000</v>
      </c>
      <c r="I36" s="59">
        <v>719973000</v>
      </c>
      <c r="J36" s="59">
        <v>719973000</v>
      </c>
      <c r="K36" s="59">
        <v>719973000</v>
      </c>
      <c r="L36" s="59">
        <v>719973000</v>
      </c>
      <c r="M36" s="59">
        <v>719973000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719973000</v>
      </c>
      <c r="W36" s="59">
        <v>356305000</v>
      </c>
      <c r="X36" s="59">
        <v>363668000</v>
      </c>
      <c r="Y36" s="60">
        <v>102.07</v>
      </c>
      <c r="Z36" s="61">
        <v>712610000</v>
      </c>
    </row>
    <row r="37" spans="1:26" ht="13.5">
      <c r="A37" s="57" t="s">
        <v>54</v>
      </c>
      <c r="B37" s="18">
        <v>0</v>
      </c>
      <c r="C37" s="18">
        <v>0</v>
      </c>
      <c r="D37" s="58">
        <v>142672000</v>
      </c>
      <c r="E37" s="59">
        <v>142672000</v>
      </c>
      <c r="F37" s="59">
        <v>294075052</v>
      </c>
      <c r="G37" s="59">
        <v>312954418</v>
      </c>
      <c r="H37" s="59">
        <v>274160037</v>
      </c>
      <c r="I37" s="59">
        <v>274160037</v>
      </c>
      <c r="J37" s="59">
        <v>245781401</v>
      </c>
      <c r="K37" s="59">
        <v>247612290</v>
      </c>
      <c r="L37" s="59">
        <v>249194364</v>
      </c>
      <c r="M37" s="59">
        <v>249194364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249194364</v>
      </c>
      <c r="W37" s="59">
        <v>71336000</v>
      </c>
      <c r="X37" s="59">
        <v>177858364</v>
      </c>
      <c r="Y37" s="60">
        <v>249.32</v>
      </c>
      <c r="Z37" s="61">
        <v>142672000</v>
      </c>
    </row>
    <row r="38" spans="1:26" ht="13.5">
      <c r="A38" s="57" t="s">
        <v>55</v>
      </c>
      <c r="B38" s="18">
        <v>0</v>
      </c>
      <c r="C38" s="18">
        <v>0</v>
      </c>
      <c r="D38" s="58">
        <v>1015000</v>
      </c>
      <c r="E38" s="59">
        <v>1015000</v>
      </c>
      <c r="F38" s="59">
        <v>30132924</v>
      </c>
      <c r="G38" s="59">
        <v>30132924</v>
      </c>
      <c r="H38" s="59">
        <v>30132924</v>
      </c>
      <c r="I38" s="59">
        <v>30132924</v>
      </c>
      <c r="J38" s="59">
        <v>29841284</v>
      </c>
      <c r="K38" s="59">
        <v>29841284</v>
      </c>
      <c r="L38" s="59">
        <v>29841284</v>
      </c>
      <c r="M38" s="59">
        <v>29841284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29841284</v>
      </c>
      <c r="W38" s="59">
        <v>507500</v>
      </c>
      <c r="X38" s="59">
        <v>29333784</v>
      </c>
      <c r="Y38" s="60">
        <v>5780.06</v>
      </c>
      <c r="Z38" s="61">
        <v>1015000</v>
      </c>
    </row>
    <row r="39" spans="1:26" ht="13.5">
      <c r="A39" s="57" t="s">
        <v>56</v>
      </c>
      <c r="B39" s="18">
        <v>0</v>
      </c>
      <c r="C39" s="18">
        <v>0</v>
      </c>
      <c r="D39" s="58">
        <v>886992000</v>
      </c>
      <c r="E39" s="59">
        <v>886992000</v>
      </c>
      <c r="F39" s="59">
        <v>793794318</v>
      </c>
      <c r="G39" s="59">
        <v>738923251</v>
      </c>
      <c r="H39" s="59">
        <v>704625873</v>
      </c>
      <c r="I39" s="59">
        <v>704625873</v>
      </c>
      <c r="J39" s="59">
        <v>769215107</v>
      </c>
      <c r="K39" s="59">
        <v>785143900</v>
      </c>
      <c r="L39" s="59">
        <v>800194092</v>
      </c>
      <c r="M39" s="59">
        <v>800194092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800194092</v>
      </c>
      <c r="W39" s="59">
        <v>443496000</v>
      </c>
      <c r="X39" s="59">
        <v>356698092</v>
      </c>
      <c r="Y39" s="60">
        <v>80.43</v>
      </c>
      <c r="Z39" s="61">
        <v>886992000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47962871</v>
      </c>
      <c r="E42" s="59">
        <v>47962871</v>
      </c>
      <c r="F42" s="59">
        <v>21397353</v>
      </c>
      <c r="G42" s="59">
        <v>-11965144</v>
      </c>
      <c r="H42" s="59">
        <v>-7662127</v>
      </c>
      <c r="I42" s="59">
        <v>1770082</v>
      </c>
      <c r="J42" s="59">
        <v>-4660522</v>
      </c>
      <c r="K42" s="59">
        <v>-85398</v>
      </c>
      <c r="L42" s="59">
        <v>12654386</v>
      </c>
      <c r="M42" s="59">
        <v>7908466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9678548</v>
      </c>
      <c r="W42" s="59">
        <v>16609094</v>
      </c>
      <c r="X42" s="59">
        <v>-6930546</v>
      </c>
      <c r="Y42" s="60">
        <v>-41.73</v>
      </c>
      <c r="Z42" s="61">
        <v>47962871</v>
      </c>
    </row>
    <row r="43" spans="1:26" ht="13.5">
      <c r="A43" s="57" t="s">
        <v>59</v>
      </c>
      <c r="B43" s="18">
        <v>0</v>
      </c>
      <c r="C43" s="18">
        <v>0</v>
      </c>
      <c r="D43" s="58">
        <v>-34018998</v>
      </c>
      <c r="E43" s="59">
        <v>-34018998</v>
      </c>
      <c r="F43" s="59">
        <v>-21074471</v>
      </c>
      <c r="G43" s="59">
        <v>11946144</v>
      </c>
      <c r="H43" s="59">
        <v>8215806</v>
      </c>
      <c r="I43" s="59">
        <v>-912521</v>
      </c>
      <c r="J43" s="59">
        <v>438726</v>
      </c>
      <c r="K43" s="59">
        <v>430245</v>
      </c>
      <c r="L43" s="59">
        <v>-7177504</v>
      </c>
      <c r="M43" s="59">
        <v>-6308533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-7221054</v>
      </c>
      <c r="W43" s="59">
        <v>-27214659</v>
      </c>
      <c r="X43" s="59">
        <v>19993605</v>
      </c>
      <c r="Y43" s="60">
        <v>-73.47</v>
      </c>
      <c r="Z43" s="61">
        <v>-34018998</v>
      </c>
    </row>
    <row r="44" spans="1:26" ht="13.5">
      <c r="A44" s="57" t="s">
        <v>60</v>
      </c>
      <c r="B44" s="18">
        <v>0</v>
      </c>
      <c r="C44" s="18">
        <v>0</v>
      </c>
      <c r="D44" s="58">
        <v>-783000</v>
      </c>
      <c r="E44" s="59">
        <v>-783000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-391500</v>
      </c>
      <c r="X44" s="59">
        <v>391500</v>
      </c>
      <c r="Y44" s="60">
        <v>-100</v>
      </c>
      <c r="Z44" s="61">
        <v>-783000</v>
      </c>
    </row>
    <row r="45" spans="1:26" ht="13.5">
      <c r="A45" s="69" t="s">
        <v>61</v>
      </c>
      <c r="B45" s="21">
        <v>0</v>
      </c>
      <c r="C45" s="21">
        <v>0</v>
      </c>
      <c r="D45" s="98">
        <v>13810873</v>
      </c>
      <c r="E45" s="99">
        <v>13810873</v>
      </c>
      <c r="F45" s="99">
        <v>322882</v>
      </c>
      <c r="G45" s="99">
        <v>303882</v>
      </c>
      <c r="H45" s="99">
        <v>857561</v>
      </c>
      <c r="I45" s="99">
        <v>857561</v>
      </c>
      <c r="J45" s="99">
        <v>-3364235</v>
      </c>
      <c r="K45" s="99">
        <v>-3019388</v>
      </c>
      <c r="L45" s="99">
        <v>2457494</v>
      </c>
      <c r="M45" s="99">
        <v>2457494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2457494</v>
      </c>
      <c r="W45" s="99">
        <v>-10347065</v>
      </c>
      <c r="X45" s="99">
        <v>12804559</v>
      </c>
      <c r="Y45" s="100">
        <v>-123.75</v>
      </c>
      <c r="Z45" s="101">
        <v>13810873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15312502</v>
      </c>
      <c r="C49" s="51">
        <v>0</v>
      </c>
      <c r="D49" s="128">
        <v>16084470</v>
      </c>
      <c r="E49" s="53">
        <v>11958449</v>
      </c>
      <c r="F49" s="53">
        <v>0</v>
      </c>
      <c r="G49" s="53">
        <v>0</v>
      </c>
      <c r="H49" s="53">
        <v>0</v>
      </c>
      <c r="I49" s="53">
        <v>15606246</v>
      </c>
      <c r="J49" s="53">
        <v>0</v>
      </c>
      <c r="K49" s="53">
        <v>0</v>
      </c>
      <c r="L49" s="53">
        <v>0</v>
      </c>
      <c r="M49" s="53">
        <v>16229539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17299440</v>
      </c>
      <c r="W49" s="53">
        <v>86475233</v>
      </c>
      <c r="X49" s="53">
        <v>583657478</v>
      </c>
      <c r="Y49" s="53">
        <v>762623357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4132985</v>
      </c>
      <c r="C51" s="51">
        <v>0</v>
      </c>
      <c r="D51" s="128">
        <v>6717216</v>
      </c>
      <c r="E51" s="53">
        <v>3214906</v>
      </c>
      <c r="F51" s="53">
        <v>0</v>
      </c>
      <c r="G51" s="53">
        <v>0</v>
      </c>
      <c r="H51" s="53">
        <v>0</v>
      </c>
      <c r="I51" s="53">
        <v>3861945</v>
      </c>
      <c r="J51" s="53">
        <v>0</v>
      </c>
      <c r="K51" s="53">
        <v>0</v>
      </c>
      <c r="L51" s="53">
        <v>0</v>
      </c>
      <c r="M51" s="53">
        <v>1987154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1445789</v>
      </c>
      <c r="W51" s="53">
        <v>1362036</v>
      </c>
      <c r="X51" s="53">
        <v>97963594</v>
      </c>
      <c r="Y51" s="53">
        <v>120685625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64.93240363522406</v>
      </c>
      <c r="E58" s="7">
        <f t="shared" si="6"/>
        <v>64.93240363522406</v>
      </c>
      <c r="F58" s="7">
        <f t="shared" si="6"/>
        <v>33.16667554191792</v>
      </c>
      <c r="G58" s="7">
        <f t="shared" si="6"/>
        <v>21.65560683709022</v>
      </c>
      <c r="H58" s="7">
        <f t="shared" si="6"/>
        <v>33.92511841726405</v>
      </c>
      <c r="I58" s="7">
        <f t="shared" si="6"/>
        <v>29.42049760926853</v>
      </c>
      <c r="J58" s="7">
        <f t="shared" si="6"/>
        <v>41.14525155840008</v>
      </c>
      <c r="K58" s="7">
        <f t="shared" si="6"/>
        <v>16.77632798859552</v>
      </c>
      <c r="L58" s="7">
        <f t="shared" si="6"/>
        <v>13.10234800003165</v>
      </c>
      <c r="M58" s="7">
        <f t="shared" si="6"/>
        <v>23.853308328608424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26.78623837611953</v>
      </c>
      <c r="W58" s="7">
        <f t="shared" si="6"/>
        <v>61.09810292270582</v>
      </c>
      <c r="X58" s="7">
        <f t="shared" si="6"/>
        <v>0</v>
      </c>
      <c r="Y58" s="7">
        <f t="shared" si="6"/>
        <v>0</v>
      </c>
      <c r="Z58" s="8">
        <f t="shared" si="6"/>
        <v>64.93240363522406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65.00051743532057</v>
      </c>
      <c r="E59" s="10">
        <f t="shared" si="7"/>
        <v>65.00051743532057</v>
      </c>
      <c r="F59" s="10">
        <f t="shared" si="7"/>
        <v>30.077883957602218</v>
      </c>
      <c r="G59" s="10">
        <f t="shared" si="7"/>
        <v>12.273258394327618</v>
      </c>
      <c r="H59" s="10">
        <f t="shared" si="7"/>
        <v>42.15272702852194</v>
      </c>
      <c r="I59" s="10">
        <f t="shared" si="7"/>
        <v>27.906282250246512</v>
      </c>
      <c r="J59" s="10">
        <f t="shared" si="7"/>
        <v>43.27847896227613</v>
      </c>
      <c r="K59" s="10">
        <f t="shared" si="7"/>
        <v>13.004237281966693</v>
      </c>
      <c r="L59" s="10">
        <f t="shared" si="7"/>
        <v>8.516357489179773</v>
      </c>
      <c r="M59" s="10">
        <f t="shared" si="7"/>
        <v>21.58237284900653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25.104743976812887</v>
      </c>
      <c r="W59" s="10">
        <f t="shared" si="7"/>
        <v>55.036304675446814</v>
      </c>
      <c r="X59" s="10">
        <f t="shared" si="7"/>
        <v>0</v>
      </c>
      <c r="Y59" s="10">
        <f t="shared" si="7"/>
        <v>0</v>
      </c>
      <c r="Z59" s="11">
        <f t="shared" si="7"/>
        <v>65.00051743532057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65.00016267062735</v>
      </c>
      <c r="E60" s="13">
        <f t="shared" si="7"/>
        <v>65.00016267062735</v>
      </c>
      <c r="F60" s="13">
        <f t="shared" si="7"/>
        <v>35.56609192217261</v>
      </c>
      <c r="G60" s="13">
        <f t="shared" si="7"/>
        <v>31.06932128651317</v>
      </c>
      <c r="H60" s="13">
        <f t="shared" si="7"/>
        <v>26.484164007754373</v>
      </c>
      <c r="I60" s="13">
        <f t="shared" si="7"/>
        <v>30.776777033898036</v>
      </c>
      <c r="J60" s="13">
        <f t="shared" si="7"/>
        <v>39.53593148448871</v>
      </c>
      <c r="K60" s="13">
        <f t="shared" si="7"/>
        <v>19.371388994750223</v>
      </c>
      <c r="L60" s="13">
        <f t="shared" si="7"/>
        <v>16.69409160509001</v>
      </c>
      <c r="M60" s="13">
        <f t="shared" si="7"/>
        <v>25.467752490028307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28.133720963686265</v>
      </c>
      <c r="W60" s="13">
        <f t="shared" si="7"/>
        <v>63.09311840070541</v>
      </c>
      <c r="X60" s="13">
        <f t="shared" si="7"/>
        <v>0</v>
      </c>
      <c r="Y60" s="13">
        <f t="shared" si="7"/>
        <v>0</v>
      </c>
      <c r="Z60" s="14">
        <f t="shared" si="7"/>
        <v>65.00016267062735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65.00056596690827</v>
      </c>
      <c r="E61" s="13">
        <f t="shared" si="7"/>
        <v>65.00056596690827</v>
      </c>
      <c r="F61" s="13">
        <f t="shared" si="7"/>
        <v>90.81897485744712</v>
      </c>
      <c r="G61" s="13">
        <f t="shared" si="7"/>
        <v>95.52757822144545</v>
      </c>
      <c r="H61" s="13">
        <f t="shared" si="7"/>
        <v>66.86149780162637</v>
      </c>
      <c r="I61" s="13">
        <f t="shared" si="7"/>
        <v>82.64725457942755</v>
      </c>
      <c r="J61" s="13">
        <f t="shared" si="7"/>
        <v>119.08411619134571</v>
      </c>
      <c r="K61" s="13">
        <f t="shared" si="7"/>
        <v>52.11707548232115</v>
      </c>
      <c r="L61" s="13">
        <f t="shared" si="7"/>
        <v>57.639313791312915</v>
      </c>
      <c r="M61" s="13">
        <f t="shared" si="7"/>
        <v>72.88259723758206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78.43004332080132</v>
      </c>
      <c r="W61" s="13">
        <f t="shared" si="7"/>
        <v>52.1770777119883</v>
      </c>
      <c r="X61" s="13">
        <f t="shared" si="7"/>
        <v>0</v>
      </c>
      <c r="Y61" s="13">
        <f t="shared" si="7"/>
        <v>0</v>
      </c>
      <c r="Z61" s="14">
        <f t="shared" si="7"/>
        <v>65.00056596690827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64.99969875768666</v>
      </c>
      <c r="E62" s="13">
        <f t="shared" si="7"/>
        <v>64.99969875768666</v>
      </c>
      <c r="F62" s="13">
        <f t="shared" si="7"/>
        <v>15.514431729138142</v>
      </c>
      <c r="G62" s="13">
        <f t="shared" si="7"/>
        <v>13.595794394816203</v>
      </c>
      <c r="H62" s="13">
        <f t="shared" si="7"/>
        <v>12.011301444317033</v>
      </c>
      <c r="I62" s="13">
        <f t="shared" si="7"/>
        <v>13.611552558230944</v>
      </c>
      <c r="J62" s="13">
        <f t="shared" si="7"/>
        <v>12.648642041407292</v>
      </c>
      <c r="K62" s="13">
        <f t="shared" si="7"/>
        <v>9.111698744849715</v>
      </c>
      <c r="L62" s="13">
        <f t="shared" si="7"/>
        <v>9.142949093118208</v>
      </c>
      <c r="M62" s="13">
        <f t="shared" si="7"/>
        <v>10.21766524690044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11.923884530480668</v>
      </c>
      <c r="W62" s="13">
        <f t="shared" si="7"/>
        <v>80.99529594397221</v>
      </c>
      <c r="X62" s="13">
        <f t="shared" si="7"/>
        <v>0</v>
      </c>
      <c r="Y62" s="13">
        <f t="shared" si="7"/>
        <v>0</v>
      </c>
      <c r="Z62" s="14">
        <f t="shared" si="7"/>
        <v>64.99969875768666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64.99890841892648</v>
      </c>
      <c r="E63" s="13">
        <f t="shared" si="7"/>
        <v>64.99890841892648</v>
      </c>
      <c r="F63" s="13">
        <f t="shared" si="7"/>
        <v>24.7307648745477</v>
      </c>
      <c r="G63" s="13">
        <f t="shared" si="7"/>
        <v>18.077954904015296</v>
      </c>
      <c r="H63" s="13">
        <f t="shared" si="7"/>
        <v>16.178461482796987</v>
      </c>
      <c r="I63" s="13">
        <f t="shared" si="7"/>
        <v>19.676289934746784</v>
      </c>
      <c r="J63" s="13">
        <f t="shared" si="7"/>
        <v>74.44512843948051</v>
      </c>
      <c r="K63" s="13">
        <f t="shared" si="7"/>
        <v>14.815913500685612</v>
      </c>
      <c r="L63" s="13">
        <f t="shared" si="7"/>
        <v>7.8882263173729</v>
      </c>
      <c r="M63" s="13">
        <f t="shared" si="7"/>
        <v>32.32915372472369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25.963115951384264</v>
      </c>
      <c r="W63" s="13">
        <f t="shared" si="7"/>
        <v>54.80070248314962</v>
      </c>
      <c r="X63" s="13">
        <f t="shared" si="7"/>
        <v>0</v>
      </c>
      <c r="Y63" s="13">
        <f t="shared" si="7"/>
        <v>0</v>
      </c>
      <c r="Z63" s="14">
        <f t="shared" si="7"/>
        <v>64.99890841892648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65.00241276171485</v>
      </c>
      <c r="E64" s="13">
        <f t="shared" si="7"/>
        <v>65.00241276171485</v>
      </c>
      <c r="F64" s="13">
        <f t="shared" si="7"/>
        <v>21.211320648660802</v>
      </c>
      <c r="G64" s="13">
        <f t="shared" si="7"/>
        <v>13.340838854582401</v>
      </c>
      <c r="H64" s="13">
        <f t="shared" si="7"/>
        <v>13.603886303967744</v>
      </c>
      <c r="I64" s="13">
        <f t="shared" si="7"/>
        <v>16.063997831092568</v>
      </c>
      <c r="J64" s="13">
        <f t="shared" si="7"/>
        <v>15.06883610228646</v>
      </c>
      <c r="K64" s="13">
        <f t="shared" si="7"/>
        <v>12.387585761968928</v>
      </c>
      <c r="L64" s="13">
        <f t="shared" si="7"/>
        <v>9.251458550405054</v>
      </c>
      <c r="M64" s="13">
        <f t="shared" si="7"/>
        <v>12.236420580427462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14.161957619809575</v>
      </c>
      <c r="W64" s="13">
        <f t="shared" si="7"/>
        <v>66.75765228130963</v>
      </c>
      <c r="X64" s="13">
        <f t="shared" si="7"/>
        <v>0</v>
      </c>
      <c r="Y64" s="13">
        <f t="shared" si="7"/>
        <v>0</v>
      </c>
      <c r="Z64" s="14">
        <f t="shared" si="7"/>
        <v>65.00241276171485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62.867908862714806</v>
      </c>
      <c r="E66" s="16">
        <f t="shared" si="7"/>
        <v>62.867908862714806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62.93387220277101</v>
      </c>
      <c r="X66" s="16">
        <f t="shared" si="7"/>
        <v>0</v>
      </c>
      <c r="Y66" s="16">
        <f t="shared" si="7"/>
        <v>0</v>
      </c>
      <c r="Z66" s="17">
        <f t="shared" si="7"/>
        <v>62.867908862714806</v>
      </c>
    </row>
    <row r="67" spans="1:26" ht="13.5" hidden="1">
      <c r="A67" s="40" t="s">
        <v>112</v>
      </c>
      <c r="B67" s="23"/>
      <c r="C67" s="23"/>
      <c r="D67" s="24">
        <v>162741000</v>
      </c>
      <c r="E67" s="25">
        <v>162741000</v>
      </c>
      <c r="F67" s="25">
        <v>12525467</v>
      </c>
      <c r="G67" s="25">
        <v>15286854</v>
      </c>
      <c r="H67" s="25">
        <v>15934332</v>
      </c>
      <c r="I67" s="25">
        <v>43746653</v>
      </c>
      <c r="J67" s="25">
        <v>13297131</v>
      </c>
      <c r="K67" s="25">
        <v>13482420</v>
      </c>
      <c r="L67" s="25">
        <v>12512223</v>
      </c>
      <c r="M67" s="25">
        <v>39291774</v>
      </c>
      <c r="N67" s="25"/>
      <c r="O67" s="25"/>
      <c r="P67" s="25"/>
      <c r="Q67" s="25"/>
      <c r="R67" s="25"/>
      <c r="S67" s="25"/>
      <c r="T67" s="25"/>
      <c r="U67" s="25"/>
      <c r="V67" s="25">
        <v>83038427</v>
      </c>
      <c r="W67" s="25">
        <v>66649472</v>
      </c>
      <c r="X67" s="25"/>
      <c r="Y67" s="24"/>
      <c r="Z67" s="26">
        <v>162741000</v>
      </c>
    </row>
    <row r="68" spans="1:26" ht="13.5" hidden="1">
      <c r="A68" s="36" t="s">
        <v>31</v>
      </c>
      <c r="B68" s="18"/>
      <c r="C68" s="18"/>
      <c r="D68" s="19">
        <v>44450000</v>
      </c>
      <c r="E68" s="20">
        <v>44450000</v>
      </c>
      <c r="F68" s="20">
        <v>5490476</v>
      </c>
      <c r="G68" s="20">
        <v>7656182</v>
      </c>
      <c r="H68" s="20">
        <v>7564424</v>
      </c>
      <c r="I68" s="20">
        <v>20711082</v>
      </c>
      <c r="J68" s="20">
        <v>5482152</v>
      </c>
      <c r="K68" s="20">
        <v>5495032</v>
      </c>
      <c r="L68" s="20">
        <v>5495495</v>
      </c>
      <c r="M68" s="20">
        <v>16472679</v>
      </c>
      <c r="N68" s="20"/>
      <c r="O68" s="20"/>
      <c r="P68" s="20"/>
      <c r="Q68" s="20"/>
      <c r="R68" s="20"/>
      <c r="S68" s="20"/>
      <c r="T68" s="20"/>
      <c r="U68" s="20"/>
      <c r="V68" s="20">
        <v>37183761</v>
      </c>
      <c r="W68" s="20">
        <v>16446642</v>
      </c>
      <c r="X68" s="20"/>
      <c r="Y68" s="19"/>
      <c r="Z68" s="22">
        <v>44450000</v>
      </c>
    </row>
    <row r="69" spans="1:26" ht="13.5" hidden="1">
      <c r="A69" s="37" t="s">
        <v>32</v>
      </c>
      <c r="B69" s="18"/>
      <c r="C69" s="18"/>
      <c r="D69" s="19">
        <v>113112000</v>
      </c>
      <c r="E69" s="20">
        <v>113112000</v>
      </c>
      <c r="F69" s="20">
        <v>7037214</v>
      </c>
      <c r="G69" s="20">
        <v>7630672</v>
      </c>
      <c r="H69" s="20">
        <v>8371531</v>
      </c>
      <c r="I69" s="20">
        <v>23039417</v>
      </c>
      <c r="J69" s="20">
        <v>7837291</v>
      </c>
      <c r="K69" s="20">
        <v>7987388</v>
      </c>
      <c r="L69" s="20">
        <v>7016728</v>
      </c>
      <c r="M69" s="20">
        <v>22841407</v>
      </c>
      <c r="N69" s="20"/>
      <c r="O69" s="20"/>
      <c r="P69" s="20"/>
      <c r="Q69" s="20"/>
      <c r="R69" s="20"/>
      <c r="S69" s="20"/>
      <c r="T69" s="20"/>
      <c r="U69" s="20"/>
      <c r="V69" s="20">
        <v>45880824</v>
      </c>
      <c r="W69" s="20">
        <v>47319262</v>
      </c>
      <c r="X69" s="20"/>
      <c r="Y69" s="19"/>
      <c r="Z69" s="22">
        <v>113112000</v>
      </c>
    </row>
    <row r="70" spans="1:26" ht="13.5" hidden="1">
      <c r="A70" s="38" t="s">
        <v>106</v>
      </c>
      <c r="B70" s="18"/>
      <c r="C70" s="18"/>
      <c r="D70" s="19">
        <v>34631000</v>
      </c>
      <c r="E70" s="20">
        <v>34631000</v>
      </c>
      <c r="F70" s="20">
        <v>1615190</v>
      </c>
      <c r="G70" s="20">
        <v>1605506</v>
      </c>
      <c r="H70" s="20">
        <v>2146132</v>
      </c>
      <c r="I70" s="20">
        <v>5366828</v>
      </c>
      <c r="J70" s="20">
        <v>1165388</v>
      </c>
      <c r="K70" s="20">
        <v>1705088</v>
      </c>
      <c r="L70" s="20">
        <v>1209428</v>
      </c>
      <c r="M70" s="20">
        <v>4079904</v>
      </c>
      <c r="N70" s="20"/>
      <c r="O70" s="20"/>
      <c r="P70" s="20"/>
      <c r="Q70" s="20"/>
      <c r="R70" s="20"/>
      <c r="S70" s="20"/>
      <c r="T70" s="20"/>
      <c r="U70" s="20"/>
      <c r="V70" s="20">
        <v>9446732</v>
      </c>
      <c r="W70" s="20">
        <v>16703446</v>
      </c>
      <c r="X70" s="20"/>
      <c r="Y70" s="19"/>
      <c r="Z70" s="22">
        <v>34631000</v>
      </c>
    </row>
    <row r="71" spans="1:26" ht="13.5" hidden="1">
      <c r="A71" s="38" t="s">
        <v>107</v>
      </c>
      <c r="B71" s="18"/>
      <c r="C71" s="18"/>
      <c r="D71" s="19">
        <v>40167000</v>
      </c>
      <c r="E71" s="20">
        <v>40167000</v>
      </c>
      <c r="F71" s="20">
        <v>2787192</v>
      </c>
      <c r="G71" s="20">
        <v>3057063</v>
      </c>
      <c r="H71" s="20">
        <v>3284182</v>
      </c>
      <c r="I71" s="20">
        <v>9128437</v>
      </c>
      <c r="J71" s="20">
        <v>2797913</v>
      </c>
      <c r="K71" s="20">
        <v>3353941</v>
      </c>
      <c r="L71" s="20">
        <v>2877332</v>
      </c>
      <c r="M71" s="20">
        <v>9029186</v>
      </c>
      <c r="N71" s="20"/>
      <c r="O71" s="20"/>
      <c r="P71" s="20"/>
      <c r="Q71" s="20"/>
      <c r="R71" s="20"/>
      <c r="S71" s="20"/>
      <c r="T71" s="20"/>
      <c r="U71" s="20"/>
      <c r="V71" s="20">
        <v>18157623</v>
      </c>
      <c r="W71" s="20">
        <v>13723476</v>
      </c>
      <c r="X71" s="20"/>
      <c r="Y71" s="19"/>
      <c r="Z71" s="22">
        <v>40167000</v>
      </c>
    </row>
    <row r="72" spans="1:26" ht="13.5" hidden="1">
      <c r="A72" s="38" t="s">
        <v>108</v>
      </c>
      <c r="B72" s="18"/>
      <c r="C72" s="18"/>
      <c r="D72" s="19">
        <v>23269000</v>
      </c>
      <c r="E72" s="20">
        <v>23269000</v>
      </c>
      <c r="F72" s="20">
        <v>1677530</v>
      </c>
      <c r="G72" s="20">
        <v>1675892</v>
      </c>
      <c r="H72" s="20">
        <v>1658285</v>
      </c>
      <c r="I72" s="20">
        <v>5011707</v>
      </c>
      <c r="J72" s="20">
        <v>1645561</v>
      </c>
      <c r="K72" s="20">
        <v>1651805</v>
      </c>
      <c r="L72" s="20">
        <v>1651981</v>
      </c>
      <c r="M72" s="20">
        <v>4949347</v>
      </c>
      <c r="N72" s="20"/>
      <c r="O72" s="20"/>
      <c r="P72" s="20"/>
      <c r="Q72" s="20"/>
      <c r="R72" s="20"/>
      <c r="S72" s="20"/>
      <c r="T72" s="20"/>
      <c r="U72" s="20"/>
      <c r="V72" s="20">
        <v>9961054</v>
      </c>
      <c r="W72" s="20">
        <v>10474842</v>
      </c>
      <c r="X72" s="20"/>
      <c r="Y72" s="19"/>
      <c r="Z72" s="22">
        <v>23269000</v>
      </c>
    </row>
    <row r="73" spans="1:26" ht="13.5" hidden="1">
      <c r="A73" s="38" t="s">
        <v>109</v>
      </c>
      <c r="B73" s="18"/>
      <c r="C73" s="18"/>
      <c r="D73" s="19">
        <v>15045000</v>
      </c>
      <c r="E73" s="20">
        <v>15045000</v>
      </c>
      <c r="F73" s="20">
        <v>889525</v>
      </c>
      <c r="G73" s="20">
        <v>888235</v>
      </c>
      <c r="H73" s="20">
        <v>877955</v>
      </c>
      <c r="I73" s="20">
        <v>2655715</v>
      </c>
      <c r="J73" s="20">
        <v>874759</v>
      </c>
      <c r="K73" s="20">
        <v>874222</v>
      </c>
      <c r="L73" s="20">
        <v>874327</v>
      </c>
      <c r="M73" s="20">
        <v>2623308</v>
      </c>
      <c r="N73" s="20"/>
      <c r="O73" s="20"/>
      <c r="P73" s="20"/>
      <c r="Q73" s="20"/>
      <c r="R73" s="20"/>
      <c r="S73" s="20"/>
      <c r="T73" s="20"/>
      <c r="U73" s="20"/>
      <c r="V73" s="20">
        <v>5279023</v>
      </c>
      <c r="W73" s="20">
        <v>6417498</v>
      </c>
      <c r="X73" s="20"/>
      <c r="Y73" s="19"/>
      <c r="Z73" s="22">
        <v>15045000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67777</v>
      </c>
      <c r="G74" s="20">
        <v>403976</v>
      </c>
      <c r="H74" s="20">
        <v>404977</v>
      </c>
      <c r="I74" s="20">
        <v>876730</v>
      </c>
      <c r="J74" s="20">
        <v>1353670</v>
      </c>
      <c r="K74" s="20">
        <v>402332</v>
      </c>
      <c r="L74" s="20">
        <v>403660</v>
      </c>
      <c r="M74" s="20">
        <v>2159662</v>
      </c>
      <c r="N74" s="20"/>
      <c r="O74" s="20"/>
      <c r="P74" s="20"/>
      <c r="Q74" s="20"/>
      <c r="R74" s="20"/>
      <c r="S74" s="20"/>
      <c r="T74" s="20"/>
      <c r="U74" s="20"/>
      <c r="V74" s="20">
        <v>3036392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5179000</v>
      </c>
      <c r="E75" s="29">
        <v>5179000</v>
      </c>
      <c r="F75" s="29">
        <v>-2223</v>
      </c>
      <c r="G75" s="29"/>
      <c r="H75" s="29">
        <v>-1623</v>
      </c>
      <c r="I75" s="29">
        <v>-3846</v>
      </c>
      <c r="J75" s="29">
        <v>-22312</v>
      </c>
      <c r="K75" s="29"/>
      <c r="L75" s="29"/>
      <c r="M75" s="29">
        <v>-22312</v>
      </c>
      <c r="N75" s="29"/>
      <c r="O75" s="29"/>
      <c r="P75" s="29"/>
      <c r="Q75" s="29"/>
      <c r="R75" s="29"/>
      <c r="S75" s="29"/>
      <c r="T75" s="29"/>
      <c r="U75" s="29"/>
      <c r="V75" s="29">
        <v>-26158</v>
      </c>
      <c r="W75" s="29">
        <v>2883568</v>
      </c>
      <c r="X75" s="29"/>
      <c r="Y75" s="28"/>
      <c r="Z75" s="30">
        <v>5179000</v>
      </c>
    </row>
    <row r="76" spans="1:26" ht="13.5" hidden="1">
      <c r="A76" s="41" t="s">
        <v>113</v>
      </c>
      <c r="B76" s="31"/>
      <c r="C76" s="31"/>
      <c r="D76" s="32">
        <v>105671643</v>
      </c>
      <c r="E76" s="33">
        <v>105671643</v>
      </c>
      <c r="F76" s="33">
        <v>4154281</v>
      </c>
      <c r="G76" s="33">
        <v>3310461</v>
      </c>
      <c r="H76" s="33">
        <v>5405741</v>
      </c>
      <c r="I76" s="33">
        <v>12870483</v>
      </c>
      <c r="J76" s="33">
        <v>5471138</v>
      </c>
      <c r="K76" s="33">
        <v>2261855</v>
      </c>
      <c r="L76" s="33">
        <v>1639395</v>
      </c>
      <c r="M76" s="33">
        <v>9372388</v>
      </c>
      <c r="N76" s="33"/>
      <c r="O76" s="33"/>
      <c r="P76" s="33"/>
      <c r="Q76" s="33"/>
      <c r="R76" s="33"/>
      <c r="S76" s="33"/>
      <c r="T76" s="33"/>
      <c r="U76" s="33"/>
      <c r="V76" s="33">
        <v>22242871</v>
      </c>
      <c r="W76" s="33">
        <v>40721563</v>
      </c>
      <c r="X76" s="33"/>
      <c r="Y76" s="32"/>
      <c r="Z76" s="34">
        <v>105671643</v>
      </c>
    </row>
    <row r="77" spans="1:26" ht="13.5" hidden="1">
      <c r="A77" s="36" t="s">
        <v>31</v>
      </c>
      <c r="B77" s="18"/>
      <c r="C77" s="18"/>
      <c r="D77" s="19">
        <v>28892730</v>
      </c>
      <c r="E77" s="20">
        <v>28892730</v>
      </c>
      <c r="F77" s="20">
        <v>1651419</v>
      </c>
      <c r="G77" s="20">
        <v>939663</v>
      </c>
      <c r="H77" s="20">
        <v>3188611</v>
      </c>
      <c r="I77" s="20">
        <v>5779693</v>
      </c>
      <c r="J77" s="20">
        <v>2372592</v>
      </c>
      <c r="K77" s="20">
        <v>714587</v>
      </c>
      <c r="L77" s="20">
        <v>468016</v>
      </c>
      <c r="M77" s="20">
        <v>3555195</v>
      </c>
      <c r="N77" s="20"/>
      <c r="O77" s="20"/>
      <c r="P77" s="20"/>
      <c r="Q77" s="20"/>
      <c r="R77" s="20"/>
      <c r="S77" s="20"/>
      <c r="T77" s="20"/>
      <c r="U77" s="20"/>
      <c r="V77" s="20">
        <v>9334888</v>
      </c>
      <c r="W77" s="20">
        <v>9051624</v>
      </c>
      <c r="X77" s="20"/>
      <c r="Y77" s="19"/>
      <c r="Z77" s="22">
        <v>28892730</v>
      </c>
    </row>
    <row r="78" spans="1:26" ht="13.5" hidden="1">
      <c r="A78" s="37" t="s">
        <v>32</v>
      </c>
      <c r="B78" s="18"/>
      <c r="C78" s="18"/>
      <c r="D78" s="19">
        <v>73522984</v>
      </c>
      <c r="E78" s="20">
        <v>73522984</v>
      </c>
      <c r="F78" s="20">
        <v>2502862</v>
      </c>
      <c r="G78" s="20">
        <v>2370798</v>
      </c>
      <c r="H78" s="20">
        <v>2217130</v>
      </c>
      <c r="I78" s="20">
        <v>7090790</v>
      </c>
      <c r="J78" s="20">
        <v>3098546</v>
      </c>
      <c r="K78" s="20">
        <v>1547268</v>
      </c>
      <c r="L78" s="20">
        <v>1171379</v>
      </c>
      <c r="M78" s="20">
        <v>5817193</v>
      </c>
      <c r="N78" s="20"/>
      <c r="O78" s="20"/>
      <c r="P78" s="20"/>
      <c r="Q78" s="20"/>
      <c r="R78" s="20"/>
      <c r="S78" s="20"/>
      <c r="T78" s="20"/>
      <c r="U78" s="20"/>
      <c r="V78" s="20">
        <v>12907983</v>
      </c>
      <c r="W78" s="20">
        <v>29855198</v>
      </c>
      <c r="X78" s="20"/>
      <c r="Y78" s="19"/>
      <c r="Z78" s="22">
        <v>73522984</v>
      </c>
    </row>
    <row r="79" spans="1:26" ht="13.5" hidden="1">
      <c r="A79" s="38" t="s">
        <v>106</v>
      </c>
      <c r="B79" s="18"/>
      <c r="C79" s="18"/>
      <c r="D79" s="19">
        <v>22510346</v>
      </c>
      <c r="E79" s="20">
        <v>22510346</v>
      </c>
      <c r="F79" s="20">
        <v>1466899</v>
      </c>
      <c r="G79" s="20">
        <v>1533701</v>
      </c>
      <c r="H79" s="20">
        <v>1434936</v>
      </c>
      <c r="I79" s="20">
        <v>4435536</v>
      </c>
      <c r="J79" s="20">
        <v>1387792</v>
      </c>
      <c r="K79" s="20">
        <v>888642</v>
      </c>
      <c r="L79" s="20">
        <v>697106</v>
      </c>
      <c r="M79" s="20">
        <v>2973540</v>
      </c>
      <c r="N79" s="20"/>
      <c r="O79" s="20"/>
      <c r="P79" s="20"/>
      <c r="Q79" s="20"/>
      <c r="R79" s="20"/>
      <c r="S79" s="20"/>
      <c r="T79" s="20"/>
      <c r="U79" s="20"/>
      <c r="V79" s="20">
        <v>7409076</v>
      </c>
      <c r="W79" s="20">
        <v>8715370</v>
      </c>
      <c r="X79" s="20"/>
      <c r="Y79" s="19"/>
      <c r="Z79" s="22">
        <v>22510346</v>
      </c>
    </row>
    <row r="80" spans="1:26" ht="13.5" hidden="1">
      <c r="A80" s="38" t="s">
        <v>107</v>
      </c>
      <c r="B80" s="18"/>
      <c r="C80" s="18"/>
      <c r="D80" s="19">
        <v>26108429</v>
      </c>
      <c r="E80" s="20">
        <v>26108429</v>
      </c>
      <c r="F80" s="20">
        <v>432417</v>
      </c>
      <c r="G80" s="20">
        <v>415632</v>
      </c>
      <c r="H80" s="20">
        <v>394473</v>
      </c>
      <c r="I80" s="20">
        <v>1242522</v>
      </c>
      <c r="J80" s="20">
        <v>353898</v>
      </c>
      <c r="K80" s="20">
        <v>305601</v>
      </c>
      <c r="L80" s="20">
        <v>263073</v>
      </c>
      <c r="M80" s="20">
        <v>922572</v>
      </c>
      <c r="N80" s="20"/>
      <c r="O80" s="20"/>
      <c r="P80" s="20"/>
      <c r="Q80" s="20"/>
      <c r="R80" s="20"/>
      <c r="S80" s="20"/>
      <c r="T80" s="20"/>
      <c r="U80" s="20"/>
      <c r="V80" s="20">
        <v>2165094</v>
      </c>
      <c r="W80" s="20">
        <v>11115370</v>
      </c>
      <c r="X80" s="20"/>
      <c r="Y80" s="19"/>
      <c r="Z80" s="22">
        <v>26108429</v>
      </c>
    </row>
    <row r="81" spans="1:26" ht="13.5" hidden="1">
      <c r="A81" s="38" t="s">
        <v>108</v>
      </c>
      <c r="B81" s="18"/>
      <c r="C81" s="18"/>
      <c r="D81" s="19">
        <v>15124596</v>
      </c>
      <c r="E81" s="20">
        <v>15124596</v>
      </c>
      <c r="F81" s="20">
        <v>414866</v>
      </c>
      <c r="G81" s="20">
        <v>302967</v>
      </c>
      <c r="H81" s="20">
        <v>268285</v>
      </c>
      <c r="I81" s="20">
        <v>986118</v>
      </c>
      <c r="J81" s="20">
        <v>1225040</v>
      </c>
      <c r="K81" s="20">
        <v>244730</v>
      </c>
      <c r="L81" s="20">
        <v>130312</v>
      </c>
      <c r="M81" s="20">
        <v>1600082</v>
      </c>
      <c r="N81" s="20"/>
      <c r="O81" s="20"/>
      <c r="P81" s="20"/>
      <c r="Q81" s="20"/>
      <c r="R81" s="20"/>
      <c r="S81" s="20"/>
      <c r="T81" s="20"/>
      <c r="U81" s="20"/>
      <c r="V81" s="20">
        <v>2586200</v>
      </c>
      <c r="W81" s="20">
        <v>5740287</v>
      </c>
      <c r="X81" s="20"/>
      <c r="Y81" s="19"/>
      <c r="Z81" s="22">
        <v>15124596</v>
      </c>
    </row>
    <row r="82" spans="1:26" ht="13.5" hidden="1">
      <c r="A82" s="38" t="s">
        <v>109</v>
      </c>
      <c r="B82" s="18"/>
      <c r="C82" s="18"/>
      <c r="D82" s="19">
        <v>9779613</v>
      </c>
      <c r="E82" s="20">
        <v>9779613</v>
      </c>
      <c r="F82" s="20">
        <v>188680</v>
      </c>
      <c r="G82" s="20">
        <v>118498</v>
      </c>
      <c r="H82" s="20">
        <v>119436</v>
      </c>
      <c r="I82" s="20">
        <v>426614</v>
      </c>
      <c r="J82" s="20">
        <v>131816</v>
      </c>
      <c r="K82" s="20">
        <v>108295</v>
      </c>
      <c r="L82" s="20">
        <v>80888</v>
      </c>
      <c r="M82" s="20">
        <v>320999</v>
      </c>
      <c r="N82" s="20"/>
      <c r="O82" s="20"/>
      <c r="P82" s="20"/>
      <c r="Q82" s="20"/>
      <c r="R82" s="20"/>
      <c r="S82" s="20"/>
      <c r="T82" s="20"/>
      <c r="U82" s="20"/>
      <c r="V82" s="20">
        <v>747613</v>
      </c>
      <c r="W82" s="20">
        <v>4284171</v>
      </c>
      <c r="X82" s="20"/>
      <c r="Y82" s="19"/>
      <c r="Z82" s="22">
        <v>9779613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3255929</v>
      </c>
      <c r="E84" s="29">
        <v>3255929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1814741</v>
      </c>
      <c r="X84" s="29"/>
      <c r="Y84" s="28"/>
      <c r="Z84" s="30">
        <v>3255929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4845783</v>
      </c>
      <c r="C5" s="18">
        <v>0</v>
      </c>
      <c r="D5" s="58">
        <v>4903419</v>
      </c>
      <c r="E5" s="59">
        <v>4903419</v>
      </c>
      <c r="F5" s="59">
        <v>5353392</v>
      </c>
      <c r="G5" s="59">
        <v>-164823</v>
      </c>
      <c r="H5" s="59">
        <v>0</v>
      </c>
      <c r="I5" s="59">
        <v>5188569</v>
      </c>
      <c r="J5" s="59">
        <v>18735</v>
      </c>
      <c r="K5" s="59">
        <v>-29202</v>
      </c>
      <c r="L5" s="59">
        <v>0</v>
      </c>
      <c r="M5" s="59">
        <v>-10467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5178102</v>
      </c>
      <c r="W5" s="59">
        <v>2456934</v>
      </c>
      <c r="X5" s="59">
        <v>2721168</v>
      </c>
      <c r="Y5" s="60">
        <v>110.75</v>
      </c>
      <c r="Z5" s="61">
        <v>4903419</v>
      </c>
    </row>
    <row r="6" spans="1:26" ht="13.5">
      <c r="A6" s="57" t="s">
        <v>32</v>
      </c>
      <c r="B6" s="18">
        <v>40113404</v>
      </c>
      <c r="C6" s="18">
        <v>0</v>
      </c>
      <c r="D6" s="58">
        <v>33087748</v>
      </c>
      <c r="E6" s="59">
        <v>33087748</v>
      </c>
      <c r="F6" s="59">
        <v>4019720</v>
      </c>
      <c r="G6" s="59">
        <v>4144116</v>
      </c>
      <c r="H6" s="59">
        <v>4373</v>
      </c>
      <c r="I6" s="59">
        <v>8168209</v>
      </c>
      <c r="J6" s="59">
        <v>7103756</v>
      </c>
      <c r="K6" s="59">
        <v>3716345</v>
      </c>
      <c r="L6" s="59">
        <v>3090471</v>
      </c>
      <c r="M6" s="59">
        <v>13910572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22078781</v>
      </c>
      <c r="W6" s="59">
        <v>16093872</v>
      </c>
      <c r="X6" s="59">
        <v>5984909</v>
      </c>
      <c r="Y6" s="60">
        <v>37.19</v>
      </c>
      <c r="Z6" s="61">
        <v>33087748</v>
      </c>
    </row>
    <row r="7" spans="1:26" ht="13.5">
      <c r="A7" s="57" t="s">
        <v>33</v>
      </c>
      <c r="B7" s="18">
        <v>2239370</v>
      </c>
      <c r="C7" s="18">
        <v>0</v>
      </c>
      <c r="D7" s="58">
        <v>738627</v>
      </c>
      <c r="E7" s="59">
        <v>738627</v>
      </c>
      <c r="F7" s="59">
        <v>0</v>
      </c>
      <c r="G7" s="59">
        <v>45863</v>
      </c>
      <c r="H7" s="59">
        <v>45863</v>
      </c>
      <c r="I7" s="59">
        <v>91726</v>
      </c>
      <c r="J7" s="59">
        <v>55718</v>
      </c>
      <c r="K7" s="59">
        <v>0</v>
      </c>
      <c r="L7" s="59">
        <v>0</v>
      </c>
      <c r="M7" s="59">
        <v>55718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147444</v>
      </c>
      <c r="W7" s="59">
        <v>369312</v>
      </c>
      <c r="X7" s="59">
        <v>-221868</v>
      </c>
      <c r="Y7" s="60">
        <v>-60.08</v>
      </c>
      <c r="Z7" s="61">
        <v>738627</v>
      </c>
    </row>
    <row r="8" spans="1:26" ht="13.5">
      <c r="A8" s="57" t="s">
        <v>34</v>
      </c>
      <c r="B8" s="18">
        <v>44251196</v>
      </c>
      <c r="C8" s="18">
        <v>0</v>
      </c>
      <c r="D8" s="58">
        <v>53175000</v>
      </c>
      <c r="E8" s="59">
        <v>53175000</v>
      </c>
      <c r="F8" s="59">
        <v>20689034</v>
      </c>
      <c r="G8" s="59">
        <v>0</v>
      </c>
      <c r="H8" s="59">
        <v>0</v>
      </c>
      <c r="I8" s="59">
        <v>20689034</v>
      </c>
      <c r="J8" s="59">
        <v>4200200</v>
      </c>
      <c r="K8" s="59">
        <v>0</v>
      </c>
      <c r="L8" s="59">
        <v>0</v>
      </c>
      <c r="M8" s="59">
        <v>4200200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24889234</v>
      </c>
      <c r="W8" s="59">
        <v>39827559</v>
      </c>
      <c r="X8" s="59">
        <v>-14938325</v>
      </c>
      <c r="Y8" s="60">
        <v>-37.51</v>
      </c>
      <c r="Z8" s="61">
        <v>53175000</v>
      </c>
    </row>
    <row r="9" spans="1:26" ht="13.5">
      <c r="A9" s="57" t="s">
        <v>35</v>
      </c>
      <c r="B9" s="18">
        <v>12947890</v>
      </c>
      <c r="C9" s="18">
        <v>0</v>
      </c>
      <c r="D9" s="58">
        <v>14262576</v>
      </c>
      <c r="E9" s="59">
        <v>14262576</v>
      </c>
      <c r="F9" s="59">
        <v>1202533</v>
      </c>
      <c r="G9" s="59">
        <v>1215248</v>
      </c>
      <c r="H9" s="59">
        <v>11582</v>
      </c>
      <c r="I9" s="59">
        <v>2429363</v>
      </c>
      <c r="J9" s="59">
        <v>2489640</v>
      </c>
      <c r="K9" s="59">
        <v>1262107</v>
      </c>
      <c r="L9" s="59">
        <v>1645014</v>
      </c>
      <c r="M9" s="59">
        <v>5396761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7826124</v>
      </c>
      <c r="W9" s="59">
        <v>7081170</v>
      </c>
      <c r="X9" s="59">
        <v>744954</v>
      </c>
      <c r="Y9" s="60">
        <v>10.52</v>
      </c>
      <c r="Z9" s="61">
        <v>14262576</v>
      </c>
    </row>
    <row r="10" spans="1:26" ht="25.5">
      <c r="A10" s="62" t="s">
        <v>98</v>
      </c>
      <c r="B10" s="63">
        <f>SUM(B5:B9)</f>
        <v>104397643</v>
      </c>
      <c r="C10" s="63">
        <f>SUM(C5:C9)</f>
        <v>0</v>
      </c>
      <c r="D10" s="64">
        <f aca="true" t="shared" si="0" ref="D10:Z10">SUM(D5:D9)</f>
        <v>106167370</v>
      </c>
      <c r="E10" s="65">
        <f t="shared" si="0"/>
        <v>106167370</v>
      </c>
      <c r="F10" s="65">
        <f t="shared" si="0"/>
        <v>31264679</v>
      </c>
      <c r="G10" s="65">
        <f t="shared" si="0"/>
        <v>5240404</v>
      </c>
      <c r="H10" s="65">
        <f t="shared" si="0"/>
        <v>61818</v>
      </c>
      <c r="I10" s="65">
        <f t="shared" si="0"/>
        <v>36566901</v>
      </c>
      <c r="J10" s="65">
        <f t="shared" si="0"/>
        <v>13868049</v>
      </c>
      <c r="K10" s="65">
        <f t="shared" si="0"/>
        <v>4949250</v>
      </c>
      <c r="L10" s="65">
        <f t="shared" si="0"/>
        <v>4735485</v>
      </c>
      <c r="M10" s="65">
        <f t="shared" si="0"/>
        <v>23552784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60119685</v>
      </c>
      <c r="W10" s="65">
        <f t="shared" si="0"/>
        <v>65828847</v>
      </c>
      <c r="X10" s="65">
        <f t="shared" si="0"/>
        <v>-5709162</v>
      </c>
      <c r="Y10" s="66">
        <f>+IF(W10&lt;&gt;0,(X10/W10)*100,0)</f>
        <v>-8.672735829628005</v>
      </c>
      <c r="Z10" s="67">
        <f t="shared" si="0"/>
        <v>106167370</v>
      </c>
    </row>
    <row r="11" spans="1:26" ht="13.5">
      <c r="A11" s="57" t="s">
        <v>36</v>
      </c>
      <c r="B11" s="18">
        <v>39012530</v>
      </c>
      <c r="C11" s="18">
        <v>0</v>
      </c>
      <c r="D11" s="58">
        <v>41097109</v>
      </c>
      <c r="E11" s="59">
        <v>41097109</v>
      </c>
      <c r="F11" s="59">
        <v>2953415</v>
      </c>
      <c r="G11" s="59">
        <v>3586990</v>
      </c>
      <c r="H11" s="59">
        <v>3409086</v>
      </c>
      <c r="I11" s="59">
        <v>9949491</v>
      </c>
      <c r="J11" s="59">
        <v>3577199</v>
      </c>
      <c r="K11" s="59">
        <v>3410159</v>
      </c>
      <c r="L11" s="59">
        <v>4260450</v>
      </c>
      <c r="M11" s="59">
        <v>11247808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21197299</v>
      </c>
      <c r="W11" s="59">
        <v>22585764</v>
      </c>
      <c r="X11" s="59">
        <v>-1388465</v>
      </c>
      <c r="Y11" s="60">
        <v>-6.15</v>
      </c>
      <c r="Z11" s="61">
        <v>41097109</v>
      </c>
    </row>
    <row r="12" spans="1:26" ht="13.5">
      <c r="A12" s="57" t="s">
        <v>37</v>
      </c>
      <c r="B12" s="18">
        <v>3048615</v>
      </c>
      <c r="C12" s="18">
        <v>0</v>
      </c>
      <c r="D12" s="58">
        <v>2943971</v>
      </c>
      <c r="E12" s="59">
        <v>2943971</v>
      </c>
      <c r="F12" s="59">
        <v>229281</v>
      </c>
      <c r="G12" s="59">
        <v>229281</v>
      </c>
      <c r="H12" s="59">
        <v>226881</v>
      </c>
      <c r="I12" s="59">
        <v>685443</v>
      </c>
      <c r="J12" s="59">
        <v>226881</v>
      </c>
      <c r="K12" s="59">
        <v>199681</v>
      </c>
      <c r="L12" s="59">
        <v>226881</v>
      </c>
      <c r="M12" s="59">
        <v>653443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1338886</v>
      </c>
      <c r="W12" s="59">
        <v>1471986</v>
      </c>
      <c r="X12" s="59">
        <v>-133100</v>
      </c>
      <c r="Y12" s="60">
        <v>-9.04</v>
      </c>
      <c r="Z12" s="61">
        <v>2943971</v>
      </c>
    </row>
    <row r="13" spans="1:26" ht="13.5">
      <c r="A13" s="57" t="s">
        <v>99</v>
      </c>
      <c r="B13" s="18">
        <v>35484147</v>
      </c>
      <c r="C13" s="18">
        <v>0</v>
      </c>
      <c r="D13" s="58">
        <v>2239001</v>
      </c>
      <c r="E13" s="59">
        <v>2239001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619500</v>
      </c>
      <c r="X13" s="59">
        <v>-619500</v>
      </c>
      <c r="Y13" s="60">
        <v>-100</v>
      </c>
      <c r="Z13" s="61">
        <v>2239001</v>
      </c>
    </row>
    <row r="14" spans="1:26" ht="13.5">
      <c r="A14" s="57" t="s">
        <v>38</v>
      </c>
      <c r="B14" s="18">
        <v>4091783</v>
      </c>
      <c r="C14" s="18">
        <v>0</v>
      </c>
      <c r="D14" s="58">
        <v>420000</v>
      </c>
      <c r="E14" s="59">
        <v>420000</v>
      </c>
      <c r="F14" s="59">
        <v>69410</v>
      </c>
      <c r="G14" s="59">
        <v>545</v>
      </c>
      <c r="H14" s="59">
        <v>152689</v>
      </c>
      <c r="I14" s="59">
        <v>222644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222644</v>
      </c>
      <c r="W14" s="59">
        <v>210000</v>
      </c>
      <c r="X14" s="59">
        <v>12644</v>
      </c>
      <c r="Y14" s="60">
        <v>6.02</v>
      </c>
      <c r="Z14" s="61">
        <v>420000</v>
      </c>
    </row>
    <row r="15" spans="1:26" ht="13.5">
      <c r="A15" s="57" t="s">
        <v>39</v>
      </c>
      <c r="B15" s="18">
        <v>71798433</v>
      </c>
      <c r="C15" s="18">
        <v>0</v>
      </c>
      <c r="D15" s="58">
        <v>38300864</v>
      </c>
      <c r="E15" s="59">
        <v>38300864</v>
      </c>
      <c r="F15" s="59">
        <v>683997</v>
      </c>
      <c r="G15" s="59">
        <v>41094</v>
      </c>
      <c r="H15" s="59">
        <v>2806636</v>
      </c>
      <c r="I15" s="59">
        <v>3531727</v>
      </c>
      <c r="J15" s="59">
        <v>532534</v>
      </c>
      <c r="K15" s="59">
        <v>2238350</v>
      </c>
      <c r="L15" s="59">
        <v>92019</v>
      </c>
      <c r="M15" s="59">
        <v>2862903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6394630</v>
      </c>
      <c r="W15" s="59">
        <v>18880248</v>
      </c>
      <c r="X15" s="59">
        <v>-12485618</v>
      </c>
      <c r="Y15" s="60">
        <v>-66.13</v>
      </c>
      <c r="Z15" s="61">
        <v>38300864</v>
      </c>
    </row>
    <row r="16" spans="1:26" ht="13.5">
      <c r="A16" s="68" t="s">
        <v>40</v>
      </c>
      <c r="B16" s="18">
        <v>205</v>
      </c>
      <c r="C16" s="18">
        <v>0</v>
      </c>
      <c r="D16" s="58">
        <v>0</v>
      </c>
      <c r="E16" s="59">
        <v>0</v>
      </c>
      <c r="F16" s="59">
        <v>292065</v>
      </c>
      <c r="G16" s="59">
        <v>395088</v>
      </c>
      <c r="H16" s="59">
        <v>137500</v>
      </c>
      <c r="I16" s="59">
        <v>824653</v>
      </c>
      <c r="J16" s="59">
        <v>424239</v>
      </c>
      <c r="K16" s="59">
        <v>198654</v>
      </c>
      <c r="L16" s="59">
        <v>199897</v>
      </c>
      <c r="M16" s="59">
        <v>822790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1647443</v>
      </c>
      <c r="W16" s="59"/>
      <c r="X16" s="59">
        <v>1647443</v>
      </c>
      <c r="Y16" s="60">
        <v>0</v>
      </c>
      <c r="Z16" s="61">
        <v>0</v>
      </c>
    </row>
    <row r="17" spans="1:26" ht="13.5">
      <c r="A17" s="57" t="s">
        <v>41</v>
      </c>
      <c r="B17" s="18">
        <v>67573034</v>
      </c>
      <c r="C17" s="18">
        <v>0</v>
      </c>
      <c r="D17" s="58">
        <v>20661000</v>
      </c>
      <c r="E17" s="59">
        <v>20661000</v>
      </c>
      <c r="F17" s="59">
        <v>2018672</v>
      </c>
      <c r="G17" s="59">
        <v>2889988</v>
      </c>
      <c r="H17" s="59">
        <v>1536047</v>
      </c>
      <c r="I17" s="59">
        <v>6444707</v>
      </c>
      <c r="J17" s="59">
        <v>1904536</v>
      </c>
      <c r="K17" s="59">
        <v>8155314</v>
      </c>
      <c r="L17" s="59">
        <v>2285563</v>
      </c>
      <c r="M17" s="59">
        <v>12345413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18790120</v>
      </c>
      <c r="W17" s="59">
        <v>8318502</v>
      </c>
      <c r="X17" s="59">
        <v>10471618</v>
      </c>
      <c r="Y17" s="60">
        <v>125.88</v>
      </c>
      <c r="Z17" s="61">
        <v>20661000</v>
      </c>
    </row>
    <row r="18" spans="1:26" ht="13.5">
      <c r="A18" s="69" t="s">
        <v>42</v>
      </c>
      <c r="B18" s="70">
        <f>SUM(B11:B17)</f>
        <v>221008747</v>
      </c>
      <c r="C18" s="70">
        <f>SUM(C11:C17)</f>
        <v>0</v>
      </c>
      <c r="D18" s="71">
        <f aca="true" t="shared" si="1" ref="D18:Z18">SUM(D11:D17)</f>
        <v>105661945</v>
      </c>
      <c r="E18" s="72">
        <f t="shared" si="1"/>
        <v>105661945</v>
      </c>
      <c r="F18" s="72">
        <f t="shared" si="1"/>
        <v>6246840</v>
      </c>
      <c r="G18" s="72">
        <f t="shared" si="1"/>
        <v>7142986</v>
      </c>
      <c r="H18" s="72">
        <f t="shared" si="1"/>
        <v>8268839</v>
      </c>
      <c r="I18" s="72">
        <f t="shared" si="1"/>
        <v>21658665</v>
      </c>
      <c r="J18" s="72">
        <f t="shared" si="1"/>
        <v>6665389</v>
      </c>
      <c r="K18" s="72">
        <f t="shared" si="1"/>
        <v>14202158</v>
      </c>
      <c r="L18" s="72">
        <f t="shared" si="1"/>
        <v>7064810</v>
      </c>
      <c r="M18" s="72">
        <f t="shared" si="1"/>
        <v>27932357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49591022</v>
      </c>
      <c r="W18" s="72">
        <f t="shared" si="1"/>
        <v>52086000</v>
      </c>
      <c r="X18" s="72">
        <f t="shared" si="1"/>
        <v>-2494978</v>
      </c>
      <c r="Y18" s="66">
        <f>+IF(W18&lt;&gt;0,(X18/W18)*100,0)</f>
        <v>-4.790112506239681</v>
      </c>
      <c r="Z18" s="73">
        <f t="shared" si="1"/>
        <v>105661945</v>
      </c>
    </row>
    <row r="19" spans="1:26" ht="13.5">
      <c r="A19" s="69" t="s">
        <v>43</v>
      </c>
      <c r="B19" s="74">
        <f>+B10-B18</f>
        <v>-116611104</v>
      </c>
      <c r="C19" s="74">
        <f>+C10-C18</f>
        <v>0</v>
      </c>
      <c r="D19" s="75">
        <f aca="true" t="shared" si="2" ref="D19:Z19">+D10-D18</f>
        <v>505425</v>
      </c>
      <c r="E19" s="76">
        <f t="shared" si="2"/>
        <v>505425</v>
      </c>
      <c r="F19" s="76">
        <f t="shared" si="2"/>
        <v>25017839</v>
      </c>
      <c r="G19" s="76">
        <f t="shared" si="2"/>
        <v>-1902582</v>
      </c>
      <c r="H19" s="76">
        <f t="shared" si="2"/>
        <v>-8207021</v>
      </c>
      <c r="I19" s="76">
        <f t="shared" si="2"/>
        <v>14908236</v>
      </c>
      <c r="J19" s="76">
        <f t="shared" si="2"/>
        <v>7202660</v>
      </c>
      <c r="K19" s="76">
        <f t="shared" si="2"/>
        <v>-9252908</v>
      </c>
      <c r="L19" s="76">
        <f t="shared" si="2"/>
        <v>-2329325</v>
      </c>
      <c r="M19" s="76">
        <f t="shared" si="2"/>
        <v>-4379573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10528663</v>
      </c>
      <c r="W19" s="76">
        <f>IF(E10=E18,0,W10-W18)</f>
        <v>13742847</v>
      </c>
      <c r="X19" s="76">
        <f t="shared" si="2"/>
        <v>-3214184</v>
      </c>
      <c r="Y19" s="77">
        <f>+IF(W19&lt;&gt;0,(X19/W19)*100,0)</f>
        <v>-23.388050525484275</v>
      </c>
      <c r="Z19" s="78">
        <f t="shared" si="2"/>
        <v>505425</v>
      </c>
    </row>
    <row r="20" spans="1:26" ht="13.5">
      <c r="A20" s="57" t="s">
        <v>44</v>
      </c>
      <c r="B20" s="18">
        <v>123258414</v>
      </c>
      <c r="C20" s="18">
        <v>0</v>
      </c>
      <c r="D20" s="58">
        <v>125086000</v>
      </c>
      <c r="E20" s="59">
        <v>125086000</v>
      </c>
      <c r="F20" s="59">
        <v>12587323</v>
      </c>
      <c r="G20" s="59">
        <v>0</v>
      </c>
      <c r="H20" s="59">
        <v>0</v>
      </c>
      <c r="I20" s="59">
        <v>12587323</v>
      </c>
      <c r="J20" s="59">
        <v>6000000</v>
      </c>
      <c r="K20" s="59">
        <v>0</v>
      </c>
      <c r="L20" s="59">
        <v>0</v>
      </c>
      <c r="M20" s="59">
        <v>6000000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18587323</v>
      </c>
      <c r="W20" s="59">
        <v>58042974</v>
      </c>
      <c r="X20" s="59">
        <v>-39455651</v>
      </c>
      <c r="Y20" s="60">
        <v>-67.98</v>
      </c>
      <c r="Z20" s="61">
        <v>125086000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6647310</v>
      </c>
      <c r="C22" s="85">
        <f>SUM(C19:C21)</f>
        <v>0</v>
      </c>
      <c r="D22" s="86">
        <f aca="true" t="shared" si="3" ref="D22:Z22">SUM(D19:D21)</f>
        <v>125591425</v>
      </c>
      <c r="E22" s="87">
        <f t="shared" si="3"/>
        <v>125591425</v>
      </c>
      <c r="F22" s="87">
        <f t="shared" si="3"/>
        <v>37605162</v>
      </c>
      <c r="G22" s="87">
        <f t="shared" si="3"/>
        <v>-1902582</v>
      </c>
      <c r="H22" s="87">
        <f t="shared" si="3"/>
        <v>-8207021</v>
      </c>
      <c r="I22" s="87">
        <f t="shared" si="3"/>
        <v>27495559</v>
      </c>
      <c r="J22" s="87">
        <f t="shared" si="3"/>
        <v>13202660</v>
      </c>
      <c r="K22" s="87">
        <f t="shared" si="3"/>
        <v>-9252908</v>
      </c>
      <c r="L22" s="87">
        <f t="shared" si="3"/>
        <v>-2329325</v>
      </c>
      <c r="M22" s="87">
        <f t="shared" si="3"/>
        <v>1620427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29115986</v>
      </c>
      <c r="W22" s="87">
        <f t="shared" si="3"/>
        <v>71785821</v>
      </c>
      <c r="X22" s="87">
        <f t="shared" si="3"/>
        <v>-42669835</v>
      </c>
      <c r="Y22" s="88">
        <f>+IF(W22&lt;&gt;0,(X22/W22)*100,0)</f>
        <v>-59.4404778068917</v>
      </c>
      <c r="Z22" s="89">
        <f t="shared" si="3"/>
        <v>125591425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6647310</v>
      </c>
      <c r="C24" s="74">
        <f>SUM(C22:C23)</f>
        <v>0</v>
      </c>
      <c r="D24" s="75">
        <f aca="true" t="shared" si="4" ref="D24:Z24">SUM(D22:D23)</f>
        <v>125591425</v>
      </c>
      <c r="E24" s="76">
        <f t="shared" si="4"/>
        <v>125591425</v>
      </c>
      <c r="F24" s="76">
        <f t="shared" si="4"/>
        <v>37605162</v>
      </c>
      <c r="G24" s="76">
        <f t="shared" si="4"/>
        <v>-1902582</v>
      </c>
      <c r="H24" s="76">
        <f t="shared" si="4"/>
        <v>-8207021</v>
      </c>
      <c r="I24" s="76">
        <f t="shared" si="4"/>
        <v>27495559</v>
      </c>
      <c r="J24" s="76">
        <f t="shared" si="4"/>
        <v>13202660</v>
      </c>
      <c r="K24" s="76">
        <f t="shared" si="4"/>
        <v>-9252908</v>
      </c>
      <c r="L24" s="76">
        <f t="shared" si="4"/>
        <v>-2329325</v>
      </c>
      <c r="M24" s="76">
        <f t="shared" si="4"/>
        <v>1620427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29115986</v>
      </c>
      <c r="W24" s="76">
        <f t="shared" si="4"/>
        <v>71785821</v>
      </c>
      <c r="X24" s="76">
        <f t="shared" si="4"/>
        <v>-42669835</v>
      </c>
      <c r="Y24" s="77">
        <f>+IF(W24&lt;&gt;0,(X24/W24)*100,0)</f>
        <v>-59.4404778068917</v>
      </c>
      <c r="Z24" s="78">
        <f t="shared" si="4"/>
        <v>125591425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316314619</v>
      </c>
      <c r="C27" s="21">
        <v>0</v>
      </c>
      <c r="D27" s="98">
        <v>125585950</v>
      </c>
      <c r="E27" s="99">
        <v>125585950</v>
      </c>
      <c r="F27" s="99">
        <v>14831491</v>
      </c>
      <c r="G27" s="99">
        <v>12762922</v>
      </c>
      <c r="H27" s="99">
        <v>7948185</v>
      </c>
      <c r="I27" s="99">
        <v>35542598</v>
      </c>
      <c r="J27" s="99">
        <v>5128053</v>
      </c>
      <c r="K27" s="99">
        <v>12076774</v>
      </c>
      <c r="L27" s="99">
        <v>8370949</v>
      </c>
      <c r="M27" s="99">
        <v>25575776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61118374</v>
      </c>
      <c r="W27" s="99">
        <v>62792975</v>
      </c>
      <c r="X27" s="99">
        <v>-1674601</v>
      </c>
      <c r="Y27" s="100">
        <v>-2.67</v>
      </c>
      <c r="Z27" s="101">
        <v>125585950</v>
      </c>
    </row>
    <row r="28" spans="1:26" ht="13.5">
      <c r="A28" s="102" t="s">
        <v>44</v>
      </c>
      <c r="B28" s="18">
        <v>316314619</v>
      </c>
      <c r="C28" s="18">
        <v>0</v>
      </c>
      <c r="D28" s="58">
        <v>125085950</v>
      </c>
      <c r="E28" s="59">
        <v>125085950</v>
      </c>
      <c r="F28" s="59">
        <v>14831491</v>
      </c>
      <c r="G28" s="59">
        <v>12762922</v>
      </c>
      <c r="H28" s="59">
        <v>7948185</v>
      </c>
      <c r="I28" s="59">
        <v>35542598</v>
      </c>
      <c r="J28" s="59">
        <v>5128053</v>
      </c>
      <c r="K28" s="59">
        <v>12076774</v>
      </c>
      <c r="L28" s="59">
        <v>8370949</v>
      </c>
      <c r="M28" s="59">
        <v>25575776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61118374</v>
      </c>
      <c r="W28" s="59">
        <v>62542975</v>
      </c>
      <c r="X28" s="59">
        <v>-1424601</v>
      </c>
      <c r="Y28" s="60">
        <v>-2.28</v>
      </c>
      <c r="Z28" s="61">
        <v>125085950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250000</v>
      </c>
      <c r="X31" s="59">
        <v>-250000</v>
      </c>
      <c r="Y31" s="60">
        <v>-100</v>
      </c>
      <c r="Z31" s="61">
        <v>500000</v>
      </c>
    </row>
    <row r="32" spans="1:26" ht="13.5">
      <c r="A32" s="69" t="s">
        <v>50</v>
      </c>
      <c r="B32" s="21">
        <f>SUM(B28:B31)</f>
        <v>316314619</v>
      </c>
      <c r="C32" s="21">
        <f>SUM(C28:C31)</f>
        <v>0</v>
      </c>
      <c r="D32" s="98">
        <f aca="true" t="shared" si="5" ref="D32:Z32">SUM(D28:D31)</f>
        <v>125585950</v>
      </c>
      <c r="E32" s="99">
        <f t="shared" si="5"/>
        <v>125585950</v>
      </c>
      <c r="F32" s="99">
        <f t="shared" si="5"/>
        <v>14831491</v>
      </c>
      <c r="G32" s="99">
        <f t="shared" si="5"/>
        <v>12762922</v>
      </c>
      <c r="H32" s="99">
        <f t="shared" si="5"/>
        <v>7948185</v>
      </c>
      <c r="I32" s="99">
        <f t="shared" si="5"/>
        <v>35542598</v>
      </c>
      <c r="J32" s="99">
        <f t="shared" si="5"/>
        <v>5128053</v>
      </c>
      <c r="K32" s="99">
        <f t="shared" si="5"/>
        <v>12076774</v>
      </c>
      <c r="L32" s="99">
        <f t="shared" si="5"/>
        <v>8370949</v>
      </c>
      <c r="M32" s="99">
        <f t="shared" si="5"/>
        <v>25575776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61118374</v>
      </c>
      <c r="W32" s="99">
        <f t="shared" si="5"/>
        <v>62792975</v>
      </c>
      <c r="X32" s="99">
        <f t="shared" si="5"/>
        <v>-1674601</v>
      </c>
      <c r="Y32" s="100">
        <f>+IF(W32&lt;&gt;0,(X32/W32)*100,0)</f>
        <v>-2.666860425071435</v>
      </c>
      <c r="Z32" s="101">
        <f t="shared" si="5"/>
        <v>125585950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40227191</v>
      </c>
      <c r="C35" s="18">
        <v>0</v>
      </c>
      <c r="D35" s="58">
        <v>50077304</v>
      </c>
      <c r="E35" s="59">
        <v>50077304</v>
      </c>
      <c r="F35" s="59">
        <v>112795170</v>
      </c>
      <c r="G35" s="59">
        <v>40227132</v>
      </c>
      <c r="H35" s="59">
        <v>37493591</v>
      </c>
      <c r="I35" s="59">
        <v>37493591</v>
      </c>
      <c r="J35" s="59">
        <v>37484845</v>
      </c>
      <c r="K35" s="59">
        <v>35443781</v>
      </c>
      <c r="L35" s="59">
        <v>40655579</v>
      </c>
      <c r="M35" s="59">
        <v>40655579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40655579</v>
      </c>
      <c r="W35" s="59">
        <v>25038652</v>
      </c>
      <c r="X35" s="59">
        <v>15616927</v>
      </c>
      <c r="Y35" s="60">
        <v>62.37</v>
      </c>
      <c r="Z35" s="61">
        <v>50077304</v>
      </c>
    </row>
    <row r="36" spans="1:26" ht="13.5">
      <c r="A36" s="57" t="s">
        <v>53</v>
      </c>
      <c r="B36" s="18">
        <v>884704923</v>
      </c>
      <c r="C36" s="18">
        <v>0</v>
      </c>
      <c r="D36" s="58">
        <v>709781311</v>
      </c>
      <c r="E36" s="59">
        <v>709781311</v>
      </c>
      <c r="F36" s="59">
        <v>722474208</v>
      </c>
      <c r="G36" s="59">
        <v>884704929</v>
      </c>
      <c r="H36" s="59">
        <v>884704929</v>
      </c>
      <c r="I36" s="59">
        <v>884704929</v>
      </c>
      <c r="J36" s="59">
        <v>884704929</v>
      </c>
      <c r="K36" s="59">
        <v>884704929</v>
      </c>
      <c r="L36" s="59">
        <v>884704929</v>
      </c>
      <c r="M36" s="59">
        <v>884704929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884704929</v>
      </c>
      <c r="W36" s="59">
        <v>354890656</v>
      </c>
      <c r="X36" s="59">
        <v>529814273</v>
      </c>
      <c r="Y36" s="60">
        <v>149.29</v>
      </c>
      <c r="Z36" s="61">
        <v>709781311</v>
      </c>
    </row>
    <row r="37" spans="1:26" ht="13.5">
      <c r="A37" s="57" t="s">
        <v>54</v>
      </c>
      <c r="B37" s="18">
        <v>170857040</v>
      </c>
      <c r="C37" s="18">
        <v>0</v>
      </c>
      <c r="D37" s="58">
        <v>57023500</v>
      </c>
      <c r="E37" s="59">
        <v>57023500</v>
      </c>
      <c r="F37" s="59">
        <v>72595246</v>
      </c>
      <c r="G37" s="59">
        <v>169062470</v>
      </c>
      <c r="H37" s="59">
        <v>169062470</v>
      </c>
      <c r="I37" s="59">
        <v>169062470</v>
      </c>
      <c r="J37" s="59">
        <v>169062470</v>
      </c>
      <c r="K37" s="59">
        <v>169062470</v>
      </c>
      <c r="L37" s="59">
        <v>120523868</v>
      </c>
      <c r="M37" s="59">
        <v>120523868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120523868</v>
      </c>
      <c r="W37" s="59">
        <v>28511750</v>
      </c>
      <c r="X37" s="59">
        <v>92012118</v>
      </c>
      <c r="Y37" s="60">
        <v>322.72</v>
      </c>
      <c r="Z37" s="61">
        <v>57023500</v>
      </c>
    </row>
    <row r="38" spans="1:26" ht="13.5">
      <c r="A38" s="57" t="s">
        <v>55</v>
      </c>
      <c r="B38" s="18">
        <v>20482892</v>
      </c>
      <c r="C38" s="18">
        <v>0</v>
      </c>
      <c r="D38" s="58">
        <v>9215385</v>
      </c>
      <c r="E38" s="59">
        <v>9215385</v>
      </c>
      <c r="F38" s="59">
        <v>19377177</v>
      </c>
      <c r="G38" s="59">
        <v>22172883</v>
      </c>
      <c r="H38" s="59">
        <v>22172883</v>
      </c>
      <c r="I38" s="59">
        <v>22172883</v>
      </c>
      <c r="J38" s="59">
        <v>22172883</v>
      </c>
      <c r="K38" s="59">
        <v>22172883</v>
      </c>
      <c r="L38" s="59">
        <v>22172883</v>
      </c>
      <c r="M38" s="59">
        <v>22172883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22172883</v>
      </c>
      <c r="W38" s="59">
        <v>4607693</v>
      </c>
      <c r="X38" s="59">
        <v>17565190</v>
      </c>
      <c r="Y38" s="60">
        <v>381.21</v>
      </c>
      <c r="Z38" s="61">
        <v>9215385</v>
      </c>
    </row>
    <row r="39" spans="1:26" ht="13.5">
      <c r="A39" s="57" t="s">
        <v>56</v>
      </c>
      <c r="B39" s="18">
        <v>733592182</v>
      </c>
      <c r="C39" s="18">
        <v>0</v>
      </c>
      <c r="D39" s="58">
        <v>693619730</v>
      </c>
      <c r="E39" s="59">
        <v>693619730</v>
      </c>
      <c r="F39" s="59">
        <v>743296953</v>
      </c>
      <c r="G39" s="59">
        <v>733696708</v>
      </c>
      <c r="H39" s="59">
        <v>730963167</v>
      </c>
      <c r="I39" s="59">
        <v>730963167</v>
      </c>
      <c r="J39" s="59">
        <v>730954421</v>
      </c>
      <c r="K39" s="59">
        <v>728913357</v>
      </c>
      <c r="L39" s="59">
        <v>782663757</v>
      </c>
      <c r="M39" s="59">
        <v>782663757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782663757</v>
      </c>
      <c r="W39" s="59">
        <v>346809865</v>
      </c>
      <c r="X39" s="59">
        <v>435853892</v>
      </c>
      <c r="Y39" s="60">
        <v>125.68</v>
      </c>
      <c r="Z39" s="61">
        <v>693619730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117633316</v>
      </c>
      <c r="C42" s="18">
        <v>0</v>
      </c>
      <c r="D42" s="58">
        <v>112750851</v>
      </c>
      <c r="E42" s="59">
        <v>112750851</v>
      </c>
      <c r="F42" s="59">
        <v>28964992</v>
      </c>
      <c r="G42" s="59">
        <v>14563689</v>
      </c>
      <c r="H42" s="59">
        <v>-3691116</v>
      </c>
      <c r="I42" s="59">
        <v>39837565</v>
      </c>
      <c r="J42" s="59">
        <v>733137</v>
      </c>
      <c r="K42" s="59">
        <v>1207763</v>
      </c>
      <c r="L42" s="59">
        <v>6268534</v>
      </c>
      <c r="M42" s="59">
        <v>8209434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48046999</v>
      </c>
      <c r="W42" s="59">
        <v>71540130</v>
      </c>
      <c r="X42" s="59">
        <v>-23493131</v>
      </c>
      <c r="Y42" s="60">
        <v>-32.84</v>
      </c>
      <c r="Z42" s="61">
        <v>112750851</v>
      </c>
    </row>
    <row r="43" spans="1:26" ht="13.5">
      <c r="A43" s="57" t="s">
        <v>59</v>
      </c>
      <c r="B43" s="18">
        <v>-104603643</v>
      </c>
      <c r="C43" s="18">
        <v>0</v>
      </c>
      <c r="D43" s="58">
        <v>-125585956</v>
      </c>
      <c r="E43" s="59">
        <v>-125585956</v>
      </c>
      <c r="F43" s="59">
        <v>-14831491</v>
      </c>
      <c r="G43" s="59">
        <v>-12762922</v>
      </c>
      <c r="H43" s="59">
        <v>-7948185</v>
      </c>
      <c r="I43" s="59">
        <v>-35542598</v>
      </c>
      <c r="J43" s="59">
        <v>-5128053</v>
      </c>
      <c r="K43" s="59">
        <v>-12076774</v>
      </c>
      <c r="L43" s="59">
        <v>-8370949</v>
      </c>
      <c r="M43" s="59">
        <v>-25575776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-61118374</v>
      </c>
      <c r="W43" s="59">
        <v>-63042978</v>
      </c>
      <c r="X43" s="59">
        <v>1924604</v>
      </c>
      <c r="Y43" s="60">
        <v>-3.05</v>
      </c>
      <c r="Z43" s="61">
        <v>-125585956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5168270</v>
      </c>
      <c r="C45" s="21">
        <v>0</v>
      </c>
      <c r="D45" s="98">
        <v>-8069003</v>
      </c>
      <c r="E45" s="99">
        <v>-8069003</v>
      </c>
      <c r="F45" s="99">
        <v>19335719</v>
      </c>
      <c r="G45" s="99">
        <v>21136486</v>
      </c>
      <c r="H45" s="99">
        <v>9497185</v>
      </c>
      <c r="I45" s="99">
        <v>9497185</v>
      </c>
      <c r="J45" s="99">
        <v>5102269</v>
      </c>
      <c r="K45" s="99">
        <v>-5766742</v>
      </c>
      <c r="L45" s="99">
        <v>-7869157</v>
      </c>
      <c r="M45" s="99">
        <v>-7869157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-7869157</v>
      </c>
      <c r="W45" s="99">
        <v>13263254</v>
      </c>
      <c r="X45" s="99">
        <v>-21132411</v>
      </c>
      <c r="Y45" s="100">
        <v>-159.33</v>
      </c>
      <c r="Z45" s="101">
        <v>-8069003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5255128</v>
      </c>
      <c r="C49" s="51">
        <v>0</v>
      </c>
      <c r="D49" s="128">
        <v>5011695</v>
      </c>
      <c r="E49" s="53">
        <v>4232028</v>
      </c>
      <c r="F49" s="53">
        <v>0</v>
      </c>
      <c r="G49" s="53">
        <v>0</v>
      </c>
      <c r="H49" s="53">
        <v>0</v>
      </c>
      <c r="I49" s="53">
        <v>4109938</v>
      </c>
      <c r="J49" s="53">
        <v>0</v>
      </c>
      <c r="K49" s="53">
        <v>0</v>
      </c>
      <c r="L49" s="53">
        <v>0</v>
      </c>
      <c r="M49" s="53">
        <v>3978223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6028136</v>
      </c>
      <c r="W49" s="53">
        <v>21471270</v>
      </c>
      <c r="X49" s="53">
        <v>122847571</v>
      </c>
      <c r="Y49" s="53">
        <v>172933989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4271786</v>
      </c>
      <c r="C51" s="51">
        <v>0</v>
      </c>
      <c r="D51" s="128">
        <v>6159267</v>
      </c>
      <c r="E51" s="53">
        <v>976975</v>
      </c>
      <c r="F51" s="53">
        <v>0</v>
      </c>
      <c r="G51" s="53">
        <v>0</v>
      </c>
      <c r="H51" s="53">
        <v>0</v>
      </c>
      <c r="I51" s="53">
        <v>949558</v>
      </c>
      <c r="J51" s="53">
        <v>0</v>
      </c>
      <c r="K51" s="53">
        <v>0</v>
      </c>
      <c r="L51" s="53">
        <v>0</v>
      </c>
      <c r="M51" s="53">
        <v>1646843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464724</v>
      </c>
      <c r="W51" s="53">
        <v>54012837</v>
      </c>
      <c r="X51" s="53">
        <v>507709</v>
      </c>
      <c r="Y51" s="53">
        <v>68989699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25.828953652673835</v>
      </c>
      <c r="C58" s="5">
        <f>IF(C67=0,0,+(C76/C67)*100)</f>
        <v>0</v>
      </c>
      <c r="D58" s="6">
        <f aca="true" t="shared" si="6" ref="D58:Z58">IF(D67=0,0,+(D76/D67)*100)</f>
        <v>70.13007082582206</v>
      </c>
      <c r="E58" s="7">
        <f t="shared" si="6"/>
        <v>70.13007082582206</v>
      </c>
      <c r="F58" s="7">
        <f t="shared" si="6"/>
        <v>17.75530075219103</v>
      </c>
      <c r="G58" s="7">
        <f t="shared" si="6"/>
        <v>58.58990271439662</v>
      </c>
      <c r="H58" s="7">
        <f t="shared" si="6"/>
        <v>60835.51337754402</v>
      </c>
      <c r="I58" s="7">
        <f t="shared" si="6"/>
        <v>48.15382702985989</v>
      </c>
      <c r="J58" s="7">
        <f t="shared" si="6"/>
        <v>22.14147968063309</v>
      </c>
      <c r="K58" s="7">
        <f t="shared" si="6"/>
        <v>41.32710767660804</v>
      </c>
      <c r="L58" s="7">
        <f t="shared" si="6"/>
        <v>28.710069378864</v>
      </c>
      <c r="M58" s="7">
        <f t="shared" si="6"/>
        <v>28.69585394204652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37.510000998144655</v>
      </c>
      <c r="W58" s="7">
        <f t="shared" si="6"/>
        <v>70.77361375542269</v>
      </c>
      <c r="X58" s="7">
        <f t="shared" si="6"/>
        <v>0</v>
      </c>
      <c r="Y58" s="7">
        <f t="shared" si="6"/>
        <v>0</v>
      </c>
      <c r="Z58" s="8">
        <f t="shared" si="6"/>
        <v>70.13007082582206</v>
      </c>
    </row>
    <row r="59" spans="1:26" ht="13.5">
      <c r="A59" s="36" t="s">
        <v>31</v>
      </c>
      <c r="B59" s="9">
        <f aca="true" t="shared" si="7" ref="B59:Z66">IF(B68=0,0,+(B77/B68)*100)</f>
        <v>29.999981427150164</v>
      </c>
      <c r="C59" s="9">
        <f t="shared" si="7"/>
        <v>0</v>
      </c>
      <c r="D59" s="2">
        <f t="shared" si="7"/>
        <v>60.128004561714995</v>
      </c>
      <c r="E59" s="10">
        <f t="shared" si="7"/>
        <v>60.128004561714995</v>
      </c>
      <c r="F59" s="10">
        <f t="shared" si="7"/>
        <v>4.221192843714789</v>
      </c>
      <c r="G59" s="10">
        <f t="shared" si="7"/>
        <v>-144.81170710398428</v>
      </c>
      <c r="H59" s="10">
        <f t="shared" si="7"/>
        <v>0</v>
      </c>
      <c r="I59" s="10">
        <f t="shared" si="7"/>
        <v>17.194779523988213</v>
      </c>
      <c r="J59" s="10">
        <f t="shared" si="7"/>
        <v>1728.876434480918</v>
      </c>
      <c r="K59" s="10">
        <f t="shared" si="7"/>
        <v>0</v>
      </c>
      <c r="L59" s="10">
        <f t="shared" si="7"/>
        <v>0</v>
      </c>
      <c r="M59" s="10">
        <f t="shared" si="7"/>
        <v>-4396.293111684341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26.116190835947222</v>
      </c>
      <c r="W59" s="10">
        <f t="shared" si="7"/>
        <v>60.00014652408245</v>
      </c>
      <c r="X59" s="10">
        <f t="shared" si="7"/>
        <v>0</v>
      </c>
      <c r="Y59" s="10">
        <f t="shared" si="7"/>
        <v>0</v>
      </c>
      <c r="Z59" s="11">
        <f t="shared" si="7"/>
        <v>60.128004561714995</v>
      </c>
    </row>
    <row r="60" spans="1:26" ht="13.5">
      <c r="A60" s="37" t="s">
        <v>32</v>
      </c>
      <c r="B60" s="12">
        <f t="shared" si="7"/>
        <v>32.77158926726837</v>
      </c>
      <c r="C60" s="12">
        <f t="shared" si="7"/>
        <v>0</v>
      </c>
      <c r="D60" s="3">
        <f t="shared" si="7"/>
        <v>75.65980011694964</v>
      </c>
      <c r="E60" s="13">
        <f t="shared" si="7"/>
        <v>75.65980011694964</v>
      </c>
      <c r="F60" s="13">
        <f t="shared" si="7"/>
        <v>40.7813479545839</v>
      </c>
      <c r="G60" s="13">
        <f t="shared" si="7"/>
        <v>66.7550329189627</v>
      </c>
      <c r="H60" s="13">
        <f t="shared" si="7"/>
        <v>51059.54722158701</v>
      </c>
      <c r="I60" s="13">
        <f t="shared" si="7"/>
        <v>81.27284696069849</v>
      </c>
      <c r="J60" s="13">
        <f t="shared" si="7"/>
        <v>25.077705371637197</v>
      </c>
      <c r="K60" s="13">
        <f t="shared" si="7"/>
        <v>54.81299502602691</v>
      </c>
      <c r="L60" s="13">
        <f t="shared" si="7"/>
        <v>36.90748109268782</v>
      </c>
      <c r="M60" s="13">
        <f t="shared" si="7"/>
        <v>35.649964645594736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52.52848877843391</v>
      </c>
      <c r="W60" s="13">
        <f t="shared" si="7"/>
        <v>76.84329787138856</v>
      </c>
      <c r="X60" s="13">
        <f t="shared" si="7"/>
        <v>0</v>
      </c>
      <c r="Y60" s="13">
        <f t="shared" si="7"/>
        <v>0</v>
      </c>
      <c r="Z60" s="14">
        <f t="shared" si="7"/>
        <v>75.65980011694964</v>
      </c>
    </row>
    <row r="61" spans="1:26" ht="13.5">
      <c r="A61" s="38" t="s">
        <v>106</v>
      </c>
      <c r="B61" s="12">
        <f t="shared" si="7"/>
        <v>72.02665949650203</v>
      </c>
      <c r="C61" s="12">
        <f t="shared" si="7"/>
        <v>0</v>
      </c>
      <c r="D61" s="3">
        <f t="shared" si="7"/>
        <v>99.99733652026984</v>
      </c>
      <c r="E61" s="13">
        <f t="shared" si="7"/>
        <v>99.99733652026984</v>
      </c>
      <c r="F61" s="13">
        <f t="shared" si="7"/>
        <v>94.33499615095428</v>
      </c>
      <c r="G61" s="13">
        <f t="shared" si="7"/>
        <v>141.46537009081558</v>
      </c>
      <c r="H61" s="13">
        <f t="shared" si="7"/>
        <v>139425.68807339447</v>
      </c>
      <c r="I61" s="13">
        <f t="shared" si="7"/>
        <v>178.56785946825923</v>
      </c>
      <c r="J61" s="13">
        <f t="shared" si="7"/>
        <v>60.400824234589265</v>
      </c>
      <c r="K61" s="13">
        <f t="shared" si="7"/>
        <v>116.3066833868331</v>
      </c>
      <c r="L61" s="13">
        <f t="shared" si="7"/>
        <v>82.50999722989722</v>
      </c>
      <c r="M61" s="13">
        <f t="shared" si="7"/>
        <v>81.39628528537368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120.00626414897265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99.99733652026984</v>
      </c>
    </row>
    <row r="62" spans="1:26" ht="13.5">
      <c r="A62" s="38" t="s">
        <v>107</v>
      </c>
      <c r="B62" s="12">
        <f t="shared" si="7"/>
        <v>19.999972678985937</v>
      </c>
      <c r="C62" s="12">
        <f t="shared" si="7"/>
        <v>0</v>
      </c>
      <c r="D62" s="3">
        <f t="shared" si="7"/>
        <v>59.99902991107518</v>
      </c>
      <c r="E62" s="13">
        <f t="shared" si="7"/>
        <v>59.99902991107518</v>
      </c>
      <c r="F62" s="13">
        <f t="shared" si="7"/>
        <v>12.329604425065284</v>
      </c>
      <c r="G62" s="13">
        <f t="shared" si="7"/>
        <v>43.20905111964881</v>
      </c>
      <c r="H62" s="13">
        <f t="shared" si="7"/>
        <v>2126.6824484274603</v>
      </c>
      <c r="I62" s="13">
        <f t="shared" si="7"/>
        <v>36.89044015173767</v>
      </c>
      <c r="J62" s="13">
        <f t="shared" si="7"/>
        <v>7.782744174985212</v>
      </c>
      <c r="K62" s="13">
        <f t="shared" si="7"/>
        <v>22.013373054410877</v>
      </c>
      <c r="L62" s="13">
        <f t="shared" si="7"/>
        <v>128.13706608609894</v>
      </c>
      <c r="M62" s="13">
        <f t="shared" si="7"/>
        <v>23.95254985550959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28.80004495726426</v>
      </c>
      <c r="W62" s="13">
        <f t="shared" si="7"/>
        <v>60.000097010617814</v>
      </c>
      <c r="X62" s="13">
        <f t="shared" si="7"/>
        <v>0</v>
      </c>
      <c r="Y62" s="13">
        <f t="shared" si="7"/>
        <v>0</v>
      </c>
      <c r="Z62" s="14">
        <f t="shared" si="7"/>
        <v>59.99902991107518</v>
      </c>
    </row>
    <row r="63" spans="1:26" ht="13.5">
      <c r="A63" s="38" t="s">
        <v>108</v>
      </c>
      <c r="B63" s="12">
        <f t="shared" si="7"/>
        <v>9.999994987148122</v>
      </c>
      <c r="C63" s="12">
        <f t="shared" si="7"/>
        <v>0</v>
      </c>
      <c r="D63" s="3">
        <f t="shared" si="7"/>
        <v>57.6084267158892</v>
      </c>
      <c r="E63" s="13">
        <f t="shared" si="7"/>
        <v>57.6084267158892</v>
      </c>
      <c r="F63" s="13">
        <f t="shared" si="7"/>
        <v>13.631170429501624</v>
      </c>
      <c r="G63" s="13">
        <f t="shared" si="7"/>
        <v>23.43481521365595</v>
      </c>
      <c r="H63" s="13">
        <f t="shared" si="7"/>
        <v>136676.49769585254</v>
      </c>
      <c r="I63" s="13">
        <f t="shared" si="7"/>
        <v>28.955862036110712</v>
      </c>
      <c r="J63" s="13">
        <f t="shared" si="7"/>
        <v>10.342701709024876</v>
      </c>
      <c r="K63" s="13">
        <f t="shared" si="7"/>
        <v>24.846814209390075</v>
      </c>
      <c r="L63" s="13">
        <f t="shared" si="7"/>
        <v>14.155770466360154</v>
      </c>
      <c r="M63" s="13">
        <f t="shared" si="7"/>
        <v>14.920013479904776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20.147636648571627</v>
      </c>
      <c r="W63" s="13">
        <f t="shared" si="7"/>
        <v>60.000024907903025</v>
      </c>
      <c r="X63" s="13">
        <f t="shared" si="7"/>
        <v>0</v>
      </c>
      <c r="Y63" s="13">
        <f t="shared" si="7"/>
        <v>0</v>
      </c>
      <c r="Z63" s="14">
        <f t="shared" si="7"/>
        <v>57.6084267158892</v>
      </c>
    </row>
    <row r="64" spans="1:26" ht="13.5">
      <c r="A64" s="38" t="s">
        <v>109</v>
      </c>
      <c r="B64" s="12">
        <f t="shared" si="7"/>
        <v>12.298776437021205</v>
      </c>
      <c r="C64" s="12">
        <f t="shared" si="7"/>
        <v>0</v>
      </c>
      <c r="D64" s="3">
        <f t="shared" si="7"/>
        <v>58.2191434494615</v>
      </c>
      <c r="E64" s="13">
        <f t="shared" si="7"/>
        <v>58.2191434494615</v>
      </c>
      <c r="F64" s="13">
        <f t="shared" si="7"/>
        <v>15.217845715173898</v>
      </c>
      <c r="G64" s="13">
        <f t="shared" si="7"/>
        <v>24.726764773731148</v>
      </c>
      <c r="H64" s="13">
        <f t="shared" si="7"/>
        <v>0</v>
      </c>
      <c r="I64" s="13">
        <f t="shared" si="7"/>
        <v>30.75479915753876</v>
      </c>
      <c r="J64" s="13">
        <f t="shared" si="7"/>
        <v>9.906307563258993</v>
      </c>
      <c r="K64" s="13">
        <f t="shared" si="7"/>
        <v>21.59732193629998</v>
      </c>
      <c r="L64" s="13">
        <f t="shared" si="7"/>
        <v>14.49789641912439</v>
      </c>
      <c r="M64" s="13">
        <f t="shared" si="7"/>
        <v>13.973473598678353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19.529222170486886</v>
      </c>
      <c r="W64" s="13">
        <f t="shared" si="7"/>
        <v>59.999963216158406</v>
      </c>
      <c r="X64" s="13">
        <f t="shared" si="7"/>
        <v>0</v>
      </c>
      <c r="Y64" s="13">
        <f t="shared" si="7"/>
        <v>0</v>
      </c>
      <c r="Z64" s="14">
        <f t="shared" si="7"/>
        <v>58.2191434494615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60</v>
      </c>
      <c r="E66" s="16">
        <f t="shared" si="7"/>
        <v>60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59.99998184602342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112</v>
      </c>
      <c r="B67" s="23">
        <v>56523908</v>
      </c>
      <c r="C67" s="23"/>
      <c r="D67" s="24">
        <v>51211407</v>
      </c>
      <c r="E67" s="25">
        <v>51211407</v>
      </c>
      <c r="F67" s="25">
        <v>10505443</v>
      </c>
      <c r="G67" s="25">
        <v>5129022</v>
      </c>
      <c r="H67" s="25">
        <v>4373</v>
      </c>
      <c r="I67" s="25">
        <v>15638838</v>
      </c>
      <c r="J67" s="25">
        <v>9508687</v>
      </c>
      <c r="K67" s="25">
        <v>4929065</v>
      </c>
      <c r="L67" s="25">
        <v>4447464</v>
      </c>
      <c r="M67" s="25">
        <v>18885216</v>
      </c>
      <c r="N67" s="25"/>
      <c r="O67" s="25"/>
      <c r="P67" s="25"/>
      <c r="Q67" s="25"/>
      <c r="R67" s="25"/>
      <c r="S67" s="25"/>
      <c r="T67" s="25"/>
      <c r="U67" s="25"/>
      <c r="V67" s="25">
        <v>34524054</v>
      </c>
      <c r="W67" s="25">
        <v>25160928</v>
      </c>
      <c r="X67" s="25"/>
      <c r="Y67" s="24"/>
      <c r="Z67" s="26">
        <v>51211407</v>
      </c>
    </row>
    <row r="68" spans="1:26" ht="13.5" hidden="1">
      <c r="A68" s="36" t="s">
        <v>31</v>
      </c>
      <c r="B68" s="18">
        <v>4845783</v>
      </c>
      <c r="C68" s="18"/>
      <c r="D68" s="19">
        <v>4903419</v>
      </c>
      <c r="E68" s="20">
        <v>4903419</v>
      </c>
      <c r="F68" s="20">
        <v>5353392</v>
      </c>
      <c r="G68" s="20">
        <v>-164823</v>
      </c>
      <c r="H68" s="20"/>
      <c r="I68" s="20">
        <v>5188569</v>
      </c>
      <c r="J68" s="20">
        <v>18735</v>
      </c>
      <c r="K68" s="20">
        <v>-29202</v>
      </c>
      <c r="L68" s="20"/>
      <c r="M68" s="20">
        <v>-10467</v>
      </c>
      <c r="N68" s="20"/>
      <c r="O68" s="20"/>
      <c r="P68" s="20"/>
      <c r="Q68" s="20"/>
      <c r="R68" s="20"/>
      <c r="S68" s="20"/>
      <c r="T68" s="20"/>
      <c r="U68" s="20"/>
      <c r="V68" s="20">
        <v>5178102</v>
      </c>
      <c r="W68" s="20">
        <v>2456934</v>
      </c>
      <c r="X68" s="20"/>
      <c r="Y68" s="19"/>
      <c r="Z68" s="22">
        <v>4903419</v>
      </c>
    </row>
    <row r="69" spans="1:26" ht="13.5" hidden="1">
      <c r="A69" s="37" t="s">
        <v>32</v>
      </c>
      <c r="B69" s="18">
        <v>40113404</v>
      </c>
      <c r="C69" s="18"/>
      <c r="D69" s="19">
        <v>33087748</v>
      </c>
      <c r="E69" s="20">
        <v>33087748</v>
      </c>
      <c r="F69" s="20">
        <v>4019720</v>
      </c>
      <c r="G69" s="20">
        <v>4144116</v>
      </c>
      <c r="H69" s="20">
        <v>4373</v>
      </c>
      <c r="I69" s="20">
        <v>8168209</v>
      </c>
      <c r="J69" s="20">
        <v>7103756</v>
      </c>
      <c r="K69" s="20">
        <v>3716345</v>
      </c>
      <c r="L69" s="20">
        <v>3090471</v>
      </c>
      <c r="M69" s="20">
        <v>13910572</v>
      </c>
      <c r="N69" s="20"/>
      <c r="O69" s="20"/>
      <c r="P69" s="20"/>
      <c r="Q69" s="20"/>
      <c r="R69" s="20"/>
      <c r="S69" s="20"/>
      <c r="T69" s="20"/>
      <c r="U69" s="20"/>
      <c r="V69" s="20">
        <v>22078781</v>
      </c>
      <c r="W69" s="20">
        <v>16093872</v>
      </c>
      <c r="X69" s="20"/>
      <c r="Y69" s="19"/>
      <c r="Z69" s="22">
        <v>33087748</v>
      </c>
    </row>
    <row r="70" spans="1:26" ht="13.5" hidden="1">
      <c r="A70" s="38" t="s">
        <v>106</v>
      </c>
      <c r="B70" s="18">
        <v>13909490</v>
      </c>
      <c r="C70" s="18"/>
      <c r="D70" s="19">
        <v>13854057</v>
      </c>
      <c r="E70" s="20">
        <v>13854057</v>
      </c>
      <c r="F70" s="20">
        <v>1339293</v>
      </c>
      <c r="G70" s="20">
        <v>1459331</v>
      </c>
      <c r="H70" s="20">
        <v>1199</v>
      </c>
      <c r="I70" s="20">
        <v>2799823</v>
      </c>
      <c r="J70" s="20">
        <v>2141138</v>
      </c>
      <c r="K70" s="20">
        <v>1260753</v>
      </c>
      <c r="L70" s="20">
        <v>844734</v>
      </c>
      <c r="M70" s="20">
        <v>4246625</v>
      </c>
      <c r="N70" s="20"/>
      <c r="O70" s="20"/>
      <c r="P70" s="20"/>
      <c r="Q70" s="20"/>
      <c r="R70" s="20"/>
      <c r="S70" s="20"/>
      <c r="T70" s="20"/>
      <c r="U70" s="20"/>
      <c r="V70" s="20">
        <v>7046448</v>
      </c>
      <c r="W70" s="20">
        <v>6776844</v>
      </c>
      <c r="X70" s="20"/>
      <c r="Y70" s="19"/>
      <c r="Z70" s="22">
        <v>13854057</v>
      </c>
    </row>
    <row r="71" spans="1:26" ht="13.5" hidden="1">
      <c r="A71" s="38" t="s">
        <v>107</v>
      </c>
      <c r="B71" s="18">
        <v>2928149</v>
      </c>
      <c r="C71" s="18"/>
      <c r="D71" s="19">
        <v>2474000</v>
      </c>
      <c r="E71" s="20">
        <v>2474000</v>
      </c>
      <c r="F71" s="20">
        <v>330481</v>
      </c>
      <c r="G71" s="20">
        <v>306614</v>
      </c>
      <c r="H71" s="20">
        <v>2957</v>
      </c>
      <c r="I71" s="20">
        <v>640052</v>
      </c>
      <c r="J71" s="20">
        <v>655964</v>
      </c>
      <c r="K71" s="20">
        <v>304792</v>
      </c>
      <c r="L71" s="20">
        <v>107481</v>
      </c>
      <c r="M71" s="20">
        <v>1068237</v>
      </c>
      <c r="N71" s="20"/>
      <c r="O71" s="20"/>
      <c r="P71" s="20"/>
      <c r="Q71" s="20"/>
      <c r="R71" s="20"/>
      <c r="S71" s="20"/>
      <c r="T71" s="20"/>
      <c r="U71" s="20"/>
      <c r="V71" s="20">
        <v>1708289</v>
      </c>
      <c r="W71" s="20">
        <v>1236978</v>
      </c>
      <c r="X71" s="20"/>
      <c r="Y71" s="19"/>
      <c r="Z71" s="22">
        <v>2474000</v>
      </c>
    </row>
    <row r="72" spans="1:26" ht="13.5" hidden="1">
      <c r="A72" s="38" t="s">
        <v>108</v>
      </c>
      <c r="B72" s="18">
        <v>13964107</v>
      </c>
      <c r="C72" s="18"/>
      <c r="D72" s="19">
        <v>10035511</v>
      </c>
      <c r="E72" s="20">
        <v>10035511</v>
      </c>
      <c r="F72" s="20">
        <v>1417061</v>
      </c>
      <c r="G72" s="20">
        <v>1437498</v>
      </c>
      <c r="H72" s="20">
        <v>217</v>
      </c>
      <c r="I72" s="20">
        <v>2854776</v>
      </c>
      <c r="J72" s="20">
        <v>2408742</v>
      </c>
      <c r="K72" s="20">
        <v>1202951</v>
      </c>
      <c r="L72" s="20">
        <v>1198430</v>
      </c>
      <c r="M72" s="20">
        <v>4810123</v>
      </c>
      <c r="N72" s="20"/>
      <c r="O72" s="20"/>
      <c r="P72" s="20"/>
      <c r="Q72" s="20"/>
      <c r="R72" s="20"/>
      <c r="S72" s="20"/>
      <c r="T72" s="20"/>
      <c r="U72" s="20"/>
      <c r="V72" s="20">
        <v>7664899</v>
      </c>
      <c r="W72" s="20">
        <v>4817748</v>
      </c>
      <c r="X72" s="20"/>
      <c r="Y72" s="19"/>
      <c r="Z72" s="22">
        <v>10035511</v>
      </c>
    </row>
    <row r="73" spans="1:26" ht="13.5" hidden="1">
      <c r="A73" s="38" t="s">
        <v>109</v>
      </c>
      <c r="B73" s="18">
        <v>9311658</v>
      </c>
      <c r="C73" s="18"/>
      <c r="D73" s="19">
        <v>6724180</v>
      </c>
      <c r="E73" s="20">
        <v>6724180</v>
      </c>
      <c r="F73" s="20">
        <v>932885</v>
      </c>
      <c r="G73" s="20">
        <v>940673</v>
      </c>
      <c r="H73" s="20"/>
      <c r="I73" s="20">
        <v>1873558</v>
      </c>
      <c r="J73" s="20">
        <v>1897912</v>
      </c>
      <c r="K73" s="20">
        <v>947849</v>
      </c>
      <c r="L73" s="20">
        <v>939826</v>
      </c>
      <c r="M73" s="20">
        <v>3785587</v>
      </c>
      <c r="N73" s="20"/>
      <c r="O73" s="20"/>
      <c r="P73" s="20"/>
      <c r="Q73" s="20"/>
      <c r="R73" s="20"/>
      <c r="S73" s="20"/>
      <c r="T73" s="20"/>
      <c r="U73" s="20"/>
      <c r="V73" s="20">
        <v>5659145</v>
      </c>
      <c r="W73" s="20">
        <v>3262302</v>
      </c>
      <c r="X73" s="20"/>
      <c r="Y73" s="19"/>
      <c r="Z73" s="22">
        <v>6724180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11564721</v>
      </c>
      <c r="C75" s="27"/>
      <c r="D75" s="28">
        <v>13220240</v>
      </c>
      <c r="E75" s="29">
        <v>13220240</v>
      </c>
      <c r="F75" s="29">
        <v>1132331</v>
      </c>
      <c r="G75" s="29">
        <v>1149729</v>
      </c>
      <c r="H75" s="29"/>
      <c r="I75" s="29">
        <v>2282060</v>
      </c>
      <c r="J75" s="29">
        <v>2386196</v>
      </c>
      <c r="K75" s="29">
        <v>1241922</v>
      </c>
      <c r="L75" s="29">
        <v>1356993</v>
      </c>
      <c r="M75" s="29">
        <v>4985111</v>
      </c>
      <c r="N75" s="29"/>
      <c r="O75" s="29"/>
      <c r="P75" s="29"/>
      <c r="Q75" s="29"/>
      <c r="R75" s="29"/>
      <c r="S75" s="29"/>
      <c r="T75" s="29"/>
      <c r="U75" s="29"/>
      <c r="V75" s="29">
        <v>7267171</v>
      </c>
      <c r="W75" s="29">
        <v>6610122</v>
      </c>
      <c r="X75" s="29"/>
      <c r="Y75" s="28"/>
      <c r="Z75" s="30">
        <v>13220240</v>
      </c>
    </row>
    <row r="76" spans="1:26" ht="13.5" hidden="1">
      <c r="A76" s="41" t="s">
        <v>113</v>
      </c>
      <c r="B76" s="31">
        <v>14599534</v>
      </c>
      <c r="C76" s="31"/>
      <c r="D76" s="32">
        <v>35914596</v>
      </c>
      <c r="E76" s="33">
        <v>35914596</v>
      </c>
      <c r="F76" s="33">
        <v>1865273</v>
      </c>
      <c r="G76" s="33">
        <v>3005089</v>
      </c>
      <c r="H76" s="33">
        <v>2660337</v>
      </c>
      <c r="I76" s="33">
        <v>7530699</v>
      </c>
      <c r="J76" s="33">
        <v>2105364</v>
      </c>
      <c r="K76" s="33">
        <v>2037040</v>
      </c>
      <c r="L76" s="33">
        <v>1276870</v>
      </c>
      <c r="M76" s="33">
        <v>5419274</v>
      </c>
      <c r="N76" s="33"/>
      <c r="O76" s="33"/>
      <c r="P76" s="33"/>
      <c r="Q76" s="33"/>
      <c r="R76" s="33"/>
      <c r="S76" s="33"/>
      <c r="T76" s="33"/>
      <c r="U76" s="33"/>
      <c r="V76" s="33">
        <v>12949973</v>
      </c>
      <c r="W76" s="33">
        <v>17807298</v>
      </c>
      <c r="X76" s="33"/>
      <c r="Y76" s="32"/>
      <c r="Z76" s="34">
        <v>35914596</v>
      </c>
    </row>
    <row r="77" spans="1:26" ht="13.5" hidden="1">
      <c r="A77" s="36" t="s">
        <v>31</v>
      </c>
      <c r="B77" s="18">
        <v>1453734</v>
      </c>
      <c r="C77" s="18"/>
      <c r="D77" s="19">
        <v>2948328</v>
      </c>
      <c r="E77" s="20">
        <v>2948328</v>
      </c>
      <c r="F77" s="20">
        <v>225977</v>
      </c>
      <c r="G77" s="20">
        <v>238683</v>
      </c>
      <c r="H77" s="20">
        <v>427503</v>
      </c>
      <c r="I77" s="20">
        <v>892163</v>
      </c>
      <c r="J77" s="20">
        <v>323905</v>
      </c>
      <c r="K77" s="20"/>
      <c r="L77" s="20">
        <v>136255</v>
      </c>
      <c r="M77" s="20">
        <v>460160</v>
      </c>
      <c r="N77" s="20"/>
      <c r="O77" s="20"/>
      <c r="P77" s="20"/>
      <c r="Q77" s="20"/>
      <c r="R77" s="20"/>
      <c r="S77" s="20"/>
      <c r="T77" s="20"/>
      <c r="U77" s="20"/>
      <c r="V77" s="20">
        <v>1352323</v>
      </c>
      <c r="W77" s="20">
        <v>1474164</v>
      </c>
      <c r="X77" s="20"/>
      <c r="Y77" s="19"/>
      <c r="Z77" s="22">
        <v>2948328</v>
      </c>
    </row>
    <row r="78" spans="1:26" ht="13.5" hidden="1">
      <c r="A78" s="37" t="s">
        <v>32</v>
      </c>
      <c r="B78" s="18">
        <v>13145800</v>
      </c>
      <c r="C78" s="18"/>
      <c r="D78" s="19">
        <v>25034124</v>
      </c>
      <c r="E78" s="20">
        <v>25034124</v>
      </c>
      <c r="F78" s="20">
        <v>1639296</v>
      </c>
      <c r="G78" s="20">
        <v>2766406</v>
      </c>
      <c r="H78" s="20">
        <v>2232834</v>
      </c>
      <c r="I78" s="20">
        <v>6638536</v>
      </c>
      <c r="J78" s="20">
        <v>1781459</v>
      </c>
      <c r="K78" s="20">
        <v>2037040</v>
      </c>
      <c r="L78" s="20">
        <v>1140615</v>
      </c>
      <c r="M78" s="20">
        <v>4959114</v>
      </c>
      <c r="N78" s="20"/>
      <c r="O78" s="20"/>
      <c r="P78" s="20"/>
      <c r="Q78" s="20"/>
      <c r="R78" s="20"/>
      <c r="S78" s="20"/>
      <c r="T78" s="20"/>
      <c r="U78" s="20"/>
      <c r="V78" s="20">
        <v>11597650</v>
      </c>
      <c r="W78" s="20">
        <v>12367062</v>
      </c>
      <c r="X78" s="20"/>
      <c r="Y78" s="19"/>
      <c r="Z78" s="22">
        <v>25034124</v>
      </c>
    </row>
    <row r="79" spans="1:26" ht="13.5" hidden="1">
      <c r="A79" s="38" t="s">
        <v>106</v>
      </c>
      <c r="B79" s="18">
        <v>10018541</v>
      </c>
      <c r="C79" s="18"/>
      <c r="D79" s="19">
        <v>13853688</v>
      </c>
      <c r="E79" s="20">
        <v>13853688</v>
      </c>
      <c r="F79" s="20">
        <v>1263422</v>
      </c>
      <c r="G79" s="20">
        <v>2064448</v>
      </c>
      <c r="H79" s="20">
        <v>1671714</v>
      </c>
      <c r="I79" s="20">
        <v>4999584</v>
      </c>
      <c r="J79" s="20">
        <v>1293265</v>
      </c>
      <c r="K79" s="20">
        <v>1466340</v>
      </c>
      <c r="L79" s="20">
        <v>696990</v>
      </c>
      <c r="M79" s="20">
        <v>3456595</v>
      </c>
      <c r="N79" s="20"/>
      <c r="O79" s="20"/>
      <c r="P79" s="20"/>
      <c r="Q79" s="20"/>
      <c r="R79" s="20"/>
      <c r="S79" s="20"/>
      <c r="T79" s="20"/>
      <c r="U79" s="20"/>
      <c r="V79" s="20">
        <v>8456179</v>
      </c>
      <c r="W79" s="20">
        <v>6776844</v>
      </c>
      <c r="X79" s="20"/>
      <c r="Y79" s="19"/>
      <c r="Z79" s="22">
        <v>13853688</v>
      </c>
    </row>
    <row r="80" spans="1:26" ht="13.5" hidden="1">
      <c r="A80" s="38" t="s">
        <v>107</v>
      </c>
      <c r="B80" s="18">
        <v>585629</v>
      </c>
      <c r="C80" s="18"/>
      <c r="D80" s="19">
        <v>1484376</v>
      </c>
      <c r="E80" s="20">
        <v>1484376</v>
      </c>
      <c r="F80" s="20">
        <v>40747</v>
      </c>
      <c r="G80" s="20">
        <v>132485</v>
      </c>
      <c r="H80" s="20">
        <v>62886</v>
      </c>
      <c r="I80" s="20">
        <v>236118</v>
      </c>
      <c r="J80" s="20">
        <v>51052</v>
      </c>
      <c r="K80" s="20">
        <v>67095</v>
      </c>
      <c r="L80" s="20">
        <v>137723</v>
      </c>
      <c r="M80" s="20">
        <v>255870</v>
      </c>
      <c r="N80" s="20"/>
      <c r="O80" s="20"/>
      <c r="P80" s="20"/>
      <c r="Q80" s="20"/>
      <c r="R80" s="20"/>
      <c r="S80" s="20"/>
      <c r="T80" s="20"/>
      <c r="U80" s="20"/>
      <c r="V80" s="20">
        <v>491988</v>
      </c>
      <c r="W80" s="20">
        <v>742188</v>
      </c>
      <c r="X80" s="20"/>
      <c r="Y80" s="19"/>
      <c r="Z80" s="22">
        <v>1484376</v>
      </c>
    </row>
    <row r="81" spans="1:26" ht="13.5" hidden="1">
      <c r="A81" s="38" t="s">
        <v>108</v>
      </c>
      <c r="B81" s="18">
        <v>1396410</v>
      </c>
      <c r="C81" s="18"/>
      <c r="D81" s="19">
        <v>5781300</v>
      </c>
      <c r="E81" s="20">
        <v>5781300</v>
      </c>
      <c r="F81" s="20">
        <v>193162</v>
      </c>
      <c r="G81" s="20">
        <v>336875</v>
      </c>
      <c r="H81" s="20">
        <v>296588</v>
      </c>
      <c r="I81" s="20">
        <v>826625</v>
      </c>
      <c r="J81" s="20">
        <v>249129</v>
      </c>
      <c r="K81" s="20">
        <v>298895</v>
      </c>
      <c r="L81" s="20">
        <v>169647</v>
      </c>
      <c r="M81" s="20">
        <v>717671</v>
      </c>
      <c r="N81" s="20"/>
      <c r="O81" s="20"/>
      <c r="P81" s="20"/>
      <c r="Q81" s="20"/>
      <c r="R81" s="20"/>
      <c r="S81" s="20"/>
      <c r="T81" s="20"/>
      <c r="U81" s="20"/>
      <c r="V81" s="20">
        <v>1544296</v>
      </c>
      <c r="W81" s="20">
        <v>2890650</v>
      </c>
      <c r="X81" s="20"/>
      <c r="Y81" s="19"/>
      <c r="Z81" s="22">
        <v>5781300</v>
      </c>
    </row>
    <row r="82" spans="1:26" ht="13.5" hidden="1">
      <c r="A82" s="38" t="s">
        <v>109</v>
      </c>
      <c r="B82" s="18">
        <v>1145220</v>
      </c>
      <c r="C82" s="18"/>
      <c r="D82" s="19">
        <v>3914760</v>
      </c>
      <c r="E82" s="20">
        <v>3914760</v>
      </c>
      <c r="F82" s="20">
        <v>141965</v>
      </c>
      <c r="G82" s="20">
        <v>232598</v>
      </c>
      <c r="H82" s="20">
        <v>201646</v>
      </c>
      <c r="I82" s="20">
        <v>576209</v>
      </c>
      <c r="J82" s="20">
        <v>188013</v>
      </c>
      <c r="K82" s="20">
        <v>204710</v>
      </c>
      <c r="L82" s="20">
        <v>136255</v>
      </c>
      <c r="M82" s="20">
        <v>528978</v>
      </c>
      <c r="N82" s="20"/>
      <c r="O82" s="20"/>
      <c r="P82" s="20"/>
      <c r="Q82" s="20"/>
      <c r="R82" s="20"/>
      <c r="S82" s="20"/>
      <c r="T82" s="20"/>
      <c r="U82" s="20"/>
      <c r="V82" s="20">
        <v>1105187</v>
      </c>
      <c r="W82" s="20">
        <v>1957380</v>
      </c>
      <c r="X82" s="20"/>
      <c r="Y82" s="19"/>
      <c r="Z82" s="22">
        <v>3914760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7932144</v>
      </c>
      <c r="E84" s="29">
        <v>7932144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3966072</v>
      </c>
      <c r="X84" s="29"/>
      <c r="Y84" s="28"/>
      <c r="Z84" s="30">
        <v>7932144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22122521</v>
      </c>
      <c r="C5" s="18">
        <v>0</v>
      </c>
      <c r="D5" s="58">
        <v>18084600</v>
      </c>
      <c r="E5" s="59">
        <v>18084600</v>
      </c>
      <c r="F5" s="59">
        <v>14707463</v>
      </c>
      <c r="G5" s="59">
        <v>886092</v>
      </c>
      <c r="H5" s="59">
        <v>684885</v>
      </c>
      <c r="I5" s="59">
        <v>16278440</v>
      </c>
      <c r="J5" s="59">
        <v>662787</v>
      </c>
      <c r="K5" s="59">
        <v>700591</v>
      </c>
      <c r="L5" s="59">
        <v>709200</v>
      </c>
      <c r="M5" s="59">
        <v>2072578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18351018</v>
      </c>
      <c r="W5" s="59">
        <v>9042300</v>
      </c>
      <c r="X5" s="59">
        <v>9308718</v>
      </c>
      <c r="Y5" s="60">
        <v>102.95</v>
      </c>
      <c r="Z5" s="61">
        <v>18084600</v>
      </c>
    </row>
    <row r="6" spans="1:26" ht="13.5">
      <c r="A6" s="57" t="s">
        <v>32</v>
      </c>
      <c r="B6" s="18">
        <v>50265636</v>
      </c>
      <c r="C6" s="18">
        <v>0</v>
      </c>
      <c r="D6" s="58">
        <v>56613897</v>
      </c>
      <c r="E6" s="59">
        <v>56613897</v>
      </c>
      <c r="F6" s="59">
        <v>4248787</v>
      </c>
      <c r="G6" s="59">
        <v>3688003</v>
      </c>
      <c r="H6" s="59">
        <v>4710885</v>
      </c>
      <c r="I6" s="59">
        <v>12647675</v>
      </c>
      <c r="J6" s="59">
        <v>3950142</v>
      </c>
      <c r="K6" s="59">
        <v>4216932</v>
      </c>
      <c r="L6" s="59">
        <v>3970564</v>
      </c>
      <c r="M6" s="59">
        <v>12137638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24785313</v>
      </c>
      <c r="W6" s="59">
        <v>28307466</v>
      </c>
      <c r="X6" s="59">
        <v>-3522153</v>
      </c>
      <c r="Y6" s="60">
        <v>-12.44</v>
      </c>
      <c r="Z6" s="61">
        <v>56613897</v>
      </c>
    </row>
    <row r="7" spans="1:26" ht="13.5">
      <c r="A7" s="57" t="s">
        <v>33</v>
      </c>
      <c r="B7" s="18">
        <v>1025110</v>
      </c>
      <c r="C7" s="18">
        <v>0</v>
      </c>
      <c r="D7" s="58">
        <v>600000</v>
      </c>
      <c r="E7" s="59">
        <v>600000</v>
      </c>
      <c r="F7" s="59">
        <v>4769</v>
      </c>
      <c r="G7" s="59">
        <v>23137</v>
      </c>
      <c r="H7" s="59">
        <v>26393</v>
      </c>
      <c r="I7" s="59">
        <v>54299</v>
      </c>
      <c r="J7" s="59">
        <v>3406</v>
      </c>
      <c r="K7" s="59">
        <v>7460</v>
      </c>
      <c r="L7" s="59">
        <v>0</v>
      </c>
      <c r="M7" s="59">
        <v>10866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65165</v>
      </c>
      <c r="W7" s="59">
        <v>300000</v>
      </c>
      <c r="X7" s="59">
        <v>-234835</v>
      </c>
      <c r="Y7" s="60">
        <v>-78.28</v>
      </c>
      <c r="Z7" s="61">
        <v>600000</v>
      </c>
    </row>
    <row r="8" spans="1:26" ht="13.5">
      <c r="A8" s="57" t="s">
        <v>34</v>
      </c>
      <c r="B8" s="18">
        <v>62602000</v>
      </c>
      <c r="C8" s="18">
        <v>0</v>
      </c>
      <c r="D8" s="58">
        <v>69989000</v>
      </c>
      <c r="E8" s="59">
        <v>69989000</v>
      </c>
      <c r="F8" s="59">
        <v>27925000</v>
      </c>
      <c r="G8" s="59">
        <v>3220000</v>
      </c>
      <c r="H8" s="59">
        <v>0</v>
      </c>
      <c r="I8" s="59">
        <v>31145000</v>
      </c>
      <c r="J8" s="59">
        <v>0</v>
      </c>
      <c r="K8" s="59">
        <v>450000</v>
      </c>
      <c r="L8" s="59">
        <v>22287000</v>
      </c>
      <c r="M8" s="59">
        <v>22737000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53882000</v>
      </c>
      <c r="W8" s="59">
        <v>34994502</v>
      </c>
      <c r="X8" s="59">
        <v>18887498</v>
      </c>
      <c r="Y8" s="60">
        <v>53.97</v>
      </c>
      <c r="Z8" s="61">
        <v>69989000</v>
      </c>
    </row>
    <row r="9" spans="1:26" ht="13.5">
      <c r="A9" s="57" t="s">
        <v>35</v>
      </c>
      <c r="B9" s="18">
        <v>2480752</v>
      </c>
      <c r="C9" s="18">
        <v>0</v>
      </c>
      <c r="D9" s="58">
        <v>4932000</v>
      </c>
      <c r="E9" s="59">
        <v>4932000</v>
      </c>
      <c r="F9" s="59">
        <v>276519</v>
      </c>
      <c r="G9" s="59">
        <v>251209</v>
      </c>
      <c r="H9" s="59">
        <v>781002</v>
      </c>
      <c r="I9" s="59">
        <v>1308730</v>
      </c>
      <c r="J9" s="59">
        <v>161019</v>
      </c>
      <c r="K9" s="59">
        <v>212808</v>
      </c>
      <c r="L9" s="59">
        <v>122089</v>
      </c>
      <c r="M9" s="59">
        <v>495916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1804646</v>
      </c>
      <c r="W9" s="59">
        <v>2465538</v>
      </c>
      <c r="X9" s="59">
        <v>-660892</v>
      </c>
      <c r="Y9" s="60">
        <v>-26.81</v>
      </c>
      <c r="Z9" s="61">
        <v>4932000</v>
      </c>
    </row>
    <row r="10" spans="1:26" ht="25.5">
      <c r="A10" s="62" t="s">
        <v>98</v>
      </c>
      <c r="B10" s="63">
        <f>SUM(B5:B9)</f>
        <v>138496019</v>
      </c>
      <c r="C10" s="63">
        <f>SUM(C5:C9)</f>
        <v>0</v>
      </c>
      <c r="D10" s="64">
        <f aca="true" t="shared" si="0" ref="D10:Z10">SUM(D5:D9)</f>
        <v>150219497</v>
      </c>
      <c r="E10" s="65">
        <f t="shared" si="0"/>
        <v>150219497</v>
      </c>
      <c r="F10" s="65">
        <f t="shared" si="0"/>
        <v>47162538</v>
      </c>
      <c r="G10" s="65">
        <f t="shared" si="0"/>
        <v>8068441</v>
      </c>
      <c r="H10" s="65">
        <f t="shared" si="0"/>
        <v>6203165</v>
      </c>
      <c r="I10" s="65">
        <f t="shared" si="0"/>
        <v>61434144</v>
      </c>
      <c r="J10" s="65">
        <f t="shared" si="0"/>
        <v>4777354</v>
      </c>
      <c r="K10" s="65">
        <f t="shared" si="0"/>
        <v>5587791</v>
      </c>
      <c r="L10" s="65">
        <f t="shared" si="0"/>
        <v>27088853</v>
      </c>
      <c r="M10" s="65">
        <f t="shared" si="0"/>
        <v>37453998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98888142</v>
      </c>
      <c r="W10" s="65">
        <f t="shared" si="0"/>
        <v>75109806</v>
      </c>
      <c r="X10" s="65">
        <f t="shared" si="0"/>
        <v>23778336</v>
      </c>
      <c r="Y10" s="66">
        <f>+IF(W10&lt;&gt;0,(X10/W10)*100,0)</f>
        <v>31.65809801186279</v>
      </c>
      <c r="Z10" s="67">
        <f t="shared" si="0"/>
        <v>150219497</v>
      </c>
    </row>
    <row r="11" spans="1:26" ht="13.5">
      <c r="A11" s="57" t="s">
        <v>36</v>
      </c>
      <c r="B11" s="18">
        <v>61986054</v>
      </c>
      <c r="C11" s="18">
        <v>0</v>
      </c>
      <c r="D11" s="58">
        <v>63593913</v>
      </c>
      <c r="E11" s="59">
        <v>63593913</v>
      </c>
      <c r="F11" s="59">
        <v>5306542</v>
      </c>
      <c r="G11" s="59">
        <v>5347444</v>
      </c>
      <c r="H11" s="59">
        <v>5445453</v>
      </c>
      <c r="I11" s="59">
        <v>16099439</v>
      </c>
      <c r="J11" s="59">
        <v>4953543</v>
      </c>
      <c r="K11" s="59">
        <v>5110917</v>
      </c>
      <c r="L11" s="59">
        <v>5539319</v>
      </c>
      <c r="M11" s="59">
        <v>15603779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31703218</v>
      </c>
      <c r="W11" s="59">
        <v>31796988</v>
      </c>
      <c r="X11" s="59">
        <v>-93770</v>
      </c>
      <c r="Y11" s="60">
        <v>-0.29</v>
      </c>
      <c r="Z11" s="61">
        <v>63593913</v>
      </c>
    </row>
    <row r="12" spans="1:26" ht="13.5">
      <c r="A12" s="57" t="s">
        <v>37</v>
      </c>
      <c r="B12" s="18">
        <v>5424812</v>
      </c>
      <c r="C12" s="18">
        <v>0</v>
      </c>
      <c r="D12" s="58">
        <v>6562500</v>
      </c>
      <c r="E12" s="59">
        <v>6562500</v>
      </c>
      <c r="F12" s="59">
        <v>298514</v>
      </c>
      <c r="G12" s="59">
        <v>450573</v>
      </c>
      <c r="H12" s="59">
        <v>467824</v>
      </c>
      <c r="I12" s="59">
        <v>1216911</v>
      </c>
      <c r="J12" s="59">
        <v>391308</v>
      </c>
      <c r="K12" s="59">
        <v>388059</v>
      </c>
      <c r="L12" s="59">
        <v>388809</v>
      </c>
      <c r="M12" s="59">
        <v>1168176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2385087</v>
      </c>
      <c r="W12" s="59">
        <v>3281250</v>
      </c>
      <c r="X12" s="59">
        <v>-896163</v>
      </c>
      <c r="Y12" s="60">
        <v>-27.31</v>
      </c>
      <c r="Z12" s="61">
        <v>6562500</v>
      </c>
    </row>
    <row r="13" spans="1:26" ht="13.5">
      <c r="A13" s="57" t="s">
        <v>99</v>
      </c>
      <c r="B13" s="18">
        <v>29045698</v>
      </c>
      <c r="C13" s="18">
        <v>0</v>
      </c>
      <c r="D13" s="58">
        <v>26000000</v>
      </c>
      <c r="E13" s="59">
        <v>26000000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13000002</v>
      </c>
      <c r="X13" s="59">
        <v>-13000002</v>
      </c>
      <c r="Y13" s="60">
        <v>-100</v>
      </c>
      <c r="Z13" s="61">
        <v>26000000</v>
      </c>
    </row>
    <row r="14" spans="1:26" ht="13.5">
      <c r="A14" s="57" t="s">
        <v>38</v>
      </c>
      <c r="B14" s="18">
        <v>7812659</v>
      </c>
      <c r="C14" s="18">
        <v>0</v>
      </c>
      <c r="D14" s="58">
        <v>2958000</v>
      </c>
      <c r="E14" s="59">
        <v>2958000</v>
      </c>
      <c r="F14" s="59">
        <v>554524</v>
      </c>
      <c r="G14" s="59">
        <v>234</v>
      </c>
      <c r="H14" s="59">
        <v>35471</v>
      </c>
      <c r="I14" s="59">
        <v>590229</v>
      </c>
      <c r="J14" s="59">
        <v>573851</v>
      </c>
      <c r="K14" s="59">
        <v>10314</v>
      </c>
      <c r="L14" s="59">
        <v>8690</v>
      </c>
      <c r="M14" s="59">
        <v>592855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1183084</v>
      </c>
      <c r="W14" s="59">
        <v>1479000</v>
      </c>
      <c r="X14" s="59">
        <v>-295916</v>
      </c>
      <c r="Y14" s="60">
        <v>-20.01</v>
      </c>
      <c r="Z14" s="61">
        <v>2958000</v>
      </c>
    </row>
    <row r="15" spans="1:26" ht="13.5">
      <c r="A15" s="57" t="s">
        <v>39</v>
      </c>
      <c r="B15" s="18">
        <v>36437704</v>
      </c>
      <c r="C15" s="18">
        <v>0</v>
      </c>
      <c r="D15" s="58">
        <v>42235000</v>
      </c>
      <c r="E15" s="59">
        <v>42235000</v>
      </c>
      <c r="F15" s="59">
        <v>1506136</v>
      </c>
      <c r="G15" s="59">
        <v>528582</v>
      </c>
      <c r="H15" s="59">
        <v>989704</v>
      </c>
      <c r="I15" s="59">
        <v>3024422</v>
      </c>
      <c r="J15" s="59">
        <v>4460771</v>
      </c>
      <c r="K15" s="59">
        <v>574583</v>
      </c>
      <c r="L15" s="59">
        <v>962413</v>
      </c>
      <c r="M15" s="59">
        <v>5997767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9022189</v>
      </c>
      <c r="W15" s="59">
        <v>21117498</v>
      </c>
      <c r="X15" s="59">
        <v>-12095309</v>
      </c>
      <c r="Y15" s="60">
        <v>-57.28</v>
      </c>
      <c r="Z15" s="61">
        <v>42235000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213385</v>
      </c>
      <c r="G16" s="59">
        <v>179869</v>
      </c>
      <c r="H16" s="59">
        <v>467486</v>
      </c>
      <c r="I16" s="59">
        <v>860740</v>
      </c>
      <c r="J16" s="59">
        <v>323855</v>
      </c>
      <c r="K16" s="59">
        <v>293833</v>
      </c>
      <c r="L16" s="59">
        <v>174952</v>
      </c>
      <c r="M16" s="59">
        <v>792640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1653380</v>
      </c>
      <c r="W16" s="59"/>
      <c r="X16" s="59">
        <v>1653380</v>
      </c>
      <c r="Y16" s="60">
        <v>0</v>
      </c>
      <c r="Z16" s="61">
        <v>0</v>
      </c>
    </row>
    <row r="17" spans="1:26" ht="13.5">
      <c r="A17" s="57" t="s">
        <v>41</v>
      </c>
      <c r="B17" s="18">
        <v>42193531</v>
      </c>
      <c r="C17" s="18">
        <v>0</v>
      </c>
      <c r="D17" s="58">
        <v>39431909</v>
      </c>
      <c r="E17" s="59">
        <v>39431909</v>
      </c>
      <c r="F17" s="59">
        <v>1052264</v>
      </c>
      <c r="G17" s="59">
        <v>365561</v>
      </c>
      <c r="H17" s="59">
        <v>1276689</v>
      </c>
      <c r="I17" s="59">
        <v>2694514</v>
      </c>
      <c r="J17" s="59">
        <v>1043459</v>
      </c>
      <c r="K17" s="59">
        <v>4387356</v>
      </c>
      <c r="L17" s="59">
        <v>3651118</v>
      </c>
      <c r="M17" s="59">
        <v>9081933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11776447</v>
      </c>
      <c r="W17" s="59">
        <v>19716150</v>
      </c>
      <c r="X17" s="59">
        <v>-7939703</v>
      </c>
      <c r="Y17" s="60">
        <v>-40.27</v>
      </c>
      <c r="Z17" s="61">
        <v>39431909</v>
      </c>
    </row>
    <row r="18" spans="1:26" ht="13.5">
      <c r="A18" s="69" t="s">
        <v>42</v>
      </c>
      <c r="B18" s="70">
        <f>SUM(B11:B17)</f>
        <v>182900458</v>
      </c>
      <c r="C18" s="70">
        <f>SUM(C11:C17)</f>
        <v>0</v>
      </c>
      <c r="D18" s="71">
        <f aca="true" t="shared" si="1" ref="D18:Z18">SUM(D11:D17)</f>
        <v>180781322</v>
      </c>
      <c r="E18" s="72">
        <f t="shared" si="1"/>
        <v>180781322</v>
      </c>
      <c r="F18" s="72">
        <f t="shared" si="1"/>
        <v>8931365</v>
      </c>
      <c r="G18" s="72">
        <f t="shared" si="1"/>
        <v>6872263</v>
      </c>
      <c r="H18" s="72">
        <f t="shared" si="1"/>
        <v>8682627</v>
      </c>
      <c r="I18" s="72">
        <f t="shared" si="1"/>
        <v>24486255</v>
      </c>
      <c r="J18" s="72">
        <f t="shared" si="1"/>
        <v>11746787</v>
      </c>
      <c r="K18" s="72">
        <f t="shared" si="1"/>
        <v>10765062</v>
      </c>
      <c r="L18" s="72">
        <f t="shared" si="1"/>
        <v>10725301</v>
      </c>
      <c r="M18" s="72">
        <f t="shared" si="1"/>
        <v>33237150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57723405</v>
      </c>
      <c r="W18" s="72">
        <f t="shared" si="1"/>
        <v>90390888</v>
      </c>
      <c r="X18" s="72">
        <f t="shared" si="1"/>
        <v>-32667483</v>
      </c>
      <c r="Y18" s="66">
        <f>+IF(W18&lt;&gt;0,(X18/W18)*100,0)</f>
        <v>-36.14023904710395</v>
      </c>
      <c r="Z18" s="73">
        <f t="shared" si="1"/>
        <v>180781322</v>
      </c>
    </row>
    <row r="19" spans="1:26" ht="13.5">
      <c r="A19" s="69" t="s">
        <v>43</v>
      </c>
      <c r="B19" s="74">
        <f>+B10-B18</f>
        <v>-44404439</v>
      </c>
      <c r="C19" s="74">
        <f>+C10-C18</f>
        <v>0</v>
      </c>
      <c r="D19" s="75">
        <f aca="true" t="shared" si="2" ref="D19:Z19">+D10-D18</f>
        <v>-30561825</v>
      </c>
      <c r="E19" s="76">
        <f t="shared" si="2"/>
        <v>-30561825</v>
      </c>
      <c r="F19" s="76">
        <f t="shared" si="2"/>
        <v>38231173</v>
      </c>
      <c r="G19" s="76">
        <f t="shared" si="2"/>
        <v>1196178</v>
      </c>
      <c r="H19" s="76">
        <f t="shared" si="2"/>
        <v>-2479462</v>
      </c>
      <c r="I19" s="76">
        <f t="shared" si="2"/>
        <v>36947889</v>
      </c>
      <c r="J19" s="76">
        <f t="shared" si="2"/>
        <v>-6969433</v>
      </c>
      <c r="K19" s="76">
        <f t="shared" si="2"/>
        <v>-5177271</v>
      </c>
      <c r="L19" s="76">
        <f t="shared" si="2"/>
        <v>16363552</v>
      </c>
      <c r="M19" s="76">
        <f t="shared" si="2"/>
        <v>4216848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41164737</v>
      </c>
      <c r="W19" s="76">
        <f>IF(E10=E18,0,W10-W18)</f>
        <v>-15281082</v>
      </c>
      <c r="X19" s="76">
        <f t="shared" si="2"/>
        <v>56445819</v>
      </c>
      <c r="Y19" s="77">
        <f>+IF(W19&lt;&gt;0,(X19/W19)*100,0)</f>
        <v>-369.3836535920689</v>
      </c>
      <c r="Z19" s="78">
        <f t="shared" si="2"/>
        <v>-30561825</v>
      </c>
    </row>
    <row r="20" spans="1:26" ht="13.5">
      <c r="A20" s="57" t="s">
        <v>44</v>
      </c>
      <c r="B20" s="18">
        <v>36844151</v>
      </c>
      <c r="C20" s="18">
        <v>0</v>
      </c>
      <c r="D20" s="58">
        <v>23837500</v>
      </c>
      <c r="E20" s="59">
        <v>23837500</v>
      </c>
      <c r="F20" s="59">
        <v>15287000</v>
      </c>
      <c r="G20" s="59">
        <v>0</v>
      </c>
      <c r="H20" s="59">
        <v>0</v>
      </c>
      <c r="I20" s="59">
        <v>15287000</v>
      </c>
      <c r="J20" s="59">
        <v>427348</v>
      </c>
      <c r="K20" s="59">
        <v>0</v>
      </c>
      <c r="L20" s="59">
        <v>0</v>
      </c>
      <c r="M20" s="59">
        <v>427348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15714348</v>
      </c>
      <c r="W20" s="59"/>
      <c r="X20" s="59">
        <v>15714348</v>
      </c>
      <c r="Y20" s="60">
        <v>0</v>
      </c>
      <c r="Z20" s="61">
        <v>23837500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-7560288</v>
      </c>
      <c r="C22" s="85">
        <f>SUM(C19:C21)</f>
        <v>0</v>
      </c>
      <c r="D22" s="86">
        <f aca="true" t="shared" si="3" ref="D22:Z22">SUM(D19:D21)</f>
        <v>-6724325</v>
      </c>
      <c r="E22" s="87">
        <f t="shared" si="3"/>
        <v>-6724325</v>
      </c>
      <c r="F22" s="87">
        <f t="shared" si="3"/>
        <v>53518173</v>
      </c>
      <c r="G22" s="87">
        <f t="shared" si="3"/>
        <v>1196178</v>
      </c>
      <c r="H22" s="87">
        <f t="shared" si="3"/>
        <v>-2479462</v>
      </c>
      <c r="I22" s="87">
        <f t="shared" si="3"/>
        <v>52234889</v>
      </c>
      <c r="J22" s="87">
        <f t="shared" si="3"/>
        <v>-6542085</v>
      </c>
      <c r="K22" s="87">
        <f t="shared" si="3"/>
        <v>-5177271</v>
      </c>
      <c r="L22" s="87">
        <f t="shared" si="3"/>
        <v>16363552</v>
      </c>
      <c r="M22" s="87">
        <f t="shared" si="3"/>
        <v>4644196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56879085</v>
      </c>
      <c r="W22" s="87">
        <f t="shared" si="3"/>
        <v>-15281082</v>
      </c>
      <c r="X22" s="87">
        <f t="shared" si="3"/>
        <v>72160167</v>
      </c>
      <c r="Y22" s="88">
        <f>+IF(W22&lt;&gt;0,(X22/W22)*100,0)</f>
        <v>-472.21896329068846</v>
      </c>
      <c r="Z22" s="89">
        <f t="shared" si="3"/>
        <v>-6724325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-7560288</v>
      </c>
      <c r="C24" s="74">
        <f>SUM(C22:C23)</f>
        <v>0</v>
      </c>
      <c r="D24" s="75">
        <f aca="true" t="shared" si="4" ref="D24:Z24">SUM(D22:D23)</f>
        <v>-6724325</v>
      </c>
      <c r="E24" s="76">
        <f t="shared" si="4"/>
        <v>-6724325</v>
      </c>
      <c r="F24" s="76">
        <f t="shared" si="4"/>
        <v>53518173</v>
      </c>
      <c r="G24" s="76">
        <f t="shared" si="4"/>
        <v>1196178</v>
      </c>
      <c r="H24" s="76">
        <f t="shared" si="4"/>
        <v>-2479462</v>
      </c>
      <c r="I24" s="76">
        <f t="shared" si="4"/>
        <v>52234889</v>
      </c>
      <c r="J24" s="76">
        <f t="shared" si="4"/>
        <v>-6542085</v>
      </c>
      <c r="K24" s="76">
        <f t="shared" si="4"/>
        <v>-5177271</v>
      </c>
      <c r="L24" s="76">
        <f t="shared" si="4"/>
        <v>16363552</v>
      </c>
      <c r="M24" s="76">
        <f t="shared" si="4"/>
        <v>4644196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56879085</v>
      </c>
      <c r="W24" s="76">
        <f t="shared" si="4"/>
        <v>-15281082</v>
      </c>
      <c r="X24" s="76">
        <f t="shared" si="4"/>
        <v>72160167</v>
      </c>
      <c r="Y24" s="77">
        <f>+IF(W24&lt;&gt;0,(X24/W24)*100,0)</f>
        <v>-472.21896329068846</v>
      </c>
      <c r="Z24" s="78">
        <f t="shared" si="4"/>
        <v>-6724325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97830563</v>
      </c>
      <c r="C27" s="21">
        <v>0</v>
      </c>
      <c r="D27" s="98">
        <v>22672000</v>
      </c>
      <c r="E27" s="99">
        <v>22672000</v>
      </c>
      <c r="F27" s="99">
        <v>1318176</v>
      </c>
      <c r="G27" s="99">
        <v>2606161</v>
      </c>
      <c r="H27" s="99">
        <v>0</v>
      </c>
      <c r="I27" s="99">
        <v>3924337</v>
      </c>
      <c r="J27" s="99">
        <v>1366707</v>
      </c>
      <c r="K27" s="99">
        <v>3039033</v>
      </c>
      <c r="L27" s="99">
        <v>3816462</v>
      </c>
      <c r="M27" s="99">
        <v>8222202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12146539</v>
      </c>
      <c r="W27" s="99">
        <v>11336000</v>
      </c>
      <c r="X27" s="99">
        <v>810539</v>
      </c>
      <c r="Y27" s="100">
        <v>7.15</v>
      </c>
      <c r="Z27" s="101">
        <v>22672000</v>
      </c>
    </row>
    <row r="28" spans="1:26" ht="13.5">
      <c r="A28" s="102" t="s">
        <v>44</v>
      </c>
      <c r="B28" s="18">
        <v>96212507</v>
      </c>
      <c r="C28" s="18">
        <v>0</v>
      </c>
      <c r="D28" s="58">
        <v>22645000</v>
      </c>
      <c r="E28" s="59">
        <v>22645000</v>
      </c>
      <c r="F28" s="59">
        <v>1318176</v>
      </c>
      <c r="G28" s="59">
        <v>2602376</v>
      </c>
      <c r="H28" s="59">
        <v>0</v>
      </c>
      <c r="I28" s="59">
        <v>3920552</v>
      </c>
      <c r="J28" s="59">
        <v>1104628</v>
      </c>
      <c r="K28" s="59">
        <v>2723234</v>
      </c>
      <c r="L28" s="59">
        <v>3681371</v>
      </c>
      <c r="M28" s="59">
        <v>7509233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11429785</v>
      </c>
      <c r="W28" s="59">
        <v>11322500</v>
      </c>
      <c r="X28" s="59">
        <v>107285</v>
      </c>
      <c r="Y28" s="60">
        <v>0.95</v>
      </c>
      <c r="Z28" s="61">
        <v>22645000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262079</v>
      </c>
      <c r="K29" s="59">
        <v>315799</v>
      </c>
      <c r="L29" s="59">
        <v>135091</v>
      </c>
      <c r="M29" s="59">
        <v>712969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712969</v>
      </c>
      <c r="W29" s="59"/>
      <c r="X29" s="59">
        <v>712969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1618056</v>
      </c>
      <c r="C31" s="18">
        <v>0</v>
      </c>
      <c r="D31" s="58">
        <v>27000</v>
      </c>
      <c r="E31" s="59">
        <v>27000</v>
      </c>
      <c r="F31" s="59">
        <v>0</v>
      </c>
      <c r="G31" s="59">
        <v>3785</v>
      </c>
      <c r="H31" s="59">
        <v>0</v>
      </c>
      <c r="I31" s="59">
        <v>3785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3785</v>
      </c>
      <c r="W31" s="59">
        <v>13500</v>
      </c>
      <c r="X31" s="59">
        <v>-9715</v>
      </c>
      <c r="Y31" s="60">
        <v>-71.96</v>
      </c>
      <c r="Z31" s="61">
        <v>27000</v>
      </c>
    </row>
    <row r="32" spans="1:26" ht="13.5">
      <c r="A32" s="69" t="s">
        <v>50</v>
      </c>
      <c r="B32" s="21">
        <f>SUM(B28:B31)</f>
        <v>97830563</v>
      </c>
      <c r="C32" s="21">
        <f>SUM(C28:C31)</f>
        <v>0</v>
      </c>
      <c r="D32" s="98">
        <f aca="true" t="shared" si="5" ref="D32:Z32">SUM(D28:D31)</f>
        <v>22672000</v>
      </c>
      <c r="E32" s="99">
        <f t="shared" si="5"/>
        <v>22672000</v>
      </c>
      <c r="F32" s="99">
        <f t="shared" si="5"/>
        <v>1318176</v>
      </c>
      <c r="G32" s="99">
        <f t="shared" si="5"/>
        <v>2606161</v>
      </c>
      <c r="H32" s="99">
        <f t="shared" si="5"/>
        <v>0</v>
      </c>
      <c r="I32" s="99">
        <f t="shared" si="5"/>
        <v>3924337</v>
      </c>
      <c r="J32" s="99">
        <f t="shared" si="5"/>
        <v>1366707</v>
      </c>
      <c r="K32" s="99">
        <f t="shared" si="5"/>
        <v>3039033</v>
      </c>
      <c r="L32" s="99">
        <f t="shared" si="5"/>
        <v>3816462</v>
      </c>
      <c r="M32" s="99">
        <f t="shared" si="5"/>
        <v>8222202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12146539</v>
      </c>
      <c r="W32" s="99">
        <f t="shared" si="5"/>
        <v>11336000</v>
      </c>
      <c r="X32" s="99">
        <f t="shared" si="5"/>
        <v>810539</v>
      </c>
      <c r="Y32" s="100">
        <f>+IF(W32&lt;&gt;0,(X32/W32)*100,0)</f>
        <v>7.150132321806633</v>
      </c>
      <c r="Z32" s="101">
        <f t="shared" si="5"/>
        <v>22672000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42196129</v>
      </c>
      <c r="C35" s="18">
        <v>0</v>
      </c>
      <c r="D35" s="58">
        <v>38550000</v>
      </c>
      <c r="E35" s="59">
        <v>38550000</v>
      </c>
      <c r="F35" s="59">
        <v>15090720</v>
      </c>
      <c r="G35" s="59">
        <v>15090720</v>
      </c>
      <c r="H35" s="59">
        <v>15090720</v>
      </c>
      <c r="I35" s="59">
        <v>15090720</v>
      </c>
      <c r="J35" s="59">
        <v>15090720</v>
      </c>
      <c r="K35" s="59">
        <v>15090720</v>
      </c>
      <c r="L35" s="59">
        <v>15090720</v>
      </c>
      <c r="M35" s="59">
        <v>15090720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15090720</v>
      </c>
      <c r="W35" s="59">
        <v>19275000</v>
      </c>
      <c r="X35" s="59">
        <v>-4184280</v>
      </c>
      <c r="Y35" s="60">
        <v>-21.71</v>
      </c>
      <c r="Z35" s="61">
        <v>38550000</v>
      </c>
    </row>
    <row r="36" spans="1:26" ht="13.5">
      <c r="A36" s="57" t="s">
        <v>53</v>
      </c>
      <c r="B36" s="18">
        <v>597586078</v>
      </c>
      <c r="C36" s="18">
        <v>0</v>
      </c>
      <c r="D36" s="58">
        <v>594800000</v>
      </c>
      <c r="E36" s="59">
        <v>594800000</v>
      </c>
      <c r="F36" s="59">
        <v>654839503</v>
      </c>
      <c r="G36" s="59">
        <v>654839503</v>
      </c>
      <c r="H36" s="59">
        <v>654839503</v>
      </c>
      <c r="I36" s="59">
        <v>654839503</v>
      </c>
      <c r="J36" s="59">
        <v>654839503</v>
      </c>
      <c r="K36" s="59">
        <v>654839503</v>
      </c>
      <c r="L36" s="59">
        <v>654839503</v>
      </c>
      <c r="M36" s="59">
        <v>654839503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654839503</v>
      </c>
      <c r="W36" s="59">
        <v>297400000</v>
      </c>
      <c r="X36" s="59">
        <v>357439503</v>
      </c>
      <c r="Y36" s="60">
        <v>120.19</v>
      </c>
      <c r="Z36" s="61">
        <v>594800000</v>
      </c>
    </row>
    <row r="37" spans="1:26" ht="13.5">
      <c r="A37" s="57" t="s">
        <v>54</v>
      </c>
      <c r="B37" s="18">
        <v>115885351</v>
      </c>
      <c r="C37" s="18">
        <v>0</v>
      </c>
      <c r="D37" s="58">
        <v>31000000</v>
      </c>
      <c r="E37" s="59">
        <v>31000000</v>
      </c>
      <c r="F37" s="59">
        <v>53139084</v>
      </c>
      <c r="G37" s="59">
        <v>53139084</v>
      </c>
      <c r="H37" s="59">
        <v>53139084</v>
      </c>
      <c r="I37" s="59">
        <v>53139084</v>
      </c>
      <c r="J37" s="59">
        <v>53139084</v>
      </c>
      <c r="K37" s="59">
        <v>53139084</v>
      </c>
      <c r="L37" s="59">
        <v>53139084</v>
      </c>
      <c r="M37" s="59">
        <v>53139084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53139084</v>
      </c>
      <c r="W37" s="59">
        <v>15500000</v>
      </c>
      <c r="X37" s="59">
        <v>37639084</v>
      </c>
      <c r="Y37" s="60">
        <v>242.83</v>
      </c>
      <c r="Z37" s="61">
        <v>31000000</v>
      </c>
    </row>
    <row r="38" spans="1:26" ht="13.5">
      <c r="A38" s="57" t="s">
        <v>55</v>
      </c>
      <c r="B38" s="18">
        <v>18304955</v>
      </c>
      <c r="C38" s="18">
        <v>0</v>
      </c>
      <c r="D38" s="58">
        <v>25560000</v>
      </c>
      <c r="E38" s="59">
        <v>25560000</v>
      </c>
      <c r="F38" s="59">
        <v>25820262</v>
      </c>
      <c r="G38" s="59">
        <v>25820262</v>
      </c>
      <c r="H38" s="59">
        <v>25820262</v>
      </c>
      <c r="I38" s="59">
        <v>25820262</v>
      </c>
      <c r="J38" s="59">
        <v>25820262</v>
      </c>
      <c r="K38" s="59">
        <v>25820262</v>
      </c>
      <c r="L38" s="59">
        <v>25820262</v>
      </c>
      <c r="M38" s="59">
        <v>25820262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25820262</v>
      </c>
      <c r="W38" s="59">
        <v>12780000</v>
      </c>
      <c r="X38" s="59">
        <v>13040262</v>
      </c>
      <c r="Y38" s="60">
        <v>102.04</v>
      </c>
      <c r="Z38" s="61">
        <v>25560000</v>
      </c>
    </row>
    <row r="39" spans="1:26" ht="13.5">
      <c r="A39" s="57" t="s">
        <v>56</v>
      </c>
      <c r="B39" s="18">
        <v>505591901</v>
      </c>
      <c r="C39" s="18">
        <v>0</v>
      </c>
      <c r="D39" s="58">
        <v>576790000</v>
      </c>
      <c r="E39" s="59">
        <v>576790000</v>
      </c>
      <c r="F39" s="59">
        <v>590970877</v>
      </c>
      <c r="G39" s="59">
        <v>590970877</v>
      </c>
      <c r="H39" s="59">
        <v>590970877</v>
      </c>
      <c r="I39" s="59">
        <v>590970877</v>
      </c>
      <c r="J39" s="59">
        <v>590970877</v>
      </c>
      <c r="K39" s="59">
        <v>590970877</v>
      </c>
      <c r="L39" s="59">
        <v>590970877</v>
      </c>
      <c r="M39" s="59">
        <v>590970877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590970877</v>
      </c>
      <c r="W39" s="59">
        <v>288395000</v>
      </c>
      <c r="X39" s="59">
        <v>302575877</v>
      </c>
      <c r="Y39" s="60">
        <v>104.92</v>
      </c>
      <c r="Z39" s="61">
        <v>576790000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38582756</v>
      </c>
      <c r="C42" s="18">
        <v>0</v>
      </c>
      <c r="D42" s="58">
        <v>15738260</v>
      </c>
      <c r="E42" s="59">
        <v>15738260</v>
      </c>
      <c r="F42" s="59">
        <v>40399915</v>
      </c>
      <c r="G42" s="59">
        <v>4361624</v>
      </c>
      <c r="H42" s="59">
        <v>0</v>
      </c>
      <c r="I42" s="59">
        <v>44761539</v>
      </c>
      <c r="J42" s="59">
        <v>-5661659</v>
      </c>
      <c r="K42" s="59">
        <v>-4577340</v>
      </c>
      <c r="L42" s="59">
        <v>16062839</v>
      </c>
      <c r="M42" s="59">
        <v>5823840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50585379</v>
      </c>
      <c r="W42" s="59">
        <v>-36495870</v>
      </c>
      <c r="X42" s="59">
        <v>87081249</v>
      </c>
      <c r="Y42" s="60">
        <v>-238.61</v>
      </c>
      <c r="Z42" s="61">
        <v>15738260</v>
      </c>
    </row>
    <row r="43" spans="1:26" ht="13.5">
      <c r="A43" s="57" t="s">
        <v>59</v>
      </c>
      <c r="B43" s="18">
        <v>-31056101</v>
      </c>
      <c r="C43" s="18">
        <v>0</v>
      </c>
      <c r="D43" s="58">
        <v>-23837000</v>
      </c>
      <c r="E43" s="59">
        <v>-23837000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-23837000</v>
      </c>
      <c r="X43" s="59">
        <v>23837000</v>
      </c>
      <c r="Y43" s="60">
        <v>-100</v>
      </c>
      <c r="Z43" s="61">
        <v>-23837000</v>
      </c>
    </row>
    <row r="44" spans="1:26" ht="13.5">
      <c r="A44" s="57" t="s">
        <v>60</v>
      </c>
      <c r="B44" s="18">
        <v>-1465685</v>
      </c>
      <c r="C44" s="18">
        <v>0</v>
      </c>
      <c r="D44" s="58">
        <v>-830000</v>
      </c>
      <c r="E44" s="59">
        <v>-830000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-415000</v>
      </c>
      <c r="X44" s="59">
        <v>415000</v>
      </c>
      <c r="Y44" s="60">
        <v>-100</v>
      </c>
      <c r="Z44" s="61">
        <v>-830000</v>
      </c>
    </row>
    <row r="45" spans="1:26" ht="13.5">
      <c r="A45" s="69" t="s">
        <v>61</v>
      </c>
      <c r="B45" s="21">
        <v>11135395</v>
      </c>
      <c r="C45" s="21">
        <v>0</v>
      </c>
      <c r="D45" s="98">
        <v>-1012740</v>
      </c>
      <c r="E45" s="99">
        <v>-1012740</v>
      </c>
      <c r="F45" s="99">
        <v>43700253</v>
      </c>
      <c r="G45" s="99">
        <v>48061877</v>
      </c>
      <c r="H45" s="99">
        <v>48061877</v>
      </c>
      <c r="I45" s="99">
        <v>48061877</v>
      </c>
      <c r="J45" s="99">
        <v>42400218</v>
      </c>
      <c r="K45" s="99">
        <v>37822878</v>
      </c>
      <c r="L45" s="99">
        <v>53885717</v>
      </c>
      <c r="M45" s="99">
        <v>53885717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53885717</v>
      </c>
      <c r="W45" s="99">
        <v>-52831870</v>
      </c>
      <c r="X45" s="99">
        <v>106717587</v>
      </c>
      <c r="Y45" s="100">
        <v>-201.99</v>
      </c>
      <c r="Z45" s="101">
        <v>-1012740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9"/>
      <c r="R47" s="119"/>
      <c r="S47" s="119"/>
      <c r="T47" s="119"/>
      <c r="U47" s="119"/>
      <c r="V47" s="118" t="s">
        <v>94</v>
      </c>
      <c r="W47" s="118" t="s">
        <v>95</v>
      </c>
      <c r="X47" s="118" t="s">
        <v>96</v>
      </c>
      <c r="Y47" s="118" t="s">
        <v>97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11518144</v>
      </c>
      <c r="C49" s="51">
        <v>0</v>
      </c>
      <c r="D49" s="128">
        <v>5152819</v>
      </c>
      <c r="E49" s="53">
        <v>4666301</v>
      </c>
      <c r="F49" s="53">
        <v>0</v>
      </c>
      <c r="G49" s="53">
        <v>0</v>
      </c>
      <c r="H49" s="53">
        <v>0</v>
      </c>
      <c r="I49" s="53">
        <v>3185330</v>
      </c>
      <c r="J49" s="53">
        <v>0</v>
      </c>
      <c r="K49" s="53">
        <v>0</v>
      </c>
      <c r="L49" s="53">
        <v>0</v>
      </c>
      <c r="M49" s="53">
        <v>14588791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8955968</v>
      </c>
      <c r="W49" s="53">
        <v>5664403</v>
      </c>
      <c r="X49" s="53">
        <v>43785243</v>
      </c>
      <c r="Y49" s="53">
        <v>97516999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2892536</v>
      </c>
      <c r="C51" s="51">
        <v>0</v>
      </c>
      <c r="D51" s="128">
        <v>14963383</v>
      </c>
      <c r="E51" s="53">
        <v>0</v>
      </c>
      <c r="F51" s="53">
        <v>0</v>
      </c>
      <c r="G51" s="53">
        <v>0</v>
      </c>
      <c r="H51" s="53">
        <v>0</v>
      </c>
      <c r="I51" s="53">
        <v>44693026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1955783</v>
      </c>
      <c r="W51" s="53">
        <v>0</v>
      </c>
      <c r="X51" s="53">
        <v>0</v>
      </c>
      <c r="Y51" s="53">
        <v>64504728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76.84168972557211</v>
      </c>
      <c r="C58" s="5">
        <f>IF(C67=0,0,+(C76/C67)*100)</f>
        <v>0</v>
      </c>
      <c r="D58" s="6">
        <f aca="true" t="shared" si="6" ref="D58:Z58">IF(D67=0,0,+(D76/D67)*100)</f>
        <v>87.2051132005963</v>
      </c>
      <c r="E58" s="7">
        <f t="shared" si="6"/>
        <v>87.2051132005963</v>
      </c>
      <c r="F58" s="7">
        <f t="shared" si="6"/>
        <v>122.51282542523315</v>
      </c>
      <c r="G58" s="7">
        <f t="shared" si="6"/>
        <v>88.8546914744884</v>
      </c>
      <c r="H58" s="7">
        <f t="shared" si="6"/>
        <v>0</v>
      </c>
      <c r="I58" s="7">
        <f t="shared" si="6"/>
        <v>65.19328977177302</v>
      </c>
      <c r="J58" s="7">
        <f t="shared" si="6"/>
        <v>109.31718220679312</v>
      </c>
      <c r="K58" s="7">
        <f t="shared" si="6"/>
        <v>97.05496039367787</v>
      </c>
      <c r="L58" s="7">
        <f t="shared" si="6"/>
        <v>83.52068608587955</v>
      </c>
      <c r="M58" s="7">
        <f t="shared" si="6"/>
        <v>96.57837009655589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80.88117332002103</v>
      </c>
      <c r="W58" s="7">
        <f t="shared" si="6"/>
        <v>84.79836228305149</v>
      </c>
      <c r="X58" s="7">
        <f t="shared" si="6"/>
        <v>0</v>
      </c>
      <c r="Y58" s="7">
        <f t="shared" si="6"/>
        <v>0</v>
      </c>
      <c r="Z58" s="8">
        <f t="shared" si="6"/>
        <v>87.2051132005963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85.00003317739956</v>
      </c>
      <c r="E59" s="10">
        <f t="shared" si="7"/>
        <v>85.00003317739956</v>
      </c>
      <c r="F59" s="10">
        <f t="shared" si="7"/>
        <v>0</v>
      </c>
      <c r="G59" s="10">
        <f t="shared" si="7"/>
        <v>62.874961064991</v>
      </c>
      <c r="H59" s="10">
        <f t="shared" si="7"/>
        <v>0</v>
      </c>
      <c r="I59" s="10">
        <f t="shared" si="7"/>
        <v>80.58851275352853</v>
      </c>
      <c r="J59" s="10">
        <f t="shared" si="7"/>
        <v>101.84388046235064</v>
      </c>
      <c r="K59" s="10">
        <f t="shared" si="7"/>
        <v>98.25561561595852</v>
      </c>
      <c r="L59" s="10">
        <f t="shared" si="7"/>
        <v>64.32332205301748</v>
      </c>
      <c r="M59" s="10">
        <f t="shared" si="7"/>
        <v>87.7920637968752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84.68613757717394</v>
      </c>
      <c r="W59" s="10">
        <f t="shared" si="7"/>
        <v>85.00003317739956</v>
      </c>
      <c r="X59" s="10">
        <f t="shared" si="7"/>
        <v>0</v>
      </c>
      <c r="Y59" s="10">
        <f t="shared" si="7"/>
        <v>0</v>
      </c>
      <c r="Z59" s="11">
        <f t="shared" si="7"/>
        <v>85.00003317739956</v>
      </c>
    </row>
    <row r="60" spans="1:26" ht="13.5">
      <c r="A60" s="37" t="s">
        <v>32</v>
      </c>
      <c r="B60" s="12">
        <f t="shared" si="7"/>
        <v>110.66065691479562</v>
      </c>
      <c r="C60" s="12">
        <f t="shared" si="7"/>
        <v>0</v>
      </c>
      <c r="D60" s="3">
        <f t="shared" si="7"/>
        <v>87.68350286856247</v>
      </c>
      <c r="E60" s="13">
        <f t="shared" si="7"/>
        <v>87.68350286856247</v>
      </c>
      <c r="F60" s="13">
        <f t="shared" si="7"/>
        <v>105.71589020583994</v>
      </c>
      <c r="G60" s="13">
        <f t="shared" si="7"/>
        <v>94.87554646783096</v>
      </c>
      <c r="H60" s="13">
        <f t="shared" si="7"/>
        <v>0</v>
      </c>
      <c r="I60" s="13">
        <f t="shared" si="7"/>
        <v>63.17885303030003</v>
      </c>
      <c r="J60" s="13">
        <f t="shared" si="7"/>
        <v>110.57111364604108</v>
      </c>
      <c r="K60" s="13">
        <f t="shared" si="7"/>
        <v>96.8554864057566</v>
      </c>
      <c r="L60" s="13">
        <f t="shared" si="7"/>
        <v>86.94961219615148</v>
      </c>
      <c r="M60" s="13">
        <f t="shared" si="7"/>
        <v>98.07868713830483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80.26968229128273</v>
      </c>
      <c r="W60" s="13">
        <f t="shared" si="7"/>
        <v>84.46543396007257</v>
      </c>
      <c r="X60" s="13">
        <f t="shared" si="7"/>
        <v>0</v>
      </c>
      <c r="Y60" s="13">
        <f t="shared" si="7"/>
        <v>0</v>
      </c>
      <c r="Z60" s="14">
        <f t="shared" si="7"/>
        <v>87.68350286856247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90.00060139242943</v>
      </c>
      <c r="E61" s="13">
        <f t="shared" si="7"/>
        <v>90.00060139242943</v>
      </c>
      <c r="F61" s="13">
        <f t="shared" si="7"/>
        <v>103.42788389047027</v>
      </c>
      <c r="G61" s="13">
        <f t="shared" si="7"/>
        <v>99.76567749485454</v>
      </c>
      <c r="H61" s="13">
        <f t="shared" si="7"/>
        <v>0</v>
      </c>
      <c r="I61" s="13">
        <f t="shared" si="7"/>
        <v>65.7377740646311</v>
      </c>
      <c r="J61" s="13">
        <f t="shared" si="7"/>
        <v>99.65967292694197</v>
      </c>
      <c r="K61" s="13">
        <f t="shared" si="7"/>
        <v>104.96208548718937</v>
      </c>
      <c r="L61" s="13">
        <f t="shared" si="7"/>
        <v>97.70967745956402</v>
      </c>
      <c r="M61" s="13">
        <f t="shared" si="7"/>
        <v>100.84592830232441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82.98952326276627</v>
      </c>
      <c r="W61" s="13">
        <f t="shared" si="7"/>
        <v>85.00026692027389</v>
      </c>
      <c r="X61" s="13">
        <f t="shared" si="7"/>
        <v>0</v>
      </c>
      <c r="Y61" s="13">
        <f t="shared" si="7"/>
        <v>0</v>
      </c>
      <c r="Z61" s="14">
        <f t="shared" si="7"/>
        <v>90.00060139242943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84.99998905114579</v>
      </c>
      <c r="E62" s="13">
        <f t="shared" si="7"/>
        <v>84.99998905114579</v>
      </c>
      <c r="F62" s="13">
        <f t="shared" si="7"/>
        <v>99.90406451070271</v>
      </c>
      <c r="G62" s="13">
        <f t="shared" si="7"/>
        <v>100.97353857479001</v>
      </c>
      <c r="H62" s="13">
        <f t="shared" si="7"/>
        <v>0</v>
      </c>
      <c r="I62" s="13">
        <f t="shared" si="7"/>
        <v>64.04274505662858</v>
      </c>
      <c r="J62" s="13">
        <f t="shared" si="7"/>
        <v>100.20801472042096</v>
      </c>
      <c r="K62" s="13">
        <f t="shared" si="7"/>
        <v>51.94890016510083</v>
      </c>
      <c r="L62" s="13">
        <f t="shared" si="7"/>
        <v>36.917992767853065</v>
      </c>
      <c r="M62" s="13">
        <f t="shared" si="7"/>
        <v>62.67712767086561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63.270135194789454</v>
      </c>
      <c r="W62" s="13">
        <f t="shared" si="7"/>
        <v>84.99551235864621</v>
      </c>
      <c r="X62" s="13">
        <f t="shared" si="7"/>
        <v>0</v>
      </c>
      <c r="Y62" s="13">
        <f t="shared" si="7"/>
        <v>0</v>
      </c>
      <c r="Z62" s="14">
        <f t="shared" si="7"/>
        <v>84.99998905114579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80.72283486888732</v>
      </c>
      <c r="E63" s="13">
        <f t="shared" si="7"/>
        <v>80.72283486888732</v>
      </c>
      <c r="F63" s="13">
        <f t="shared" si="7"/>
        <v>27900.342857142856</v>
      </c>
      <c r="G63" s="13">
        <f t="shared" si="7"/>
        <v>100.3193616085871</v>
      </c>
      <c r="H63" s="13">
        <f t="shared" si="7"/>
        <v>0</v>
      </c>
      <c r="I63" s="13">
        <f t="shared" si="7"/>
        <v>66.53228966384486</v>
      </c>
      <c r="J63" s="13">
        <f t="shared" si="7"/>
        <v>0</v>
      </c>
      <c r="K63" s="13">
        <f t="shared" si="7"/>
        <v>132247.45762711862</v>
      </c>
      <c r="L63" s="13">
        <f t="shared" si="7"/>
        <v>36410.52631578947</v>
      </c>
      <c r="M63" s="13">
        <f t="shared" si="7"/>
        <v>192605.7803468208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187.8663366426798</v>
      </c>
      <c r="W63" s="13">
        <f t="shared" si="7"/>
        <v>80.72045501705973</v>
      </c>
      <c r="X63" s="13">
        <f t="shared" si="7"/>
        <v>0</v>
      </c>
      <c r="Y63" s="13">
        <f t="shared" si="7"/>
        <v>0</v>
      </c>
      <c r="Z63" s="14">
        <f t="shared" si="7"/>
        <v>80.72283486888732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84.99993283632212</v>
      </c>
      <c r="E64" s="13">
        <f t="shared" si="7"/>
        <v>84.99993283632212</v>
      </c>
      <c r="F64" s="13">
        <f t="shared" si="7"/>
        <v>55.98319802784347</v>
      </c>
      <c r="G64" s="13">
        <f t="shared" si="7"/>
        <v>28.706025581635743</v>
      </c>
      <c r="H64" s="13">
        <f t="shared" si="7"/>
        <v>0</v>
      </c>
      <c r="I64" s="13">
        <f t="shared" si="7"/>
        <v>28.216197105831007</v>
      </c>
      <c r="J64" s="13">
        <f t="shared" si="7"/>
        <v>100</v>
      </c>
      <c r="K64" s="13">
        <f t="shared" si="7"/>
        <v>36.35683928852511</v>
      </c>
      <c r="L64" s="13">
        <f t="shared" si="7"/>
        <v>20.030117249815792</v>
      </c>
      <c r="M64" s="13">
        <f t="shared" si="7"/>
        <v>52.13222959189149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40.307222513898495</v>
      </c>
      <c r="W64" s="13">
        <f t="shared" si="7"/>
        <v>84.99057125818635</v>
      </c>
      <c r="X64" s="13">
        <f t="shared" si="7"/>
        <v>0</v>
      </c>
      <c r="Y64" s="13">
        <f t="shared" si="7"/>
        <v>0</v>
      </c>
      <c r="Z64" s="14">
        <f t="shared" si="7"/>
        <v>84.99993283632212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99.9996</v>
      </c>
      <c r="E66" s="16">
        <f t="shared" si="7"/>
        <v>99.9996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99.9996</v>
      </c>
    </row>
    <row r="67" spans="1:26" ht="13.5" hidden="1">
      <c r="A67" s="40" t="s">
        <v>112</v>
      </c>
      <c r="B67" s="23">
        <v>72388157</v>
      </c>
      <c r="C67" s="23"/>
      <c r="D67" s="24">
        <v>75698497</v>
      </c>
      <c r="E67" s="25">
        <v>75698497</v>
      </c>
      <c r="F67" s="25">
        <v>4248787</v>
      </c>
      <c r="G67" s="25">
        <v>4574095</v>
      </c>
      <c r="H67" s="25">
        <v>5395770</v>
      </c>
      <c r="I67" s="25">
        <v>14218652</v>
      </c>
      <c r="J67" s="25">
        <v>4612929</v>
      </c>
      <c r="K67" s="25">
        <v>4917523</v>
      </c>
      <c r="L67" s="25">
        <v>4679764</v>
      </c>
      <c r="M67" s="25">
        <v>14210216</v>
      </c>
      <c r="N67" s="25"/>
      <c r="O67" s="25"/>
      <c r="P67" s="25"/>
      <c r="Q67" s="25"/>
      <c r="R67" s="25"/>
      <c r="S67" s="25"/>
      <c r="T67" s="25"/>
      <c r="U67" s="25"/>
      <c r="V67" s="25">
        <v>28428868</v>
      </c>
      <c r="W67" s="25">
        <v>37849764</v>
      </c>
      <c r="X67" s="25"/>
      <c r="Y67" s="24"/>
      <c r="Z67" s="26">
        <v>75698497</v>
      </c>
    </row>
    <row r="68" spans="1:26" ht="13.5" hidden="1">
      <c r="A68" s="36" t="s">
        <v>31</v>
      </c>
      <c r="B68" s="18">
        <v>22122521</v>
      </c>
      <c r="C68" s="18"/>
      <c r="D68" s="19">
        <v>18084600</v>
      </c>
      <c r="E68" s="20">
        <v>18084600</v>
      </c>
      <c r="F68" s="20"/>
      <c r="G68" s="20">
        <v>886092</v>
      </c>
      <c r="H68" s="20">
        <v>684885</v>
      </c>
      <c r="I68" s="20">
        <v>1570977</v>
      </c>
      <c r="J68" s="20">
        <v>662787</v>
      </c>
      <c r="K68" s="20">
        <v>700591</v>
      </c>
      <c r="L68" s="20">
        <v>709200</v>
      </c>
      <c r="M68" s="20">
        <v>2072578</v>
      </c>
      <c r="N68" s="20"/>
      <c r="O68" s="20"/>
      <c r="P68" s="20"/>
      <c r="Q68" s="20"/>
      <c r="R68" s="20"/>
      <c r="S68" s="20"/>
      <c r="T68" s="20"/>
      <c r="U68" s="20"/>
      <c r="V68" s="20">
        <v>3643555</v>
      </c>
      <c r="W68" s="20">
        <v>9042300</v>
      </c>
      <c r="X68" s="20"/>
      <c r="Y68" s="19"/>
      <c r="Z68" s="22">
        <v>18084600</v>
      </c>
    </row>
    <row r="69" spans="1:26" ht="13.5" hidden="1">
      <c r="A69" s="37" t="s">
        <v>32</v>
      </c>
      <c r="B69" s="18">
        <v>50265636</v>
      </c>
      <c r="C69" s="18"/>
      <c r="D69" s="19">
        <v>56613897</v>
      </c>
      <c r="E69" s="20">
        <v>56613897</v>
      </c>
      <c r="F69" s="20">
        <v>4248787</v>
      </c>
      <c r="G69" s="20">
        <v>3688003</v>
      </c>
      <c r="H69" s="20">
        <v>4710885</v>
      </c>
      <c r="I69" s="20">
        <v>12647675</v>
      </c>
      <c r="J69" s="20">
        <v>3950142</v>
      </c>
      <c r="K69" s="20">
        <v>4216932</v>
      </c>
      <c r="L69" s="20">
        <v>3970564</v>
      </c>
      <c r="M69" s="20">
        <v>12137638</v>
      </c>
      <c r="N69" s="20"/>
      <c r="O69" s="20"/>
      <c r="P69" s="20"/>
      <c r="Q69" s="20"/>
      <c r="R69" s="20"/>
      <c r="S69" s="20"/>
      <c r="T69" s="20"/>
      <c r="U69" s="20"/>
      <c r="V69" s="20">
        <v>24785313</v>
      </c>
      <c r="W69" s="20">
        <v>28307466</v>
      </c>
      <c r="X69" s="20"/>
      <c r="Y69" s="19"/>
      <c r="Z69" s="22">
        <v>56613897</v>
      </c>
    </row>
    <row r="70" spans="1:26" ht="13.5" hidden="1">
      <c r="A70" s="38" t="s">
        <v>106</v>
      </c>
      <c r="B70" s="18">
        <v>31414263</v>
      </c>
      <c r="C70" s="18"/>
      <c r="D70" s="19">
        <v>36415490</v>
      </c>
      <c r="E70" s="20">
        <v>36415490</v>
      </c>
      <c r="F70" s="20">
        <v>3587957</v>
      </c>
      <c r="G70" s="20">
        <v>2925882</v>
      </c>
      <c r="H70" s="20">
        <v>3571647</v>
      </c>
      <c r="I70" s="20">
        <v>10085486</v>
      </c>
      <c r="J70" s="20">
        <v>3174887</v>
      </c>
      <c r="K70" s="20">
        <v>3360059</v>
      </c>
      <c r="L70" s="20">
        <v>3209024</v>
      </c>
      <c r="M70" s="20">
        <v>9743970</v>
      </c>
      <c r="N70" s="20"/>
      <c r="O70" s="20"/>
      <c r="P70" s="20"/>
      <c r="Q70" s="20"/>
      <c r="R70" s="20"/>
      <c r="S70" s="20"/>
      <c r="T70" s="20"/>
      <c r="U70" s="20"/>
      <c r="V70" s="20">
        <v>19829456</v>
      </c>
      <c r="W70" s="20">
        <v>18207684</v>
      </c>
      <c r="X70" s="20"/>
      <c r="Y70" s="19"/>
      <c r="Z70" s="22">
        <v>36415490</v>
      </c>
    </row>
    <row r="71" spans="1:26" ht="13.5" hidden="1">
      <c r="A71" s="38" t="s">
        <v>107</v>
      </c>
      <c r="B71" s="18">
        <v>6781609</v>
      </c>
      <c r="C71" s="18"/>
      <c r="D71" s="19">
        <v>8676707</v>
      </c>
      <c r="E71" s="20">
        <v>8676707</v>
      </c>
      <c r="F71" s="20">
        <v>380464</v>
      </c>
      <c r="G71" s="20">
        <v>380365</v>
      </c>
      <c r="H71" s="20">
        <v>432385</v>
      </c>
      <c r="I71" s="20">
        <v>1193214</v>
      </c>
      <c r="J71" s="20">
        <v>495638</v>
      </c>
      <c r="K71" s="20">
        <v>577223</v>
      </c>
      <c r="L71" s="20">
        <v>481738</v>
      </c>
      <c r="M71" s="20">
        <v>1554599</v>
      </c>
      <c r="N71" s="20"/>
      <c r="O71" s="20"/>
      <c r="P71" s="20"/>
      <c r="Q71" s="20"/>
      <c r="R71" s="20"/>
      <c r="S71" s="20"/>
      <c r="T71" s="20"/>
      <c r="U71" s="20"/>
      <c r="V71" s="20">
        <v>2747813</v>
      </c>
      <c r="W71" s="20">
        <v>4338582</v>
      </c>
      <c r="X71" s="20"/>
      <c r="Y71" s="19"/>
      <c r="Z71" s="22">
        <v>8676707</v>
      </c>
    </row>
    <row r="72" spans="1:26" ht="13.5" hidden="1">
      <c r="A72" s="38" t="s">
        <v>108</v>
      </c>
      <c r="B72" s="18">
        <v>7288881</v>
      </c>
      <c r="C72" s="18"/>
      <c r="D72" s="19">
        <v>7055000</v>
      </c>
      <c r="E72" s="20">
        <v>7055000</v>
      </c>
      <c r="F72" s="20">
        <v>875</v>
      </c>
      <c r="G72" s="20">
        <v>120553</v>
      </c>
      <c r="H72" s="20">
        <v>427277</v>
      </c>
      <c r="I72" s="20">
        <v>548705</v>
      </c>
      <c r="J72" s="20"/>
      <c r="K72" s="20">
        <v>118</v>
      </c>
      <c r="L72" s="20">
        <v>228</v>
      </c>
      <c r="M72" s="20">
        <v>346</v>
      </c>
      <c r="N72" s="20"/>
      <c r="O72" s="20"/>
      <c r="P72" s="20"/>
      <c r="Q72" s="20"/>
      <c r="R72" s="20"/>
      <c r="S72" s="20"/>
      <c r="T72" s="20"/>
      <c r="U72" s="20"/>
      <c r="V72" s="20">
        <v>549051</v>
      </c>
      <c r="W72" s="20">
        <v>3527604</v>
      </c>
      <c r="X72" s="20"/>
      <c r="Y72" s="19"/>
      <c r="Z72" s="22">
        <v>7055000</v>
      </c>
    </row>
    <row r="73" spans="1:26" ht="13.5" hidden="1">
      <c r="A73" s="38" t="s">
        <v>109</v>
      </c>
      <c r="B73" s="18">
        <v>4780883</v>
      </c>
      <c r="C73" s="18"/>
      <c r="D73" s="19">
        <v>4466700</v>
      </c>
      <c r="E73" s="20">
        <v>4466700</v>
      </c>
      <c r="F73" s="20">
        <v>279491</v>
      </c>
      <c r="G73" s="20">
        <v>261203</v>
      </c>
      <c r="H73" s="20">
        <v>279576</v>
      </c>
      <c r="I73" s="20">
        <v>820270</v>
      </c>
      <c r="J73" s="20">
        <v>279617</v>
      </c>
      <c r="K73" s="20">
        <v>279532</v>
      </c>
      <c r="L73" s="20">
        <v>279574</v>
      </c>
      <c r="M73" s="20">
        <v>838723</v>
      </c>
      <c r="N73" s="20"/>
      <c r="O73" s="20"/>
      <c r="P73" s="20"/>
      <c r="Q73" s="20"/>
      <c r="R73" s="20"/>
      <c r="S73" s="20"/>
      <c r="T73" s="20"/>
      <c r="U73" s="20"/>
      <c r="V73" s="20">
        <v>1658993</v>
      </c>
      <c r="W73" s="20">
        <v>2233596</v>
      </c>
      <c r="X73" s="20"/>
      <c r="Y73" s="19"/>
      <c r="Z73" s="22">
        <v>4466700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1000000</v>
      </c>
      <c r="E75" s="29">
        <v>1000000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499998</v>
      </c>
      <c r="X75" s="29"/>
      <c r="Y75" s="28"/>
      <c r="Z75" s="30">
        <v>1000000</v>
      </c>
    </row>
    <row r="76" spans="1:26" ht="13.5" hidden="1">
      <c r="A76" s="41" t="s">
        <v>113</v>
      </c>
      <c r="B76" s="31">
        <v>55624283</v>
      </c>
      <c r="C76" s="31"/>
      <c r="D76" s="32">
        <v>66012960</v>
      </c>
      <c r="E76" s="33">
        <v>66012960</v>
      </c>
      <c r="F76" s="33">
        <v>5205309</v>
      </c>
      <c r="G76" s="33">
        <v>4064298</v>
      </c>
      <c r="H76" s="33"/>
      <c r="I76" s="33">
        <v>9269607</v>
      </c>
      <c r="J76" s="33">
        <v>5042724</v>
      </c>
      <c r="K76" s="33">
        <v>4772700</v>
      </c>
      <c r="L76" s="33">
        <v>3908571</v>
      </c>
      <c r="M76" s="33">
        <v>13723995</v>
      </c>
      <c r="N76" s="33"/>
      <c r="O76" s="33"/>
      <c r="P76" s="33"/>
      <c r="Q76" s="33"/>
      <c r="R76" s="33"/>
      <c r="S76" s="33"/>
      <c r="T76" s="33"/>
      <c r="U76" s="33"/>
      <c r="V76" s="33">
        <v>22993602</v>
      </c>
      <c r="W76" s="33">
        <v>32095980</v>
      </c>
      <c r="X76" s="33"/>
      <c r="Y76" s="32"/>
      <c r="Z76" s="34">
        <v>66012960</v>
      </c>
    </row>
    <row r="77" spans="1:26" ht="13.5" hidden="1">
      <c r="A77" s="36" t="s">
        <v>31</v>
      </c>
      <c r="B77" s="18"/>
      <c r="C77" s="18"/>
      <c r="D77" s="19">
        <v>15371916</v>
      </c>
      <c r="E77" s="20">
        <v>15371916</v>
      </c>
      <c r="F77" s="20">
        <v>708897</v>
      </c>
      <c r="G77" s="20">
        <v>557130</v>
      </c>
      <c r="H77" s="20"/>
      <c r="I77" s="20">
        <v>1266027</v>
      </c>
      <c r="J77" s="20">
        <v>675008</v>
      </c>
      <c r="K77" s="20">
        <v>688370</v>
      </c>
      <c r="L77" s="20">
        <v>456181</v>
      </c>
      <c r="M77" s="20">
        <v>1819559</v>
      </c>
      <c r="N77" s="20"/>
      <c r="O77" s="20"/>
      <c r="P77" s="20"/>
      <c r="Q77" s="20"/>
      <c r="R77" s="20"/>
      <c r="S77" s="20"/>
      <c r="T77" s="20"/>
      <c r="U77" s="20"/>
      <c r="V77" s="20">
        <v>3085586</v>
      </c>
      <c r="W77" s="20">
        <v>7685958</v>
      </c>
      <c r="X77" s="20"/>
      <c r="Y77" s="19"/>
      <c r="Z77" s="22">
        <v>15371916</v>
      </c>
    </row>
    <row r="78" spans="1:26" ht="13.5" hidden="1">
      <c r="A78" s="37" t="s">
        <v>32</v>
      </c>
      <c r="B78" s="18">
        <v>55624283</v>
      </c>
      <c r="C78" s="18"/>
      <c r="D78" s="19">
        <v>49641048</v>
      </c>
      <c r="E78" s="20">
        <v>49641048</v>
      </c>
      <c r="F78" s="20">
        <v>4491643</v>
      </c>
      <c r="G78" s="20">
        <v>3499013</v>
      </c>
      <c r="H78" s="20"/>
      <c r="I78" s="20">
        <v>7990656</v>
      </c>
      <c r="J78" s="20">
        <v>4367716</v>
      </c>
      <c r="K78" s="20">
        <v>4084330</v>
      </c>
      <c r="L78" s="20">
        <v>3452390</v>
      </c>
      <c r="M78" s="20">
        <v>11904436</v>
      </c>
      <c r="N78" s="20"/>
      <c r="O78" s="20"/>
      <c r="P78" s="20"/>
      <c r="Q78" s="20"/>
      <c r="R78" s="20"/>
      <c r="S78" s="20"/>
      <c r="T78" s="20"/>
      <c r="U78" s="20"/>
      <c r="V78" s="20">
        <v>19895092</v>
      </c>
      <c r="W78" s="20">
        <v>23910024</v>
      </c>
      <c r="X78" s="20"/>
      <c r="Y78" s="19"/>
      <c r="Z78" s="22">
        <v>49641048</v>
      </c>
    </row>
    <row r="79" spans="1:26" ht="13.5" hidden="1">
      <c r="A79" s="38" t="s">
        <v>106</v>
      </c>
      <c r="B79" s="18"/>
      <c r="C79" s="18"/>
      <c r="D79" s="19">
        <v>32774160</v>
      </c>
      <c r="E79" s="20">
        <v>32774160</v>
      </c>
      <c r="F79" s="20">
        <v>3710948</v>
      </c>
      <c r="G79" s="20">
        <v>2919026</v>
      </c>
      <c r="H79" s="20"/>
      <c r="I79" s="20">
        <v>6629974</v>
      </c>
      <c r="J79" s="20">
        <v>3164082</v>
      </c>
      <c r="K79" s="20">
        <v>3526788</v>
      </c>
      <c r="L79" s="20">
        <v>3135527</v>
      </c>
      <c r="M79" s="20">
        <v>9826397</v>
      </c>
      <c r="N79" s="20"/>
      <c r="O79" s="20"/>
      <c r="P79" s="20"/>
      <c r="Q79" s="20"/>
      <c r="R79" s="20"/>
      <c r="S79" s="20"/>
      <c r="T79" s="20"/>
      <c r="U79" s="20"/>
      <c r="V79" s="20">
        <v>16456371</v>
      </c>
      <c r="W79" s="20">
        <v>15476580</v>
      </c>
      <c r="X79" s="20"/>
      <c r="Y79" s="19"/>
      <c r="Z79" s="22">
        <v>32774160</v>
      </c>
    </row>
    <row r="80" spans="1:26" ht="13.5" hidden="1">
      <c r="A80" s="38" t="s">
        <v>107</v>
      </c>
      <c r="B80" s="18"/>
      <c r="C80" s="18"/>
      <c r="D80" s="19">
        <v>7375200</v>
      </c>
      <c r="E80" s="20">
        <v>7375200</v>
      </c>
      <c r="F80" s="20">
        <v>380099</v>
      </c>
      <c r="G80" s="20">
        <v>384068</v>
      </c>
      <c r="H80" s="20"/>
      <c r="I80" s="20">
        <v>764167</v>
      </c>
      <c r="J80" s="20">
        <v>496669</v>
      </c>
      <c r="K80" s="20">
        <v>299861</v>
      </c>
      <c r="L80" s="20">
        <v>177848</v>
      </c>
      <c r="M80" s="20">
        <v>974378</v>
      </c>
      <c r="N80" s="20"/>
      <c r="O80" s="20"/>
      <c r="P80" s="20"/>
      <c r="Q80" s="20"/>
      <c r="R80" s="20"/>
      <c r="S80" s="20"/>
      <c r="T80" s="20"/>
      <c r="U80" s="20"/>
      <c r="V80" s="20">
        <v>1738545</v>
      </c>
      <c r="W80" s="20">
        <v>3687600</v>
      </c>
      <c r="X80" s="20"/>
      <c r="Y80" s="19"/>
      <c r="Z80" s="22">
        <v>7375200</v>
      </c>
    </row>
    <row r="81" spans="1:26" ht="13.5" hidden="1">
      <c r="A81" s="38" t="s">
        <v>108</v>
      </c>
      <c r="B81" s="18"/>
      <c r="C81" s="18"/>
      <c r="D81" s="19">
        <v>5694996</v>
      </c>
      <c r="E81" s="20">
        <v>5694996</v>
      </c>
      <c r="F81" s="20">
        <v>244128</v>
      </c>
      <c r="G81" s="20">
        <v>120938</v>
      </c>
      <c r="H81" s="20"/>
      <c r="I81" s="20">
        <v>365066</v>
      </c>
      <c r="J81" s="20">
        <v>427348</v>
      </c>
      <c r="K81" s="20">
        <v>156052</v>
      </c>
      <c r="L81" s="20">
        <v>83016</v>
      </c>
      <c r="M81" s="20">
        <v>666416</v>
      </c>
      <c r="N81" s="20"/>
      <c r="O81" s="20"/>
      <c r="P81" s="20"/>
      <c r="Q81" s="20"/>
      <c r="R81" s="20"/>
      <c r="S81" s="20"/>
      <c r="T81" s="20"/>
      <c r="U81" s="20"/>
      <c r="V81" s="20">
        <v>1031482</v>
      </c>
      <c r="W81" s="20">
        <v>2847498</v>
      </c>
      <c r="X81" s="20"/>
      <c r="Y81" s="19"/>
      <c r="Z81" s="22">
        <v>5694996</v>
      </c>
    </row>
    <row r="82" spans="1:26" ht="13.5" hidden="1">
      <c r="A82" s="38" t="s">
        <v>109</v>
      </c>
      <c r="B82" s="18"/>
      <c r="C82" s="18"/>
      <c r="D82" s="19">
        <v>3796692</v>
      </c>
      <c r="E82" s="20">
        <v>3796692</v>
      </c>
      <c r="F82" s="20">
        <v>156468</v>
      </c>
      <c r="G82" s="20">
        <v>74981</v>
      </c>
      <c r="H82" s="20"/>
      <c r="I82" s="20">
        <v>231449</v>
      </c>
      <c r="J82" s="20">
        <v>279617</v>
      </c>
      <c r="K82" s="20">
        <v>101629</v>
      </c>
      <c r="L82" s="20">
        <v>55999</v>
      </c>
      <c r="M82" s="20">
        <v>437245</v>
      </c>
      <c r="N82" s="20"/>
      <c r="O82" s="20"/>
      <c r="P82" s="20"/>
      <c r="Q82" s="20"/>
      <c r="R82" s="20"/>
      <c r="S82" s="20"/>
      <c r="T82" s="20"/>
      <c r="U82" s="20"/>
      <c r="V82" s="20">
        <v>668694</v>
      </c>
      <c r="W82" s="20">
        <v>1898346</v>
      </c>
      <c r="X82" s="20"/>
      <c r="Y82" s="19"/>
      <c r="Z82" s="22">
        <v>3796692</v>
      </c>
    </row>
    <row r="83" spans="1:26" ht="13.5" hidden="1">
      <c r="A83" s="38" t="s">
        <v>110</v>
      </c>
      <c r="B83" s="18">
        <v>55624283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999996</v>
      </c>
      <c r="E84" s="29">
        <v>999996</v>
      </c>
      <c r="F84" s="29">
        <v>4769</v>
      </c>
      <c r="G84" s="29">
        <v>8155</v>
      </c>
      <c r="H84" s="29"/>
      <c r="I84" s="29">
        <v>12924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12924</v>
      </c>
      <c r="W84" s="29">
        <v>499998</v>
      </c>
      <c r="X84" s="29"/>
      <c r="Y84" s="28"/>
      <c r="Z84" s="30">
        <v>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2019-01-31T09:27:05Z</dcterms:created>
  <dcterms:modified xsi:type="dcterms:W3CDTF">2019-01-31T09:28:15Z</dcterms:modified>
  <cp:category/>
  <cp:version/>
  <cp:contentType/>
  <cp:contentStatus/>
</cp:coreProperties>
</file>