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'DC42'!$A$1:$Z$66</definedName>
    <definedName name="_xlnm.Print_Area" localSheetId="11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'GT484'!$A$1:$Z$66</definedName>
    <definedName name="_xlnm.Print_Area" localSheetId="10">'GT485'!$A$1:$Z$66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<sst xmlns="http://schemas.openxmlformats.org/spreadsheetml/2006/main" count="1332" uniqueCount="102">
  <si>
    <t>Gauteng: City of Ekurhuleni(EKU)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</si>
  <si>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</si>
  <si>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</si>
  <si>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</si>
  <si>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</si>
  <si>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</si>
  <si>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</si>
  <si>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</si>
  <si>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</si>
  <si>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</si>
  <si>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</si>
  <si>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</si>
  <si>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</si>
  <si>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</si>
  <si>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</si>
  <si>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</si>
  <si>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</si>
  <si>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</si>
  <si>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</si>
  <si>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</si>
  <si>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</si>
  <si>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</si>
  <si>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</si>
  <si>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</si>
  <si>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</si>
  <si>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</si>
  <si>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</si>
  <si>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</si>
  <si>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</si>
  <si>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</si>
  <si>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</si>
  <si>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</si>
  <si>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</si>
  <si>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</si>
  <si>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</si>
  <si>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</si>
  <si>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</si>
  <si>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</si>
  <si>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</si>
  <si>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</si>
  <si>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</si>
  <si>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</si>
  <si>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</si>
  <si>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</si>
  <si>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</si>
  <si>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</si>
  <si>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</si>
  <si>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</si>
  <si>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</si>
  <si>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</si>
  <si>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</si>
  <si>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</si>
  <si>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</si>
  <si>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</si>
  <si>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</si>
  <si>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</si>
  <si>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</si>
  <si>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</si>
  <si>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</si>
  <si>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</si>
  <si>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</si>
  <si>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</si>
  <si>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</si>
  <si>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</si>
  <si>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</si>
  <si>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</si>
  <si>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2nd Quarter ended 31 December 2018 (Figures Finalised as at 2019/01/30)</t>
  </si>
  <si>
    <t>Gauteng: City of Tshwane(TSH) - Table C1 Schedule Quarterly Budget Statement Summary for 2nd Quarter ended 31 December 2018 (Figures Finalised as at 2019/01/30)</t>
  </si>
  <si>
    <t>Gauteng: Emfuleni(GT421) - Table C1 Schedule Quarterly Budget Statement Summary for 2nd Quarter ended 31 December 2018 (Figures Finalised as at 2019/01/30)</t>
  </si>
  <si>
    <t>Gauteng: Midvaal(GT422) - Table C1 Schedule Quarterly Budget Statement Summary for 2nd Quarter ended 31 December 2018 (Figures Finalised as at 2019/01/30)</t>
  </si>
  <si>
    <t>Gauteng: Lesedi(GT423) - Table C1 Schedule Quarterly Budget Statement Summary for 2nd Quarter ended 31 December 2018 (Figures Finalised as at 2019/01/30)</t>
  </si>
  <si>
    <t>Gauteng: Sedibeng(DC42) - Table C1 Schedule Quarterly Budget Statement Summary for 2nd Quarter ended 31 December 2018 (Figures Finalised as at 2019/01/30)</t>
  </si>
  <si>
    <t>Gauteng: Mogale City(GT481) - Table C1 Schedule Quarterly Budget Statement Summary for 2nd Quarter ended 31 December 2018 (Figures Finalised as at 2019/01/30)</t>
  </si>
  <si>
    <t>Gauteng: Merafong City(GT484) - Table C1 Schedule Quarterly Budget Statement Summary for 2nd Quarter ended 31 December 2018 (Figures Finalised as at 2019/01/30)</t>
  </si>
  <si>
    <t>Gauteng: Rand West City(GT485) - Table C1 Schedule Quarterly Budget Statement Summary for 2nd Quarter ended 31 December 2018 (Figures Finalised as at 2019/01/30)</t>
  </si>
  <si>
    <t>Gauteng: West Rand(DC48)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</si>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</sst>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23112758230</v>
      </c>
      <c r="C5" s="18">
        <v>0</v>
      </c>
      <c r="D5" s="58">
        <v>24820270237</v>
      </c>
      <c r="E5" s="59">
        <v>24820270237</v>
      </c>
      <c r="F5" s="59">
        <v>2368752373</v>
      </c>
      <c r="G5" s="59">
        <v>2262551410</v>
      </c>
      <c r="H5" s="59">
        <v>2277431878</v>
      </c>
      <c r="I5" s="59">
        <v>6908735661</v>
      </c>
      <c r="J5" s="59">
        <v>2323624619</v>
      </c>
      <c r="K5" s="59">
        <v>2242842602</v>
      </c>
      <c r="L5" s="59">
        <v>2249388897</v>
      </c>
      <c r="M5" s="59">
        <v>6815856118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13724591779</v>
      </c>
      <c r="W5" s="59">
        <v>11799176266</v>
      </c>
      <c r="X5" s="59">
        <v>1925415513</v>
      </c>
      <c r="Y5" s="60">
        <v>16.32</v>
      </c>
      <c r="Z5" s="61">
        <v>24820270237</v>
      </c>
    </row>
    <row r="6" spans="1:26" ht="13.5">
      <c r="A6" s="57" t="s">
        <v>32</v>
      </c>
      <c r="B6" s="18">
        <v>67388401431</v>
      </c>
      <c r="C6" s="18">
        <v>0</v>
      </c>
      <c r="D6" s="58">
        <v>77734865068</v>
      </c>
      <c r="E6" s="59">
        <v>77734865068</v>
      </c>
      <c r="F6" s="59">
        <v>6780053134</v>
      </c>
      <c r="G6" s="59">
        <v>7203436815</v>
      </c>
      <c r="H6" s="59">
        <v>6169038622</v>
      </c>
      <c r="I6" s="59">
        <v>20152528571</v>
      </c>
      <c r="J6" s="59">
        <v>5932771435</v>
      </c>
      <c r="K6" s="59">
        <v>6069748618</v>
      </c>
      <c r="L6" s="59">
        <v>6141930100</v>
      </c>
      <c r="M6" s="59">
        <v>18144450153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38296978724</v>
      </c>
      <c r="W6" s="59">
        <v>40400578911</v>
      </c>
      <c r="X6" s="59">
        <v>-2103600187</v>
      </c>
      <c r="Y6" s="60">
        <v>-5.21</v>
      </c>
      <c r="Z6" s="61">
        <v>77734865068</v>
      </c>
    </row>
    <row r="7" spans="1:26" ht="13.5">
      <c r="A7" s="57" t="s">
        <v>33</v>
      </c>
      <c r="B7" s="18">
        <v>1346951458</v>
      </c>
      <c r="C7" s="18">
        <v>0</v>
      </c>
      <c r="D7" s="58">
        <v>889383770</v>
      </c>
      <c r="E7" s="59">
        <v>889383770</v>
      </c>
      <c r="F7" s="59">
        <v>44540938</v>
      </c>
      <c r="G7" s="59">
        <v>63842367</v>
      </c>
      <c r="H7" s="59">
        <v>66810751</v>
      </c>
      <c r="I7" s="59">
        <v>175194056</v>
      </c>
      <c r="J7" s="59">
        <v>55747380</v>
      </c>
      <c r="K7" s="59">
        <v>75814947</v>
      </c>
      <c r="L7" s="59">
        <v>94617647</v>
      </c>
      <c r="M7" s="59">
        <v>226179974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401374030</v>
      </c>
      <c r="W7" s="59">
        <v>375526163</v>
      </c>
      <c r="X7" s="59">
        <v>25847867</v>
      </c>
      <c r="Y7" s="60">
        <v>6.88</v>
      </c>
      <c r="Z7" s="61">
        <v>889383770</v>
      </c>
    </row>
    <row r="8" spans="1:26" ht="13.5">
      <c r="A8" s="57" t="s">
        <v>34</v>
      </c>
      <c r="B8" s="18">
        <v>19690049651</v>
      </c>
      <c r="C8" s="18">
        <v>0</v>
      </c>
      <c r="D8" s="58">
        <v>21162145258</v>
      </c>
      <c r="E8" s="59">
        <v>21162145258</v>
      </c>
      <c r="F8" s="59">
        <v>5306590490</v>
      </c>
      <c r="G8" s="59">
        <v>1506912428</v>
      </c>
      <c r="H8" s="59">
        <v>165656426</v>
      </c>
      <c r="I8" s="59">
        <v>6979159344</v>
      </c>
      <c r="J8" s="59">
        <v>717037454</v>
      </c>
      <c r="K8" s="59">
        <v>702553167</v>
      </c>
      <c r="L8" s="59">
        <v>5432533111</v>
      </c>
      <c r="M8" s="59">
        <v>6852123732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13831283076</v>
      </c>
      <c r="W8" s="59">
        <v>9948724846</v>
      </c>
      <c r="X8" s="59">
        <v>3882558230</v>
      </c>
      <c r="Y8" s="60">
        <v>39.03</v>
      </c>
      <c r="Z8" s="61">
        <v>21162145258</v>
      </c>
    </row>
    <row r="9" spans="1:26" ht="13.5">
      <c r="A9" s="57" t="s">
        <v>35</v>
      </c>
      <c r="B9" s="18">
        <v>8606339993</v>
      </c>
      <c r="C9" s="18">
        <v>0</v>
      </c>
      <c r="D9" s="58">
        <v>10106427004</v>
      </c>
      <c r="E9" s="59">
        <v>10106427004</v>
      </c>
      <c r="F9" s="59">
        <v>494510382</v>
      </c>
      <c r="G9" s="59">
        <v>584899357</v>
      </c>
      <c r="H9" s="59">
        <v>545298895</v>
      </c>
      <c r="I9" s="59">
        <v>1624708634</v>
      </c>
      <c r="J9" s="59">
        <v>671044401</v>
      </c>
      <c r="K9" s="59">
        <v>711349654</v>
      </c>
      <c r="L9" s="59">
        <v>614201972</v>
      </c>
      <c r="M9" s="59">
        <v>1996596027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3621304661</v>
      </c>
      <c r="W9" s="59">
        <v>3530909507</v>
      </c>
      <c r="X9" s="59">
        <v>90395154</v>
      </c>
      <c r="Y9" s="60">
        <v>2.56</v>
      </c>
      <c r="Z9" s="61">
        <v>10106427004</v>
      </c>
    </row>
    <row r="10" spans="1:26" ht="25.5">
      <c r="A10" s="62" t="s">
        <v>86</v>
      </c>
      <c r="B10" s="63">
        <f>SUM(B5:B9)</f>
        <v>120144500763</v>
      </c>
      <c r="C10" s="63">
        <f>SUM(C5:C9)</f>
        <v>0</v>
      </c>
      <c r="D10" s="64">
        <f aca="true" t="shared" si="0" ref="D10:Z10">SUM(D5:D9)</f>
        <v>134713091337</v>
      </c>
      <c r="E10" s="65">
        <f t="shared" si="0"/>
        <v>134713091337</v>
      </c>
      <c r="F10" s="65">
        <f t="shared" si="0"/>
        <v>14994447317</v>
      </c>
      <c r="G10" s="65">
        <f t="shared" si="0"/>
        <v>11621642377</v>
      </c>
      <c r="H10" s="65">
        <f t="shared" si="0"/>
        <v>9224236572</v>
      </c>
      <c r="I10" s="65">
        <f t="shared" si="0"/>
        <v>35840326266</v>
      </c>
      <c r="J10" s="65">
        <f t="shared" si="0"/>
        <v>9700225289</v>
      </c>
      <c r="K10" s="65">
        <f t="shared" si="0"/>
        <v>9802308988</v>
      </c>
      <c r="L10" s="65">
        <f t="shared" si="0"/>
        <v>14532671727</v>
      </c>
      <c r="M10" s="65">
        <f t="shared" si="0"/>
        <v>34035206004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69875532270</v>
      </c>
      <c r="W10" s="65">
        <f t="shared" si="0"/>
        <v>66054915693</v>
      </c>
      <c r="X10" s="65">
        <f t="shared" si="0"/>
        <v>3820616577</v>
      </c>
      <c r="Y10" s="66">
        <f>+IF(W10&lt;&gt;0,(X10/W10)*100,0)</f>
        <v>5.784000383494366</v>
      </c>
      <c r="Z10" s="67">
        <f t="shared" si="0"/>
        <v>134713091337</v>
      </c>
    </row>
    <row r="11" spans="1:26" ht="13.5">
      <c r="A11" s="57" t="s">
        <v>36</v>
      </c>
      <c r="B11" s="18">
        <v>29913956068</v>
      </c>
      <c r="C11" s="18">
        <v>0</v>
      </c>
      <c r="D11" s="58">
        <v>35328751174</v>
      </c>
      <c r="E11" s="59">
        <v>35328751174</v>
      </c>
      <c r="F11" s="59">
        <v>2420574468</v>
      </c>
      <c r="G11" s="59">
        <v>2633950445</v>
      </c>
      <c r="H11" s="59">
        <v>3026866809</v>
      </c>
      <c r="I11" s="59">
        <v>8081391722</v>
      </c>
      <c r="J11" s="59">
        <v>2785720752</v>
      </c>
      <c r="K11" s="59">
        <v>3181285442</v>
      </c>
      <c r="L11" s="59">
        <v>2731445455</v>
      </c>
      <c r="M11" s="59">
        <v>8698451649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16779843371</v>
      </c>
      <c r="W11" s="59">
        <v>16966055125</v>
      </c>
      <c r="X11" s="59">
        <v>-186211754</v>
      </c>
      <c r="Y11" s="60">
        <v>-1.1</v>
      </c>
      <c r="Z11" s="61">
        <v>35328751174</v>
      </c>
    </row>
    <row r="12" spans="1:26" ht="13.5">
      <c r="A12" s="57" t="s">
        <v>37</v>
      </c>
      <c r="B12" s="18">
        <v>585469310</v>
      </c>
      <c r="C12" s="18">
        <v>0</v>
      </c>
      <c r="D12" s="58">
        <v>653890817</v>
      </c>
      <c r="E12" s="59">
        <v>653890817</v>
      </c>
      <c r="F12" s="59">
        <v>45203574</v>
      </c>
      <c r="G12" s="59">
        <v>45279336</v>
      </c>
      <c r="H12" s="59">
        <v>55317689</v>
      </c>
      <c r="I12" s="59">
        <v>145800599</v>
      </c>
      <c r="J12" s="59">
        <v>46147625</v>
      </c>
      <c r="K12" s="59">
        <v>52759653</v>
      </c>
      <c r="L12" s="59">
        <v>48801020</v>
      </c>
      <c r="M12" s="59">
        <v>147708298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293508897</v>
      </c>
      <c r="W12" s="59">
        <v>303734599</v>
      </c>
      <c r="X12" s="59">
        <v>-10225702</v>
      </c>
      <c r="Y12" s="60">
        <v>-3.37</v>
      </c>
      <c r="Z12" s="61">
        <v>653890817</v>
      </c>
    </row>
    <row r="13" spans="1:26" ht="13.5">
      <c r="A13" s="57" t="s">
        <v>87</v>
      </c>
      <c r="B13" s="18">
        <v>8519603004</v>
      </c>
      <c r="C13" s="18">
        <v>0</v>
      </c>
      <c r="D13" s="58">
        <v>9505680210</v>
      </c>
      <c r="E13" s="59">
        <v>9505680210</v>
      </c>
      <c r="F13" s="59">
        <v>455157220</v>
      </c>
      <c r="G13" s="59">
        <v>504074964</v>
      </c>
      <c r="H13" s="59">
        <v>504446650</v>
      </c>
      <c r="I13" s="59">
        <v>1463678834</v>
      </c>
      <c r="J13" s="59">
        <v>477275341</v>
      </c>
      <c r="K13" s="59">
        <v>1095353160</v>
      </c>
      <c r="L13" s="59">
        <v>629232239</v>
      </c>
      <c r="M13" s="59">
        <v>2201860740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3665539574</v>
      </c>
      <c r="W13" s="59">
        <v>4216296196</v>
      </c>
      <c r="X13" s="59">
        <v>-550756622</v>
      </c>
      <c r="Y13" s="60">
        <v>-13.06</v>
      </c>
      <c r="Z13" s="61">
        <v>9505680210</v>
      </c>
    </row>
    <row r="14" spans="1:26" ht="13.5">
      <c r="A14" s="57" t="s">
        <v>38</v>
      </c>
      <c r="B14" s="18">
        <v>5352058488</v>
      </c>
      <c r="C14" s="18">
        <v>0</v>
      </c>
      <c r="D14" s="58">
        <v>4819167422</v>
      </c>
      <c r="E14" s="59">
        <v>4819167422</v>
      </c>
      <c r="F14" s="59">
        <v>344668818</v>
      </c>
      <c r="G14" s="59">
        <v>229999356</v>
      </c>
      <c r="H14" s="59">
        <v>290474119</v>
      </c>
      <c r="I14" s="59">
        <v>865142293</v>
      </c>
      <c r="J14" s="59">
        <v>458282438</v>
      </c>
      <c r="K14" s="59">
        <v>280088322</v>
      </c>
      <c r="L14" s="59">
        <v>402565010</v>
      </c>
      <c r="M14" s="59">
        <v>1140935770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2006078063</v>
      </c>
      <c r="W14" s="59">
        <v>2211959301</v>
      </c>
      <c r="X14" s="59">
        <v>-205881238</v>
      </c>
      <c r="Y14" s="60">
        <v>-9.31</v>
      </c>
      <c r="Z14" s="61">
        <v>4819167422</v>
      </c>
    </row>
    <row r="15" spans="1:26" ht="13.5">
      <c r="A15" s="57" t="s">
        <v>39</v>
      </c>
      <c r="B15" s="18">
        <v>46693672633</v>
      </c>
      <c r="C15" s="18">
        <v>0</v>
      </c>
      <c r="D15" s="58">
        <v>51253937059</v>
      </c>
      <c r="E15" s="59">
        <v>51253937059</v>
      </c>
      <c r="F15" s="59">
        <v>3696942370</v>
      </c>
      <c r="G15" s="59">
        <v>6616807267</v>
      </c>
      <c r="H15" s="59">
        <v>4451838314</v>
      </c>
      <c r="I15" s="59">
        <v>14765587951</v>
      </c>
      <c r="J15" s="59">
        <v>4173471877</v>
      </c>
      <c r="K15" s="59">
        <v>3840678644</v>
      </c>
      <c r="L15" s="59">
        <v>3868457787</v>
      </c>
      <c r="M15" s="59">
        <v>11882608308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26648196259</v>
      </c>
      <c r="W15" s="59">
        <v>27440102326</v>
      </c>
      <c r="X15" s="59">
        <v>-791906067</v>
      </c>
      <c r="Y15" s="60">
        <v>-2.89</v>
      </c>
      <c r="Z15" s="61">
        <v>51253937059</v>
      </c>
    </row>
    <row r="16" spans="1:26" ht="13.5">
      <c r="A16" s="68" t="s">
        <v>40</v>
      </c>
      <c r="B16" s="18">
        <v>1389274510</v>
      </c>
      <c r="C16" s="18">
        <v>0</v>
      </c>
      <c r="D16" s="58">
        <v>1315850288</v>
      </c>
      <c r="E16" s="59">
        <v>1315850288</v>
      </c>
      <c r="F16" s="59">
        <v>13729908</v>
      </c>
      <c r="G16" s="59">
        <v>97904711</v>
      </c>
      <c r="H16" s="59">
        <v>79563907</v>
      </c>
      <c r="I16" s="59">
        <v>191198526</v>
      </c>
      <c r="J16" s="59">
        <v>126732805</v>
      </c>
      <c r="K16" s="59">
        <v>90279684</v>
      </c>
      <c r="L16" s="59">
        <v>131846365</v>
      </c>
      <c r="M16" s="59">
        <v>348858854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540057380</v>
      </c>
      <c r="W16" s="59">
        <v>729831326</v>
      </c>
      <c r="X16" s="59">
        <v>-189773946</v>
      </c>
      <c r="Y16" s="60">
        <v>-26</v>
      </c>
      <c r="Z16" s="61">
        <v>1315850288</v>
      </c>
    </row>
    <row r="17" spans="1:26" ht="13.5">
      <c r="A17" s="57" t="s">
        <v>41</v>
      </c>
      <c r="B17" s="18">
        <v>29291118196</v>
      </c>
      <c r="C17" s="18">
        <v>0</v>
      </c>
      <c r="D17" s="58">
        <v>29861900604</v>
      </c>
      <c r="E17" s="59">
        <v>29861900604</v>
      </c>
      <c r="F17" s="59">
        <v>1386063666</v>
      </c>
      <c r="G17" s="59">
        <v>1974514949</v>
      </c>
      <c r="H17" s="59">
        <v>2530717979</v>
      </c>
      <c r="I17" s="59">
        <v>5891296594</v>
      </c>
      <c r="J17" s="59">
        <v>2562781798</v>
      </c>
      <c r="K17" s="59">
        <v>2001244067</v>
      </c>
      <c r="L17" s="59">
        <v>2113356522</v>
      </c>
      <c r="M17" s="59">
        <v>6677382387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12568678981</v>
      </c>
      <c r="W17" s="59">
        <v>12861588067</v>
      </c>
      <c r="X17" s="59">
        <v>-292909086</v>
      </c>
      <c r="Y17" s="60">
        <v>-2.28</v>
      </c>
      <c r="Z17" s="61">
        <v>29861900604</v>
      </c>
    </row>
    <row r="18" spans="1:26" ht="13.5">
      <c r="A18" s="69" t="s">
        <v>42</v>
      </c>
      <c r="B18" s="70">
        <f>SUM(B11:B17)</f>
        <v>121745152209</v>
      </c>
      <c r="C18" s="70">
        <f>SUM(C11:C17)</f>
        <v>0</v>
      </c>
      <c r="D18" s="71">
        <f aca="true" t="shared" si="1" ref="D18:Z18">SUM(D11:D17)</f>
        <v>132739177574</v>
      </c>
      <c r="E18" s="72">
        <f t="shared" si="1"/>
        <v>132739177574</v>
      </c>
      <c r="F18" s="72">
        <f t="shared" si="1"/>
        <v>8362340024</v>
      </c>
      <c r="G18" s="72">
        <f t="shared" si="1"/>
        <v>12102531028</v>
      </c>
      <c r="H18" s="72">
        <f t="shared" si="1"/>
        <v>10939225467</v>
      </c>
      <c r="I18" s="72">
        <f t="shared" si="1"/>
        <v>31404096519</v>
      </c>
      <c r="J18" s="72">
        <f t="shared" si="1"/>
        <v>10630412636</v>
      </c>
      <c r="K18" s="72">
        <f t="shared" si="1"/>
        <v>10541688972</v>
      </c>
      <c r="L18" s="72">
        <f t="shared" si="1"/>
        <v>9925704398</v>
      </c>
      <c r="M18" s="72">
        <f t="shared" si="1"/>
        <v>31097806006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62501902525</v>
      </c>
      <c r="W18" s="72">
        <f t="shared" si="1"/>
        <v>64729566940</v>
      </c>
      <c r="X18" s="72">
        <f t="shared" si="1"/>
        <v>-2227664415</v>
      </c>
      <c r="Y18" s="66">
        <f>+IF(W18&lt;&gt;0,(X18/W18)*100,0)</f>
        <v>-3.441494390136885</v>
      </c>
      <c r="Z18" s="73">
        <f t="shared" si="1"/>
        <v>132739177574</v>
      </c>
    </row>
    <row r="19" spans="1:26" ht="13.5">
      <c r="A19" s="69" t="s">
        <v>43</v>
      </c>
      <c r="B19" s="74">
        <f>+B10-B18</f>
        <v>-1600651446</v>
      </c>
      <c r="C19" s="74">
        <f>+C10-C18</f>
        <v>0</v>
      </c>
      <c r="D19" s="75">
        <f aca="true" t="shared" si="2" ref="D19:Z19">+D10-D18</f>
        <v>1973913763</v>
      </c>
      <c r="E19" s="76">
        <f t="shared" si="2"/>
        <v>1973913763</v>
      </c>
      <c r="F19" s="76">
        <f t="shared" si="2"/>
        <v>6632107293</v>
      </c>
      <c r="G19" s="76">
        <f t="shared" si="2"/>
        <v>-480888651</v>
      </c>
      <c r="H19" s="76">
        <f t="shared" si="2"/>
        <v>-1714988895</v>
      </c>
      <c r="I19" s="76">
        <f t="shared" si="2"/>
        <v>4436229747</v>
      </c>
      <c r="J19" s="76">
        <f t="shared" si="2"/>
        <v>-930187347</v>
      </c>
      <c r="K19" s="76">
        <f t="shared" si="2"/>
        <v>-739379984</v>
      </c>
      <c r="L19" s="76">
        <f t="shared" si="2"/>
        <v>4606967329</v>
      </c>
      <c r="M19" s="76">
        <f t="shared" si="2"/>
        <v>2937399998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7373629745</v>
      </c>
      <c r="W19" s="76">
        <f>IF(E10=E18,0,W10-W18)</f>
        <v>1325348753</v>
      </c>
      <c r="X19" s="76">
        <f t="shared" si="2"/>
        <v>6048280992</v>
      </c>
      <c r="Y19" s="77">
        <f>+IF(W19&lt;&gt;0,(X19/W19)*100,0)</f>
        <v>456.3539203028171</v>
      </c>
      <c r="Z19" s="78">
        <f t="shared" si="2"/>
        <v>1973913763</v>
      </c>
    </row>
    <row r="20" spans="1:26" ht="13.5">
      <c r="A20" s="57" t="s">
        <v>44</v>
      </c>
      <c r="B20" s="18">
        <v>7945083183</v>
      </c>
      <c r="C20" s="18">
        <v>0</v>
      </c>
      <c r="D20" s="58">
        <v>8275952507</v>
      </c>
      <c r="E20" s="59">
        <v>8275952507</v>
      </c>
      <c r="F20" s="59">
        <v>-121187352</v>
      </c>
      <c r="G20" s="59">
        <v>351465708</v>
      </c>
      <c r="H20" s="59">
        <v>210792992</v>
      </c>
      <c r="I20" s="59">
        <v>441071348</v>
      </c>
      <c r="J20" s="59">
        <v>353350849</v>
      </c>
      <c r="K20" s="59">
        <v>563078202</v>
      </c>
      <c r="L20" s="59">
        <v>824189176</v>
      </c>
      <c r="M20" s="59">
        <v>1740618227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2181689575</v>
      </c>
      <c r="W20" s="59">
        <v>3461360224</v>
      </c>
      <c r="X20" s="59">
        <v>-1279670649</v>
      </c>
      <c r="Y20" s="60">
        <v>-36.97</v>
      </c>
      <c r="Z20" s="61">
        <v>8275952507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214259334</v>
      </c>
      <c r="X21" s="81">
        <v>-214259334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6344431737</v>
      </c>
      <c r="C22" s="85">
        <f>SUM(C19:C21)</f>
        <v>0</v>
      </c>
      <c r="D22" s="86">
        <f aca="true" t="shared" si="3" ref="D22:Z22">SUM(D19:D21)</f>
        <v>10249866270</v>
      </c>
      <c r="E22" s="87">
        <f t="shared" si="3"/>
        <v>10249866270</v>
      </c>
      <c r="F22" s="87">
        <f t="shared" si="3"/>
        <v>6510919941</v>
      </c>
      <c r="G22" s="87">
        <f t="shared" si="3"/>
        <v>-129422943</v>
      </c>
      <c r="H22" s="87">
        <f t="shared" si="3"/>
        <v>-1504195903</v>
      </c>
      <c r="I22" s="87">
        <f t="shared" si="3"/>
        <v>4877301095</v>
      </c>
      <c r="J22" s="87">
        <f t="shared" si="3"/>
        <v>-576836498</v>
      </c>
      <c r="K22" s="87">
        <f t="shared" si="3"/>
        <v>-176301782</v>
      </c>
      <c r="L22" s="87">
        <f t="shared" si="3"/>
        <v>5431156505</v>
      </c>
      <c r="M22" s="87">
        <f t="shared" si="3"/>
        <v>4678018225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9555319320</v>
      </c>
      <c r="W22" s="87">
        <f t="shared" si="3"/>
        <v>5000968311</v>
      </c>
      <c r="X22" s="87">
        <f t="shared" si="3"/>
        <v>4554351009</v>
      </c>
      <c r="Y22" s="88">
        <f>+IF(W22&lt;&gt;0,(X22/W22)*100,0)</f>
        <v>91.06938348284207</v>
      </c>
      <c r="Z22" s="89">
        <f t="shared" si="3"/>
        <v>10249866270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6344431737</v>
      </c>
      <c r="C24" s="74">
        <f>SUM(C22:C23)</f>
        <v>0</v>
      </c>
      <c r="D24" s="75">
        <f aca="true" t="shared" si="4" ref="D24:Z24">SUM(D22:D23)</f>
        <v>10249866270</v>
      </c>
      <c r="E24" s="76">
        <f t="shared" si="4"/>
        <v>10249866270</v>
      </c>
      <c r="F24" s="76">
        <f t="shared" si="4"/>
        <v>6510919941</v>
      </c>
      <c r="G24" s="76">
        <f t="shared" si="4"/>
        <v>-129422943</v>
      </c>
      <c r="H24" s="76">
        <f t="shared" si="4"/>
        <v>-1504195903</v>
      </c>
      <c r="I24" s="76">
        <f t="shared" si="4"/>
        <v>4877301095</v>
      </c>
      <c r="J24" s="76">
        <f t="shared" si="4"/>
        <v>-576836498</v>
      </c>
      <c r="K24" s="76">
        <f t="shared" si="4"/>
        <v>-176301782</v>
      </c>
      <c r="L24" s="76">
        <f t="shared" si="4"/>
        <v>5431156505</v>
      </c>
      <c r="M24" s="76">
        <f t="shared" si="4"/>
        <v>4678018225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9555319320</v>
      </c>
      <c r="W24" s="76">
        <f t="shared" si="4"/>
        <v>5000968311</v>
      </c>
      <c r="X24" s="76">
        <f t="shared" si="4"/>
        <v>4554351009</v>
      </c>
      <c r="Y24" s="77">
        <f>+IF(W24&lt;&gt;0,(X24/W24)*100,0)</f>
        <v>91.06938348284207</v>
      </c>
      <c r="Z24" s="78">
        <f t="shared" si="4"/>
        <v>10249866270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24499255810</v>
      </c>
      <c r="C27" s="21">
        <v>0</v>
      </c>
      <c r="D27" s="98">
        <v>20239618900</v>
      </c>
      <c r="E27" s="99">
        <v>20239618900</v>
      </c>
      <c r="F27" s="99">
        <v>180886009</v>
      </c>
      <c r="G27" s="99">
        <v>306130460</v>
      </c>
      <c r="H27" s="99">
        <v>421360755</v>
      </c>
      <c r="I27" s="99">
        <v>908377224</v>
      </c>
      <c r="J27" s="99">
        <v>1034408494</v>
      </c>
      <c r="K27" s="99">
        <v>921332928</v>
      </c>
      <c r="L27" s="99">
        <v>1383021588</v>
      </c>
      <c r="M27" s="99">
        <v>3338763010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4247140234</v>
      </c>
      <c r="W27" s="99">
        <v>10119809453</v>
      </c>
      <c r="X27" s="99">
        <v>-5872669219</v>
      </c>
      <c r="Y27" s="100">
        <v>-58.03</v>
      </c>
      <c r="Z27" s="101">
        <v>20239618900</v>
      </c>
    </row>
    <row r="28" spans="1:26" ht="13.5">
      <c r="A28" s="102" t="s">
        <v>44</v>
      </c>
      <c r="B28" s="18">
        <v>8066052575</v>
      </c>
      <c r="C28" s="18">
        <v>0</v>
      </c>
      <c r="D28" s="58">
        <v>8332082877</v>
      </c>
      <c r="E28" s="59">
        <v>8332082877</v>
      </c>
      <c r="F28" s="59">
        <v>119253300</v>
      </c>
      <c r="G28" s="59">
        <v>80070275</v>
      </c>
      <c r="H28" s="59">
        <v>163860567</v>
      </c>
      <c r="I28" s="59">
        <v>363184142</v>
      </c>
      <c r="J28" s="59">
        <v>413533383</v>
      </c>
      <c r="K28" s="59">
        <v>489365809</v>
      </c>
      <c r="L28" s="59">
        <v>758562723</v>
      </c>
      <c r="M28" s="59">
        <v>1661461915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2024646057</v>
      </c>
      <c r="W28" s="59">
        <v>4166041440</v>
      </c>
      <c r="X28" s="59">
        <v>-2141395383</v>
      </c>
      <c r="Y28" s="60">
        <v>-51.4</v>
      </c>
      <c r="Z28" s="61">
        <v>8332082877</v>
      </c>
    </row>
    <row r="29" spans="1:26" ht="13.5">
      <c r="A29" s="57" t="s">
        <v>91</v>
      </c>
      <c r="B29" s="18">
        <v>2299945574</v>
      </c>
      <c r="C29" s="18">
        <v>0</v>
      </c>
      <c r="D29" s="58">
        <v>621278000</v>
      </c>
      <c r="E29" s="59">
        <v>621278000</v>
      </c>
      <c r="F29" s="59">
        <v>10871010</v>
      </c>
      <c r="G29" s="59">
        <v>42932438</v>
      </c>
      <c r="H29" s="59">
        <v>20346599</v>
      </c>
      <c r="I29" s="59">
        <v>74150047</v>
      </c>
      <c r="J29" s="59">
        <v>56920242</v>
      </c>
      <c r="K29" s="59">
        <v>100252997</v>
      </c>
      <c r="L29" s="59">
        <v>67112947</v>
      </c>
      <c r="M29" s="59">
        <v>224286186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298436233</v>
      </c>
      <c r="W29" s="59">
        <v>310639000</v>
      </c>
      <c r="X29" s="59">
        <v>-12202767</v>
      </c>
      <c r="Y29" s="60">
        <v>-3.93</v>
      </c>
      <c r="Z29" s="61">
        <v>621278000</v>
      </c>
    </row>
    <row r="30" spans="1:26" ht="13.5">
      <c r="A30" s="57" t="s">
        <v>48</v>
      </c>
      <c r="B30" s="18">
        <v>8567383165</v>
      </c>
      <c r="C30" s="18">
        <v>0</v>
      </c>
      <c r="D30" s="58">
        <v>7973320096</v>
      </c>
      <c r="E30" s="59">
        <v>7973320096</v>
      </c>
      <c r="F30" s="59">
        <v>26350597</v>
      </c>
      <c r="G30" s="59">
        <v>142524896</v>
      </c>
      <c r="H30" s="59">
        <v>155027138</v>
      </c>
      <c r="I30" s="59">
        <v>323902631</v>
      </c>
      <c r="J30" s="59">
        <v>295310285</v>
      </c>
      <c r="K30" s="59">
        <v>338789146</v>
      </c>
      <c r="L30" s="59">
        <v>440110003</v>
      </c>
      <c r="M30" s="59">
        <v>1074209434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1398112065</v>
      </c>
      <c r="W30" s="59">
        <v>3986660048</v>
      </c>
      <c r="X30" s="59">
        <v>-2588547983</v>
      </c>
      <c r="Y30" s="60">
        <v>-64.93</v>
      </c>
      <c r="Z30" s="61">
        <v>7973320096</v>
      </c>
    </row>
    <row r="31" spans="1:26" ht="13.5">
      <c r="A31" s="57" t="s">
        <v>49</v>
      </c>
      <c r="B31" s="18">
        <v>5565874500</v>
      </c>
      <c r="C31" s="18">
        <v>0</v>
      </c>
      <c r="D31" s="58">
        <v>3312937927</v>
      </c>
      <c r="E31" s="59">
        <v>3312937927</v>
      </c>
      <c r="F31" s="59">
        <v>24411103</v>
      </c>
      <c r="G31" s="59">
        <v>40602850</v>
      </c>
      <c r="H31" s="59">
        <v>82126452</v>
      </c>
      <c r="I31" s="59">
        <v>147140405</v>
      </c>
      <c r="J31" s="59">
        <v>268644583</v>
      </c>
      <c r="K31" s="59">
        <v>-7075022</v>
      </c>
      <c r="L31" s="59">
        <v>117235910</v>
      </c>
      <c r="M31" s="59">
        <v>378805471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525945876</v>
      </c>
      <c r="W31" s="59">
        <v>1656468965</v>
      </c>
      <c r="X31" s="59">
        <v>-1130523089</v>
      </c>
      <c r="Y31" s="60">
        <v>-68.25</v>
      </c>
      <c r="Z31" s="61">
        <v>3312937927</v>
      </c>
    </row>
    <row r="32" spans="1:26" ht="13.5">
      <c r="A32" s="69" t="s">
        <v>50</v>
      </c>
      <c r="B32" s="21">
        <f>SUM(B28:B31)</f>
        <v>24499255814</v>
      </c>
      <c r="C32" s="21">
        <f>SUM(C28:C31)</f>
        <v>0</v>
      </c>
      <c r="D32" s="98">
        <f aca="true" t="shared" si="5" ref="D32:Z32">SUM(D28:D31)</f>
        <v>20239618900</v>
      </c>
      <c r="E32" s="99">
        <f t="shared" si="5"/>
        <v>20239618900</v>
      </c>
      <c r="F32" s="99">
        <f t="shared" si="5"/>
        <v>180886010</v>
      </c>
      <c r="G32" s="99">
        <f t="shared" si="5"/>
        <v>306130459</v>
      </c>
      <c r="H32" s="99">
        <f t="shared" si="5"/>
        <v>421360756</v>
      </c>
      <c r="I32" s="99">
        <f t="shared" si="5"/>
        <v>908377225</v>
      </c>
      <c r="J32" s="99">
        <f t="shared" si="5"/>
        <v>1034408493</v>
      </c>
      <c r="K32" s="99">
        <f t="shared" si="5"/>
        <v>921332930</v>
      </c>
      <c r="L32" s="99">
        <f t="shared" si="5"/>
        <v>1383021583</v>
      </c>
      <c r="M32" s="99">
        <f t="shared" si="5"/>
        <v>3338763006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4247140231</v>
      </c>
      <c r="W32" s="99">
        <f t="shared" si="5"/>
        <v>10119809453</v>
      </c>
      <c r="X32" s="99">
        <f t="shared" si="5"/>
        <v>-5872669222</v>
      </c>
      <c r="Y32" s="100">
        <f>+IF(W32&lt;&gt;0,(X32/W32)*100,0)</f>
        <v>-58.03142094003615</v>
      </c>
      <c r="Z32" s="101">
        <f t="shared" si="5"/>
        <v>20239618900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36071259786</v>
      </c>
      <c r="C35" s="18">
        <v>0</v>
      </c>
      <c r="D35" s="58">
        <v>51178238751</v>
      </c>
      <c r="E35" s="59">
        <v>51178238751</v>
      </c>
      <c r="F35" s="59">
        <v>30697556932</v>
      </c>
      <c r="G35" s="59">
        <v>28264486570</v>
      </c>
      <c r="H35" s="59">
        <v>42647735426</v>
      </c>
      <c r="I35" s="59">
        <v>42647735426</v>
      </c>
      <c r="J35" s="59">
        <v>41102621536</v>
      </c>
      <c r="K35" s="59">
        <v>39264799723</v>
      </c>
      <c r="L35" s="59">
        <v>46265401807</v>
      </c>
      <c r="M35" s="59">
        <v>46265401807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46265401807</v>
      </c>
      <c r="W35" s="59">
        <v>25589119377</v>
      </c>
      <c r="X35" s="59">
        <v>20676282430</v>
      </c>
      <c r="Y35" s="60">
        <v>80.8</v>
      </c>
      <c r="Z35" s="61">
        <v>51178238751</v>
      </c>
    </row>
    <row r="36" spans="1:26" ht="13.5">
      <c r="A36" s="57" t="s">
        <v>53</v>
      </c>
      <c r="B36" s="18">
        <v>199288459323</v>
      </c>
      <c r="C36" s="18">
        <v>0</v>
      </c>
      <c r="D36" s="58">
        <v>213442515234</v>
      </c>
      <c r="E36" s="59">
        <v>213442515234</v>
      </c>
      <c r="F36" s="59">
        <v>124773183958</v>
      </c>
      <c r="G36" s="59">
        <v>123249646053</v>
      </c>
      <c r="H36" s="59">
        <v>198414369777</v>
      </c>
      <c r="I36" s="59">
        <v>198414369777</v>
      </c>
      <c r="J36" s="59">
        <v>198958167082</v>
      </c>
      <c r="K36" s="59">
        <v>198162972087</v>
      </c>
      <c r="L36" s="59">
        <v>198815432278</v>
      </c>
      <c r="M36" s="59">
        <v>198815432278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198815432278</v>
      </c>
      <c r="W36" s="59">
        <v>106721257620</v>
      </c>
      <c r="X36" s="59">
        <v>92094174658</v>
      </c>
      <c r="Y36" s="60">
        <v>86.29</v>
      </c>
      <c r="Z36" s="61">
        <v>213442515234</v>
      </c>
    </row>
    <row r="37" spans="1:26" ht="13.5">
      <c r="A37" s="57" t="s">
        <v>54</v>
      </c>
      <c r="B37" s="18">
        <v>41586548829</v>
      </c>
      <c r="C37" s="18">
        <v>0</v>
      </c>
      <c r="D37" s="58">
        <v>42468950466</v>
      </c>
      <c r="E37" s="59">
        <v>42468950466</v>
      </c>
      <c r="F37" s="59">
        <v>21916638829</v>
      </c>
      <c r="G37" s="59">
        <v>20661294239</v>
      </c>
      <c r="H37" s="59">
        <v>35376003223</v>
      </c>
      <c r="I37" s="59">
        <v>35376003223</v>
      </c>
      <c r="J37" s="59">
        <v>34054075126</v>
      </c>
      <c r="K37" s="59">
        <v>35900107608</v>
      </c>
      <c r="L37" s="59">
        <v>36816687589</v>
      </c>
      <c r="M37" s="59">
        <v>36816687589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36816687589</v>
      </c>
      <c r="W37" s="59">
        <v>21234475236</v>
      </c>
      <c r="X37" s="59">
        <v>15582212353</v>
      </c>
      <c r="Y37" s="60">
        <v>73.38</v>
      </c>
      <c r="Z37" s="61">
        <v>42468950466</v>
      </c>
    </row>
    <row r="38" spans="1:26" ht="13.5">
      <c r="A38" s="57" t="s">
        <v>55</v>
      </c>
      <c r="B38" s="18">
        <v>51105710102</v>
      </c>
      <c r="C38" s="18">
        <v>0</v>
      </c>
      <c r="D38" s="58">
        <v>60984224515</v>
      </c>
      <c r="E38" s="59">
        <v>60984224515</v>
      </c>
      <c r="F38" s="59">
        <v>26124386235</v>
      </c>
      <c r="G38" s="59">
        <v>25131944045</v>
      </c>
      <c r="H38" s="59">
        <v>51042552761</v>
      </c>
      <c r="I38" s="59">
        <v>51042552761</v>
      </c>
      <c r="J38" s="59">
        <v>51114567302</v>
      </c>
      <c r="K38" s="59">
        <v>49874204604</v>
      </c>
      <c r="L38" s="59">
        <v>52022761089</v>
      </c>
      <c r="M38" s="59">
        <v>52022761089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52022761089</v>
      </c>
      <c r="W38" s="59">
        <v>30492112261</v>
      </c>
      <c r="X38" s="59">
        <v>21530648828</v>
      </c>
      <c r="Y38" s="60">
        <v>70.61</v>
      </c>
      <c r="Z38" s="61">
        <v>60984224515</v>
      </c>
    </row>
    <row r="39" spans="1:26" ht="13.5">
      <c r="A39" s="57" t="s">
        <v>56</v>
      </c>
      <c r="B39" s="18">
        <v>142667460178</v>
      </c>
      <c r="C39" s="18">
        <v>0</v>
      </c>
      <c r="D39" s="58">
        <v>161167579001</v>
      </c>
      <c r="E39" s="59">
        <v>161167579001</v>
      </c>
      <c r="F39" s="59">
        <v>107429715828</v>
      </c>
      <c r="G39" s="59">
        <v>105720894338</v>
      </c>
      <c r="H39" s="59">
        <v>154643549218</v>
      </c>
      <c r="I39" s="59">
        <v>154643549218</v>
      </c>
      <c r="J39" s="59">
        <v>154892146188</v>
      </c>
      <c r="K39" s="59">
        <v>151653459596</v>
      </c>
      <c r="L39" s="59">
        <v>156241385408</v>
      </c>
      <c r="M39" s="59">
        <v>156241385408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156241385408</v>
      </c>
      <c r="W39" s="59">
        <v>80583789502</v>
      </c>
      <c r="X39" s="59">
        <v>75657595906</v>
      </c>
      <c r="Y39" s="60">
        <v>93.89</v>
      </c>
      <c r="Z39" s="61">
        <v>161167579001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14970042535</v>
      </c>
      <c r="C42" s="18">
        <v>0</v>
      </c>
      <c r="D42" s="58">
        <v>20771289376</v>
      </c>
      <c r="E42" s="59">
        <v>20771289376</v>
      </c>
      <c r="F42" s="59">
        <v>2962415435</v>
      </c>
      <c r="G42" s="59">
        <v>-1681217237</v>
      </c>
      <c r="H42" s="59">
        <v>-1341863131</v>
      </c>
      <c r="I42" s="59">
        <v>-60664933</v>
      </c>
      <c r="J42" s="59">
        <v>194095104</v>
      </c>
      <c r="K42" s="59">
        <v>1281486623</v>
      </c>
      <c r="L42" s="59">
        <v>3958264215</v>
      </c>
      <c r="M42" s="59">
        <v>5433845942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5373181009</v>
      </c>
      <c r="W42" s="59">
        <v>9624548263</v>
      </c>
      <c r="X42" s="59">
        <v>-4251367254</v>
      </c>
      <c r="Y42" s="60">
        <v>-44.17</v>
      </c>
      <c r="Z42" s="61">
        <v>20771289376</v>
      </c>
    </row>
    <row r="43" spans="1:26" ht="13.5">
      <c r="A43" s="57" t="s">
        <v>59</v>
      </c>
      <c r="B43" s="18">
        <v>-16375461403</v>
      </c>
      <c r="C43" s="18">
        <v>0</v>
      </c>
      <c r="D43" s="58">
        <v>-20095293809</v>
      </c>
      <c r="E43" s="59">
        <v>-20095293809</v>
      </c>
      <c r="F43" s="59">
        <v>-696675690</v>
      </c>
      <c r="G43" s="59">
        <v>-88858615</v>
      </c>
      <c r="H43" s="59">
        <v>-958335607</v>
      </c>
      <c r="I43" s="59">
        <v>-1743869912</v>
      </c>
      <c r="J43" s="59">
        <v>-848749513</v>
      </c>
      <c r="K43" s="59">
        <v>-702182971</v>
      </c>
      <c r="L43" s="59">
        <v>-1296740459</v>
      </c>
      <c r="M43" s="59">
        <v>-2847672943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-4591542855</v>
      </c>
      <c r="W43" s="59">
        <v>-9348567042</v>
      </c>
      <c r="X43" s="59">
        <v>4757024187</v>
      </c>
      <c r="Y43" s="60">
        <v>-50.89</v>
      </c>
      <c r="Z43" s="61">
        <v>-20095293809</v>
      </c>
    </row>
    <row r="44" spans="1:26" ht="13.5">
      <c r="A44" s="57" t="s">
        <v>60</v>
      </c>
      <c r="B44" s="18">
        <v>-417500739</v>
      </c>
      <c r="C44" s="18">
        <v>0</v>
      </c>
      <c r="D44" s="58">
        <v>6117900848</v>
      </c>
      <c r="E44" s="59">
        <v>6117900848</v>
      </c>
      <c r="F44" s="59">
        <v>-93204995</v>
      </c>
      <c r="G44" s="59">
        <v>3666281</v>
      </c>
      <c r="H44" s="59">
        <v>2510138202</v>
      </c>
      <c r="I44" s="59">
        <v>2420599488</v>
      </c>
      <c r="J44" s="59">
        <v>-93009281</v>
      </c>
      <c r="K44" s="59">
        <v>-1185197775</v>
      </c>
      <c r="L44" s="59">
        <v>-473754713</v>
      </c>
      <c r="M44" s="59">
        <v>-1751961769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668637719</v>
      </c>
      <c r="W44" s="59">
        <v>1721762680</v>
      </c>
      <c r="X44" s="59">
        <v>-1053124961</v>
      </c>
      <c r="Y44" s="60">
        <v>-61.17</v>
      </c>
      <c r="Z44" s="61">
        <v>6117900848</v>
      </c>
    </row>
    <row r="45" spans="1:26" ht="13.5">
      <c r="A45" s="69" t="s">
        <v>61</v>
      </c>
      <c r="B45" s="21">
        <v>8667685773</v>
      </c>
      <c r="C45" s="21">
        <v>0</v>
      </c>
      <c r="D45" s="98">
        <v>19189559750</v>
      </c>
      <c r="E45" s="99">
        <v>19189559750</v>
      </c>
      <c r="F45" s="99">
        <v>10369188925</v>
      </c>
      <c r="G45" s="99">
        <v>8602779354</v>
      </c>
      <c r="H45" s="99">
        <v>8812718818</v>
      </c>
      <c r="I45" s="99">
        <v>8812718818</v>
      </c>
      <c r="J45" s="99">
        <v>8065055128</v>
      </c>
      <c r="K45" s="99">
        <v>7459161005</v>
      </c>
      <c r="L45" s="99">
        <v>9646930048</v>
      </c>
      <c r="M45" s="99">
        <v>9646930048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9646930048</v>
      </c>
      <c r="W45" s="99">
        <v>14393407236</v>
      </c>
      <c r="X45" s="99">
        <v>-4746477188</v>
      </c>
      <c r="Y45" s="100">
        <v>-32.98</v>
      </c>
      <c r="Z45" s="101">
        <v>19189559750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6820996065</v>
      </c>
      <c r="C49" s="51">
        <v>0</v>
      </c>
      <c r="D49" s="128">
        <v>9458676398</v>
      </c>
      <c r="E49" s="53">
        <v>2704866924</v>
      </c>
      <c r="F49" s="53">
        <v>0</v>
      </c>
      <c r="G49" s="53">
        <v>0</v>
      </c>
      <c r="H49" s="53">
        <v>0</v>
      </c>
      <c r="I49" s="53">
        <v>9815275300</v>
      </c>
      <c r="J49" s="53">
        <v>0</v>
      </c>
      <c r="K49" s="53">
        <v>0</v>
      </c>
      <c r="L49" s="53">
        <v>0</v>
      </c>
      <c r="M49" s="53">
        <v>2027672103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2865912140</v>
      </c>
      <c r="W49" s="53">
        <v>8105491371</v>
      </c>
      <c r="X49" s="53">
        <v>34751135921</v>
      </c>
      <c r="Y49" s="53">
        <v>76550026222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13338970124</v>
      </c>
      <c r="C51" s="51">
        <v>0</v>
      </c>
      <c r="D51" s="128">
        <v>265075924</v>
      </c>
      <c r="E51" s="53">
        <v>1907251262</v>
      </c>
      <c r="F51" s="53">
        <v>0</v>
      </c>
      <c r="G51" s="53">
        <v>0</v>
      </c>
      <c r="H51" s="53">
        <v>0</v>
      </c>
      <c r="I51" s="53">
        <v>138865382</v>
      </c>
      <c r="J51" s="53">
        <v>0</v>
      </c>
      <c r="K51" s="53">
        <v>0</v>
      </c>
      <c r="L51" s="53">
        <v>0</v>
      </c>
      <c r="M51" s="53">
        <v>207361515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8389001</v>
      </c>
      <c r="W51" s="53">
        <v>46533390</v>
      </c>
      <c r="X51" s="53">
        <v>230201039</v>
      </c>
      <c r="Y51" s="53">
        <v>16142647637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91.88257709814266</v>
      </c>
      <c r="C58" s="5">
        <f>IF(C67=0,0,+(C76/C67)*100)</f>
        <v>0</v>
      </c>
      <c r="D58" s="6">
        <f aca="true" t="shared" si="6" ref="D58:Z58">IF(D67=0,0,+(D76/D67)*100)</f>
        <v>92.5203698500231</v>
      </c>
      <c r="E58" s="7">
        <f t="shared" si="6"/>
        <v>92.5203698500231</v>
      </c>
      <c r="F58" s="7">
        <f t="shared" si="6"/>
        <v>86.89238176425155</v>
      </c>
      <c r="G58" s="7">
        <f t="shared" si="6"/>
        <v>84.74971784849662</v>
      </c>
      <c r="H58" s="7">
        <f t="shared" si="6"/>
        <v>105.59663517907134</v>
      </c>
      <c r="I58" s="7">
        <f t="shared" si="6"/>
        <v>91.98586927094283</v>
      </c>
      <c r="J58" s="7">
        <f t="shared" si="6"/>
        <v>105.91535113680162</v>
      </c>
      <c r="K58" s="7">
        <f t="shared" si="6"/>
        <v>95.54069693429217</v>
      </c>
      <c r="L58" s="7">
        <f t="shared" si="6"/>
        <v>86.04176827901028</v>
      </c>
      <c r="M58" s="7">
        <f t="shared" si="6"/>
        <v>95.76273759126593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93.80022513464641</v>
      </c>
      <c r="W58" s="7">
        <f t="shared" si="6"/>
        <v>92.27747134787882</v>
      </c>
      <c r="X58" s="7">
        <f t="shared" si="6"/>
        <v>0</v>
      </c>
      <c r="Y58" s="7">
        <f t="shared" si="6"/>
        <v>0</v>
      </c>
      <c r="Z58" s="8">
        <f t="shared" si="6"/>
        <v>92.5203698500231</v>
      </c>
    </row>
    <row r="59" spans="1:26" ht="13.5">
      <c r="A59" s="36" t="s">
        <v>31</v>
      </c>
      <c r="B59" s="9">
        <f aca="true" t="shared" si="7" ref="B59:Z66">IF(B68=0,0,+(B77/B68)*100)</f>
        <v>56.51658099795587</v>
      </c>
      <c r="C59" s="9">
        <f t="shared" si="7"/>
        <v>0</v>
      </c>
      <c r="D59" s="2">
        <f t="shared" si="7"/>
        <v>92.41285475130422</v>
      </c>
      <c r="E59" s="10">
        <f t="shared" si="7"/>
        <v>92.41285475130422</v>
      </c>
      <c r="F59" s="10">
        <f t="shared" si="7"/>
        <v>79.13857821646971</v>
      </c>
      <c r="G59" s="10">
        <f t="shared" si="7"/>
        <v>92.79422377762137</v>
      </c>
      <c r="H59" s="10">
        <f t="shared" si="7"/>
        <v>89.25917836282437</v>
      </c>
      <c r="I59" s="10">
        <f t="shared" si="7"/>
        <v>86.9513868575438</v>
      </c>
      <c r="J59" s="10">
        <f t="shared" si="7"/>
        <v>97.49795246645093</v>
      </c>
      <c r="K59" s="10">
        <f t="shared" si="7"/>
        <v>90.53001526799153</v>
      </c>
      <c r="L59" s="10">
        <f t="shared" si="7"/>
        <v>85.17456163372734</v>
      </c>
      <c r="M59" s="10">
        <f t="shared" si="7"/>
        <v>91.14160506129816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89.029290945701</v>
      </c>
      <c r="W59" s="10">
        <f t="shared" si="7"/>
        <v>96.38794988402624</v>
      </c>
      <c r="X59" s="10">
        <f t="shared" si="7"/>
        <v>0</v>
      </c>
      <c r="Y59" s="10">
        <f t="shared" si="7"/>
        <v>0</v>
      </c>
      <c r="Z59" s="11">
        <f t="shared" si="7"/>
        <v>92.41285475130422</v>
      </c>
    </row>
    <row r="60" spans="1:26" ht="13.5">
      <c r="A60" s="37" t="s">
        <v>32</v>
      </c>
      <c r="B60" s="12">
        <f t="shared" si="7"/>
        <v>105.36558604183874</v>
      </c>
      <c r="C60" s="12">
        <f t="shared" si="7"/>
        <v>0</v>
      </c>
      <c r="D60" s="3">
        <f t="shared" si="7"/>
        <v>92.73621522201057</v>
      </c>
      <c r="E60" s="13">
        <f t="shared" si="7"/>
        <v>92.73621522201057</v>
      </c>
      <c r="F60" s="13">
        <f t="shared" si="7"/>
        <v>90.9813725214974</v>
      </c>
      <c r="G60" s="13">
        <f t="shared" si="7"/>
        <v>83.18247169910103</v>
      </c>
      <c r="H60" s="13">
        <f t="shared" si="7"/>
        <v>112.15268906449067</v>
      </c>
      <c r="I60" s="13">
        <f t="shared" si="7"/>
        <v>94.67459542747223</v>
      </c>
      <c r="J60" s="13">
        <f t="shared" si="7"/>
        <v>109.90298002269154</v>
      </c>
      <c r="K60" s="13">
        <f t="shared" si="7"/>
        <v>97.84886634987163</v>
      </c>
      <c r="L60" s="13">
        <f t="shared" si="7"/>
        <v>86.80001420074774</v>
      </c>
      <c r="M60" s="13">
        <f t="shared" si="7"/>
        <v>98.05019643462987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96.273897154436</v>
      </c>
      <c r="W60" s="13">
        <f t="shared" si="7"/>
        <v>90.9326249109698</v>
      </c>
      <c r="X60" s="13">
        <f t="shared" si="7"/>
        <v>0</v>
      </c>
      <c r="Y60" s="13">
        <f t="shared" si="7"/>
        <v>0</v>
      </c>
      <c r="Z60" s="14">
        <f t="shared" si="7"/>
        <v>92.73621522201057</v>
      </c>
    </row>
    <row r="61" spans="1:26" ht="13.5">
      <c r="A61" s="38" t="s">
        <v>94</v>
      </c>
      <c r="B61" s="12">
        <f t="shared" si="7"/>
        <v>60.82030218531841</v>
      </c>
      <c r="C61" s="12">
        <f t="shared" si="7"/>
        <v>0</v>
      </c>
      <c r="D61" s="3">
        <f t="shared" si="7"/>
        <v>93.96916454608441</v>
      </c>
      <c r="E61" s="13">
        <f t="shared" si="7"/>
        <v>93.96916454608441</v>
      </c>
      <c r="F61" s="13">
        <f t="shared" si="7"/>
        <v>101.58519818328706</v>
      </c>
      <c r="G61" s="13">
        <f t="shared" si="7"/>
        <v>73.45264295631964</v>
      </c>
      <c r="H61" s="13">
        <f t="shared" si="7"/>
        <v>111.77029934047205</v>
      </c>
      <c r="I61" s="13">
        <f t="shared" si="7"/>
        <v>93.92299914800222</v>
      </c>
      <c r="J61" s="13">
        <f t="shared" si="7"/>
        <v>129.6786491591908</v>
      </c>
      <c r="K61" s="13">
        <f t="shared" si="7"/>
        <v>101.63682188654552</v>
      </c>
      <c r="L61" s="13">
        <f t="shared" si="7"/>
        <v>93.7427486284594</v>
      </c>
      <c r="M61" s="13">
        <f t="shared" si="7"/>
        <v>107.842013681519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100.12197920630972</v>
      </c>
      <c r="W61" s="13">
        <f t="shared" si="7"/>
        <v>92.28597642562141</v>
      </c>
      <c r="X61" s="13">
        <f t="shared" si="7"/>
        <v>0</v>
      </c>
      <c r="Y61" s="13">
        <f t="shared" si="7"/>
        <v>0</v>
      </c>
      <c r="Z61" s="14">
        <f t="shared" si="7"/>
        <v>93.96916454608441</v>
      </c>
    </row>
    <row r="62" spans="1:26" ht="13.5">
      <c r="A62" s="38" t="s">
        <v>95</v>
      </c>
      <c r="B62" s="12">
        <f t="shared" si="7"/>
        <v>54.647405126100615</v>
      </c>
      <c r="C62" s="12">
        <f t="shared" si="7"/>
        <v>0</v>
      </c>
      <c r="D62" s="3">
        <f t="shared" si="7"/>
        <v>92.05406602972278</v>
      </c>
      <c r="E62" s="13">
        <f t="shared" si="7"/>
        <v>92.05406602972278</v>
      </c>
      <c r="F62" s="13">
        <f t="shared" si="7"/>
        <v>85.0758779188031</v>
      </c>
      <c r="G62" s="13">
        <f t="shared" si="7"/>
        <v>115.13863399592461</v>
      </c>
      <c r="H62" s="13">
        <f t="shared" si="7"/>
        <v>119.65317335789582</v>
      </c>
      <c r="I62" s="13">
        <f t="shared" si="7"/>
        <v>106.74398945354208</v>
      </c>
      <c r="J62" s="13">
        <f t="shared" si="7"/>
        <v>97.26955431443598</v>
      </c>
      <c r="K62" s="13">
        <f t="shared" si="7"/>
        <v>103.84676865330779</v>
      </c>
      <c r="L62" s="13">
        <f t="shared" si="7"/>
        <v>78.5202958835169</v>
      </c>
      <c r="M62" s="13">
        <f t="shared" si="7"/>
        <v>93.05449618120146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99.52278325655483</v>
      </c>
      <c r="W62" s="13">
        <f t="shared" si="7"/>
        <v>85.69524815969022</v>
      </c>
      <c r="X62" s="13">
        <f t="shared" si="7"/>
        <v>0</v>
      </c>
      <c r="Y62" s="13">
        <f t="shared" si="7"/>
        <v>0</v>
      </c>
      <c r="Z62" s="14">
        <f t="shared" si="7"/>
        <v>92.05406602972278</v>
      </c>
    </row>
    <row r="63" spans="1:26" ht="13.5">
      <c r="A63" s="38" t="s">
        <v>96</v>
      </c>
      <c r="B63" s="12">
        <f t="shared" si="7"/>
        <v>35.99140665223782</v>
      </c>
      <c r="C63" s="12">
        <f t="shared" si="7"/>
        <v>0</v>
      </c>
      <c r="D63" s="3">
        <f t="shared" si="7"/>
        <v>85.74774461635967</v>
      </c>
      <c r="E63" s="13">
        <f t="shared" si="7"/>
        <v>85.74774461635967</v>
      </c>
      <c r="F63" s="13">
        <f t="shared" si="7"/>
        <v>33.30954900415251</v>
      </c>
      <c r="G63" s="13">
        <f t="shared" si="7"/>
        <v>50.95215989311092</v>
      </c>
      <c r="H63" s="13">
        <f t="shared" si="7"/>
        <v>83.35233826875465</v>
      </c>
      <c r="I63" s="13">
        <f t="shared" si="7"/>
        <v>56.39073049546271</v>
      </c>
      <c r="J63" s="13">
        <f t="shared" si="7"/>
        <v>44.03435896103882</v>
      </c>
      <c r="K63" s="13">
        <f t="shared" si="7"/>
        <v>48.291318325278446</v>
      </c>
      <c r="L63" s="13">
        <f t="shared" si="7"/>
        <v>37.288345779576204</v>
      </c>
      <c r="M63" s="13">
        <f t="shared" si="7"/>
        <v>43.1289330473479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49.59555088333519</v>
      </c>
      <c r="W63" s="13">
        <f t="shared" si="7"/>
        <v>90.82493140136623</v>
      </c>
      <c r="X63" s="13">
        <f t="shared" si="7"/>
        <v>0</v>
      </c>
      <c r="Y63" s="13">
        <f t="shared" si="7"/>
        <v>0</v>
      </c>
      <c r="Z63" s="14">
        <f t="shared" si="7"/>
        <v>85.74774461635967</v>
      </c>
    </row>
    <row r="64" spans="1:26" ht="13.5">
      <c r="A64" s="38" t="s">
        <v>97</v>
      </c>
      <c r="B64" s="12">
        <f t="shared" si="7"/>
        <v>59.100703484759144</v>
      </c>
      <c r="C64" s="12">
        <f t="shared" si="7"/>
        <v>0</v>
      </c>
      <c r="D64" s="3">
        <f t="shared" si="7"/>
        <v>95.97202287936484</v>
      </c>
      <c r="E64" s="13">
        <f t="shared" si="7"/>
        <v>95.97202287936484</v>
      </c>
      <c r="F64" s="13">
        <f t="shared" si="7"/>
        <v>87.74134056347637</v>
      </c>
      <c r="G64" s="13">
        <f t="shared" si="7"/>
        <v>91.03258992478943</v>
      </c>
      <c r="H64" s="13">
        <f t="shared" si="7"/>
        <v>72.26948831073187</v>
      </c>
      <c r="I64" s="13">
        <f t="shared" si="7"/>
        <v>83.74710261238982</v>
      </c>
      <c r="J64" s="13">
        <f t="shared" si="7"/>
        <v>91.23243022951826</v>
      </c>
      <c r="K64" s="13">
        <f t="shared" si="7"/>
        <v>92.87311153224923</v>
      </c>
      <c r="L64" s="13">
        <f t="shared" si="7"/>
        <v>82.48407599315128</v>
      </c>
      <c r="M64" s="13">
        <f t="shared" si="7"/>
        <v>88.98341214468732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86.32161358671534</v>
      </c>
      <c r="W64" s="13">
        <f t="shared" si="7"/>
        <v>99.76728570401625</v>
      </c>
      <c r="X64" s="13">
        <f t="shared" si="7"/>
        <v>0</v>
      </c>
      <c r="Y64" s="13">
        <f t="shared" si="7"/>
        <v>0</v>
      </c>
      <c r="Z64" s="14">
        <f t="shared" si="7"/>
        <v>95.97202287936484</v>
      </c>
    </row>
    <row r="65" spans="1:26" ht="13.5">
      <c r="A65" s="38" t="s">
        <v>98</v>
      </c>
      <c r="B65" s="12">
        <f t="shared" si="7"/>
        <v>8166.082924274941</v>
      </c>
      <c r="C65" s="12">
        <f t="shared" si="7"/>
        <v>0</v>
      </c>
      <c r="D65" s="3">
        <f t="shared" si="7"/>
        <v>80.59650764507712</v>
      </c>
      <c r="E65" s="13">
        <f t="shared" si="7"/>
        <v>80.59650764507712</v>
      </c>
      <c r="F65" s="13">
        <f t="shared" si="7"/>
        <v>-58.646420445524186</v>
      </c>
      <c r="G65" s="13">
        <f t="shared" si="7"/>
        <v>392.98231735956784</v>
      </c>
      <c r="H65" s="13">
        <f t="shared" si="7"/>
        <v>-95.38266305245482</v>
      </c>
      <c r="I65" s="13">
        <f t="shared" si="7"/>
        <v>-3925.2885640205477</v>
      </c>
      <c r="J65" s="13">
        <f t="shared" si="7"/>
        <v>34.14800681542592</v>
      </c>
      <c r="K65" s="13">
        <f t="shared" si="7"/>
        <v>196.03356018952582</v>
      </c>
      <c r="L65" s="13">
        <f t="shared" si="7"/>
        <v>-63.39509850829771</v>
      </c>
      <c r="M65" s="13">
        <f t="shared" si="7"/>
        <v>-1031.648115875709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-1833.1662647373896</v>
      </c>
      <c r="W65" s="13">
        <f t="shared" si="7"/>
        <v>83.59321914577248</v>
      </c>
      <c r="X65" s="13">
        <f t="shared" si="7"/>
        <v>0</v>
      </c>
      <c r="Y65" s="13">
        <f t="shared" si="7"/>
        <v>0</v>
      </c>
      <c r="Z65" s="14">
        <f t="shared" si="7"/>
        <v>80.59650764507712</v>
      </c>
    </row>
    <row r="66" spans="1:26" ht="13.5">
      <c r="A66" s="39" t="s">
        <v>99</v>
      </c>
      <c r="B66" s="15">
        <f t="shared" si="7"/>
        <v>29.233816983302724</v>
      </c>
      <c r="C66" s="15">
        <f t="shared" si="7"/>
        <v>0</v>
      </c>
      <c r="D66" s="4">
        <f t="shared" si="7"/>
        <v>84.09398099962311</v>
      </c>
      <c r="E66" s="16">
        <f t="shared" si="7"/>
        <v>84.09398099962311</v>
      </c>
      <c r="F66" s="16">
        <f t="shared" si="7"/>
        <v>28.472653354581173</v>
      </c>
      <c r="G66" s="16">
        <f t="shared" si="7"/>
        <v>35.35775487203646</v>
      </c>
      <c r="H66" s="16">
        <f t="shared" si="7"/>
        <v>82.57955405193347</v>
      </c>
      <c r="I66" s="16">
        <f t="shared" si="7"/>
        <v>48.74313676447004</v>
      </c>
      <c r="J66" s="16">
        <f t="shared" si="7"/>
        <v>76.10999520216004</v>
      </c>
      <c r="K66" s="16">
        <f t="shared" si="7"/>
        <v>78.37356557737239</v>
      </c>
      <c r="L66" s="16">
        <f t="shared" si="7"/>
        <v>71.66424145569502</v>
      </c>
      <c r="M66" s="16">
        <f t="shared" si="7"/>
        <v>75.17788395316032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62.59401955270019</v>
      </c>
      <c r="W66" s="16">
        <f t="shared" si="7"/>
        <v>100.67885333529163</v>
      </c>
      <c r="X66" s="16">
        <f t="shared" si="7"/>
        <v>0</v>
      </c>
      <c r="Y66" s="16">
        <f t="shared" si="7"/>
        <v>0</v>
      </c>
      <c r="Z66" s="17">
        <f t="shared" si="7"/>
        <v>84.09398099962311</v>
      </c>
    </row>
    <row r="67" spans="1:26" ht="13.5" hidden="1">
      <c r="A67" s="40" t="s">
        <v>100</v>
      </c>
      <c r="B67" s="23">
        <v>91894713189</v>
      </c>
      <c r="C67" s="23"/>
      <c r="D67" s="24">
        <v>104229655353</v>
      </c>
      <c r="E67" s="25">
        <v>104229655353</v>
      </c>
      <c r="F67" s="25">
        <v>9297419959</v>
      </c>
      <c r="G67" s="25">
        <v>9598723443</v>
      </c>
      <c r="H67" s="25">
        <v>8582478715</v>
      </c>
      <c r="I67" s="25">
        <v>27478622117</v>
      </c>
      <c r="J67" s="25">
        <v>8382077032</v>
      </c>
      <c r="K67" s="25">
        <v>8461085767</v>
      </c>
      <c r="L67" s="25">
        <v>8561006737</v>
      </c>
      <c r="M67" s="25">
        <v>25404169536</v>
      </c>
      <c r="N67" s="25"/>
      <c r="O67" s="25"/>
      <c r="P67" s="25"/>
      <c r="Q67" s="25"/>
      <c r="R67" s="25"/>
      <c r="S67" s="25"/>
      <c r="T67" s="25"/>
      <c r="U67" s="25"/>
      <c r="V67" s="25">
        <v>52882791653</v>
      </c>
      <c r="W67" s="25">
        <v>52893964037</v>
      </c>
      <c r="X67" s="25"/>
      <c r="Y67" s="24"/>
      <c r="Z67" s="26">
        <v>104229655353</v>
      </c>
    </row>
    <row r="68" spans="1:26" ht="13.5" hidden="1">
      <c r="A68" s="36" t="s">
        <v>31</v>
      </c>
      <c r="B68" s="18">
        <v>22970239639</v>
      </c>
      <c r="C68" s="18"/>
      <c r="D68" s="19">
        <v>24820270237</v>
      </c>
      <c r="E68" s="20">
        <v>24820270237</v>
      </c>
      <c r="F68" s="20">
        <v>2355435373</v>
      </c>
      <c r="G68" s="20">
        <v>2256362021</v>
      </c>
      <c r="H68" s="20">
        <v>2261474012</v>
      </c>
      <c r="I68" s="20">
        <v>6873271406</v>
      </c>
      <c r="J68" s="20">
        <v>2307127032</v>
      </c>
      <c r="K68" s="20">
        <v>2224530313</v>
      </c>
      <c r="L68" s="20">
        <v>2229647069</v>
      </c>
      <c r="M68" s="20">
        <v>6761304414</v>
      </c>
      <c r="N68" s="20"/>
      <c r="O68" s="20"/>
      <c r="P68" s="20"/>
      <c r="Q68" s="20"/>
      <c r="R68" s="20"/>
      <c r="S68" s="20"/>
      <c r="T68" s="20"/>
      <c r="U68" s="20"/>
      <c r="V68" s="20">
        <v>13634575820</v>
      </c>
      <c r="W68" s="20">
        <v>11799176266</v>
      </c>
      <c r="X68" s="20"/>
      <c r="Y68" s="19"/>
      <c r="Z68" s="22">
        <v>24820270237</v>
      </c>
    </row>
    <row r="69" spans="1:26" ht="13.5" hidden="1">
      <c r="A69" s="37" t="s">
        <v>32</v>
      </c>
      <c r="B69" s="18">
        <v>67388401431</v>
      </c>
      <c r="C69" s="18"/>
      <c r="D69" s="19">
        <v>77734865068</v>
      </c>
      <c r="E69" s="20">
        <v>77734865068</v>
      </c>
      <c r="F69" s="20">
        <v>6780053134</v>
      </c>
      <c r="G69" s="20">
        <v>7203436815</v>
      </c>
      <c r="H69" s="20">
        <v>6169038622</v>
      </c>
      <c r="I69" s="20">
        <v>20152528571</v>
      </c>
      <c r="J69" s="20">
        <v>5932771435</v>
      </c>
      <c r="K69" s="20">
        <v>6069748618</v>
      </c>
      <c r="L69" s="20">
        <v>6141930100</v>
      </c>
      <c r="M69" s="20">
        <v>18144450153</v>
      </c>
      <c r="N69" s="20"/>
      <c r="O69" s="20"/>
      <c r="P69" s="20"/>
      <c r="Q69" s="20"/>
      <c r="R69" s="20"/>
      <c r="S69" s="20"/>
      <c r="T69" s="20"/>
      <c r="U69" s="20"/>
      <c r="V69" s="20">
        <v>38296978724</v>
      </c>
      <c r="W69" s="20">
        <v>40400578911</v>
      </c>
      <c r="X69" s="20"/>
      <c r="Y69" s="19"/>
      <c r="Z69" s="22">
        <v>77734865068</v>
      </c>
    </row>
    <row r="70" spans="1:26" ht="13.5" hidden="1">
      <c r="A70" s="38" t="s">
        <v>94</v>
      </c>
      <c r="B70" s="18">
        <v>41212898911</v>
      </c>
      <c r="C70" s="18"/>
      <c r="D70" s="19">
        <v>46715995164</v>
      </c>
      <c r="E70" s="20">
        <v>46715995164</v>
      </c>
      <c r="F70" s="20">
        <v>4322354184</v>
      </c>
      <c r="G70" s="20">
        <v>4866867948</v>
      </c>
      <c r="H70" s="20">
        <v>3726489814</v>
      </c>
      <c r="I70" s="20">
        <v>12915711946</v>
      </c>
      <c r="J70" s="20">
        <v>3314578631</v>
      </c>
      <c r="K70" s="20">
        <v>3434307817</v>
      </c>
      <c r="L70" s="20">
        <v>3622082885</v>
      </c>
      <c r="M70" s="20">
        <v>10370969333</v>
      </c>
      <c r="N70" s="20"/>
      <c r="O70" s="20"/>
      <c r="P70" s="20"/>
      <c r="Q70" s="20"/>
      <c r="R70" s="20"/>
      <c r="S70" s="20"/>
      <c r="T70" s="20"/>
      <c r="U70" s="20"/>
      <c r="V70" s="20">
        <v>23286681279</v>
      </c>
      <c r="W70" s="20">
        <v>24264627285</v>
      </c>
      <c r="X70" s="20"/>
      <c r="Y70" s="19"/>
      <c r="Z70" s="22">
        <v>46715995164</v>
      </c>
    </row>
    <row r="71" spans="1:26" ht="13.5" hidden="1">
      <c r="A71" s="38" t="s">
        <v>95</v>
      </c>
      <c r="B71" s="18">
        <v>14667335341</v>
      </c>
      <c r="C71" s="18"/>
      <c r="D71" s="19">
        <v>17791447919</v>
      </c>
      <c r="E71" s="20">
        <v>17791447919</v>
      </c>
      <c r="F71" s="20">
        <v>1478078890</v>
      </c>
      <c r="G71" s="20">
        <v>1365755735</v>
      </c>
      <c r="H71" s="20">
        <v>1592830691</v>
      </c>
      <c r="I71" s="20">
        <v>4436665316</v>
      </c>
      <c r="J71" s="20">
        <v>1629418605</v>
      </c>
      <c r="K71" s="20">
        <v>1636191611</v>
      </c>
      <c r="L71" s="20">
        <v>1687490149</v>
      </c>
      <c r="M71" s="20">
        <v>4953100365</v>
      </c>
      <c r="N71" s="20"/>
      <c r="O71" s="20"/>
      <c r="P71" s="20"/>
      <c r="Q71" s="20"/>
      <c r="R71" s="20"/>
      <c r="S71" s="20"/>
      <c r="T71" s="20"/>
      <c r="U71" s="20"/>
      <c r="V71" s="20">
        <v>9389765681</v>
      </c>
      <c r="W71" s="20">
        <v>9780170433</v>
      </c>
      <c r="X71" s="20"/>
      <c r="Y71" s="19"/>
      <c r="Z71" s="22">
        <v>17791447919</v>
      </c>
    </row>
    <row r="72" spans="1:26" ht="13.5" hidden="1">
      <c r="A72" s="38" t="s">
        <v>96</v>
      </c>
      <c r="B72" s="18">
        <v>6427872993</v>
      </c>
      <c r="C72" s="18"/>
      <c r="D72" s="19">
        <v>7711757188</v>
      </c>
      <c r="E72" s="20">
        <v>7711757188</v>
      </c>
      <c r="F72" s="20">
        <v>490412542</v>
      </c>
      <c r="G72" s="20">
        <v>468247616</v>
      </c>
      <c r="H72" s="20">
        <v>514283077</v>
      </c>
      <c r="I72" s="20">
        <v>1472943235</v>
      </c>
      <c r="J72" s="20">
        <v>505076157</v>
      </c>
      <c r="K72" s="20">
        <v>511925722</v>
      </c>
      <c r="L72" s="20">
        <v>530779990</v>
      </c>
      <c r="M72" s="20">
        <v>1547781869</v>
      </c>
      <c r="N72" s="20"/>
      <c r="O72" s="20"/>
      <c r="P72" s="20"/>
      <c r="Q72" s="20"/>
      <c r="R72" s="20"/>
      <c r="S72" s="20"/>
      <c r="T72" s="20"/>
      <c r="U72" s="20"/>
      <c r="V72" s="20">
        <v>3020725104</v>
      </c>
      <c r="W72" s="20">
        <v>3692415739</v>
      </c>
      <c r="X72" s="20"/>
      <c r="Y72" s="19"/>
      <c r="Z72" s="22">
        <v>7711757188</v>
      </c>
    </row>
    <row r="73" spans="1:26" ht="13.5" hidden="1">
      <c r="A73" s="38" t="s">
        <v>97</v>
      </c>
      <c r="B73" s="18">
        <v>4678084290</v>
      </c>
      <c r="C73" s="18"/>
      <c r="D73" s="19">
        <v>4903244683</v>
      </c>
      <c r="E73" s="20">
        <v>4903244683</v>
      </c>
      <c r="F73" s="20">
        <v>439772581</v>
      </c>
      <c r="G73" s="20">
        <v>453365115</v>
      </c>
      <c r="H73" s="20">
        <v>440818274</v>
      </c>
      <c r="I73" s="20">
        <v>1333955970</v>
      </c>
      <c r="J73" s="20">
        <v>437042704</v>
      </c>
      <c r="K73" s="20">
        <v>439128031</v>
      </c>
      <c r="L73" s="20">
        <v>414041206</v>
      </c>
      <c r="M73" s="20">
        <v>1290211941</v>
      </c>
      <c r="N73" s="20"/>
      <c r="O73" s="20"/>
      <c r="P73" s="20"/>
      <c r="Q73" s="20"/>
      <c r="R73" s="20"/>
      <c r="S73" s="20"/>
      <c r="T73" s="20"/>
      <c r="U73" s="20"/>
      <c r="V73" s="20">
        <v>2624167911</v>
      </c>
      <c r="W73" s="20">
        <v>2369783505</v>
      </c>
      <c r="X73" s="20"/>
      <c r="Y73" s="19"/>
      <c r="Z73" s="22">
        <v>4903244683</v>
      </c>
    </row>
    <row r="74" spans="1:26" ht="13.5" hidden="1">
      <c r="A74" s="38" t="s">
        <v>98</v>
      </c>
      <c r="B74" s="18">
        <v>402209896</v>
      </c>
      <c r="C74" s="18"/>
      <c r="D74" s="19">
        <v>612420114</v>
      </c>
      <c r="E74" s="20">
        <v>612420114</v>
      </c>
      <c r="F74" s="20">
        <v>49434937</v>
      </c>
      <c r="G74" s="20">
        <v>49200401</v>
      </c>
      <c r="H74" s="20">
        <v>-105383234</v>
      </c>
      <c r="I74" s="20">
        <v>-6747896</v>
      </c>
      <c r="J74" s="20">
        <v>46655338</v>
      </c>
      <c r="K74" s="20">
        <v>48195437</v>
      </c>
      <c r="L74" s="20">
        <v>-112464130</v>
      </c>
      <c r="M74" s="20">
        <v>-17613355</v>
      </c>
      <c r="N74" s="20"/>
      <c r="O74" s="20"/>
      <c r="P74" s="20"/>
      <c r="Q74" s="20"/>
      <c r="R74" s="20"/>
      <c r="S74" s="20"/>
      <c r="T74" s="20"/>
      <c r="U74" s="20"/>
      <c r="V74" s="20">
        <v>-24361251</v>
      </c>
      <c r="W74" s="20">
        <v>293581949</v>
      </c>
      <c r="X74" s="20"/>
      <c r="Y74" s="19"/>
      <c r="Z74" s="22">
        <v>612420114</v>
      </c>
    </row>
    <row r="75" spans="1:26" ht="13.5" hidden="1">
      <c r="A75" s="39" t="s">
        <v>99</v>
      </c>
      <c r="B75" s="27">
        <v>1536072119</v>
      </c>
      <c r="C75" s="27"/>
      <c r="D75" s="28">
        <v>1674520048</v>
      </c>
      <c r="E75" s="29">
        <v>1674520048</v>
      </c>
      <c r="F75" s="29">
        <v>161931452</v>
      </c>
      <c r="G75" s="29">
        <v>138924607</v>
      </c>
      <c r="H75" s="29">
        <v>151966081</v>
      </c>
      <c r="I75" s="29">
        <v>452822140</v>
      </c>
      <c r="J75" s="29">
        <v>142178565</v>
      </c>
      <c r="K75" s="29">
        <v>166806836</v>
      </c>
      <c r="L75" s="29">
        <v>189429568</v>
      </c>
      <c r="M75" s="29">
        <v>498414969</v>
      </c>
      <c r="N75" s="29"/>
      <c r="O75" s="29"/>
      <c r="P75" s="29"/>
      <c r="Q75" s="29"/>
      <c r="R75" s="29"/>
      <c r="S75" s="29"/>
      <c r="T75" s="29"/>
      <c r="U75" s="29"/>
      <c r="V75" s="29">
        <v>951237109</v>
      </c>
      <c r="W75" s="29">
        <v>694208860</v>
      </c>
      <c r="X75" s="29"/>
      <c r="Y75" s="28"/>
      <c r="Z75" s="30">
        <v>1674520048</v>
      </c>
    </row>
    <row r="76" spans="1:26" ht="13.5" hidden="1">
      <c r="A76" s="41" t="s">
        <v>101</v>
      </c>
      <c r="B76" s="31">
        <v>84435230695</v>
      </c>
      <c r="C76" s="31"/>
      <c r="D76" s="32">
        <v>96433662626</v>
      </c>
      <c r="E76" s="33">
        <v>96433662626</v>
      </c>
      <c r="F76" s="33">
        <v>8078749645</v>
      </c>
      <c r="G76" s="33">
        <v>8134891035</v>
      </c>
      <c r="H76" s="33">
        <v>9062808738</v>
      </c>
      <c r="I76" s="33">
        <v>25276449418</v>
      </c>
      <c r="J76" s="33">
        <v>8877906321</v>
      </c>
      <c r="K76" s="33">
        <v>8083780310</v>
      </c>
      <c r="L76" s="33">
        <v>7366041579</v>
      </c>
      <c r="M76" s="33">
        <v>24327728210</v>
      </c>
      <c r="N76" s="33"/>
      <c r="O76" s="33"/>
      <c r="P76" s="33"/>
      <c r="Q76" s="33"/>
      <c r="R76" s="33"/>
      <c r="S76" s="33"/>
      <c r="T76" s="33"/>
      <c r="U76" s="33"/>
      <c r="V76" s="33">
        <v>49604177628</v>
      </c>
      <c r="W76" s="33">
        <v>48809212509</v>
      </c>
      <c r="X76" s="33"/>
      <c r="Y76" s="32"/>
      <c r="Z76" s="34">
        <v>96433662626</v>
      </c>
    </row>
    <row r="77" spans="1:26" ht="13.5" hidden="1">
      <c r="A77" s="36" t="s">
        <v>31</v>
      </c>
      <c r="B77" s="18">
        <v>12981994091</v>
      </c>
      <c r="C77" s="18"/>
      <c r="D77" s="19">
        <v>22937120283</v>
      </c>
      <c r="E77" s="20">
        <v>22937120283</v>
      </c>
      <c r="F77" s="20">
        <v>1864058065</v>
      </c>
      <c r="G77" s="20">
        <v>2093773623</v>
      </c>
      <c r="H77" s="20">
        <v>2018573122</v>
      </c>
      <c r="I77" s="20">
        <v>5976404810</v>
      </c>
      <c r="J77" s="20">
        <v>2249401617</v>
      </c>
      <c r="K77" s="20">
        <v>2013867632</v>
      </c>
      <c r="L77" s="20">
        <v>1899092117</v>
      </c>
      <c r="M77" s="20">
        <v>6162361366</v>
      </c>
      <c r="N77" s="20"/>
      <c r="O77" s="20"/>
      <c r="P77" s="20"/>
      <c r="Q77" s="20"/>
      <c r="R77" s="20"/>
      <c r="S77" s="20"/>
      <c r="T77" s="20"/>
      <c r="U77" s="20"/>
      <c r="V77" s="20">
        <v>12138766176</v>
      </c>
      <c r="W77" s="20">
        <v>11372984106</v>
      </c>
      <c r="X77" s="20"/>
      <c r="Y77" s="19"/>
      <c r="Z77" s="22">
        <v>22937120283</v>
      </c>
    </row>
    <row r="78" spans="1:26" ht="13.5" hidden="1">
      <c r="A78" s="37" t="s">
        <v>32</v>
      </c>
      <c r="B78" s="18">
        <v>71004184092</v>
      </c>
      <c r="C78" s="18"/>
      <c r="D78" s="19">
        <v>72088371772</v>
      </c>
      <c r="E78" s="20">
        <v>72088371772</v>
      </c>
      <c r="F78" s="20">
        <v>6168585399</v>
      </c>
      <c r="G78" s="20">
        <v>5991996790</v>
      </c>
      <c r="H78" s="20">
        <v>6918742704</v>
      </c>
      <c r="I78" s="20">
        <v>19079324893</v>
      </c>
      <c r="J78" s="20">
        <v>6520292605</v>
      </c>
      <c r="K78" s="20">
        <v>5939180213</v>
      </c>
      <c r="L78" s="20">
        <v>5331196199</v>
      </c>
      <c r="M78" s="20">
        <v>17790669017</v>
      </c>
      <c r="N78" s="20"/>
      <c r="O78" s="20"/>
      <c r="P78" s="20"/>
      <c r="Q78" s="20"/>
      <c r="R78" s="20"/>
      <c r="S78" s="20"/>
      <c r="T78" s="20"/>
      <c r="U78" s="20"/>
      <c r="V78" s="20">
        <v>36869993910</v>
      </c>
      <c r="W78" s="20">
        <v>36737306883</v>
      </c>
      <c r="X78" s="20"/>
      <c r="Y78" s="19"/>
      <c r="Z78" s="22">
        <v>72088371772</v>
      </c>
    </row>
    <row r="79" spans="1:26" ht="13.5" hidden="1">
      <c r="A79" s="38" t="s">
        <v>94</v>
      </c>
      <c r="B79" s="18">
        <v>25065809657</v>
      </c>
      <c r="C79" s="18"/>
      <c r="D79" s="19">
        <v>43898630365</v>
      </c>
      <c r="E79" s="20">
        <v>43898630365</v>
      </c>
      <c r="F79" s="20">
        <v>4390872064</v>
      </c>
      <c r="G79" s="20">
        <v>3574843137</v>
      </c>
      <c r="H79" s="20">
        <v>4165108820</v>
      </c>
      <c r="I79" s="20">
        <v>12130824021</v>
      </c>
      <c r="J79" s="20">
        <v>4298300794</v>
      </c>
      <c r="K79" s="20">
        <v>3490521319</v>
      </c>
      <c r="L79" s="20">
        <v>3395440054</v>
      </c>
      <c r="M79" s="20">
        <v>11184262167</v>
      </c>
      <c r="N79" s="20"/>
      <c r="O79" s="20"/>
      <c r="P79" s="20"/>
      <c r="Q79" s="20"/>
      <c r="R79" s="20"/>
      <c r="S79" s="20"/>
      <c r="T79" s="20"/>
      <c r="U79" s="20"/>
      <c r="V79" s="20">
        <v>23315086188</v>
      </c>
      <c r="W79" s="20">
        <v>22392848216</v>
      </c>
      <c r="X79" s="20"/>
      <c r="Y79" s="19"/>
      <c r="Z79" s="22">
        <v>43898630365</v>
      </c>
    </row>
    <row r="80" spans="1:26" ht="13.5" hidden="1">
      <c r="A80" s="38" t="s">
        <v>95</v>
      </c>
      <c r="B80" s="18">
        <v>8015318165</v>
      </c>
      <c r="C80" s="18"/>
      <c r="D80" s="19">
        <v>16377751215</v>
      </c>
      <c r="E80" s="20">
        <v>16377751215</v>
      </c>
      <c r="F80" s="20">
        <v>1257488592</v>
      </c>
      <c r="G80" s="20">
        <v>1572512497</v>
      </c>
      <c r="H80" s="20">
        <v>1905872468</v>
      </c>
      <c r="I80" s="20">
        <v>4735873557</v>
      </c>
      <c r="J80" s="20">
        <v>1584928215</v>
      </c>
      <c r="K80" s="20">
        <v>1699132117</v>
      </c>
      <c r="L80" s="20">
        <v>1325022258</v>
      </c>
      <c r="M80" s="20">
        <v>4609082590</v>
      </c>
      <c r="N80" s="20"/>
      <c r="O80" s="20"/>
      <c r="P80" s="20"/>
      <c r="Q80" s="20"/>
      <c r="R80" s="20"/>
      <c r="S80" s="20"/>
      <c r="T80" s="20"/>
      <c r="U80" s="20"/>
      <c r="V80" s="20">
        <v>9344956147</v>
      </c>
      <c r="W80" s="20">
        <v>8381141323</v>
      </c>
      <c r="X80" s="20"/>
      <c r="Y80" s="19"/>
      <c r="Z80" s="22">
        <v>16377751215</v>
      </c>
    </row>
    <row r="81" spans="1:26" ht="13.5" hidden="1">
      <c r="A81" s="38" t="s">
        <v>96</v>
      </c>
      <c r="B81" s="18">
        <v>2313481908</v>
      </c>
      <c r="C81" s="18"/>
      <c r="D81" s="19">
        <v>6612657859</v>
      </c>
      <c r="E81" s="20">
        <v>6612657859</v>
      </c>
      <c r="F81" s="20">
        <v>163354206</v>
      </c>
      <c r="G81" s="20">
        <v>238582274</v>
      </c>
      <c r="H81" s="20">
        <v>428666970</v>
      </c>
      <c r="I81" s="20">
        <v>830603450</v>
      </c>
      <c r="J81" s="20">
        <v>222407048</v>
      </c>
      <c r="K81" s="20">
        <v>247215680</v>
      </c>
      <c r="L81" s="20">
        <v>197919078</v>
      </c>
      <c r="M81" s="20">
        <v>667541806</v>
      </c>
      <c r="N81" s="20"/>
      <c r="O81" s="20"/>
      <c r="P81" s="20"/>
      <c r="Q81" s="20"/>
      <c r="R81" s="20"/>
      <c r="S81" s="20"/>
      <c r="T81" s="20"/>
      <c r="U81" s="20"/>
      <c r="V81" s="20">
        <v>1498145256</v>
      </c>
      <c r="W81" s="20">
        <v>3353634062</v>
      </c>
      <c r="X81" s="20"/>
      <c r="Y81" s="19"/>
      <c r="Z81" s="22">
        <v>6612657859</v>
      </c>
    </row>
    <row r="82" spans="1:26" ht="13.5" hidden="1">
      <c r="A82" s="38" t="s">
        <v>97</v>
      </c>
      <c r="B82" s="18">
        <v>2764780725</v>
      </c>
      <c r="C82" s="18"/>
      <c r="D82" s="19">
        <v>4705743109</v>
      </c>
      <c r="E82" s="20">
        <v>4705743109</v>
      </c>
      <c r="F82" s="20">
        <v>385862358</v>
      </c>
      <c r="G82" s="20">
        <v>412710006</v>
      </c>
      <c r="H82" s="20">
        <v>318577111</v>
      </c>
      <c r="I82" s="20">
        <v>1117149475</v>
      </c>
      <c r="J82" s="20">
        <v>398724680</v>
      </c>
      <c r="K82" s="20">
        <v>407831866</v>
      </c>
      <c r="L82" s="20">
        <v>341518063</v>
      </c>
      <c r="M82" s="20">
        <v>1148074609</v>
      </c>
      <c r="N82" s="20"/>
      <c r="O82" s="20"/>
      <c r="P82" s="20"/>
      <c r="Q82" s="20"/>
      <c r="R82" s="20"/>
      <c r="S82" s="20"/>
      <c r="T82" s="20"/>
      <c r="U82" s="20"/>
      <c r="V82" s="20">
        <v>2265224084</v>
      </c>
      <c r="W82" s="20">
        <v>2364268680</v>
      </c>
      <c r="X82" s="20"/>
      <c r="Y82" s="19"/>
      <c r="Z82" s="22">
        <v>4705743109</v>
      </c>
    </row>
    <row r="83" spans="1:26" ht="13.5" hidden="1">
      <c r="A83" s="38" t="s">
        <v>98</v>
      </c>
      <c r="B83" s="18">
        <v>32844793637</v>
      </c>
      <c r="C83" s="18"/>
      <c r="D83" s="19">
        <v>493589224</v>
      </c>
      <c r="E83" s="20">
        <v>493589224</v>
      </c>
      <c r="F83" s="20">
        <v>-28991821</v>
      </c>
      <c r="G83" s="20">
        <v>193348876</v>
      </c>
      <c r="H83" s="20">
        <v>100517335</v>
      </c>
      <c r="I83" s="20">
        <v>264874390</v>
      </c>
      <c r="J83" s="20">
        <v>15931868</v>
      </c>
      <c r="K83" s="20">
        <v>94479231</v>
      </c>
      <c r="L83" s="20">
        <v>71296746</v>
      </c>
      <c r="M83" s="20">
        <v>181707845</v>
      </c>
      <c r="N83" s="20"/>
      <c r="O83" s="20"/>
      <c r="P83" s="20"/>
      <c r="Q83" s="20"/>
      <c r="R83" s="20"/>
      <c r="S83" s="20"/>
      <c r="T83" s="20"/>
      <c r="U83" s="20"/>
      <c r="V83" s="20">
        <v>446582235</v>
      </c>
      <c r="W83" s="20">
        <v>245414602</v>
      </c>
      <c r="X83" s="20"/>
      <c r="Y83" s="19"/>
      <c r="Z83" s="22">
        <v>493589224</v>
      </c>
    </row>
    <row r="84" spans="1:26" ht="13.5" hidden="1">
      <c r="A84" s="39" t="s">
        <v>99</v>
      </c>
      <c r="B84" s="27">
        <v>449052512</v>
      </c>
      <c r="C84" s="27"/>
      <c r="D84" s="28">
        <v>1408170571</v>
      </c>
      <c r="E84" s="29">
        <v>1408170571</v>
      </c>
      <c r="F84" s="29">
        <v>46106181</v>
      </c>
      <c r="G84" s="29">
        <v>49120622</v>
      </c>
      <c r="H84" s="29">
        <v>125492912</v>
      </c>
      <c r="I84" s="29">
        <v>220719715</v>
      </c>
      <c r="J84" s="29">
        <v>108212099</v>
      </c>
      <c r="K84" s="29">
        <v>130732465</v>
      </c>
      <c r="L84" s="29">
        <v>135753263</v>
      </c>
      <c r="M84" s="29">
        <v>374697827</v>
      </c>
      <c r="N84" s="29"/>
      <c r="O84" s="29"/>
      <c r="P84" s="29"/>
      <c r="Q84" s="29"/>
      <c r="R84" s="29"/>
      <c r="S84" s="29"/>
      <c r="T84" s="29"/>
      <c r="U84" s="29"/>
      <c r="V84" s="29">
        <v>595417542</v>
      </c>
      <c r="W84" s="29">
        <v>698921520</v>
      </c>
      <c r="X84" s="29"/>
      <c r="Y84" s="28"/>
      <c r="Z84" s="30">
        <v>1408170571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126096047</v>
      </c>
      <c r="C5" s="18">
        <v>0</v>
      </c>
      <c r="D5" s="58">
        <v>185386000</v>
      </c>
      <c r="E5" s="59">
        <v>185386000</v>
      </c>
      <c r="F5" s="59">
        <v>14930641</v>
      </c>
      <c r="G5" s="59">
        <v>15179826</v>
      </c>
      <c r="H5" s="59">
        <v>15079312</v>
      </c>
      <c r="I5" s="59">
        <v>45189779</v>
      </c>
      <c r="J5" s="59">
        <v>14656183</v>
      </c>
      <c r="K5" s="59">
        <v>14700881</v>
      </c>
      <c r="L5" s="59">
        <v>15075363</v>
      </c>
      <c r="M5" s="59">
        <v>44432427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89622206</v>
      </c>
      <c r="W5" s="59">
        <v>92692884</v>
      </c>
      <c r="X5" s="59">
        <v>-3070678</v>
      </c>
      <c r="Y5" s="60">
        <v>-3.31</v>
      </c>
      <c r="Z5" s="61">
        <v>185386000</v>
      </c>
    </row>
    <row r="6" spans="1:26" ht="13.5">
      <c r="A6" s="57" t="s">
        <v>32</v>
      </c>
      <c r="B6" s="18">
        <v>631120947</v>
      </c>
      <c r="C6" s="18">
        <v>0</v>
      </c>
      <c r="D6" s="58">
        <v>655291000</v>
      </c>
      <c r="E6" s="59">
        <v>655291000</v>
      </c>
      <c r="F6" s="59">
        <v>58248568</v>
      </c>
      <c r="G6" s="59">
        <v>59733506</v>
      </c>
      <c r="H6" s="59">
        <v>60069149</v>
      </c>
      <c r="I6" s="59">
        <v>178051223</v>
      </c>
      <c r="J6" s="59">
        <v>63282128</v>
      </c>
      <c r="K6" s="59">
        <v>71334427</v>
      </c>
      <c r="L6" s="59">
        <v>61800136</v>
      </c>
      <c r="M6" s="59">
        <v>196416691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374467914</v>
      </c>
      <c r="W6" s="59">
        <v>327645600</v>
      </c>
      <c r="X6" s="59">
        <v>46822314</v>
      </c>
      <c r="Y6" s="60">
        <v>14.29</v>
      </c>
      <c r="Z6" s="61">
        <v>655291000</v>
      </c>
    </row>
    <row r="7" spans="1:26" ht="13.5">
      <c r="A7" s="57" t="s">
        <v>33</v>
      </c>
      <c r="B7" s="18">
        <v>14652376</v>
      </c>
      <c r="C7" s="18">
        <v>0</v>
      </c>
      <c r="D7" s="58">
        <v>6500000</v>
      </c>
      <c r="E7" s="59">
        <v>6500000</v>
      </c>
      <c r="F7" s="59">
        <v>674722</v>
      </c>
      <c r="G7" s="59">
        <v>139006</v>
      </c>
      <c r="H7" s="59">
        <v>94087</v>
      </c>
      <c r="I7" s="59">
        <v>907815</v>
      </c>
      <c r="J7" s="59">
        <v>692628</v>
      </c>
      <c r="K7" s="59">
        <v>689012</v>
      </c>
      <c r="L7" s="59">
        <v>2145798</v>
      </c>
      <c r="M7" s="59">
        <v>3527438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4435253</v>
      </c>
      <c r="W7" s="59">
        <v>3250002</v>
      </c>
      <c r="X7" s="59">
        <v>1185251</v>
      </c>
      <c r="Y7" s="60">
        <v>36.47</v>
      </c>
      <c r="Z7" s="61">
        <v>6500000</v>
      </c>
    </row>
    <row r="8" spans="1:26" ht="13.5">
      <c r="A8" s="57" t="s">
        <v>34</v>
      </c>
      <c r="B8" s="18">
        <v>266400707</v>
      </c>
      <c r="C8" s="18">
        <v>0</v>
      </c>
      <c r="D8" s="58">
        <v>227399000</v>
      </c>
      <c r="E8" s="59">
        <v>227399000</v>
      </c>
      <c r="F8" s="59">
        <v>78447000</v>
      </c>
      <c r="G8" s="59">
        <v>6495000</v>
      </c>
      <c r="H8" s="59">
        <v>29317000</v>
      </c>
      <c r="I8" s="59">
        <v>114259000</v>
      </c>
      <c r="J8" s="59">
        <v>0</v>
      </c>
      <c r="K8" s="59">
        <v>0</v>
      </c>
      <c r="L8" s="59">
        <v>61017000</v>
      </c>
      <c r="M8" s="59">
        <v>61017000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175276000</v>
      </c>
      <c r="W8" s="59">
        <v>151599334</v>
      </c>
      <c r="X8" s="59">
        <v>23676666</v>
      </c>
      <c r="Y8" s="60">
        <v>15.62</v>
      </c>
      <c r="Z8" s="61">
        <v>227399000</v>
      </c>
    </row>
    <row r="9" spans="1:26" ht="13.5">
      <c r="A9" s="57" t="s">
        <v>35</v>
      </c>
      <c r="B9" s="18">
        <v>146353504</v>
      </c>
      <c r="C9" s="18">
        <v>0</v>
      </c>
      <c r="D9" s="58">
        <v>128803400</v>
      </c>
      <c r="E9" s="59">
        <v>128803400</v>
      </c>
      <c r="F9" s="59">
        <v>12312276</v>
      </c>
      <c r="G9" s="59">
        <v>13911480</v>
      </c>
      <c r="H9" s="59">
        <v>3861240</v>
      </c>
      <c r="I9" s="59">
        <v>30084996</v>
      </c>
      <c r="J9" s="59">
        <v>14336177</v>
      </c>
      <c r="K9" s="59">
        <v>13321721</v>
      </c>
      <c r="L9" s="59">
        <v>21237217</v>
      </c>
      <c r="M9" s="59">
        <v>48895115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78980111</v>
      </c>
      <c r="W9" s="59">
        <v>64401318</v>
      </c>
      <c r="X9" s="59">
        <v>14578793</v>
      </c>
      <c r="Y9" s="60">
        <v>22.64</v>
      </c>
      <c r="Z9" s="61">
        <v>128803400</v>
      </c>
    </row>
    <row r="10" spans="1:26" ht="25.5">
      <c r="A10" s="62" t="s">
        <v>86</v>
      </c>
      <c r="B10" s="63">
        <f>SUM(B5:B9)</f>
        <v>1184623581</v>
      </c>
      <c r="C10" s="63">
        <f>SUM(C5:C9)</f>
        <v>0</v>
      </c>
      <c r="D10" s="64">
        <f aca="true" t="shared" si="0" ref="D10:Z10">SUM(D5:D9)</f>
        <v>1203379400</v>
      </c>
      <c r="E10" s="65">
        <f t="shared" si="0"/>
        <v>1203379400</v>
      </c>
      <c r="F10" s="65">
        <f t="shared" si="0"/>
        <v>164613207</v>
      </c>
      <c r="G10" s="65">
        <f t="shared" si="0"/>
        <v>95458818</v>
      </c>
      <c r="H10" s="65">
        <f t="shared" si="0"/>
        <v>108420788</v>
      </c>
      <c r="I10" s="65">
        <f t="shared" si="0"/>
        <v>368492813</v>
      </c>
      <c r="J10" s="65">
        <f t="shared" si="0"/>
        <v>92967116</v>
      </c>
      <c r="K10" s="65">
        <f t="shared" si="0"/>
        <v>100046041</v>
      </c>
      <c r="L10" s="65">
        <f t="shared" si="0"/>
        <v>161275514</v>
      </c>
      <c r="M10" s="65">
        <f t="shared" si="0"/>
        <v>354288671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722781484</v>
      </c>
      <c r="W10" s="65">
        <f t="shared" si="0"/>
        <v>639589138</v>
      </c>
      <c r="X10" s="65">
        <f t="shared" si="0"/>
        <v>83192346</v>
      </c>
      <c r="Y10" s="66">
        <f>+IF(W10&lt;&gt;0,(X10/W10)*100,0)</f>
        <v>13.00715428972779</v>
      </c>
      <c r="Z10" s="67">
        <f t="shared" si="0"/>
        <v>1203379400</v>
      </c>
    </row>
    <row r="11" spans="1:26" ht="13.5">
      <c r="A11" s="57" t="s">
        <v>36</v>
      </c>
      <c r="B11" s="18">
        <v>327449987</v>
      </c>
      <c r="C11" s="18">
        <v>0</v>
      </c>
      <c r="D11" s="58">
        <v>380433027</v>
      </c>
      <c r="E11" s="59">
        <v>380433027</v>
      </c>
      <c r="F11" s="59">
        <v>24252740</v>
      </c>
      <c r="G11" s="59">
        <v>27620686</v>
      </c>
      <c r="H11" s="59">
        <v>25332047</v>
      </c>
      <c r="I11" s="59">
        <v>77205473</v>
      </c>
      <c r="J11" s="59">
        <v>26827781</v>
      </c>
      <c r="K11" s="59">
        <v>25626046</v>
      </c>
      <c r="L11" s="59">
        <v>27904754</v>
      </c>
      <c r="M11" s="59">
        <v>80358581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157564054</v>
      </c>
      <c r="W11" s="59">
        <v>190216488</v>
      </c>
      <c r="X11" s="59">
        <v>-32652434</v>
      </c>
      <c r="Y11" s="60">
        <v>-17.17</v>
      </c>
      <c r="Z11" s="61">
        <v>380433027</v>
      </c>
    </row>
    <row r="12" spans="1:26" ht="13.5">
      <c r="A12" s="57" t="s">
        <v>37</v>
      </c>
      <c r="B12" s="18">
        <v>21053410</v>
      </c>
      <c r="C12" s="18">
        <v>0</v>
      </c>
      <c r="D12" s="58">
        <v>23361000</v>
      </c>
      <c r="E12" s="59">
        <v>23361000</v>
      </c>
      <c r="F12" s="59">
        <v>1830166</v>
      </c>
      <c r="G12" s="59">
        <v>1920815</v>
      </c>
      <c r="H12" s="59">
        <v>1913069</v>
      </c>
      <c r="I12" s="59">
        <v>5664050</v>
      </c>
      <c r="J12" s="59">
        <v>1913069</v>
      </c>
      <c r="K12" s="59">
        <v>2817315</v>
      </c>
      <c r="L12" s="59">
        <v>1701992</v>
      </c>
      <c r="M12" s="59">
        <v>6432376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12096426</v>
      </c>
      <c r="W12" s="59">
        <v>11680464</v>
      </c>
      <c r="X12" s="59">
        <v>415962</v>
      </c>
      <c r="Y12" s="60">
        <v>3.56</v>
      </c>
      <c r="Z12" s="61">
        <v>23361000</v>
      </c>
    </row>
    <row r="13" spans="1:26" ht="13.5">
      <c r="A13" s="57" t="s">
        <v>87</v>
      </c>
      <c r="B13" s="18">
        <v>118941741</v>
      </c>
      <c r="C13" s="18">
        <v>0</v>
      </c>
      <c r="D13" s="58">
        <v>28360780</v>
      </c>
      <c r="E13" s="59">
        <v>28360780</v>
      </c>
      <c r="F13" s="59">
        <v>0</v>
      </c>
      <c r="G13" s="59">
        <v>2363423</v>
      </c>
      <c r="H13" s="59">
        <v>2363423</v>
      </c>
      <c r="I13" s="59">
        <v>4726846</v>
      </c>
      <c r="J13" s="59">
        <v>2363423</v>
      </c>
      <c r="K13" s="59">
        <v>2363423</v>
      </c>
      <c r="L13" s="59">
        <v>41295885</v>
      </c>
      <c r="M13" s="59">
        <v>46022731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50749577</v>
      </c>
      <c r="W13" s="59">
        <v>14180538</v>
      </c>
      <c r="X13" s="59">
        <v>36569039</v>
      </c>
      <c r="Y13" s="60">
        <v>257.88</v>
      </c>
      <c r="Z13" s="61">
        <v>28360780</v>
      </c>
    </row>
    <row r="14" spans="1:26" ht="13.5">
      <c r="A14" s="57" t="s">
        <v>38</v>
      </c>
      <c r="B14" s="18">
        <v>31643222</v>
      </c>
      <c r="C14" s="18">
        <v>0</v>
      </c>
      <c r="D14" s="58">
        <v>22600000</v>
      </c>
      <c r="E14" s="59">
        <v>22600000</v>
      </c>
      <c r="F14" s="59">
        <v>0</v>
      </c>
      <c r="G14" s="59">
        <v>1688615</v>
      </c>
      <c r="H14" s="59">
        <v>3862591</v>
      </c>
      <c r="I14" s="59">
        <v>5551206</v>
      </c>
      <c r="J14" s="59">
        <v>2146376</v>
      </c>
      <c r="K14" s="59">
        <v>2858734</v>
      </c>
      <c r="L14" s="59">
        <v>6115381</v>
      </c>
      <c r="M14" s="59">
        <v>11120491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16671697</v>
      </c>
      <c r="W14" s="59">
        <v>11299998</v>
      </c>
      <c r="X14" s="59">
        <v>5371699</v>
      </c>
      <c r="Y14" s="60">
        <v>47.54</v>
      </c>
      <c r="Z14" s="61">
        <v>22600000</v>
      </c>
    </row>
    <row r="15" spans="1:26" ht="13.5">
      <c r="A15" s="57" t="s">
        <v>39</v>
      </c>
      <c r="B15" s="18">
        <v>426708983</v>
      </c>
      <c r="C15" s="18">
        <v>0</v>
      </c>
      <c r="D15" s="58">
        <v>474166464</v>
      </c>
      <c r="E15" s="59">
        <v>474166464</v>
      </c>
      <c r="F15" s="59">
        <v>260887</v>
      </c>
      <c r="G15" s="59">
        <v>60721305</v>
      </c>
      <c r="H15" s="59">
        <v>74612931</v>
      </c>
      <c r="I15" s="59">
        <v>135595123</v>
      </c>
      <c r="J15" s="59">
        <v>40154884</v>
      </c>
      <c r="K15" s="59">
        <v>39771067</v>
      </c>
      <c r="L15" s="59">
        <v>53982305</v>
      </c>
      <c r="M15" s="59">
        <v>133908256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269503379</v>
      </c>
      <c r="W15" s="59">
        <v>251082734</v>
      </c>
      <c r="X15" s="59">
        <v>18420645</v>
      </c>
      <c r="Y15" s="60">
        <v>7.34</v>
      </c>
      <c r="Z15" s="61">
        <v>474166464</v>
      </c>
    </row>
    <row r="16" spans="1:26" ht="13.5">
      <c r="A16" s="68" t="s">
        <v>40</v>
      </c>
      <c r="B16" s="18">
        <v>6607705</v>
      </c>
      <c r="C16" s="18">
        <v>0</v>
      </c>
      <c r="D16" s="58">
        <v>1465000</v>
      </c>
      <c r="E16" s="59">
        <v>1465000</v>
      </c>
      <c r="F16" s="59">
        <v>497151</v>
      </c>
      <c r="G16" s="59">
        <v>0</v>
      </c>
      <c r="H16" s="59">
        <v>512722</v>
      </c>
      <c r="I16" s="59">
        <v>1009873</v>
      </c>
      <c r="J16" s="59">
        <v>748260</v>
      </c>
      <c r="K16" s="59">
        <v>0</v>
      </c>
      <c r="L16" s="59">
        <v>1720805</v>
      </c>
      <c r="M16" s="59">
        <v>2469065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3478938</v>
      </c>
      <c r="W16" s="59">
        <v>732360</v>
      </c>
      <c r="X16" s="59">
        <v>2746578</v>
      </c>
      <c r="Y16" s="60">
        <v>375.03</v>
      </c>
      <c r="Z16" s="61">
        <v>1465000</v>
      </c>
    </row>
    <row r="17" spans="1:26" ht="13.5">
      <c r="A17" s="57" t="s">
        <v>41</v>
      </c>
      <c r="B17" s="18">
        <v>565318452</v>
      </c>
      <c r="C17" s="18">
        <v>0</v>
      </c>
      <c r="D17" s="58">
        <v>456802811</v>
      </c>
      <c r="E17" s="59">
        <v>456802811</v>
      </c>
      <c r="F17" s="59">
        <v>1269234</v>
      </c>
      <c r="G17" s="59">
        <v>25887617</v>
      </c>
      <c r="H17" s="59">
        <v>32365275</v>
      </c>
      <c r="I17" s="59">
        <v>59522126</v>
      </c>
      <c r="J17" s="59">
        <v>35395901</v>
      </c>
      <c r="K17" s="59">
        <v>30886425</v>
      </c>
      <c r="L17" s="59">
        <v>37324828</v>
      </c>
      <c r="M17" s="59">
        <v>103607154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163129280</v>
      </c>
      <c r="W17" s="59">
        <v>227902097</v>
      </c>
      <c r="X17" s="59">
        <v>-64772817</v>
      </c>
      <c r="Y17" s="60">
        <v>-28.42</v>
      </c>
      <c r="Z17" s="61">
        <v>456802811</v>
      </c>
    </row>
    <row r="18" spans="1:26" ht="13.5">
      <c r="A18" s="69" t="s">
        <v>42</v>
      </c>
      <c r="B18" s="70">
        <f>SUM(B11:B17)</f>
        <v>1497723500</v>
      </c>
      <c r="C18" s="70">
        <f>SUM(C11:C17)</f>
        <v>0</v>
      </c>
      <c r="D18" s="71">
        <f aca="true" t="shared" si="1" ref="D18:Z18">SUM(D11:D17)</f>
        <v>1387189082</v>
      </c>
      <c r="E18" s="72">
        <f t="shared" si="1"/>
        <v>1387189082</v>
      </c>
      <c r="F18" s="72">
        <f t="shared" si="1"/>
        <v>28110178</v>
      </c>
      <c r="G18" s="72">
        <f t="shared" si="1"/>
        <v>120202461</v>
      </c>
      <c r="H18" s="72">
        <f t="shared" si="1"/>
        <v>140962058</v>
      </c>
      <c r="I18" s="72">
        <f t="shared" si="1"/>
        <v>289274697</v>
      </c>
      <c r="J18" s="72">
        <f t="shared" si="1"/>
        <v>109549694</v>
      </c>
      <c r="K18" s="72">
        <f t="shared" si="1"/>
        <v>104323010</v>
      </c>
      <c r="L18" s="72">
        <f t="shared" si="1"/>
        <v>170045950</v>
      </c>
      <c r="M18" s="72">
        <f t="shared" si="1"/>
        <v>383918654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673193351</v>
      </c>
      <c r="W18" s="72">
        <f t="shared" si="1"/>
        <v>707094679</v>
      </c>
      <c r="X18" s="72">
        <f t="shared" si="1"/>
        <v>-33901328</v>
      </c>
      <c r="Y18" s="66">
        <f>+IF(W18&lt;&gt;0,(X18/W18)*100,0)</f>
        <v>-4.794453841449427</v>
      </c>
      <c r="Z18" s="73">
        <f t="shared" si="1"/>
        <v>1387189082</v>
      </c>
    </row>
    <row r="19" spans="1:26" ht="13.5">
      <c r="A19" s="69" t="s">
        <v>43</v>
      </c>
      <c r="B19" s="74">
        <f>+B10-B18</f>
        <v>-313099919</v>
      </c>
      <c r="C19" s="74">
        <f>+C10-C18</f>
        <v>0</v>
      </c>
      <c r="D19" s="75">
        <f aca="true" t="shared" si="2" ref="D19:Z19">+D10-D18</f>
        <v>-183809682</v>
      </c>
      <c r="E19" s="76">
        <f t="shared" si="2"/>
        <v>-183809682</v>
      </c>
      <c r="F19" s="76">
        <f t="shared" si="2"/>
        <v>136503029</v>
      </c>
      <c r="G19" s="76">
        <f t="shared" si="2"/>
        <v>-24743643</v>
      </c>
      <c r="H19" s="76">
        <f t="shared" si="2"/>
        <v>-32541270</v>
      </c>
      <c r="I19" s="76">
        <f t="shared" si="2"/>
        <v>79218116</v>
      </c>
      <c r="J19" s="76">
        <f t="shared" si="2"/>
        <v>-16582578</v>
      </c>
      <c r="K19" s="76">
        <f t="shared" si="2"/>
        <v>-4276969</v>
      </c>
      <c r="L19" s="76">
        <f t="shared" si="2"/>
        <v>-8770436</v>
      </c>
      <c r="M19" s="76">
        <f t="shared" si="2"/>
        <v>-29629983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49588133</v>
      </c>
      <c r="W19" s="76">
        <f>IF(E10=E18,0,W10-W18)</f>
        <v>-67505541</v>
      </c>
      <c r="X19" s="76">
        <f t="shared" si="2"/>
        <v>117093674</v>
      </c>
      <c r="Y19" s="77">
        <f>+IF(W19&lt;&gt;0,(X19/W19)*100,0)</f>
        <v>-173.45787066575764</v>
      </c>
      <c r="Z19" s="78">
        <f t="shared" si="2"/>
        <v>-183809682</v>
      </c>
    </row>
    <row r="20" spans="1:26" ht="13.5">
      <c r="A20" s="57" t="s">
        <v>44</v>
      </c>
      <c r="B20" s="18">
        <v>106135292</v>
      </c>
      <c r="C20" s="18">
        <v>0</v>
      </c>
      <c r="D20" s="58">
        <v>202838000</v>
      </c>
      <c r="E20" s="59">
        <v>202838000</v>
      </c>
      <c r="F20" s="59">
        <v>0</v>
      </c>
      <c r="G20" s="59">
        <v>20000000</v>
      </c>
      <c r="H20" s="59">
        <v>4968190</v>
      </c>
      <c r="I20" s="59">
        <v>24968190</v>
      </c>
      <c r="J20" s="59">
        <v>15185854</v>
      </c>
      <c r="K20" s="59">
        <v>30223000</v>
      </c>
      <c r="L20" s="59">
        <v>3500000</v>
      </c>
      <c r="M20" s="59">
        <v>48908854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73877044</v>
      </c>
      <c r="W20" s="59">
        <v>135225334</v>
      </c>
      <c r="X20" s="59">
        <v>-61348290</v>
      </c>
      <c r="Y20" s="60">
        <v>-45.37</v>
      </c>
      <c r="Z20" s="61">
        <v>202838000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-206964627</v>
      </c>
      <c r="C22" s="85">
        <f>SUM(C19:C21)</f>
        <v>0</v>
      </c>
      <c r="D22" s="86">
        <f aca="true" t="shared" si="3" ref="D22:Z22">SUM(D19:D21)</f>
        <v>19028318</v>
      </c>
      <c r="E22" s="87">
        <f t="shared" si="3"/>
        <v>19028318</v>
      </c>
      <c r="F22" s="87">
        <f t="shared" si="3"/>
        <v>136503029</v>
      </c>
      <c r="G22" s="87">
        <f t="shared" si="3"/>
        <v>-4743643</v>
      </c>
      <c r="H22" s="87">
        <f t="shared" si="3"/>
        <v>-27573080</v>
      </c>
      <c r="I22" s="87">
        <f t="shared" si="3"/>
        <v>104186306</v>
      </c>
      <c r="J22" s="87">
        <f t="shared" si="3"/>
        <v>-1396724</v>
      </c>
      <c r="K22" s="87">
        <f t="shared" si="3"/>
        <v>25946031</v>
      </c>
      <c r="L22" s="87">
        <f t="shared" si="3"/>
        <v>-5270436</v>
      </c>
      <c r="M22" s="87">
        <f t="shared" si="3"/>
        <v>19278871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123465177</v>
      </c>
      <c r="W22" s="87">
        <f t="shared" si="3"/>
        <v>67719793</v>
      </c>
      <c r="X22" s="87">
        <f t="shared" si="3"/>
        <v>55745384</v>
      </c>
      <c r="Y22" s="88">
        <f>+IF(W22&lt;&gt;0,(X22/W22)*100,0)</f>
        <v>82.31771175083185</v>
      </c>
      <c r="Z22" s="89">
        <f t="shared" si="3"/>
        <v>19028318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-206964627</v>
      </c>
      <c r="C24" s="74">
        <f>SUM(C22:C23)</f>
        <v>0</v>
      </c>
      <c r="D24" s="75">
        <f aca="true" t="shared" si="4" ref="D24:Z24">SUM(D22:D23)</f>
        <v>19028318</v>
      </c>
      <c r="E24" s="76">
        <f t="shared" si="4"/>
        <v>19028318</v>
      </c>
      <c r="F24" s="76">
        <f t="shared" si="4"/>
        <v>136503029</v>
      </c>
      <c r="G24" s="76">
        <f t="shared" si="4"/>
        <v>-4743643</v>
      </c>
      <c r="H24" s="76">
        <f t="shared" si="4"/>
        <v>-27573080</v>
      </c>
      <c r="I24" s="76">
        <f t="shared" si="4"/>
        <v>104186306</v>
      </c>
      <c r="J24" s="76">
        <f t="shared" si="4"/>
        <v>-1396724</v>
      </c>
      <c r="K24" s="76">
        <f t="shared" si="4"/>
        <v>25946031</v>
      </c>
      <c r="L24" s="76">
        <f t="shared" si="4"/>
        <v>-5270436</v>
      </c>
      <c r="M24" s="76">
        <f t="shared" si="4"/>
        <v>19278871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123465177</v>
      </c>
      <c r="W24" s="76">
        <f t="shared" si="4"/>
        <v>67719793</v>
      </c>
      <c r="X24" s="76">
        <f t="shared" si="4"/>
        <v>55745384</v>
      </c>
      <c r="Y24" s="77">
        <f>+IF(W24&lt;&gt;0,(X24/W24)*100,0)</f>
        <v>82.31771175083185</v>
      </c>
      <c r="Z24" s="78">
        <f t="shared" si="4"/>
        <v>19028318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198087599</v>
      </c>
      <c r="C27" s="21">
        <v>0</v>
      </c>
      <c r="D27" s="98">
        <v>255431619</v>
      </c>
      <c r="E27" s="99">
        <v>255431619</v>
      </c>
      <c r="F27" s="99">
        <v>11621472</v>
      </c>
      <c r="G27" s="99">
        <v>14889515</v>
      </c>
      <c r="H27" s="99">
        <v>4968189</v>
      </c>
      <c r="I27" s="99">
        <v>31479176</v>
      </c>
      <c r="J27" s="99">
        <v>15185854</v>
      </c>
      <c r="K27" s="99">
        <v>14448670</v>
      </c>
      <c r="L27" s="99">
        <v>11917124</v>
      </c>
      <c r="M27" s="99">
        <v>41551648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73030824</v>
      </c>
      <c r="W27" s="99">
        <v>127715810</v>
      </c>
      <c r="X27" s="99">
        <v>-54684986</v>
      </c>
      <c r="Y27" s="100">
        <v>-42.82</v>
      </c>
      <c r="Z27" s="101">
        <v>255431619</v>
      </c>
    </row>
    <row r="28" spans="1:26" ht="13.5">
      <c r="A28" s="102" t="s">
        <v>44</v>
      </c>
      <c r="B28" s="18">
        <v>196016685</v>
      </c>
      <c r="C28" s="18">
        <v>0</v>
      </c>
      <c r="D28" s="58">
        <v>251971619</v>
      </c>
      <c r="E28" s="59">
        <v>251971619</v>
      </c>
      <c r="F28" s="59">
        <v>11621472</v>
      </c>
      <c r="G28" s="59">
        <v>14889515</v>
      </c>
      <c r="H28" s="59">
        <v>4968189</v>
      </c>
      <c r="I28" s="59">
        <v>31479176</v>
      </c>
      <c r="J28" s="59">
        <v>15185854</v>
      </c>
      <c r="K28" s="59">
        <v>14448670</v>
      </c>
      <c r="L28" s="59">
        <v>11887124</v>
      </c>
      <c r="M28" s="59">
        <v>41521648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73000824</v>
      </c>
      <c r="W28" s="59">
        <v>125985810</v>
      </c>
      <c r="X28" s="59">
        <v>-52984986</v>
      </c>
      <c r="Y28" s="60">
        <v>-42.06</v>
      </c>
      <c r="Z28" s="61">
        <v>251971619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1991535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79380</v>
      </c>
      <c r="C31" s="18">
        <v>0</v>
      </c>
      <c r="D31" s="58">
        <v>3460000</v>
      </c>
      <c r="E31" s="59">
        <v>3460000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30000</v>
      </c>
      <c r="M31" s="59">
        <v>30000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30000</v>
      </c>
      <c r="W31" s="59">
        <v>1730000</v>
      </c>
      <c r="X31" s="59">
        <v>-1700000</v>
      </c>
      <c r="Y31" s="60">
        <v>-98.27</v>
      </c>
      <c r="Z31" s="61">
        <v>3460000</v>
      </c>
    </row>
    <row r="32" spans="1:26" ht="13.5">
      <c r="A32" s="69" t="s">
        <v>50</v>
      </c>
      <c r="B32" s="21">
        <f>SUM(B28:B31)</f>
        <v>198087600</v>
      </c>
      <c r="C32" s="21">
        <f>SUM(C28:C31)</f>
        <v>0</v>
      </c>
      <c r="D32" s="98">
        <f aca="true" t="shared" si="5" ref="D32:Z32">SUM(D28:D31)</f>
        <v>255431619</v>
      </c>
      <c r="E32" s="99">
        <f t="shared" si="5"/>
        <v>255431619</v>
      </c>
      <c r="F32" s="99">
        <f t="shared" si="5"/>
        <v>11621472</v>
      </c>
      <c r="G32" s="99">
        <f t="shared" si="5"/>
        <v>14889515</v>
      </c>
      <c r="H32" s="99">
        <f t="shared" si="5"/>
        <v>4968189</v>
      </c>
      <c r="I32" s="99">
        <f t="shared" si="5"/>
        <v>31479176</v>
      </c>
      <c r="J32" s="99">
        <f t="shared" si="5"/>
        <v>15185854</v>
      </c>
      <c r="K32" s="99">
        <f t="shared" si="5"/>
        <v>14448670</v>
      </c>
      <c r="L32" s="99">
        <f t="shared" si="5"/>
        <v>11917124</v>
      </c>
      <c r="M32" s="99">
        <f t="shared" si="5"/>
        <v>41551648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73030824</v>
      </c>
      <c r="W32" s="99">
        <f t="shared" si="5"/>
        <v>127715810</v>
      </c>
      <c r="X32" s="99">
        <f t="shared" si="5"/>
        <v>-54684986</v>
      </c>
      <c r="Y32" s="100">
        <f>+IF(W32&lt;&gt;0,(X32/W32)*100,0)</f>
        <v>-42.817710665578524</v>
      </c>
      <c r="Z32" s="101">
        <f t="shared" si="5"/>
        <v>255431619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303922446</v>
      </c>
      <c r="C35" s="18">
        <v>0</v>
      </c>
      <c r="D35" s="58">
        <v>302275463</v>
      </c>
      <c r="E35" s="59">
        <v>302275463</v>
      </c>
      <c r="F35" s="59">
        <v>479556559</v>
      </c>
      <c r="G35" s="59">
        <v>330557311</v>
      </c>
      <c r="H35" s="59">
        <v>355714291</v>
      </c>
      <c r="I35" s="59">
        <v>355714291</v>
      </c>
      <c r="J35" s="59">
        <v>411073173</v>
      </c>
      <c r="K35" s="59">
        <v>488923122</v>
      </c>
      <c r="L35" s="59">
        <v>569243080</v>
      </c>
      <c r="M35" s="59">
        <v>569243080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569243080</v>
      </c>
      <c r="W35" s="59">
        <v>151137732</v>
      </c>
      <c r="X35" s="59">
        <v>418105348</v>
      </c>
      <c r="Y35" s="60">
        <v>276.64</v>
      </c>
      <c r="Z35" s="61">
        <v>302275463</v>
      </c>
    </row>
    <row r="36" spans="1:26" ht="13.5">
      <c r="A36" s="57" t="s">
        <v>53</v>
      </c>
      <c r="B36" s="18">
        <v>3071266624</v>
      </c>
      <c r="C36" s="18">
        <v>0</v>
      </c>
      <c r="D36" s="58">
        <v>3283592361</v>
      </c>
      <c r="E36" s="59">
        <v>3283592361</v>
      </c>
      <c r="F36" s="59">
        <v>3236184381</v>
      </c>
      <c r="G36" s="59">
        <v>3140168124</v>
      </c>
      <c r="H36" s="59">
        <v>3144488289</v>
      </c>
      <c r="I36" s="59">
        <v>3144488289</v>
      </c>
      <c r="J36" s="59">
        <v>3158111680</v>
      </c>
      <c r="K36" s="59">
        <v>3176249285</v>
      </c>
      <c r="L36" s="59">
        <v>3189647232</v>
      </c>
      <c r="M36" s="59">
        <v>3189647232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3189647232</v>
      </c>
      <c r="W36" s="59">
        <v>1641796181</v>
      </c>
      <c r="X36" s="59">
        <v>1547851051</v>
      </c>
      <c r="Y36" s="60">
        <v>94.28</v>
      </c>
      <c r="Z36" s="61">
        <v>3283592361</v>
      </c>
    </row>
    <row r="37" spans="1:26" ht="13.5">
      <c r="A37" s="57" t="s">
        <v>54</v>
      </c>
      <c r="B37" s="18">
        <v>661239121</v>
      </c>
      <c r="C37" s="18">
        <v>0</v>
      </c>
      <c r="D37" s="58">
        <v>594328054</v>
      </c>
      <c r="E37" s="59">
        <v>594328054</v>
      </c>
      <c r="F37" s="59">
        <v>600602486</v>
      </c>
      <c r="G37" s="59">
        <v>626479473</v>
      </c>
      <c r="H37" s="59">
        <v>686062473</v>
      </c>
      <c r="I37" s="59">
        <v>686062473</v>
      </c>
      <c r="J37" s="59">
        <v>741023039</v>
      </c>
      <c r="K37" s="59">
        <v>818520999</v>
      </c>
      <c r="L37" s="59">
        <v>841828872</v>
      </c>
      <c r="M37" s="59">
        <v>841828872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841828872</v>
      </c>
      <c r="W37" s="59">
        <v>297164027</v>
      </c>
      <c r="X37" s="59">
        <v>544664845</v>
      </c>
      <c r="Y37" s="60">
        <v>183.29</v>
      </c>
      <c r="Z37" s="61">
        <v>594328054</v>
      </c>
    </row>
    <row r="38" spans="1:26" ht="13.5">
      <c r="A38" s="57" t="s">
        <v>55</v>
      </c>
      <c r="B38" s="18">
        <v>227578047</v>
      </c>
      <c r="C38" s="18">
        <v>0</v>
      </c>
      <c r="D38" s="58">
        <v>196987997</v>
      </c>
      <c r="E38" s="59">
        <v>196987997</v>
      </c>
      <c r="F38" s="59">
        <v>207415096</v>
      </c>
      <c r="G38" s="59">
        <v>231091750</v>
      </c>
      <c r="H38" s="59">
        <v>229039439</v>
      </c>
      <c r="I38" s="59">
        <v>229039439</v>
      </c>
      <c r="J38" s="59">
        <v>228970927</v>
      </c>
      <c r="K38" s="59">
        <v>228970927</v>
      </c>
      <c r="L38" s="59">
        <v>227913877</v>
      </c>
      <c r="M38" s="59">
        <v>227913877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227913877</v>
      </c>
      <c r="W38" s="59">
        <v>98493999</v>
      </c>
      <c r="X38" s="59">
        <v>129419878</v>
      </c>
      <c r="Y38" s="60">
        <v>131.4</v>
      </c>
      <c r="Z38" s="61">
        <v>196987997</v>
      </c>
    </row>
    <row r="39" spans="1:26" ht="13.5">
      <c r="A39" s="57" t="s">
        <v>56</v>
      </c>
      <c r="B39" s="18">
        <v>2486371902</v>
      </c>
      <c r="C39" s="18">
        <v>0</v>
      </c>
      <c r="D39" s="58">
        <v>2794551773</v>
      </c>
      <c r="E39" s="59">
        <v>2794551773</v>
      </c>
      <c r="F39" s="59">
        <v>2907723359</v>
      </c>
      <c r="G39" s="59">
        <v>2613154212</v>
      </c>
      <c r="H39" s="59">
        <v>2585100669</v>
      </c>
      <c r="I39" s="59">
        <v>2585100669</v>
      </c>
      <c r="J39" s="59">
        <v>2599190886</v>
      </c>
      <c r="K39" s="59">
        <v>2617680481</v>
      </c>
      <c r="L39" s="59">
        <v>2689147563</v>
      </c>
      <c r="M39" s="59">
        <v>2689147563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2689147563</v>
      </c>
      <c r="W39" s="59">
        <v>1397275887</v>
      </c>
      <c r="X39" s="59">
        <v>1291871676</v>
      </c>
      <c r="Y39" s="60">
        <v>92.46</v>
      </c>
      <c r="Z39" s="61">
        <v>2794551773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59493090</v>
      </c>
      <c r="C42" s="18">
        <v>0</v>
      </c>
      <c r="D42" s="58">
        <v>55728995</v>
      </c>
      <c r="E42" s="59">
        <v>55728995</v>
      </c>
      <c r="F42" s="59">
        <v>157126237</v>
      </c>
      <c r="G42" s="59">
        <v>-9215376</v>
      </c>
      <c r="H42" s="59">
        <v>15482965</v>
      </c>
      <c r="I42" s="59">
        <v>163393826</v>
      </c>
      <c r="J42" s="59">
        <v>-31052265</v>
      </c>
      <c r="K42" s="59">
        <v>47729913</v>
      </c>
      <c r="L42" s="59">
        <v>18650396</v>
      </c>
      <c r="M42" s="59">
        <v>35328044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198721870</v>
      </c>
      <c r="W42" s="59">
        <v>67637442</v>
      </c>
      <c r="X42" s="59">
        <v>131084428</v>
      </c>
      <c r="Y42" s="60">
        <v>193.8</v>
      </c>
      <c r="Z42" s="61">
        <v>55728995</v>
      </c>
    </row>
    <row r="43" spans="1:26" ht="13.5">
      <c r="A43" s="57" t="s">
        <v>59</v>
      </c>
      <c r="B43" s="18">
        <v>-170399154</v>
      </c>
      <c r="C43" s="18">
        <v>0</v>
      </c>
      <c r="D43" s="58">
        <v>-255431537</v>
      </c>
      <c r="E43" s="59">
        <v>-255431537</v>
      </c>
      <c r="F43" s="59">
        <v>-11621471</v>
      </c>
      <c r="G43" s="59">
        <v>-14889514</v>
      </c>
      <c r="H43" s="59">
        <v>-4968190</v>
      </c>
      <c r="I43" s="59">
        <v>-31479175</v>
      </c>
      <c r="J43" s="59">
        <v>-15274246</v>
      </c>
      <c r="K43" s="59">
        <v>-14448671</v>
      </c>
      <c r="L43" s="59">
        <v>-11917124</v>
      </c>
      <c r="M43" s="59">
        <v>-41640041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-73119216</v>
      </c>
      <c r="W43" s="59">
        <v>-77036118</v>
      </c>
      <c r="X43" s="59">
        <v>3916902</v>
      </c>
      <c r="Y43" s="60">
        <v>-5.08</v>
      </c>
      <c r="Z43" s="61">
        <v>-255431537</v>
      </c>
    </row>
    <row r="44" spans="1:26" ht="13.5">
      <c r="A44" s="57" t="s">
        <v>60</v>
      </c>
      <c r="B44" s="18">
        <v>-5976606</v>
      </c>
      <c r="C44" s="18">
        <v>0</v>
      </c>
      <c r="D44" s="58">
        <v>-4887532</v>
      </c>
      <c r="E44" s="59">
        <v>-4887532</v>
      </c>
      <c r="F44" s="59">
        <v>0</v>
      </c>
      <c r="G44" s="59">
        <v>0</v>
      </c>
      <c r="H44" s="59">
        <v>-1907605</v>
      </c>
      <c r="I44" s="59">
        <v>-1907605</v>
      </c>
      <c r="J44" s="59">
        <v>0</v>
      </c>
      <c r="K44" s="59">
        <v>0</v>
      </c>
      <c r="L44" s="59">
        <v>-950442</v>
      </c>
      <c r="M44" s="59">
        <v>-950442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-2858047</v>
      </c>
      <c r="W44" s="59">
        <v>-2443766</v>
      </c>
      <c r="X44" s="59">
        <v>-414281</v>
      </c>
      <c r="Y44" s="60">
        <v>16.95</v>
      </c>
      <c r="Z44" s="61">
        <v>-4887532</v>
      </c>
    </row>
    <row r="45" spans="1:26" ht="13.5">
      <c r="A45" s="69" t="s">
        <v>61</v>
      </c>
      <c r="B45" s="21">
        <v>89560930</v>
      </c>
      <c r="C45" s="21">
        <v>0</v>
      </c>
      <c r="D45" s="98">
        <v>-620532746</v>
      </c>
      <c r="E45" s="99">
        <v>-620532746</v>
      </c>
      <c r="F45" s="99">
        <v>200485057</v>
      </c>
      <c r="G45" s="99">
        <v>176380167</v>
      </c>
      <c r="H45" s="99">
        <v>184987337</v>
      </c>
      <c r="I45" s="99">
        <v>184987337</v>
      </c>
      <c r="J45" s="99">
        <v>138660826</v>
      </c>
      <c r="K45" s="99">
        <v>171942068</v>
      </c>
      <c r="L45" s="99">
        <v>177724898</v>
      </c>
      <c r="M45" s="99">
        <v>177724898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177724898</v>
      </c>
      <c r="W45" s="99">
        <v>-427785114</v>
      </c>
      <c r="X45" s="99">
        <v>605510012</v>
      </c>
      <c r="Y45" s="100">
        <v>-141.55</v>
      </c>
      <c r="Z45" s="101">
        <v>-620532746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96476747</v>
      </c>
      <c r="C49" s="51">
        <v>0</v>
      </c>
      <c r="D49" s="128">
        <v>79826234</v>
      </c>
      <c r="E49" s="53">
        <v>66732829</v>
      </c>
      <c r="F49" s="53">
        <v>0</v>
      </c>
      <c r="G49" s="53">
        <v>0</v>
      </c>
      <c r="H49" s="53">
        <v>0</v>
      </c>
      <c r="I49" s="53">
        <v>39852740</v>
      </c>
      <c r="J49" s="53">
        <v>0</v>
      </c>
      <c r="K49" s="53">
        <v>0</v>
      </c>
      <c r="L49" s="53">
        <v>0</v>
      </c>
      <c r="M49" s="53">
        <v>48398565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45040336</v>
      </c>
      <c r="W49" s="53">
        <v>280112535</v>
      </c>
      <c r="X49" s="53">
        <v>1035668529</v>
      </c>
      <c r="Y49" s="53">
        <v>1692108515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136119560</v>
      </c>
      <c r="C51" s="51">
        <v>0</v>
      </c>
      <c r="D51" s="128">
        <v>46765797</v>
      </c>
      <c r="E51" s="53">
        <v>80598537</v>
      </c>
      <c r="F51" s="53">
        <v>0</v>
      </c>
      <c r="G51" s="53">
        <v>0</v>
      </c>
      <c r="H51" s="53">
        <v>0</v>
      </c>
      <c r="I51" s="53">
        <v>91174164</v>
      </c>
      <c r="J51" s="53">
        <v>0</v>
      </c>
      <c r="K51" s="53">
        <v>0</v>
      </c>
      <c r="L51" s="53">
        <v>0</v>
      </c>
      <c r="M51" s="53">
        <v>37079579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326125</v>
      </c>
      <c r="W51" s="53">
        <v>36204494</v>
      </c>
      <c r="X51" s="53">
        <v>12414635</v>
      </c>
      <c r="Y51" s="53">
        <v>440682891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70.59045575297756</v>
      </c>
      <c r="C58" s="5">
        <f>IF(C67=0,0,+(C76/C67)*100)</f>
        <v>0</v>
      </c>
      <c r="D58" s="6">
        <f aca="true" t="shared" si="6" ref="D58:Z58">IF(D67=0,0,+(D76/D67)*100)</f>
        <v>74.99999807214752</v>
      </c>
      <c r="E58" s="7">
        <f t="shared" si="6"/>
        <v>74.99999807214752</v>
      </c>
      <c r="F58" s="7">
        <f t="shared" si="6"/>
        <v>59.11259178364401</v>
      </c>
      <c r="G58" s="7">
        <f t="shared" si="6"/>
        <v>67.40849276012628</v>
      </c>
      <c r="H58" s="7">
        <f t="shared" si="6"/>
        <v>83.3560939988925</v>
      </c>
      <c r="I58" s="7">
        <f t="shared" si="6"/>
        <v>69.59125149546051</v>
      </c>
      <c r="J58" s="7">
        <f t="shared" si="6"/>
        <v>68.97451147169379</v>
      </c>
      <c r="K58" s="7">
        <f t="shared" si="6"/>
        <v>62.86827712108839</v>
      </c>
      <c r="L58" s="7">
        <f t="shared" si="6"/>
        <v>60.909629322004314</v>
      </c>
      <c r="M58" s="7">
        <f t="shared" si="6"/>
        <v>64.1126278968081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66.65776996515176</v>
      </c>
      <c r="W58" s="7">
        <f t="shared" si="6"/>
        <v>75.00000032130876</v>
      </c>
      <c r="X58" s="7">
        <f t="shared" si="6"/>
        <v>0</v>
      </c>
      <c r="Y58" s="7">
        <f t="shared" si="6"/>
        <v>0</v>
      </c>
      <c r="Z58" s="8">
        <f t="shared" si="6"/>
        <v>74.99999807214752</v>
      </c>
    </row>
    <row r="59" spans="1:26" ht="13.5">
      <c r="A59" s="36" t="s">
        <v>31</v>
      </c>
      <c r="B59" s="9">
        <f aca="true" t="shared" si="7" ref="B59:Z66">IF(B68=0,0,+(B77/B68)*100)</f>
        <v>91.58653673343603</v>
      </c>
      <c r="C59" s="9">
        <f t="shared" si="7"/>
        <v>0</v>
      </c>
      <c r="D59" s="2">
        <f t="shared" si="7"/>
        <v>74.9999093782702</v>
      </c>
      <c r="E59" s="10">
        <f t="shared" si="7"/>
        <v>74.9999093782702</v>
      </c>
      <c r="F59" s="10">
        <f t="shared" si="7"/>
        <v>71.13956460409167</v>
      </c>
      <c r="G59" s="10">
        <f t="shared" si="7"/>
        <v>76.64889571197983</v>
      </c>
      <c r="H59" s="10">
        <f t="shared" si="7"/>
        <v>124.94992477110361</v>
      </c>
      <c r="I59" s="10">
        <f t="shared" si="7"/>
        <v>90.94612080311346</v>
      </c>
      <c r="J59" s="10">
        <f t="shared" si="7"/>
        <v>75.12451229627796</v>
      </c>
      <c r="K59" s="10">
        <f t="shared" si="7"/>
        <v>69.58610847880477</v>
      </c>
      <c r="L59" s="10">
        <f t="shared" si="7"/>
        <v>90.75230891620984</v>
      </c>
      <c r="M59" s="10">
        <f t="shared" si="7"/>
        <v>78.59439458483777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84.82244679404566</v>
      </c>
      <c r="W59" s="10">
        <f t="shared" si="7"/>
        <v>75.0000032364944</v>
      </c>
      <c r="X59" s="10">
        <f t="shared" si="7"/>
        <v>0</v>
      </c>
      <c r="Y59" s="10">
        <f t="shared" si="7"/>
        <v>0</v>
      </c>
      <c r="Z59" s="11">
        <f t="shared" si="7"/>
        <v>74.9999093782702</v>
      </c>
    </row>
    <row r="60" spans="1:26" ht="13.5">
      <c r="A60" s="37" t="s">
        <v>32</v>
      </c>
      <c r="B60" s="12">
        <f t="shared" si="7"/>
        <v>66.99999992236036</v>
      </c>
      <c r="C60" s="12">
        <f t="shared" si="7"/>
        <v>0</v>
      </c>
      <c r="D60" s="3">
        <f t="shared" si="7"/>
        <v>75.00002289059364</v>
      </c>
      <c r="E60" s="13">
        <f t="shared" si="7"/>
        <v>75.00002289059364</v>
      </c>
      <c r="F60" s="13">
        <f t="shared" si="7"/>
        <v>63.702067319491874</v>
      </c>
      <c r="G60" s="13">
        <f t="shared" si="7"/>
        <v>74.58887646742181</v>
      </c>
      <c r="H60" s="13">
        <f t="shared" si="7"/>
        <v>72.59657532354919</v>
      </c>
      <c r="I60" s="13">
        <f t="shared" si="7"/>
        <v>70.35516852361076</v>
      </c>
      <c r="J60" s="13">
        <f t="shared" si="7"/>
        <v>76.95379175618115</v>
      </c>
      <c r="K60" s="13">
        <f t="shared" si="7"/>
        <v>68.83820907400013</v>
      </c>
      <c r="L60" s="13">
        <f t="shared" si="7"/>
        <v>71.19906014446312</v>
      </c>
      <c r="M60" s="13">
        <f t="shared" si="7"/>
        <v>72.19572546408493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71.32058128750651</v>
      </c>
      <c r="W60" s="13">
        <f t="shared" si="7"/>
        <v>75</v>
      </c>
      <c r="X60" s="13">
        <f t="shared" si="7"/>
        <v>0</v>
      </c>
      <c r="Y60" s="13">
        <f t="shared" si="7"/>
        <v>0</v>
      </c>
      <c r="Z60" s="14">
        <f t="shared" si="7"/>
        <v>75.00002289059364</v>
      </c>
    </row>
    <row r="61" spans="1:26" ht="13.5">
      <c r="A61" s="38" t="s">
        <v>94</v>
      </c>
      <c r="B61" s="12">
        <f t="shared" si="7"/>
        <v>66.99999999597816</v>
      </c>
      <c r="C61" s="12">
        <f t="shared" si="7"/>
        <v>0</v>
      </c>
      <c r="D61" s="3">
        <f t="shared" si="7"/>
        <v>74.99993642837049</v>
      </c>
      <c r="E61" s="13">
        <f t="shared" si="7"/>
        <v>74.99993642837049</v>
      </c>
      <c r="F61" s="13">
        <f t="shared" si="7"/>
        <v>82.68842428736974</v>
      </c>
      <c r="G61" s="13">
        <f t="shared" si="7"/>
        <v>101.64902934165755</v>
      </c>
      <c r="H61" s="13">
        <f t="shared" si="7"/>
        <v>105.75362388882436</v>
      </c>
      <c r="I61" s="13">
        <f t="shared" si="7"/>
        <v>96.68578348019652</v>
      </c>
      <c r="J61" s="13">
        <f t="shared" si="7"/>
        <v>121.64204524238636</v>
      </c>
      <c r="K61" s="13">
        <f t="shared" si="7"/>
        <v>75.2891947298571</v>
      </c>
      <c r="L61" s="13">
        <f t="shared" si="7"/>
        <v>98.7438389454297</v>
      </c>
      <c r="M61" s="13">
        <f t="shared" si="7"/>
        <v>96.50533660310101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96.59521031535579</v>
      </c>
      <c r="W61" s="13">
        <f t="shared" si="7"/>
        <v>75.00000109606351</v>
      </c>
      <c r="X61" s="13">
        <f t="shared" si="7"/>
        <v>0</v>
      </c>
      <c r="Y61" s="13">
        <f t="shared" si="7"/>
        <v>0</v>
      </c>
      <c r="Z61" s="14">
        <f t="shared" si="7"/>
        <v>74.99993642837049</v>
      </c>
    </row>
    <row r="62" spans="1:26" ht="13.5">
      <c r="A62" s="38" t="s">
        <v>95</v>
      </c>
      <c r="B62" s="12">
        <f t="shared" si="7"/>
        <v>66.99999985361411</v>
      </c>
      <c r="C62" s="12">
        <f t="shared" si="7"/>
        <v>0</v>
      </c>
      <c r="D62" s="3">
        <f t="shared" si="7"/>
        <v>75.00006734304479</v>
      </c>
      <c r="E62" s="13">
        <f t="shared" si="7"/>
        <v>75.00006734304479</v>
      </c>
      <c r="F62" s="13">
        <f t="shared" si="7"/>
        <v>55.13875180398201</v>
      </c>
      <c r="G62" s="13">
        <f t="shared" si="7"/>
        <v>64.87317216160649</v>
      </c>
      <c r="H62" s="13">
        <f t="shared" si="7"/>
        <v>64.96312820262298</v>
      </c>
      <c r="I62" s="13">
        <f t="shared" si="7"/>
        <v>61.77550106106563</v>
      </c>
      <c r="J62" s="13">
        <f t="shared" si="7"/>
        <v>52.444522580209785</v>
      </c>
      <c r="K62" s="13">
        <f t="shared" si="7"/>
        <v>72.59339393474548</v>
      </c>
      <c r="L62" s="13">
        <f t="shared" si="7"/>
        <v>64.78420928982543</v>
      </c>
      <c r="M62" s="13">
        <f t="shared" si="7"/>
        <v>63.447920747640794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62.695628525740624</v>
      </c>
      <c r="W62" s="13">
        <f t="shared" si="7"/>
        <v>74.99999897965178</v>
      </c>
      <c r="X62" s="13">
        <f t="shared" si="7"/>
        <v>0</v>
      </c>
      <c r="Y62" s="13">
        <f t="shared" si="7"/>
        <v>0</v>
      </c>
      <c r="Z62" s="14">
        <f t="shared" si="7"/>
        <v>75.00006734304479</v>
      </c>
    </row>
    <row r="63" spans="1:26" ht="13.5">
      <c r="A63" s="38" t="s">
        <v>96</v>
      </c>
      <c r="B63" s="12">
        <f t="shared" si="7"/>
        <v>67.00000026081865</v>
      </c>
      <c r="C63" s="12">
        <f t="shared" si="7"/>
        <v>0</v>
      </c>
      <c r="D63" s="3">
        <f t="shared" si="7"/>
        <v>75.00078377449296</v>
      </c>
      <c r="E63" s="13">
        <f t="shared" si="7"/>
        <v>75.00078377449296</v>
      </c>
      <c r="F63" s="13">
        <f t="shared" si="7"/>
        <v>39.24399012357885</v>
      </c>
      <c r="G63" s="13">
        <f t="shared" si="7"/>
        <v>28.579899199525645</v>
      </c>
      <c r="H63" s="13">
        <f t="shared" si="7"/>
        <v>26.481687903658095</v>
      </c>
      <c r="I63" s="13">
        <f t="shared" si="7"/>
        <v>31.295033143328112</v>
      </c>
      <c r="J63" s="13">
        <f t="shared" si="7"/>
        <v>56.05345363389424</v>
      </c>
      <c r="K63" s="13">
        <f t="shared" si="7"/>
        <v>41.07807190280375</v>
      </c>
      <c r="L63" s="13">
        <f t="shared" si="7"/>
        <v>42.63385571248974</v>
      </c>
      <c r="M63" s="13">
        <f t="shared" si="7"/>
        <v>46.491927242654995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39.238132570540664</v>
      </c>
      <c r="W63" s="13">
        <f t="shared" si="7"/>
        <v>75</v>
      </c>
      <c r="X63" s="13">
        <f t="shared" si="7"/>
        <v>0</v>
      </c>
      <c r="Y63" s="13">
        <f t="shared" si="7"/>
        <v>0</v>
      </c>
      <c r="Z63" s="14">
        <f t="shared" si="7"/>
        <v>75.00078377449296</v>
      </c>
    </row>
    <row r="64" spans="1:26" ht="13.5">
      <c r="A64" s="38" t="s">
        <v>97</v>
      </c>
      <c r="B64" s="12">
        <f t="shared" si="7"/>
        <v>66.99999967680355</v>
      </c>
      <c r="C64" s="12">
        <f t="shared" si="7"/>
        <v>0</v>
      </c>
      <c r="D64" s="3">
        <f t="shared" si="7"/>
        <v>74.99982557244729</v>
      </c>
      <c r="E64" s="13">
        <f t="shared" si="7"/>
        <v>74.99982557244729</v>
      </c>
      <c r="F64" s="13">
        <f t="shared" si="7"/>
        <v>49.30244993153714</v>
      </c>
      <c r="G64" s="13">
        <f t="shared" si="7"/>
        <v>33.738085836540726</v>
      </c>
      <c r="H64" s="13">
        <f t="shared" si="7"/>
        <v>26.76927426503089</v>
      </c>
      <c r="I64" s="13">
        <f t="shared" si="7"/>
        <v>36.62673092078564</v>
      </c>
      <c r="J64" s="13">
        <f t="shared" si="7"/>
        <v>55.54853958899161</v>
      </c>
      <c r="K64" s="13">
        <f t="shared" si="7"/>
        <v>40.29265224572121</v>
      </c>
      <c r="L64" s="13">
        <f t="shared" si="7"/>
        <v>37.88842112914254</v>
      </c>
      <c r="M64" s="13">
        <f t="shared" si="7"/>
        <v>44.465559630368965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40.50928025825623</v>
      </c>
      <c r="W64" s="13">
        <f t="shared" si="7"/>
        <v>75</v>
      </c>
      <c r="X64" s="13">
        <f t="shared" si="7"/>
        <v>0</v>
      </c>
      <c r="Y64" s="13">
        <f t="shared" si="7"/>
        <v>0</v>
      </c>
      <c r="Z64" s="14">
        <f t="shared" si="7"/>
        <v>74.99982557244729</v>
      </c>
    </row>
    <row r="65" spans="1:26" ht="13.5">
      <c r="A65" s="38" t="s">
        <v>98</v>
      </c>
      <c r="B65" s="12">
        <f t="shared" si="7"/>
        <v>66.9999991938754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66.99999960932008</v>
      </c>
      <c r="C66" s="15">
        <f t="shared" si="7"/>
        <v>0</v>
      </c>
      <c r="D66" s="4">
        <f t="shared" si="7"/>
        <v>75</v>
      </c>
      <c r="E66" s="16">
        <f t="shared" si="7"/>
        <v>75</v>
      </c>
      <c r="F66" s="16">
        <f t="shared" si="7"/>
        <v>4.498725271351858</v>
      </c>
      <c r="G66" s="16">
        <f t="shared" si="7"/>
        <v>3.5808707728206346</v>
      </c>
      <c r="H66" s="16">
        <f t="shared" si="7"/>
        <v>313.76000771679367</v>
      </c>
      <c r="I66" s="16">
        <f t="shared" si="7"/>
        <v>5.515063317997871</v>
      </c>
      <c r="J66" s="16">
        <f t="shared" si="7"/>
        <v>3.3976196529219767</v>
      </c>
      <c r="K66" s="16">
        <f t="shared" si="7"/>
        <v>3.528438617811508</v>
      </c>
      <c r="L66" s="16">
        <f t="shared" si="7"/>
        <v>1.719032461684904</v>
      </c>
      <c r="M66" s="16">
        <f t="shared" si="7"/>
        <v>2.5803102789456944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3.523915699318763</v>
      </c>
      <c r="W66" s="16">
        <f t="shared" si="7"/>
        <v>74.9999967743463</v>
      </c>
      <c r="X66" s="16">
        <f t="shared" si="7"/>
        <v>0</v>
      </c>
      <c r="Y66" s="16">
        <f t="shared" si="7"/>
        <v>0</v>
      </c>
      <c r="Z66" s="17">
        <f t="shared" si="7"/>
        <v>75</v>
      </c>
    </row>
    <row r="67" spans="1:26" ht="13.5" hidden="1">
      <c r="A67" s="40" t="s">
        <v>100</v>
      </c>
      <c r="B67" s="23">
        <v>843953806</v>
      </c>
      <c r="C67" s="23"/>
      <c r="D67" s="24">
        <v>933681400</v>
      </c>
      <c r="E67" s="25">
        <v>933681400</v>
      </c>
      <c r="F67" s="25">
        <v>81362127</v>
      </c>
      <c r="G67" s="25">
        <v>83830744</v>
      </c>
      <c r="H67" s="25">
        <v>75231397</v>
      </c>
      <c r="I67" s="25">
        <v>240424268</v>
      </c>
      <c r="J67" s="25">
        <v>87012870</v>
      </c>
      <c r="K67" s="25">
        <v>94876244</v>
      </c>
      <c r="L67" s="25">
        <v>95219248</v>
      </c>
      <c r="M67" s="25">
        <v>277108362</v>
      </c>
      <c r="N67" s="25"/>
      <c r="O67" s="25"/>
      <c r="P67" s="25"/>
      <c r="Q67" s="25"/>
      <c r="R67" s="25"/>
      <c r="S67" s="25"/>
      <c r="T67" s="25"/>
      <c r="U67" s="25"/>
      <c r="V67" s="25">
        <v>517532630</v>
      </c>
      <c r="W67" s="25">
        <v>466840686</v>
      </c>
      <c r="X67" s="25"/>
      <c r="Y67" s="24"/>
      <c r="Z67" s="26">
        <v>933681400</v>
      </c>
    </row>
    <row r="68" spans="1:26" ht="13.5" hidden="1">
      <c r="A68" s="36" t="s">
        <v>31</v>
      </c>
      <c r="B68" s="18">
        <v>123245454</v>
      </c>
      <c r="C68" s="18"/>
      <c r="D68" s="19">
        <v>185386000</v>
      </c>
      <c r="E68" s="20">
        <v>185386000</v>
      </c>
      <c r="F68" s="20">
        <v>14930641</v>
      </c>
      <c r="G68" s="20">
        <v>15179826</v>
      </c>
      <c r="H68" s="20">
        <v>15079312</v>
      </c>
      <c r="I68" s="20">
        <v>45189779</v>
      </c>
      <c r="J68" s="20">
        <v>14656183</v>
      </c>
      <c r="K68" s="20">
        <v>14700881</v>
      </c>
      <c r="L68" s="20">
        <v>15075363</v>
      </c>
      <c r="M68" s="20">
        <v>44432427</v>
      </c>
      <c r="N68" s="20"/>
      <c r="O68" s="20"/>
      <c r="P68" s="20"/>
      <c r="Q68" s="20"/>
      <c r="R68" s="20"/>
      <c r="S68" s="20"/>
      <c r="T68" s="20"/>
      <c r="U68" s="20"/>
      <c r="V68" s="20">
        <v>89622206</v>
      </c>
      <c r="W68" s="20">
        <v>92692884</v>
      </c>
      <c r="X68" s="20"/>
      <c r="Y68" s="19"/>
      <c r="Z68" s="22">
        <v>185386000</v>
      </c>
    </row>
    <row r="69" spans="1:26" ht="13.5" hidden="1">
      <c r="A69" s="37" t="s">
        <v>32</v>
      </c>
      <c r="B69" s="18">
        <v>631120947</v>
      </c>
      <c r="C69" s="18"/>
      <c r="D69" s="19">
        <v>655291000</v>
      </c>
      <c r="E69" s="20">
        <v>655291000</v>
      </c>
      <c r="F69" s="20">
        <v>58248568</v>
      </c>
      <c r="G69" s="20">
        <v>59733506</v>
      </c>
      <c r="H69" s="20">
        <v>60069149</v>
      </c>
      <c r="I69" s="20">
        <v>178051223</v>
      </c>
      <c r="J69" s="20">
        <v>63282128</v>
      </c>
      <c r="K69" s="20">
        <v>71334427</v>
      </c>
      <c r="L69" s="20">
        <v>61800136</v>
      </c>
      <c r="M69" s="20">
        <v>196416691</v>
      </c>
      <c r="N69" s="20"/>
      <c r="O69" s="20"/>
      <c r="P69" s="20"/>
      <c r="Q69" s="20"/>
      <c r="R69" s="20"/>
      <c r="S69" s="20"/>
      <c r="T69" s="20"/>
      <c r="U69" s="20"/>
      <c r="V69" s="20">
        <v>374467914</v>
      </c>
      <c r="W69" s="20">
        <v>327645600</v>
      </c>
      <c r="X69" s="20"/>
      <c r="Y69" s="19"/>
      <c r="Z69" s="22">
        <v>655291000</v>
      </c>
    </row>
    <row r="70" spans="1:26" ht="13.5" hidden="1">
      <c r="A70" s="38" t="s">
        <v>94</v>
      </c>
      <c r="B70" s="18">
        <v>248642303</v>
      </c>
      <c r="C70" s="18"/>
      <c r="D70" s="19">
        <v>273707000</v>
      </c>
      <c r="E70" s="20">
        <v>273707000</v>
      </c>
      <c r="F70" s="20">
        <v>22664488</v>
      </c>
      <c r="G70" s="20">
        <v>25132118</v>
      </c>
      <c r="H70" s="20">
        <v>21229542</v>
      </c>
      <c r="I70" s="20">
        <v>69026148</v>
      </c>
      <c r="J70" s="20">
        <v>21906802</v>
      </c>
      <c r="K70" s="20">
        <v>28026185</v>
      </c>
      <c r="L70" s="20">
        <v>19630365</v>
      </c>
      <c r="M70" s="20">
        <v>69563352</v>
      </c>
      <c r="N70" s="20"/>
      <c r="O70" s="20"/>
      <c r="P70" s="20"/>
      <c r="Q70" s="20"/>
      <c r="R70" s="20"/>
      <c r="S70" s="20"/>
      <c r="T70" s="20"/>
      <c r="U70" s="20"/>
      <c r="V70" s="20">
        <v>138589500</v>
      </c>
      <c r="W70" s="20">
        <v>136853382</v>
      </c>
      <c r="X70" s="20"/>
      <c r="Y70" s="19"/>
      <c r="Z70" s="22">
        <v>273707000</v>
      </c>
    </row>
    <row r="71" spans="1:26" ht="13.5" hidden="1">
      <c r="A71" s="38" t="s">
        <v>95</v>
      </c>
      <c r="B71" s="18">
        <v>266419117</v>
      </c>
      <c r="C71" s="18"/>
      <c r="D71" s="19">
        <v>294017000</v>
      </c>
      <c r="E71" s="20">
        <v>294017000</v>
      </c>
      <c r="F71" s="20">
        <v>24885226</v>
      </c>
      <c r="G71" s="20">
        <v>24289620</v>
      </c>
      <c r="H71" s="20">
        <v>28207738</v>
      </c>
      <c r="I71" s="20">
        <v>77382584</v>
      </c>
      <c r="J71" s="20">
        <v>30852282</v>
      </c>
      <c r="K71" s="20">
        <v>32555567</v>
      </c>
      <c r="L71" s="20">
        <v>31238671</v>
      </c>
      <c r="M71" s="20">
        <v>94646520</v>
      </c>
      <c r="N71" s="20"/>
      <c r="O71" s="20"/>
      <c r="P71" s="20"/>
      <c r="Q71" s="20"/>
      <c r="R71" s="20"/>
      <c r="S71" s="20"/>
      <c r="T71" s="20"/>
      <c r="U71" s="20"/>
      <c r="V71" s="20">
        <v>172029104</v>
      </c>
      <c r="W71" s="20">
        <v>147008634</v>
      </c>
      <c r="X71" s="20"/>
      <c r="Y71" s="19"/>
      <c r="Z71" s="22">
        <v>294017000</v>
      </c>
    </row>
    <row r="72" spans="1:26" ht="13.5" hidden="1">
      <c r="A72" s="38" t="s">
        <v>96</v>
      </c>
      <c r="B72" s="18">
        <v>49843061</v>
      </c>
      <c r="C72" s="18"/>
      <c r="D72" s="19">
        <v>29090000</v>
      </c>
      <c r="E72" s="20">
        <v>29090000</v>
      </c>
      <c r="F72" s="20">
        <v>4369599</v>
      </c>
      <c r="G72" s="20">
        <v>4428749</v>
      </c>
      <c r="H72" s="20">
        <v>4717947</v>
      </c>
      <c r="I72" s="20">
        <v>13516295</v>
      </c>
      <c r="J72" s="20">
        <v>4829681</v>
      </c>
      <c r="K72" s="20">
        <v>4955829</v>
      </c>
      <c r="L72" s="20">
        <v>5015195</v>
      </c>
      <c r="M72" s="20">
        <v>14800705</v>
      </c>
      <c r="N72" s="20"/>
      <c r="O72" s="20"/>
      <c r="P72" s="20"/>
      <c r="Q72" s="20"/>
      <c r="R72" s="20"/>
      <c r="S72" s="20"/>
      <c r="T72" s="20"/>
      <c r="U72" s="20"/>
      <c r="V72" s="20">
        <v>28317000</v>
      </c>
      <c r="W72" s="20">
        <v>14545152</v>
      </c>
      <c r="X72" s="20"/>
      <c r="Y72" s="19"/>
      <c r="Z72" s="22">
        <v>29090000</v>
      </c>
    </row>
    <row r="73" spans="1:26" ht="13.5" hidden="1">
      <c r="A73" s="38" t="s">
        <v>97</v>
      </c>
      <c r="B73" s="18">
        <v>64975963</v>
      </c>
      <c r="C73" s="18"/>
      <c r="D73" s="19">
        <v>58477000</v>
      </c>
      <c r="E73" s="20">
        <v>58477000</v>
      </c>
      <c r="F73" s="20">
        <v>5939717</v>
      </c>
      <c r="G73" s="20">
        <v>5883019</v>
      </c>
      <c r="H73" s="20">
        <v>5913922</v>
      </c>
      <c r="I73" s="20">
        <v>17736658</v>
      </c>
      <c r="J73" s="20">
        <v>5693363</v>
      </c>
      <c r="K73" s="20">
        <v>5796846</v>
      </c>
      <c r="L73" s="20">
        <v>5915905</v>
      </c>
      <c r="M73" s="20">
        <v>17406114</v>
      </c>
      <c r="N73" s="20"/>
      <c r="O73" s="20"/>
      <c r="P73" s="20"/>
      <c r="Q73" s="20"/>
      <c r="R73" s="20"/>
      <c r="S73" s="20"/>
      <c r="T73" s="20"/>
      <c r="U73" s="20"/>
      <c r="V73" s="20">
        <v>35142772</v>
      </c>
      <c r="W73" s="20">
        <v>29238432</v>
      </c>
      <c r="X73" s="20"/>
      <c r="Y73" s="19"/>
      <c r="Z73" s="22">
        <v>58477000</v>
      </c>
    </row>
    <row r="74" spans="1:26" ht="13.5" hidden="1">
      <c r="A74" s="38" t="s">
        <v>98</v>
      </c>
      <c r="B74" s="18">
        <v>1240503</v>
      </c>
      <c r="C74" s="18"/>
      <c r="D74" s="19"/>
      <c r="E74" s="20"/>
      <c r="F74" s="20">
        <v>389538</v>
      </c>
      <c r="G74" s="20"/>
      <c r="H74" s="20"/>
      <c r="I74" s="20">
        <v>389538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389538</v>
      </c>
      <c r="W74" s="20"/>
      <c r="X74" s="20"/>
      <c r="Y74" s="19"/>
      <c r="Z74" s="22"/>
    </row>
    <row r="75" spans="1:26" ht="13.5" hidden="1">
      <c r="A75" s="39" t="s">
        <v>99</v>
      </c>
      <c r="B75" s="27">
        <v>89587405</v>
      </c>
      <c r="C75" s="27"/>
      <c r="D75" s="28">
        <v>93004400</v>
      </c>
      <c r="E75" s="29">
        <v>93004400</v>
      </c>
      <c r="F75" s="29">
        <v>8182918</v>
      </c>
      <c r="G75" s="29">
        <v>8917412</v>
      </c>
      <c r="H75" s="29">
        <v>82936</v>
      </c>
      <c r="I75" s="29">
        <v>17183266</v>
      </c>
      <c r="J75" s="29">
        <v>9074559</v>
      </c>
      <c r="K75" s="29">
        <v>8840936</v>
      </c>
      <c r="L75" s="29">
        <v>18343749</v>
      </c>
      <c r="M75" s="29">
        <v>36259244</v>
      </c>
      <c r="N75" s="29"/>
      <c r="O75" s="29"/>
      <c r="P75" s="29"/>
      <c r="Q75" s="29"/>
      <c r="R75" s="29"/>
      <c r="S75" s="29"/>
      <c r="T75" s="29"/>
      <c r="U75" s="29"/>
      <c r="V75" s="29">
        <v>53442510</v>
      </c>
      <c r="W75" s="29">
        <v>46502202</v>
      </c>
      <c r="X75" s="29"/>
      <c r="Y75" s="28"/>
      <c r="Z75" s="30">
        <v>93004400</v>
      </c>
    </row>
    <row r="76" spans="1:26" ht="13.5" hidden="1">
      <c r="A76" s="41" t="s">
        <v>101</v>
      </c>
      <c r="B76" s="31">
        <v>595750838</v>
      </c>
      <c r="C76" s="31"/>
      <c r="D76" s="32">
        <v>700261032</v>
      </c>
      <c r="E76" s="33">
        <v>700261032</v>
      </c>
      <c r="F76" s="33">
        <v>48095262</v>
      </c>
      <c r="G76" s="33">
        <v>56509041</v>
      </c>
      <c r="H76" s="33">
        <v>62709954</v>
      </c>
      <c r="I76" s="33">
        <v>167314257</v>
      </c>
      <c r="J76" s="33">
        <v>60016702</v>
      </c>
      <c r="K76" s="33">
        <v>59647060</v>
      </c>
      <c r="L76" s="33">
        <v>57997691</v>
      </c>
      <c r="M76" s="33">
        <v>177661453</v>
      </c>
      <c r="N76" s="33"/>
      <c r="O76" s="33"/>
      <c r="P76" s="33"/>
      <c r="Q76" s="33"/>
      <c r="R76" s="33"/>
      <c r="S76" s="33"/>
      <c r="T76" s="33"/>
      <c r="U76" s="33"/>
      <c r="V76" s="33">
        <v>344975710</v>
      </c>
      <c r="W76" s="33">
        <v>350130516</v>
      </c>
      <c r="X76" s="33"/>
      <c r="Y76" s="32"/>
      <c r="Z76" s="34">
        <v>700261032</v>
      </c>
    </row>
    <row r="77" spans="1:26" ht="13.5" hidden="1">
      <c r="A77" s="36" t="s">
        <v>31</v>
      </c>
      <c r="B77" s="18">
        <v>112876243</v>
      </c>
      <c r="C77" s="18"/>
      <c r="D77" s="19">
        <v>139039332</v>
      </c>
      <c r="E77" s="20">
        <v>139039332</v>
      </c>
      <c r="F77" s="20">
        <v>10621593</v>
      </c>
      <c r="G77" s="20">
        <v>11635169</v>
      </c>
      <c r="H77" s="20">
        <v>18841589</v>
      </c>
      <c r="I77" s="20">
        <v>41098351</v>
      </c>
      <c r="J77" s="20">
        <v>11010386</v>
      </c>
      <c r="K77" s="20">
        <v>10229771</v>
      </c>
      <c r="L77" s="20">
        <v>13681240</v>
      </c>
      <c r="M77" s="20">
        <v>34921397</v>
      </c>
      <c r="N77" s="20"/>
      <c r="O77" s="20"/>
      <c r="P77" s="20"/>
      <c r="Q77" s="20"/>
      <c r="R77" s="20"/>
      <c r="S77" s="20"/>
      <c r="T77" s="20"/>
      <c r="U77" s="20"/>
      <c r="V77" s="20">
        <v>76019748</v>
      </c>
      <c r="W77" s="20">
        <v>69519666</v>
      </c>
      <c r="X77" s="20"/>
      <c r="Y77" s="19"/>
      <c r="Z77" s="22">
        <v>139039332</v>
      </c>
    </row>
    <row r="78" spans="1:26" ht="13.5" hidden="1">
      <c r="A78" s="37" t="s">
        <v>32</v>
      </c>
      <c r="B78" s="18">
        <v>422851034</v>
      </c>
      <c r="C78" s="18"/>
      <c r="D78" s="19">
        <v>491468400</v>
      </c>
      <c r="E78" s="20">
        <v>491468400</v>
      </c>
      <c r="F78" s="20">
        <v>37105542</v>
      </c>
      <c r="G78" s="20">
        <v>44554551</v>
      </c>
      <c r="H78" s="20">
        <v>43608145</v>
      </c>
      <c r="I78" s="20">
        <v>125268238</v>
      </c>
      <c r="J78" s="20">
        <v>48697997</v>
      </c>
      <c r="K78" s="20">
        <v>49105342</v>
      </c>
      <c r="L78" s="20">
        <v>44001116</v>
      </c>
      <c r="M78" s="20">
        <v>141804455</v>
      </c>
      <c r="N78" s="20"/>
      <c r="O78" s="20"/>
      <c r="P78" s="20"/>
      <c r="Q78" s="20"/>
      <c r="R78" s="20"/>
      <c r="S78" s="20"/>
      <c r="T78" s="20"/>
      <c r="U78" s="20"/>
      <c r="V78" s="20">
        <v>267072693</v>
      </c>
      <c r="W78" s="20">
        <v>245734200</v>
      </c>
      <c r="X78" s="20"/>
      <c r="Y78" s="19"/>
      <c r="Z78" s="22">
        <v>491468400</v>
      </c>
    </row>
    <row r="79" spans="1:26" ht="13.5" hidden="1">
      <c r="A79" s="38" t="s">
        <v>94</v>
      </c>
      <c r="B79" s="18">
        <v>166590343</v>
      </c>
      <c r="C79" s="18"/>
      <c r="D79" s="19">
        <v>205280076</v>
      </c>
      <c r="E79" s="20">
        <v>205280076</v>
      </c>
      <c r="F79" s="20">
        <v>18740908</v>
      </c>
      <c r="G79" s="20">
        <v>25546554</v>
      </c>
      <c r="H79" s="20">
        <v>22451010</v>
      </c>
      <c r="I79" s="20">
        <v>66738472</v>
      </c>
      <c r="J79" s="20">
        <v>26647882</v>
      </c>
      <c r="K79" s="20">
        <v>21100689</v>
      </c>
      <c r="L79" s="20">
        <v>19383776</v>
      </c>
      <c r="M79" s="20">
        <v>67132347</v>
      </c>
      <c r="N79" s="20"/>
      <c r="O79" s="20"/>
      <c r="P79" s="20"/>
      <c r="Q79" s="20"/>
      <c r="R79" s="20"/>
      <c r="S79" s="20"/>
      <c r="T79" s="20"/>
      <c r="U79" s="20"/>
      <c r="V79" s="20">
        <v>133870819</v>
      </c>
      <c r="W79" s="20">
        <v>102640038</v>
      </c>
      <c r="X79" s="20"/>
      <c r="Y79" s="19"/>
      <c r="Z79" s="22">
        <v>205280076</v>
      </c>
    </row>
    <row r="80" spans="1:26" ht="13.5" hidden="1">
      <c r="A80" s="38" t="s">
        <v>95</v>
      </c>
      <c r="B80" s="18">
        <v>178500808</v>
      </c>
      <c r="C80" s="18"/>
      <c r="D80" s="19">
        <v>220512948</v>
      </c>
      <c r="E80" s="20">
        <v>220512948</v>
      </c>
      <c r="F80" s="20">
        <v>13721403</v>
      </c>
      <c r="G80" s="20">
        <v>15757447</v>
      </c>
      <c r="H80" s="20">
        <v>18324629</v>
      </c>
      <c r="I80" s="20">
        <v>47803479</v>
      </c>
      <c r="J80" s="20">
        <v>16180332</v>
      </c>
      <c r="K80" s="20">
        <v>23633191</v>
      </c>
      <c r="L80" s="20">
        <v>20237726</v>
      </c>
      <c r="M80" s="20">
        <v>60051249</v>
      </c>
      <c r="N80" s="20"/>
      <c r="O80" s="20"/>
      <c r="P80" s="20"/>
      <c r="Q80" s="20"/>
      <c r="R80" s="20"/>
      <c r="S80" s="20"/>
      <c r="T80" s="20"/>
      <c r="U80" s="20"/>
      <c r="V80" s="20">
        <v>107854728</v>
      </c>
      <c r="W80" s="20">
        <v>110256474</v>
      </c>
      <c r="X80" s="20"/>
      <c r="Y80" s="19"/>
      <c r="Z80" s="22">
        <v>220512948</v>
      </c>
    </row>
    <row r="81" spans="1:26" ht="13.5" hidden="1">
      <c r="A81" s="38" t="s">
        <v>96</v>
      </c>
      <c r="B81" s="18">
        <v>33394851</v>
      </c>
      <c r="C81" s="18"/>
      <c r="D81" s="19">
        <v>21817728</v>
      </c>
      <c r="E81" s="20">
        <v>21817728</v>
      </c>
      <c r="F81" s="20">
        <v>1714805</v>
      </c>
      <c r="G81" s="20">
        <v>1265732</v>
      </c>
      <c r="H81" s="20">
        <v>1249392</v>
      </c>
      <c r="I81" s="20">
        <v>4229929</v>
      </c>
      <c r="J81" s="20">
        <v>2707203</v>
      </c>
      <c r="K81" s="20">
        <v>2035759</v>
      </c>
      <c r="L81" s="20">
        <v>2138171</v>
      </c>
      <c r="M81" s="20">
        <v>6881133</v>
      </c>
      <c r="N81" s="20"/>
      <c r="O81" s="20"/>
      <c r="P81" s="20"/>
      <c r="Q81" s="20"/>
      <c r="R81" s="20"/>
      <c r="S81" s="20"/>
      <c r="T81" s="20"/>
      <c r="U81" s="20"/>
      <c r="V81" s="20">
        <v>11111062</v>
      </c>
      <c r="W81" s="20">
        <v>10908864</v>
      </c>
      <c r="X81" s="20"/>
      <c r="Y81" s="19"/>
      <c r="Z81" s="22">
        <v>21817728</v>
      </c>
    </row>
    <row r="82" spans="1:26" ht="13.5" hidden="1">
      <c r="A82" s="38" t="s">
        <v>97</v>
      </c>
      <c r="B82" s="18">
        <v>43533895</v>
      </c>
      <c r="C82" s="18"/>
      <c r="D82" s="19">
        <v>43857648</v>
      </c>
      <c r="E82" s="20">
        <v>43857648</v>
      </c>
      <c r="F82" s="20">
        <v>2928426</v>
      </c>
      <c r="G82" s="20">
        <v>1984818</v>
      </c>
      <c r="H82" s="20">
        <v>1583114</v>
      </c>
      <c r="I82" s="20">
        <v>6496358</v>
      </c>
      <c r="J82" s="20">
        <v>3162580</v>
      </c>
      <c r="K82" s="20">
        <v>2335703</v>
      </c>
      <c r="L82" s="20">
        <v>2241443</v>
      </c>
      <c r="M82" s="20">
        <v>7739726</v>
      </c>
      <c r="N82" s="20"/>
      <c r="O82" s="20"/>
      <c r="P82" s="20"/>
      <c r="Q82" s="20"/>
      <c r="R82" s="20"/>
      <c r="S82" s="20"/>
      <c r="T82" s="20"/>
      <c r="U82" s="20"/>
      <c r="V82" s="20">
        <v>14236084</v>
      </c>
      <c r="W82" s="20">
        <v>21928824</v>
      </c>
      <c r="X82" s="20"/>
      <c r="Y82" s="19"/>
      <c r="Z82" s="22">
        <v>43857648</v>
      </c>
    </row>
    <row r="83" spans="1:26" ht="13.5" hidden="1">
      <c r="A83" s="38" t="s">
        <v>98</v>
      </c>
      <c r="B83" s="18">
        <v>831137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>
        <v>60023561</v>
      </c>
      <c r="C84" s="27"/>
      <c r="D84" s="28">
        <v>69753300</v>
      </c>
      <c r="E84" s="29">
        <v>69753300</v>
      </c>
      <c r="F84" s="29">
        <v>368127</v>
      </c>
      <c r="G84" s="29">
        <v>319321</v>
      </c>
      <c r="H84" s="29">
        <v>260220</v>
      </c>
      <c r="I84" s="29">
        <v>947668</v>
      </c>
      <c r="J84" s="29">
        <v>308319</v>
      </c>
      <c r="K84" s="29">
        <v>311947</v>
      </c>
      <c r="L84" s="29">
        <v>315335</v>
      </c>
      <c r="M84" s="29">
        <v>935601</v>
      </c>
      <c r="N84" s="29"/>
      <c r="O84" s="29"/>
      <c r="P84" s="29"/>
      <c r="Q84" s="29"/>
      <c r="R84" s="29"/>
      <c r="S84" s="29"/>
      <c r="T84" s="29"/>
      <c r="U84" s="29"/>
      <c r="V84" s="29">
        <v>1883269</v>
      </c>
      <c r="W84" s="29">
        <v>34876650</v>
      </c>
      <c r="X84" s="29"/>
      <c r="Y84" s="28"/>
      <c r="Z84" s="30">
        <v>69753300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198611191</v>
      </c>
      <c r="C5" s="18">
        <v>0</v>
      </c>
      <c r="D5" s="58">
        <v>234508436</v>
      </c>
      <c r="E5" s="59">
        <v>234508436</v>
      </c>
      <c r="F5" s="59">
        <v>26471952</v>
      </c>
      <c r="G5" s="59">
        <v>14386771</v>
      </c>
      <c r="H5" s="59">
        <v>16029568</v>
      </c>
      <c r="I5" s="59">
        <v>56888291</v>
      </c>
      <c r="J5" s="59">
        <v>16243823</v>
      </c>
      <c r="K5" s="59">
        <v>14876306</v>
      </c>
      <c r="L5" s="59">
        <v>14876306</v>
      </c>
      <c r="M5" s="59">
        <v>45996435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102884726</v>
      </c>
      <c r="W5" s="59">
        <v>130282753</v>
      </c>
      <c r="X5" s="59">
        <v>-27398027</v>
      </c>
      <c r="Y5" s="60">
        <v>-21.03</v>
      </c>
      <c r="Z5" s="61">
        <v>234508436</v>
      </c>
    </row>
    <row r="6" spans="1:26" ht="13.5">
      <c r="A6" s="57" t="s">
        <v>32</v>
      </c>
      <c r="B6" s="18">
        <v>928108613</v>
      </c>
      <c r="C6" s="18">
        <v>0</v>
      </c>
      <c r="D6" s="58">
        <v>1113664347</v>
      </c>
      <c r="E6" s="59">
        <v>1113664347</v>
      </c>
      <c r="F6" s="59">
        <v>90393264</v>
      </c>
      <c r="G6" s="59">
        <v>96268693</v>
      </c>
      <c r="H6" s="59">
        <v>88560887</v>
      </c>
      <c r="I6" s="59">
        <v>275222844</v>
      </c>
      <c r="J6" s="59">
        <v>96268693</v>
      </c>
      <c r="K6" s="59">
        <v>78055641</v>
      </c>
      <c r="L6" s="59">
        <v>75298874</v>
      </c>
      <c r="M6" s="59">
        <v>249623208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524846052</v>
      </c>
      <c r="W6" s="59">
        <v>573769969</v>
      </c>
      <c r="X6" s="59">
        <v>-48923917</v>
      </c>
      <c r="Y6" s="60">
        <v>-8.53</v>
      </c>
      <c r="Z6" s="61">
        <v>1113664347</v>
      </c>
    </row>
    <row r="7" spans="1:26" ht="13.5">
      <c r="A7" s="57" t="s">
        <v>33</v>
      </c>
      <c r="B7" s="18">
        <v>5047948</v>
      </c>
      <c r="C7" s="18">
        <v>0</v>
      </c>
      <c r="D7" s="58">
        <v>3397824</v>
      </c>
      <c r="E7" s="59">
        <v>3397824</v>
      </c>
      <c r="F7" s="59">
        <v>453414</v>
      </c>
      <c r="G7" s="59">
        <v>136577</v>
      </c>
      <c r="H7" s="59">
        <v>101666</v>
      </c>
      <c r="I7" s="59">
        <v>691657</v>
      </c>
      <c r="J7" s="59">
        <v>112012</v>
      </c>
      <c r="K7" s="59">
        <v>335781</v>
      </c>
      <c r="L7" s="59">
        <v>335781</v>
      </c>
      <c r="M7" s="59">
        <v>783574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1475231</v>
      </c>
      <c r="W7" s="59">
        <v>1698912</v>
      </c>
      <c r="X7" s="59">
        <v>-223681</v>
      </c>
      <c r="Y7" s="60">
        <v>-13.17</v>
      </c>
      <c r="Z7" s="61">
        <v>3397824</v>
      </c>
    </row>
    <row r="8" spans="1:26" ht="13.5">
      <c r="A8" s="57" t="s">
        <v>34</v>
      </c>
      <c r="B8" s="18">
        <v>284303030</v>
      </c>
      <c r="C8" s="18">
        <v>0</v>
      </c>
      <c r="D8" s="58">
        <v>307469315</v>
      </c>
      <c r="E8" s="59">
        <v>307469315</v>
      </c>
      <c r="F8" s="59">
        <v>116880000</v>
      </c>
      <c r="G8" s="59">
        <v>2640265</v>
      </c>
      <c r="H8" s="59">
        <v>13000000</v>
      </c>
      <c r="I8" s="59">
        <v>132520265</v>
      </c>
      <c r="J8" s="59">
        <v>960000</v>
      </c>
      <c r="K8" s="59">
        <v>2317050</v>
      </c>
      <c r="L8" s="59">
        <v>90493673</v>
      </c>
      <c r="M8" s="59">
        <v>93770723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226290988</v>
      </c>
      <c r="W8" s="59">
        <v>231500000</v>
      </c>
      <c r="X8" s="59">
        <v>-5209012</v>
      </c>
      <c r="Y8" s="60">
        <v>-2.25</v>
      </c>
      <c r="Z8" s="61">
        <v>307469315</v>
      </c>
    </row>
    <row r="9" spans="1:26" ht="13.5">
      <c r="A9" s="57" t="s">
        <v>35</v>
      </c>
      <c r="B9" s="18">
        <v>90650182</v>
      </c>
      <c r="C9" s="18">
        <v>0</v>
      </c>
      <c r="D9" s="58">
        <v>109348199</v>
      </c>
      <c r="E9" s="59">
        <v>109348199</v>
      </c>
      <c r="F9" s="59">
        <v>5202391</v>
      </c>
      <c r="G9" s="59">
        <v>5887537</v>
      </c>
      <c r="H9" s="59">
        <v>6649992</v>
      </c>
      <c r="I9" s="59">
        <v>17739920</v>
      </c>
      <c r="J9" s="59">
        <v>8038219</v>
      </c>
      <c r="K9" s="59">
        <v>7812174</v>
      </c>
      <c r="L9" s="59">
        <v>6672265</v>
      </c>
      <c r="M9" s="59">
        <v>22522658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40262578</v>
      </c>
      <c r="W9" s="59">
        <v>54496850</v>
      </c>
      <c r="X9" s="59">
        <v>-14234272</v>
      </c>
      <c r="Y9" s="60">
        <v>-26.12</v>
      </c>
      <c r="Z9" s="61">
        <v>109348199</v>
      </c>
    </row>
    <row r="10" spans="1:26" ht="25.5">
      <c r="A10" s="62" t="s">
        <v>86</v>
      </c>
      <c r="B10" s="63">
        <f>SUM(B5:B9)</f>
        <v>1506720964</v>
      </c>
      <c r="C10" s="63">
        <f>SUM(C5:C9)</f>
        <v>0</v>
      </c>
      <c r="D10" s="64">
        <f aca="true" t="shared" si="0" ref="D10:Z10">SUM(D5:D9)</f>
        <v>1768388121</v>
      </c>
      <c r="E10" s="65">
        <f t="shared" si="0"/>
        <v>1768388121</v>
      </c>
      <c r="F10" s="65">
        <f t="shared" si="0"/>
        <v>239401021</v>
      </c>
      <c r="G10" s="65">
        <f t="shared" si="0"/>
        <v>119319843</v>
      </c>
      <c r="H10" s="65">
        <f t="shared" si="0"/>
        <v>124342113</v>
      </c>
      <c r="I10" s="65">
        <f t="shared" si="0"/>
        <v>483062977</v>
      </c>
      <c r="J10" s="65">
        <f t="shared" si="0"/>
        <v>121622747</v>
      </c>
      <c r="K10" s="65">
        <f t="shared" si="0"/>
        <v>103396952</v>
      </c>
      <c r="L10" s="65">
        <f t="shared" si="0"/>
        <v>187676899</v>
      </c>
      <c r="M10" s="65">
        <f t="shared" si="0"/>
        <v>412696598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895759575</v>
      </c>
      <c r="W10" s="65">
        <f t="shared" si="0"/>
        <v>991748484</v>
      </c>
      <c r="X10" s="65">
        <f t="shared" si="0"/>
        <v>-95988909</v>
      </c>
      <c r="Y10" s="66">
        <f>+IF(W10&lt;&gt;0,(X10/W10)*100,0)</f>
        <v>-9.67875530425313</v>
      </c>
      <c r="Z10" s="67">
        <f t="shared" si="0"/>
        <v>1768388121</v>
      </c>
    </row>
    <row r="11" spans="1:26" ht="13.5">
      <c r="A11" s="57" t="s">
        <v>36</v>
      </c>
      <c r="B11" s="18">
        <v>535676718</v>
      </c>
      <c r="C11" s="18">
        <v>0</v>
      </c>
      <c r="D11" s="58">
        <v>527094779</v>
      </c>
      <c r="E11" s="59">
        <v>527094779</v>
      </c>
      <c r="F11" s="59">
        <v>40585771</v>
      </c>
      <c r="G11" s="59">
        <v>45991106</v>
      </c>
      <c r="H11" s="59">
        <v>43002507</v>
      </c>
      <c r="I11" s="59">
        <v>129579384</v>
      </c>
      <c r="J11" s="59">
        <v>42501918</v>
      </c>
      <c r="K11" s="59">
        <v>42501918</v>
      </c>
      <c r="L11" s="59">
        <v>43846496</v>
      </c>
      <c r="M11" s="59">
        <v>128850332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258429716</v>
      </c>
      <c r="W11" s="59">
        <v>263547390</v>
      </c>
      <c r="X11" s="59">
        <v>-5117674</v>
      </c>
      <c r="Y11" s="60">
        <v>-1.94</v>
      </c>
      <c r="Z11" s="61">
        <v>527094779</v>
      </c>
    </row>
    <row r="12" spans="1:26" ht="13.5">
      <c r="A12" s="57" t="s">
        <v>37</v>
      </c>
      <c r="B12" s="18">
        <v>26355498</v>
      </c>
      <c r="C12" s="18">
        <v>0</v>
      </c>
      <c r="D12" s="58">
        <v>28206759</v>
      </c>
      <c r="E12" s="59">
        <v>28206759</v>
      </c>
      <c r="F12" s="59">
        <v>2196229</v>
      </c>
      <c r="G12" s="59">
        <v>2196229</v>
      </c>
      <c r="H12" s="59">
        <v>2196229</v>
      </c>
      <c r="I12" s="59">
        <v>6588687</v>
      </c>
      <c r="J12" s="59">
        <v>2196229</v>
      </c>
      <c r="K12" s="59">
        <v>2196229</v>
      </c>
      <c r="L12" s="59">
        <v>2187161</v>
      </c>
      <c r="M12" s="59">
        <v>6579619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13168306</v>
      </c>
      <c r="W12" s="59">
        <v>14103378</v>
      </c>
      <c r="X12" s="59">
        <v>-935072</v>
      </c>
      <c r="Y12" s="60">
        <v>-6.63</v>
      </c>
      <c r="Z12" s="61">
        <v>28206759</v>
      </c>
    </row>
    <row r="13" spans="1:26" ht="13.5">
      <c r="A13" s="57" t="s">
        <v>87</v>
      </c>
      <c r="B13" s="18">
        <v>187541267</v>
      </c>
      <c r="C13" s="18">
        <v>0</v>
      </c>
      <c r="D13" s="58">
        <v>178507681</v>
      </c>
      <c r="E13" s="59">
        <v>178507681</v>
      </c>
      <c r="F13" s="59">
        <v>14875640</v>
      </c>
      <c r="G13" s="59">
        <v>14875640</v>
      </c>
      <c r="H13" s="59">
        <v>16241775</v>
      </c>
      <c r="I13" s="59">
        <v>45993055</v>
      </c>
      <c r="J13" s="59">
        <v>14875640</v>
      </c>
      <c r="K13" s="59">
        <v>17607909</v>
      </c>
      <c r="L13" s="59">
        <v>0</v>
      </c>
      <c r="M13" s="59">
        <v>32483549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78476604</v>
      </c>
      <c r="W13" s="59">
        <v>89253840</v>
      </c>
      <c r="X13" s="59">
        <v>-10777236</v>
      </c>
      <c r="Y13" s="60">
        <v>-12.07</v>
      </c>
      <c r="Z13" s="61">
        <v>178507681</v>
      </c>
    </row>
    <row r="14" spans="1:26" ht="13.5">
      <c r="A14" s="57" t="s">
        <v>38</v>
      </c>
      <c r="B14" s="18">
        <v>61885246</v>
      </c>
      <c r="C14" s="18">
        <v>0</v>
      </c>
      <c r="D14" s="58">
        <v>8430575</v>
      </c>
      <c r="E14" s="59">
        <v>8430575</v>
      </c>
      <c r="F14" s="59">
        <v>0</v>
      </c>
      <c r="G14" s="59">
        <v>3510367</v>
      </c>
      <c r="H14" s="59">
        <v>1199654</v>
      </c>
      <c r="I14" s="59">
        <v>4710021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4710021</v>
      </c>
      <c r="W14" s="59">
        <v>4215288</v>
      </c>
      <c r="X14" s="59">
        <v>494733</v>
      </c>
      <c r="Y14" s="60">
        <v>11.74</v>
      </c>
      <c r="Z14" s="61">
        <v>8430575</v>
      </c>
    </row>
    <row r="15" spans="1:26" ht="13.5">
      <c r="A15" s="57" t="s">
        <v>39</v>
      </c>
      <c r="B15" s="18">
        <v>683953752</v>
      </c>
      <c r="C15" s="18">
        <v>0</v>
      </c>
      <c r="D15" s="58">
        <v>795822331</v>
      </c>
      <c r="E15" s="59">
        <v>795822331</v>
      </c>
      <c r="F15" s="59">
        <v>68834071</v>
      </c>
      <c r="G15" s="59">
        <v>77667159</v>
      </c>
      <c r="H15" s="59">
        <v>66107732</v>
      </c>
      <c r="I15" s="59">
        <v>212608962</v>
      </c>
      <c r="J15" s="59">
        <v>68097509</v>
      </c>
      <c r="K15" s="59">
        <v>83365819</v>
      </c>
      <c r="L15" s="59">
        <v>75588698</v>
      </c>
      <c r="M15" s="59">
        <v>227052026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439660988</v>
      </c>
      <c r="W15" s="59">
        <v>392652582</v>
      </c>
      <c r="X15" s="59">
        <v>47008406</v>
      </c>
      <c r="Y15" s="60">
        <v>11.97</v>
      </c>
      <c r="Z15" s="61">
        <v>795822331</v>
      </c>
    </row>
    <row r="16" spans="1:26" ht="13.5">
      <c r="A16" s="68" t="s">
        <v>40</v>
      </c>
      <c r="B16" s="18">
        <v>1590000</v>
      </c>
      <c r="C16" s="18">
        <v>0</v>
      </c>
      <c r="D16" s="58">
        <v>1590000</v>
      </c>
      <c r="E16" s="59">
        <v>1590000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795000</v>
      </c>
      <c r="X16" s="59">
        <v>-795000</v>
      </c>
      <c r="Y16" s="60">
        <v>-100</v>
      </c>
      <c r="Z16" s="61">
        <v>1590000</v>
      </c>
    </row>
    <row r="17" spans="1:26" ht="13.5">
      <c r="A17" s="57" t="s">
        <v>41</v>
      </c>
      <c r="B17" s="18">
        <v>444021750</v>
      </c>
      <c r="C17" s="18">
        <v>0</v>
      </c>
      <c r="D17" s="58">
        <v>228665629</v>
      </c>
      <c r="E17" s="59">
        <v>228665629</v>
      </c>
      <c r="F17" s="59">
        <v>17598473</v>
      </c>
      <c r="G17" s="59">
        <v>10844889</v>
      </c>
      <c r="H17" s="59">
        <v>12796424</v>
      </c>
      <c r="I17" s="59">
        <v>41239786</v>
      </c>
      <c r="J17" s="59">
        <v>18961292</v>
      </c>
      <c r="K17" s="59">
        <v>27734598</v>
      </c>
      <c r="L17" s="59">
        <v>25602833</v>
      </c>
      <c r="M17" s="59">
        <v>72298723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113538509</v>
      </c>
      <c r="W17" s="59">
        <v>70496924</v>
      </c>
      <c r="X17" s="59">
        <v>43041585</v>
      </c>
      <c r="Y17" s="60">
        <v>61.05</v>
      </c>
      <c r="Z17" s="61">
        <v>228665629</v>
      </c>
    </row>
    <row r="18" spans="1:26" ht="13.5">
      <c r="A18" s="69" t="s">
        <v>42</v>
      </c>
      <c r="B18" s="70">
        <f>SUM(B11:B17)</f>
        <v>1941024231</v>
      </c>
      <c r="C18" s="70">
        <f>SUM(C11:C17)</f>
        <v>0</v>
      </c>
      <c r="D18" s="71">
        <f aca="true" t="shared" si="1" ref="D18:Z18">SUM(D11:D17)</f>
        <v>1768317754</v>
      </c>
      <c r="E18" s="72">
        <f t="shared" si="1"/>
        <v>1768317754</v>
      </c>
      <c r="F18" s="72">
        <f t="shared" si="1"/>
        <v>144090184</v>
      </c>
      <c r="G18" s="72">
        <f t="shared" si="1"/>
        <v>155085390</v>
      </c>
      <c r="H18" s="72">
        <f t="shared" si="1"/>
        <v>141544321</v>
      </c>
      <c r="I18" s="72">
        <f t="shared" si="1"/>
        <v>440719895</v>
      </c>
      <c r="J18" s="72">
        <f t="shared" si="1"/>
        <v>146632588</v>
      </c>
      <c r="K18" s="72">
        <f t="shared" si="1"/>
        <v>173406473</v>
      </c>
      <c r="L18" s="72">
        <f t="shared" si="1"/>
        <v>147225188</v>
      </c>
      <c r="M18" s="72">
        <f t="shared" si="1"/>
        <v>467264249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907984144</v>
      </c>
      <c r="W18" s="72">
        <f t="shared" si="1"/>
        <v>835064402</v>
      </c>
      <c r="X18" s="72">
        <f t="shared" si="1"/>
        <v>72919742</v>
      </c>
      <c r="Y18" s="66">
        <f>+IF(W18&lt;&gt;0,(X18/W18)*100,0)</f>
        <v>8.732229732863168</v>
      </c>
      <c r="Z18" s="73">
        <f t="shared" si="1"/>
        <v>1768317754</v>
      </c>
    </row>
    <row r="19" spans="1:26" ht="13.5">
      <c r="A19" s="69" t="s">
        <v>43</v>
      </c>
      <c r="B19" s="74">
        <f>+B10-B18</f>
        <v>-434303267</v>
      </c>
      <c r="C19" s="74">
        <f>+C10-C18</f>
        <v>0</v>
      </c>
      <c r="D19" s="75">
        <f aca="true" t="shared" si="2" ref="D19:Z19">+D10-D18</f>
        <v>70367</v>
      </c>
      <c r="E19" s="76">
        <f t="shared" si="2"/>
        <v>70367</v>
      </c>
      <c r="F19" s="76">
        <f t="shared" si="2"/>
        <v>95310837</v>
      </c>
      <c r="G19" s="76">
        <f t="shared" si="2"/>
        <v>-35765547</v>
      </c>
      <c r="H19" s="76">
        <f t="shared" si="2"/>
        <v>-17202208</v>
      </c>
      <c r="I19" s="76">
        <f t="shared" si="2"/>
        <v>42343082</v>
      </c>
      <c r="J19" s="76">
        <f t="shared" si="2"/>
        <v>-25009841</v>
      </c>
      <c r="K19" s="76">
        <f t="shared" si="2"/>
        <v>-70009521</v>
      </c>
      <c r="L19" s="76">
        <f t="shared" si="2"/>
        <v>40451711</v>
      </c>
      <c r="M19" s="76">
        <f t="shared" si="2"/>
        <v>-54567651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-12224569</v>
      </c>
      <c r="W19" s="76">
        <f>IF(E10=E18,0,W10-W18)</f>
        <v>156684082</v>
      </c>
      <c r="X19" s="76">
        <f t="shared" si="2"/>
        <v>-168908651</v>
      </c>
      <c r="Y19" s="77">
        <f>+IF(W19&lt;&gt;0,(X19/W19)*100,0)</f>
        <v>-107.80204909392137</v>
      </c>
      <c r="Z19" s="78">
        <f t="shared" si="2"/>
        <v>70367</v>
      </c>
    </row>
    <row r="20" spans="1:26" ht="13.5">
      <c r="A20" s="57" t="s">
        <v>44</v>
      </c>
      <c r="B20" s="18">
        <v>224271582</v>
      </c>
      <c r="C20" s="18">
        <v>0</v>
      </c>
      <c r="D20" s="58">
        <v>305594140</v>
      </c>
      <c r="E20" s="59">
        <v>305594140</v>
      </c>
      <c r="F20" s="59">
        <v>5236955</v>
      </c>
      <c r="G20" s="59">
        <v>26009735</v>
      </c>
      <c r="H20" s="59">
        <v>17953991</v>
      </c>
      <c r="I20" s="59">
        <v>49200681</v>
      </c>
      <c r="J20" s="59">
        <v>37886255</v>
      </c>
      <c r="K20" s="59">
        <v>32789191</v>
      </c>
      <c r="L20" s="59">
        <v>2000000</v>
      </c>
      <c r="M20" s="59">
        <v>72675446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121876127</v>
      </c>
      <c r="W20" s="59">
        <v>180000000</v>
      </c>
      <c r="X20" s="59">
        <v>-58123873</v>
      </c>
      <c r="Y20" s="60">
        <v>-32.29</v>
      </c>
      <c r="Z20" s="61">
        <v>305594140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-210031685</v>
      </c>
      <c r="C22" s="85">
        <f>SUM(C19:C21)</f>
        <v>0</v>
      </c>
      <c r="D22" s="86">
        <f aca="true" t="shared" si="3" ref="D22:Z22">SUM(D19:D21)</f>
        <v>305664507</v>
      </c>
      <c r="E22" s="87">
        <f t="shared" si="3"/>
        <v>305664507</v>
      </c>
      <c r="F22" s="87">
        <f t="shared" si="3"/>
        <v>100547792</v>
      </c>
      <c r="G22" s="87">
        <f t="shared" si="3"/>
        <v>-9755812</v>
      </c>
      <c r="H22" s="87">
        <f t="shared" si="3"/>
        <v>751783</v>
      </c>
      <c r="I22" s="87">
        <f t="shared" si="3"/>
        <v>91543763</v>
      </c>
      <c r="J22" s="87">
        <f t="shared" si="3"/>
        <v>12876414</v>
      </c>
      <c r="K22" s="87">
        <f t="shared" si="3"/>
        <v>-37220330</v>
      </c>
      <c r="L22" s="87">
        <f t="shared" si="3"/>
        <v>42451711</v>
      </c>
      <c r="M22" s="87">
        <f t="shared" si="3"/>
        <v>18107795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109651558</v>
      </c>
      <c r="W22" s="87">
        <f t="shared" si="3"/>
        <v>336684082</v>
      </c>
      <c r="X22" s="87">
        <f t="shared" si="3"/>
        <v>-227032524</v>
      </c>
      <c r="Y22" s="88">
        <f>+IF(W22&lt;&gt;0,(X22/W22)*100,0)</f>
        <v>-67.43191500214732</v>
      </c>
      <c r="Z22" s="89">
        <f t="shared" si="3"/>
        <v>305664507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-210031685</v>
      </c>
      <c r="C24" s="74">
        <f>SUM(C22:C23)</f>
        <v>0</v>
      </c>
      <c r="D24" s="75">
        <f aca="true" t="shared" si="4" ref="D24:Z24">SUM(D22:D23)</f>
        <v>305664507</v>
      </c>
      <c r="E24" s="76">
        <f t="shared" si="4"/>
        <v>305664507</v>
      </c>
      <c r="F24" s="76">
        <f t="shared" si="4"/>
        <v>100547792</v>
      </c>
      <c r="G24" s="76">
        <f t="shared" si="4"/>
        <v>-9755812</v>
      </c>
      <c r="H24" s="76">
        <f t="shared" si="4"/>
        <v>751783</v>
      </c>
      <c r="I24" s="76">
        <f t="shared" si="4"/>
        <v>91543763</v>
      </c>
      <c r="J24" s="76">
        <f t="shared" si="4"/>
        <v>12876414</v>
      </c>
      <c r="K24" s="76">
        <f t="shared" si="4"/>
        <v>-37220330</v>
      </c>
      <c r="L24" s="76">
        <f t="shared" si="4"/>
        <v>42451711</v>
      </c>
      <c r="M24" s="76">
        <f t="shared" si="4"/>
        <v>18107795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109651558</v>
      </c>
      <c r="W24" s="76">
        <f t="shared" si="4"/>
        <v>336684082</v>
      </c>
      <c r="X24" s="76">
        <f t="shared" si="4"/>
        <v>-227032524</v>
      </c>
      <c r="Y24" s="77">
        <f>+IF(W24&lt;&gt;0,(X24/W24)*100,0)</f>
        <v>-67.43191500214732</v>
      </c>
      <c r="Z24" s="78">
        <f t="shared" si="4"/>
        <v>305664507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212511054</v>
      </c>
      <c r="C27" s="21">
        <v>0</v>
      </c>
      <c r="D27" s="98">
        <v>324865071</v>
      </c>
      <c r="E27" s="99">
        <v>324865071</v>
      </c>
      <c r="F27" s="99">
        <v>9384152</v>
      </c>
      <c r="G27" s="99">
        <v>26114736</v>
      </c>
      <c r="H27" s="99">
        <v>16758251</v>
      </c>
      <c r="I27" s="99">
        <v>52257139</v>
      </c>
      <c r="J27" s="99">
        <v>32322652</v>
      </c>
      <c r="K27" s="99">
        <v>27756364</v>
      </c>
      <c r="L27" s="99">
        <v>4700949</v>
      </c>
      <c r="M27" s="99">
        <v>64779965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117037104</v>
      </c>
      <c r="W27" s="99">
        <v>162432536</v>
      </c>
      <c r="X27" s="99">
        <v>-45395432</v>
      </c>
      <c r="Y27" s="100">
        <v>-27.95</v>
      </c>
      <c r="Z27" s="101">
        <v>324865071</v>
      </c>
    </row>
    <row r="28" spans="1:26" ht="13.5">
      <c r="A28" s="102" t="s">
        <v>44</v>
      </c>
      <c r="B28" s="18">
        <v>142889675</v>
      </c>
      <c r="C28" s="18">
        <v>0</v>
      </c>
      <c r="D28" s="58">
        <v>305593796</v>
      </c>
      <c r="E28" s="59">
        <v>305593796</v>
      </c>
      <c r="F28" s="59">
        <v>9384152</v>
      </c>
      <c r="G28" s="59">
        <v>26114736</v>
      </c>
      <c r="H28" s="59">
        <v>16758251</v>
      </c>
      <c r="I28" s="59">
        <v>52257139</v>
      </c>
      <c r="J28" s="59">
        <v>32322652</v>
      </c>
      <c r="K28" s="59">
        <v>27756364</v>
      </c>
      <c r="L28" s="59">
        <v>4700949</v>
      </c>
      <c r="M28" s="59">
        <v>64779965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117037104</v>
      </c>
      <c r="W28" s="59">
        <v>152796898</v>
      </c>
      <c r="X28" s="59">
        <v>-35759794</v>
      </c>
      <c r="Y28" s="60">
        <v>-23.4</v>
      </c>
      <c r="Z28" s="61">
        <v>305593796</v>
      </c>
    </row>
    <row r="29" spans="1:26" ht="13.5">
      <c r="A29" s="57" t="s">
        <v>91</v>
      </c>
      <c r="B29" s="18">
        <v>69621379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19271275</v>
      </c>
      <c r="E31" s="59">
        <v>19271275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9635638</v>
      </c>
      <c r="X31" s="59">
        <v>-9635638</v>
      </c>
      <c r="Y31" s="60">
        <v>-100</v>
      </c>
      <c r="Z31" s="61">
        <v>19271275</v>
      </c>
    </row>
    <row r="32" spans="1:26" ht="13.5">
      <c r="A32" s="69" t="s">
        <v>50</v>
      </c>
      <c r="B32" s="21">
        <f>SUM(B28:B31)</f>
        <v>212511054</v>
      </c>
      <c r="C32" s="21">
        <f>SUM(C28:C31)</f>
        <v>0</v>
      </c>
      <c r="D32" s="98">
        <f aca="true" t="shared" si="5" ref="D32:Z32">SUM(D28:D31)</f>
        <v>324865071</v>
      </c>
      <c r="E32" s="99">
        <f t="shared" si="5"/>
        <v>324865071</v>
      </c>
      <c r="F32" s="99">
        <f t="shared" si="5"/>
        <v>9384152</v>
      </c>
      <c r="G32" s="99">
        <f t="shared" si="5"/>
        <v>26114736</v>
      </c>
      <c r="H32" s="99">
        <f t="shared" si="5"/>
        <v>16758251</v>
      </c>
      <c r="I32" s="99">
        <f t="shared" si="5"/>
        <v>52257139</v>
      </c>
      <c r="J32" s="99">
        <f t="shared" si="5"/>
        <v>32322652</v>
      </c>
      <c r="K32" s="99">
        <f t="shared" si="5"/>
        <v>27756364</v>
      </c>
      <c r="L32" s="99">
        <f t="shared" si="5"/>
        <v>4700949</v>
      </c>
      <c r="M32" s="99">
        <f t="shared" si="5"/>
        <v>64779965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117037104</v>
      </c>
      <c r="W32" s="99">
        <f t="shared" si="5"/>
        <v>162432536</v>
      </c>
      <c r="X32" s="99">
        <f t="shared" si="5"/>
        <v>-45395432</v>
      </c>
      <c r="Y32" s="100">
        <f>+IF(W32&lt;&gt;0,(X32/W32)*100,0)</f>
        <v>-27.947253129139106</v>
      </c>
      <c r="Z32" s="101">
        <f t="shared" si="5"/>
        <v>324865071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250822353</v>
      </c>
      <c r="C35" s="18">
        <v>0</v>
      </c>
      <c r="D35" s="58">
        <v>484976848</v>
      </c>
      <c r="E35" s="59">
        <v>484976848</v>
      </c>
      <c r="F35" s="59">
        <v>461204013</v>
      </c>
      <c r="G35" s="59">
        <v>317536321</v>
      </c>
      <c r="H35" s="59">
        <v>383686132</v>
      </c>
      <c r="I35" s="59">
        <v>383686132</v>
      </c>
      <c r="J35" s="59">
        <v>408681185</v>
      </c>
      <c r="K35" s="59">
        <v>385611332</v>
      </c>
      <c r="L35" s="59">
        <v>394494881</v>
      </c>
      <c r="M35" s="59">
        <v>394494881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394494881</v>
      </c>
      <c r="W35" s="59">
        <v>242488424</v>
      </c>
      <c r="X35" s="59">
        <v>152006457</v>
      </c>
      <c r="Y35" s="60">
        <v>62.69</v>
      </c>
      <c r="Z35" s="61">
        <v>484976848</v>
      </c>
    </row>
    <row r="36" spans="1:26" ht="13.5">
      <c r="A36" s="57" t="s">
        <v>53</v>
      </c>
      <c r="B36" s="18">
        <v>4062596258</v>
      </c>
      <c r="C36" s="18">
        <v>0</v>
      </c>
      <c r="D36" s="58">
        <v>4502266169</v>
      </c>
      <c r="E36" s="59">
        <v>4502266169</v>
      </c>
      <c r="F36" s="59">
        <v>4033067482</v>
      </c>
      <c r="G36" s="59">
        <v>4069333412</v>
      </c>
      <c r="H36" s="59">
        <v>4038460734</v>
      </c>
      <c r="I36" s="59">
        <v>4038460734</v>
      </c>
      <c r="J36" s="59">
        <v>4062512481</v>
      </c>
      <c r="K36" s="59">
        <v>4077693763</v>
      </c>
      <c r="L36" s="59">
        <v>4075009713</v>
      </c>
      <c r="M36" s="59">
        <v>4075009713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4075009713</v>
      </c>
      <c r="W36" s="59">
        <v>2251133085</v>
      </c>
      <c r="X36" s="59">
        <v>1823876628</v>
      </c>
      <c r="Y36" s="60">
        <v>81.02</v>
      </c>
      <c r="Z36" s="61">
        <v>4502266169</v>
      </c>
    </row>
    <row r="37" spans="1:26" ht="13.5">
      <c r="A37" s="57" t="s">
        <v>54</v>
      </c>
      <c r="B37" s="18">
        <v>844208198</v>
      </c>
      <c r="C37" s="18">
        <v>0</v>
      </c>
      <c r="D37" s="58">
        <v>550740625</v>
      </c>
      <c r="E37" s="59">
        <v>550740625</v>
      </c>
      <c r="F37" s="59">
        <v>565231731</v>
      </c>
      <c r="G37" s="59">
        <v>670709191</v>
      </c>
      <c r="H37" s="59">
        <v>591319730</v>
      </c>
      <c r="I37" s="59">
        <v>591319730</v>
      </c>
      <c r="J37" s="59">
        <v>757176189</v>
      </c>
      <c r="K37" s="59">
        <v>638966467</v>
      </c>
      <c r="L37" s="59">
        <v>610958599</v>
      </c>
      <c r="M37" s="59">
        <v>610958599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610958599</v>
      </c>
      <c r="W37" s="59">
        <v>275370313</v>
      </c>
      <c r="X37" s="59">
        <v>335588286</v>
      </c>
      <c r="Y37" s="60">
        <v>121.87</v>
      </c>
      <c r="Z37" s="61">
        <v>550740625</v>
      </c>
    </row>
    <row r="38" spans="1:26" ht="13.5">
      <c r="A38" s="57" t="s">
        <v>55</v>
      </c>
      <c r="B38" s="18">
        <v>319070416</v>
      </c>
      <c r="C38" s="18">
        <v>0</v>
      </c>
      <c r="D38" s="58">
        <v>378618705</v>
      </c>
      <c r="E38" s="59">
        <v>378618705</v>
      </c>
      <c r="F38" s="59">
        <v>351937143</v>
      </c>
      <c r="G38" s="59">
        <v>319070416</v>
      </c>
      <c r="H38" s="59">
        <v>319070416</v>
      </c>
      <c r="I38" s="59">
        <v>319070416</v>
      </c>
      <c r="J38" s="59">
        <v>319070416</v>
      </c>
      <c r="K38" s="59">
        <v>319070416</v>
      </c>
      <c r="L38" s="59">
        <v>319070416</v>
      </c>
      <c r="M38" s="59">
        <v>319070416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319070416</v>
      </c>
      <c r="W38" s="59">
        <v>189309353</v>
      </c>
      <c r="X38" s="59">
        <v>129761063</v>
      </c>
      <c r="Y38" s="60">
        <v>68.54</v>
      </c>
      <c r="Z38" s="61">
        <v>378618705</v>
      </c>
    </row>
    <row r="39" spans="1:26" ht="13.5">
      <c r="A39" s="57" t="s">
        <v>56</v>
      </c>
      <c r="B39" s="18">
        <v>3150139997</v>
      </c>
      <c r="C39" s="18">
        <v>0</v>
      </c>
      <c r="D39" s="58">
        <v>4057883686</v>
      </c>
      <c r="E39" s="59">
        <v>4057883686</v>
      </c>
      <c r="F39" s="59">
        <v>3577102621</v>
      </c>
      <c r="G39" s="59">
        <v>3397090126</v>
      </c>
      <c r="H39" s="59">
        <v>3511756719</v>
      </c>
      <c r="I39" s="59">
        <v>3511756719</v>
      </c>
      <c r="J39" s="59">
        <v>3394947059</v>
      </c>
      <c r="K39" s="59">
        <v>3505268212</v>
      </c>
      <c r="L39" s="59">
        <v>3539475579</v>
      </c>
      <c r="M39" s="59">
        <v>3539475579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3539475579</v>
      </c>
      <c r="W39" s="59">
        <v>2028941843</v>
      </c>
      <c r="X39" s="59">
        <v>1510533736</v>
      </c>
      <c r="Y39" s="60">
        <v>74.45</v>
      </c>
      <c r="Z39" s="61">
        <v>4057883686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151675155</v>
      </c>
      <c r="C42" s="18">
        <v>0</v>
      </c>
      <c r="D42" s="58">
        <v>387615607</v>
      </c>
      <c r="E42" s="59">
        <v>387615607</v>
      </c>
      <c r="F42" s="59">
        <v>110274212</v>
      </c>
      <c r="G42" s="59">
        <v>-25936552</v>
      </c>
      <c r="H42" s="59">
        <v>-13346994</v>
      </c>
      <c r="I42" s="59">
        <v>70990666</v>
      </c>
      <c r="J42" s="59">
        <v>74517572</v>
      </c>
      <c r="K42" s="59">
        <v>15226545</v>
      </c>
      <c r="L42" s="59">
        <v>23790836</v>
      </c>
      <c r="M42" s="59">
        <v>113534953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184525619</v>
      </c>
      <c r="W42" s="59">
        <v>330655165</v>
      </c>
      <c r="X42" s="59">
        <v>-146129546</v>
      </c>
      <c r="Y42" s="60">
        <v>-44.19</v>
      </c>
      <c r="Z42" s="61">
        <v>387615607</v>
      </c>
    </row>
    <row r="43" spans="1:26" ht="13.5">
      <c r="A43" s="57" t="s">
        <v>59</v>
      </c>
      <c r="B43" s="18">
        <v>-231678558</v>
      </c>
      <c r="C43" s="18">
        <v>0</v>
      </c>
      <c r="D43" s="58">
        <v>-310233024</v>
      </c>
      <c r="E43" s="59">
        <v>-310233024</v>
      </c>
      <c r="F43" s="59">
        <v>-10064024</v>
      </c>
      <c r="G43" s="59">
        <v>-34162523</v>
      </c>
      <c r="H43" s="59">
        <v>-28611792</v>
      </c>
      <c r="I43" s="59">
        <v>-72838339</v>
      </c>
      <c r="J43" s="59">
        <v>-46812227</v>
      </c>
      <c r="K43" s="59">
        <v>-39699186</v>
      </c>
      <c r="L43" s="59">
        <v>-14184030</v>
      </c>
      <c r="M43" s="59">
        <v>-100695443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-173533782</v>
      </c>
      <c r="W43" s="59">
        <v>-101067644</v>
      </c>
      <c r="X43" s="59">
        <v>-72466138</v>
      </c>
      <c r="Y43" s="60">
        <v>71.7</v>
      </c>
      <c r="Z43" s="61">
        <v>-310233024</v>
      </c>
    </row>
    <row r="44" spans="1:26" ht="13.5">
      <c r="A44" s="57" t="s">
        <v>60</v>
      </c>
      <c r="B44" s="18">
        <v>-4888520</v>
      </c>
      <c r="C44" s="18">
        <v>0</v>
      </c>
      <c r="D44" s="58">
        <v>-2337712</v>
      </c>
      <c r="E44" s="59">
        <v>-2337712</v>
      </c>
      <c r="F44" s="59">
        <v>166120</v>
      </c>
      <c r="G44" s="59">
        <v>-2295</v>
      </c>
      <c r="H44" s="59">
        <v>-1306391</v>
      </c>
      <c r="I44" s="59">
        <v>-1142566</v>
      </c>
      <c r="J44" s="59">
        <v>85762</v>
      </c>
      <c r="K44" s="59">
        <v>74210</v>
      </c>
      <c r="L44" s="59">
        <v>114256</v>
      </c>
      <c r="M44" s="59">
        <v>274228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-868338</v>
      </c>
      <c r="W44" s="59">
        <v>-2337712</v>
      </c>
      <c r="X44" s="59">
        <v>1469374</v>
      </c>
      <c r="Y44" s="60">
        <v>-62.86</v>
      </c>
      <c r="Z44" s="61">
        <v>-2337712</v>
      </c>
    </row>
    <row r="45" spans="1:26" ht="13.5">
      <c r="A45" s="69" t="s">
        <v>61</v>
      </c>
      <c r="B45" s="21">
        <v>43051043</v>
      </c>
      <c r="C45" s="21">
        <v>0</v>
      </c>
      <c r="D45" s="98">
        <v>164947346</v>
      </c>
      <c r="E45" s="99">
        <v>164947346</v>
      </c>
      <c r="F45" s="99">
        <v>141623079</v>
      </c>
      <c r="G45" s="99">
        <v>81521709</v>
      </c>
      <c r="H45" s="99">
        <v>38256532</v>
      </c>
      <c r="I45" s="99">
        <v>38256532</v>
      </c>
      <c r="J45" s="99">
        <v>66047639</v>
      </c>
      <c r="K45" s="99">
        <v>41649208</v>
      </c>
      <c r="L45" s="99">
        <v>51370270</v>
      </c>
      <c r="M45" s="99">
        <v>51370270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51370270</v>
      </c>
      <c r="W45" s="99">
        <v>317152284</v>
      </c>
      <c r="X45" s="99">
        <v>-265782014</v>
      </c>
      <c r="Y45" s="100">
        <v>-83.8</v>
      </c>
      <c r="Z45" s="101">
        <v>164947346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96878036</v>
      </c>
      <c r="C49" s="51">
        <v>0</v>
      </c>
      <c r="D49" s="128">
        <v>47185923</v>
      </c>
      <c r="E49" s="53">
        <v>37484359</v>
      </c>
      <c r="F49" s="53">
        <v>0</v>
      </c>
      <c r="G49" s="53">
        <v>0</v>
      </c>
      <c r="H49" s="53">
        <v>0</v>
      </c>
      <c r="I49" s="53">
        <v>20780466</v>
      </c>
      <c r="J49" s="53">
        <v>0</v>
      </c>
      <c r="K49" s="53">
        <v>0</v>
      </c>
      <c r="L49" s="53">
        <v>0</v>
      </c>
      <c r="M49" s="53">
        <v>17640469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20094546</v>
      </c>
      <c r="W49" s="53">
        <v>53652738</v>
      </c>
      <c r="X49" s="53">
        <v>297670605</v>
      </c>
      <c r="Y49" s="53">
        <v>591387142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209119790</v>
      </c>
      <c r="C51" s="51">
        <v>0</v>
      </c>
      <c r="D51" s="128">
        <v>64079170</v>
      </c>
      <c r="E51" s="53">
        <v>13700695</v>
      </c>
      <c r="F51" s="53">
        <v>0</v>
      </c>
      <c r="G51" s="53">
        <v>0</v>
      </c>
      <c r="H51" s="53">
        <v>0</v>
      </c>
      <c r="I51" s="53">
        <v>23649740</v>
      </c>
      <c r="J51" s="53">
        <v>0</v>
      </c>
      <c r="K51" s="53">
        <v>0</v>
      </c>
      <c r="L51" s="53">
        <v>0</v>
      </c>
      <c r="M51" s="53">
        <v>138988000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87917198</v>
      </c>
      <c r="Y51" s="53">
        <v>537454593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82.76509428022207</v>
      </c>
      <c r="C58" s="5">
        <f>IF(C67=0,0,+(C76/C67)*100)</f>
        <v>0</v>
      </c>
      <c r="D58" s="6">
        <f aca="true" t="shared" si="6" ref="D58:Z58">IF(D67=0,0,+(D76/D67)*100)</f>
        <v>89.99999978169913</v>
      </c>
      <c r="E58" s="7">
        <f t="shared" si="6"/>
        <v>89.99999978169913</v>
      </c>
      <c r="F58" s="7">
        <f t="shared" si="6"/>
        <v>58.787334776244926</v>
      </c>
      <c r="G58" s="7">
        <f t="shared" si="6"/>
        <v>72.77610124186359</v>
      </c>
      <c r="H58" s="7">
        <f t="shared" si="6"/>
        <v>94.2126312643468</v>
      </c>
      <c r="I58" s="7">
        <f t="shared" si="6"/>
        <v>74.62329710401968</v>
      </c>
      <c r="J58" s="7">
        <f t="shared" si="6"/>
        <v>84.05391125446097</v>
      </c>
      <c r="K58" s="7">
        <f t="shared" si="6"/>
        <v>101.93227826018709</v>
      </c>
      <c r="L58" s="7">
        <f t="shared" si="6"/>
        <v>86.7068070061956</v>
      </c>
      <c r="M58" s="7">
        <f t="shared" si="6"/>
        <v>90.47387892297122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82.1226660507301</v>
      </c>
      <c r="W58" s="7">
        <f t="shared" si="6"/>
        <v>89.99999885649163</v>
      </c>
      <c r="X58" s="7">
        <f t="shared" si="6"/>
        <v>0</v>
      </c>
      <c r="Y58" s="7">
        <f t="shared" si="6"/>
        <v>0</v>
      </c>
      <c r="Z58" s="8">
        <f t="shared" si="6"/>
        <v>89.99999978169913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90.00000110870212</v>
      </c>
      <c r="E59" s="10">
        <f t="shared" si="7"/>
        <v>90.00000110870212</v>
      </c>
      <c r="F59" s="10">
        <f t="shared" si="7"/>
        <v>43.31379869531344</v>
      </c>
      <c r="G59" s="10">
        <f t="shared" si="7"/>
        <v>124.43838857239055</v>
      </c>
      <c r="H59" s="10">
        <f t="shared" si="7"/>
        <v>81.02504696321199</v>
      </c>
      <c r="I59" s="10">
        <f t="shared" si="7"/>
        <v>74.45581200532109</v>
      </c>
      <c r="J59" s="10">
        <f t="shared" si="7"/>
        <v>100.39571349675505</v>
      </c>
      <c r="K59" s="10">
        <f t="shared" si="7"/>
        <v>170.88209263778253</v>
      </c>
      <c r="L59" s="10">
        <f t="shared" si="7"/>
        <v>101.35807236016791</v>
      </c>
      <c r="M59" s="10">
        <f t="shared" si="7"/>
        <v>123.50388024637127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96.38361771989362</v>
      </c>
      <c r="W59" s="10">
        <f t="shared" si="7"/>
        <v>90.000001765391</v>
      </c>
      <c r="X59" s="10">
        <f t="shared" si="7"/>
        <v>0</v>
      </c>
      <c r="Y59" s="10">
        <f t="shared" si="7"/>
        <v>0</v>
      </c>
      <c r="Z59" s="11">
        <f t="shared" si="7"/>
        <v>90.00000110870212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89.99999898533162</v>
      </c>
      <c r="E60" s="13">
        <f t="shared" si="7"/>
        <v>89.99999898533162</v>
      </c>
      <c r="F60" s="13">
        <f t="shared" si="7"/>
        <v>64.29553312733567</v>
      </c>
      <c r="G60" s="13">
        <f t="shared" si="7"/>
        <v>66.20113664574214</v>
      </c>
      <c r="H60" s="13">
        <f t="shared" si="7"/>
        <v>98.60267433861632</v>
      </c>
      <c r="I60" s="13">
        <f t="shared" si="7"/>
        <v>76.00139579983411</v>
      </c>
      <c r="J60" s="13">
        <f t="shared" si="7"/>
        <v>84.11145147675371</v>
      </c>
      <c r="K60" s="13">
        <f t="shared" si="7"/>
        <v>90.93106800570634</v>
      </c>
      <c r="L60" s="13">
        <f t="shared" si="7"/>
        <v>86.41739450180889</v>
      </c>
      <c r="M60" s="13">
        <f t="shared" si="7"/>
        <v>86.93949161970549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81.20368808642577</v>
      </c>
      <c r="W60" s="13">
        <f t="shared" si="7"/>
        <v>89.99999806542681</v>
      </c>
      <c r="X60" s="13">
        <f t="shared" si="7"/>
        <v>0</v>
      </c>
      <c r="Y60" s="13">
        <f t="shared" si="7"/>
        <v>0</v>
      </c>
      <c r="Z60" s="14">
        <f t="shared" si="7"/>
        <v>89.99999898533162</v>
      </c>
    </row>
    <row r="61" spans="1:26" ht="13.5">
      <c r="A61" s="38" t="s">
        <v>94</v>
      </c>
      <c r="B61" s="12">
        <f t="shared" si="7"/>
        <v>100</v>
      </c>
      <c r="C61" s="12">
        <f t="shared" si="7"/>
        <v>0</v>
      </c>
      <c r="D61" s="3">
        <f t="shared" si="7"/>
        <v>89.99999994043758</v>
      </c>
      <c r="E61" s="13">
        <f t="shared" si="7"/>
        <v>89.99999994043758</v>
      </c>
      <c r="F61" s="13">
        <f t="shared" si="7"/>
        <v>41.46566974973661</v>
      </c>
      <c r="G61" s="13">
        <f t="shared" si="7"/>
        <v>57.720110780809755</v>
      </c>
      <c r="H61" s="13">
        <f t="shared" si="7"/>
        <v>102.22598895476986</v>
      </c>
      <c r="I61" s="13">
        <f t="shared" si="7"/>
        <v>67.08694111085242</v>
      </c>
      <c r="J61" s="13">
        <f t="shared" si="7"/>
        <v>64.93599648646563</v>
      </c>
      <c r="K61" s="13">
        <f t="shared" si="7"/>
        <v>65.40127544467593</v>
      </c>
      <c r="L61" s="13">
        <f t="shared" si="7"/>
        <v>68.09129079592711</v>
      </c>
      <c r="M61" s="13">
        <f t="shared" si="7"/>
        <v>66.00108979465467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66.5824524625237</v>
      </c>
      <c r="W61" s="13">
        <f t="shared" si="7"/>
        <v>90.00000024324324</v>
      </c>
      <c r="X61" s="13">
        <f t="shared" si="7"/>
        <v>0</v>
      </c>
      <c r="Y61" s="13">
        <f t="shared" si="7"/>
        <v>0</v>
      </c>
      <c r="Z61" s="14">
        <f t="shared" si="7"/>
        <v>89.99999994043758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90.00000003111933</v>
      </c>
      <c r="E62" s="13">
        <f t="shared" si="7"/>
        <v>90.00000003111933</v>
      </c>
      <c r="F62" s="13">
        <f t="shared" si="7"/>
        <v>73.08727073902028</v>
      </c>
      <c r="G62" s="13">
        <f t="shared" si="7"/>
        <v>73.76494950454993</v>
      </c>
      <c r="H62" s="13">
        <f t="shared" si="7"/>
        <v>89.50769387942714</v>
      </c>
      <c r="I62" s="13">
        <f t="shared" si="7"/>
        <v>78.46630459051268</v>
      </c>
      <c r="J62" s="13">
        <f t="shared" si="7"/>
        <v>75.00782414338342</v>
      </c>
      <c r="K62" s="13">
        <f t="shared" si="7"/>
        <v>94.79309588906953</v>
      </c>
      <c r="L62" s="13">
        <f t="shared" si="7"/>
        <v>83.74358409410871</v>
      </c>
      <c r="M62" s="13">
        <f t="shared" si="7"/>
        <v>84.15075539566668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81.25871791174937</v>
      </c>
      <c r="W62" s="13">
        <f t="shared" si="7"/>
        <v>89.99999972925723</v>
      </c>
      <c r="X62" s="13">
        <f t="shared" si="7"/>
        <v>0</v>
      </c>
      <c r="Y62" s="13">
        <f t="shared" si="7"/>
        <v>0</v>
      </c>
      <c r="Z62" s="14">
        <f t="shared" si="7"/>
        <v>90.00000003111933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89.99999785611793</v>
      </c>
      <c r="E63" s="13">
        <f t="shared" si="7"/>
        <v>89.99999785611793</v>
      </c>
      <c r="F63" s="13">
        <f t="shared" si="7"/>
        <v>60.805267253414186</v>
      </c>
      <c r="G63" s="13">
        <f t="shared" si="7"/>
        <v>71.67621362573503</v>
      </c>
      <c r="H63" s="13">
        <f t="shared" si="7"/>
        <v>72.54555551819728</v>
      </c>
      <c r="I63" s="13">
        <f t="shared" si="7"/>
        <v>68.17597488675653</v>
      </c>
      <c r="J63" s="13">
        <f t="shared" si="7"/>
        <v>69.745127190761</v>
      </c>
      <c r="K63" s="13">
        <f t="shared" si="7"/>
        <v>74.14814395034526</v>
      </c>
      <c r="L63" s="13">
        <f t="shared" si="7"/>
        <v>64.46707309225067</v>
      </c>
      <c r="M63" s="13">
        <f t="shared" si="7"/>
        <v>69.45599493849139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68.80182631282722</v>
      </c>
      <c r="W63" s="13">
        <f t="shared" si="7"/>
        <v>89.99999142447233</v>
      </c>
      <c r="X63" s="13">
        <f t="shared" si="7"/>
        <v>0</v>
      </c>
      <c r="Y63" s="13">
        <f t="shared" si="7"/>
        <v>0</v>
      </c>
      <c r="Z63" s="14">
        <f t="shared" si="7"/>
        <v>89.99999785611793</v>
      </c>
    </row>
    <row r="64" spans="1:26" ht="13.5">
      <c r="A64" s="38" t="s">
        <v>97</v>
      </c>
      <c r="B64" s="12">
        <f t="shared" si="7"/>
        <v>100</v>
      </c>
      <c r="C64" s="12">
        <f t="shared" si="7"/>
        <v>0</v>
      </c>
      <c r="D64" s="3">
        <f t="shared" si="7"/>
        <v>89.99999124063807</v>
      </c>
      <c r="E64" s="13">
        <f t="shared" si="7"/>
        <v>89.99999124063807</v>
      </c>
      <c r="F64" s="13">
        <f t="shared" si="7"/>
        <v>61.8136136712412</v>
      </c>
      <c r="G64" s="13">
        <f t="shared" si="7"/>
        <v>47.75065473547385</v>
      </c>
      <c r="H64" s="13">
        <f t="shared" si="7"/>
        <v>68.13484444911504</v>
      </c>
      <c r="I64" s="13">
        <f t="shared" si="7"/>
        <v>57.5737949672407</v>
      </c>
      <c r="J64" s="13">
        <f t="shared" si="7"/>
        <v>42.299398308825275</v>
      </c>
      <c r="K64" s="13">
        <f t="shared" si="7"/>
        <v>70.48645613168732</v>
      </c>
      <c r="L64" s="13">
        <f t="shared" si="7"/>
        <v>59.9151080699642</v>
      </c>
      <c r="M64" s="13">
        <f t="shared" si="7"/>
        <v>55.35289834199886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56.46607349016687</v>
      </c>
      <c r="W64" s="13">
        <f t="shared" si="7"/>
        <v>89.99998248127784</v>
      </c>
      <c r="X64" s="13">
        <f t="shared" si="7"/>
        <v>0</v>
      </c>
      <c r="Y64" s="13">
        <f t="shared" si="7"/>
        <v>0</v>
      </c>
      <c r="Z64" s="14">
        <f t="shared" si="7"/>
        <v>89.99999124063807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89.9998596319294</v>
      </c>
      <c r="E65" s="13">
        <f t="shared" si="7"/>
        <v>89.9998596319294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89.99974159539006</v>
      </c>
      <c r="X65" s="13">
        <f t="shared" si="7"/>
        <v>0</v>
      </c>
      <c r="Y65" s="13">
        <f t="shared" si="7"/>
        <v>0</v>
      </c>
      <c r="Z65" s="14">
        <f t="shared" si="7"/>
        <v>89.9998596319294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90.00002185806851</v>
      </c>
      <c r="E66" s="16">
        <f t="shared" si="7"/>
        <v>90.00002185806851</v>
      </c>
      <c r="F66" s="16">
        <f t="shared" si="7"/>
        <v>23.806608868191105</v>
      </c>
      <c r="G66" s="16">
        <f t="shared" si="7"/>
        <v>22.9053565824803</v>
      </c>
      <c r="H66" s="16">
        <f t="shared" si="7"/>
        <v>25.08810322065785</v>
      </c>
      <c r="I66" s="16">
        <f t="shared" si="7"/>
        <v>23.984041134124702</v>
      </c>
      <c r="J66" s="16">
        <f t="shared" si="7"/>
        <v>11.04159336049501</v>
      </c>
      <c r="K66" s="16">
        <f t="shared" si="7"/>
        <v>40.76382545611168</v>
      </c>
      <c r="L66" s="16">
        <f t="shared" si="7"/>
        <v>14.861289455390898</v>
      </c>
      <c r="M66" s="16">
        <f t="shared" si="7"/>
        <v>21.026149746531033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22.33716832326723</v>
      </c>
      <c r="W66" s="16">
        <f t="shared" si="7"/>
        <v>90.00000460169775</v>
      </c>
      <c r="X66" s="16">
        <f t="shared" si="7"/>
        <v>0</v>
      </c>
      <c r="Y66" s="16">
        <f t="shared" si="7"/>
        <v>0</v>
      </c>
      <c r="Z66" s="17">
        <f t="shared" si="7"/>
        <v>90.00002185806851</v>
      </c>
    </row>
    <row r="67" spans="1:26" ht="13.5" hidden="1">
      <c r="A67" s="40" t="s">
        <v>100</v>
      </c>
      <c r="B67" s="23">
        <v>1152377589</v>
      </c>
      <c r="C67" s="23"/>
      <c r="D67" s="24">
        <v>1374250110</v>
      </c>
      <c r="E67" s="25">
        <v>1374250110</v>
      </c>
      <c r="F67" s="25">
        <v>119389158</v>
      </c>
      <c r="G67" s="25">
        <v>112866986</v>
      </c>
      <c r="H67" s="25">
        <v>107156763</v>
      </c>
      <c r="I67" s="25">
        <v>339412907</v>
      </c>
      <c r="J67" s="25">
        <v>116224118</v>
      </c>
      <c r="K67" s="25">
        <v>95662309</v>
      </c>
      <c r="L67" s="25">
        <v>92905542</v>
      </c>
      <c r="M67" s="25">
        <v>304791969</v>
      </c>
      <c r="N67" s="25"/>
      <c r="O67" s="25"/>
      <c r="P67" s="25"/>
      <c r="Q67" s="25"/>
      <c r="R67" s="25"/>
      <c r="S67" s="25"/>
      <c r="T67" s="25"/>
      <c r="U67" s="25"/>
      <c r="V67" s="25">
        <v>644204876</v>
      </c>
      <c r="W67" s="25">
        <v>717091388</v>
      </c>
      <c r="X67" s="25"/>
      <c r="Y67" s="24"/>
      <c r="Z67" s="26">
        <v>1374250110</v>
      </c>
    </row>
    <row r="68" spans="1:26" ht="13.5" hidden="1">
      <c r="A68" s="36" t="s">
        <v>31</v>
      </c>
      <c r="B68" s="18">
        <v>198611191</v>
      </c>
      <c r="C68" s="18"/>
      <c r="D68" s="19">
        <v>234508436</v>
      </c>
      <c r="E68" s="20">
        <v>234508436</v>
      </c>
      <c r="F68" s="20">
        <v>26471952</v>
      </c>
      <c r="G68" s="20">
        <v>14386771</v>
      </c>
      <c r="H68" s="20">
        <v>16029568</v>
      </c>
      <c r="I68" s="20">
        <v>56888291</v>
      </c>
      <c r="J68" s="20">
        <v>16243823</v>
      </c>
      <c r="K68" s="20">
        <v>14876306</v>
      </c>
      <c r="L68" s="20">
        <v>14876306</v>
      </c>
      <c r="M68" s="20">
        <v>45996435</v>
      </c>
      <c r="N68" s="20"/>
      <c r="O68" s="20"/>
      <c r="P68" s="20"/>
      <c r="Q68" s="20"/>
      <c r="R68" s="20"/>
      <c r="S68" s="20"/>
      <c r="T68" s="20"/>
      <c r="U68" s="20"/>
      <c r="V68" s="20">
        <v>102884726</v>
      </c>
      <c r="W68" s="20">
        <v>130282753</v>
      </c>
      <c r="X68" s="20"/>
      <c r="Y68" s="19"/>
      <c r="Z68" s="22">
        <v>234508436</v>
      </c>
    </row>
    <row r="69" spans="1:26" ht="13.5" hidden="1">
      <c r="A69" s="37" t="s">
        <v>32</v>
      </c>
      <c r="B69" s="18">
        <v>928108613</v>
      </c>
      <c r="C69" s="18"/>
      <c r="D69" s="19">
        <v>1113664347</v>
      </c>
      <c r="E69" s="20">
        <v>1113664347</v>
      </c>
      <c r="F69" s="20">
        <v>90393264</v>
      </c>
      <c r="G69" s="20">
        <v>96268693</v>
      </c>
      <c r="H69" s="20">
        <v>88560887</v>
      </c>
      <c r="I69" s="20">
        <v>275222844</v>
      </c>
      <c r="J69" s="20">
        <v>96268693</v>
      </c>
      <c r="K69" s="20">
        <v>78055641</v>
      </c>
      <c r="L69" s="20">
        <v>75298874</v>
      </c>
      <c r="M69" s="20">
        <v>249623208</v>
      </c>
      <c r="N69" s="20"/>
      <c r="O69" s="20"/>
      <c r="P69" s="20"/>
      <c r="Q69" s="20"/>
      <c r="R69" s="20"/>
      <c r="S69" s="20"/>
      <c r="T69" s="20"/>
      <c r="U69" s="20"/>
      <c r="V69" s="20">
        <v>524846052</v>
      </c>
      <c r="W69" s="20">
        <v>573769969</v>
      </c>
      <c r="X69" s="20"/>
      <c r="Y69" s="19"/>
      <c r="Z69" s="22">
        <v>1113664347</v>
      </c>
    </row>
    <row r="70" spans="1:26" ht="13.5" hidden="1">
      <c r="A70" s="38" t="s">
        <v>94</v>
      </c>
      <c r="B70" s="18">
        <v>562390073</v>
      </c>
      <c r="C70" s="18"/>
      <c r="D70" s="19">
        <v>671564376</v>
      </c>
      <c r="E70" s="20">
        <v>671564376</v>
      </c>
      <c r="F70" s="20">
        <v>55007726</v>
      </c>
      <c r="G70" s="20">
        <v>58309377</v>
      </c>
      <c r="H70" s="20">
        <v>55651534</v>
      </c>
      <c r="I70" s="20">
        <v>168968637</v>
      </c>
      <c r="J70" s="20">
        <v>58309377</v>
      </c>
      <c r="K70" s="20">
        <v>45536589</v>
      </c>
      <c r="L70" s="20">
        <v>42779822</v>
      </c>
      <c r="M70" s="20">
        <v>146625788</v>
      </c>
      <c r="N70" s="20"/>
      <c r="O70" s="20"/>
      <c r="P70" s="20"/>
      <c r="Q70" s="20"/>
      <c r="R70" s="20"/>
      <c r="S70" s="20"/>
      <c r="T70" s="20"/>
      <c r="U70" s="20"/>
      <c r="V70" s="20">
        <v>315594425</v>
      </c>
      <c r="W70" s="20">
        <v>328888888</v>
      </c>
      <c r="X70" s="20"/>
      <c r="Y70" s="19"/>
      <c r="Z70" s="22">
        <v>671564376</v>
      </c>
    </row>
    <row r="71" spans="1:26" ht="13.5" hidden="1">
      <c r="A71" s="38" t="s">
        <v>95</v>
      </c>
      <c r="B71" s="18">
        <v>273949847</v>
      </c>
      <c r="C71" s="18"/>
      <c r="D71" s="19">
        <v>321343801</v>
      </c>
      <c r="E71" s="20">
        <v>321343801</v>
      </c>
      <c r="F71" s="20">
        <v>25681758</v>
      </c>
      <c r="G71" s="20">
        <v>26156218</v>
      </c>
      <c r="H71" s="20">
        <v>23648538</v>
      </c>
      <c r="I71" s="20">
        <v>75486514</v>
      </c>
      <c r="J71" s="20">
        <v>26156218</v>
      </c>
      <c r="K71" s="20">
        <v>23364978</v>
      </c>
      <c r="L71" s="20">
        <v>23364978</v>
      </c>
      <c r="M71" s="20">
        <v>72886174</v>
      </c>
      <c r="N71" s="20"/>
      <c r="O71" s="20"/>
      <c r="P71" s="20"/>
      <c r="Q71" s="20"/>
      <c r="R71" s="20"/>
      <c r="S71" s="20"/>
      <c r="T71" s="20"/>
      <c r="U71" s="20"/>
      <c r="V71" s="20">
        <v>148372688</v>
      </c>
      <c r="W71" s="20">
        <v>184677135</v>
      </c>
      <c r="X71" s="20"/>
      <c r="Y71" s="19"/>
      <c r="Z71" s="22">
        <v>321343801</v>
      </c>
    </row>
    <row r="72" spans="1:26" ht="13.5" hidden="1">
      <c r="A72" s="38" t="s">
        <v>96</v>
      </c>
      <c r="B72" s="18">
        <v>37848632</v>
      </c>
      <c r="C72" s="18"/>
      <c r="D72" s="19">
        <v>55973228</v>
      </c>
      <c r="E72" s="20">
        <v>55973228</v>
      </c>
      <c r="F72" s="20">
        <v>4586527</v>
      </c>
      <c r="G72" s="20">
        <v>4274485</v>
      </c>
      <c r="H72" s="20">
        <v>4312595</v>
      </c>
      <c r="I72" s="20">
        <v>13173607</v>
      </c>
      <c r="J72" s="20">
        <v>4274485</v>
      </c>
      <c r="K72" s="20">
        <v>4164436</v>
      </c>
      <c r="L72" s="20">
        <v>4164436</v>
      </c>
      <c r="M72" s="20">
        <v>12603357</v>
      </c>
      <c r="N72" s="20"/>
      <c r="O72" s="20"/>
      <c r="P72" s="20"/>
      <c r="Q72" s="20"/>
      <c r="R72" s="20"/>
      <c r="S72" s="20"/>
      <c r="T72" s="20"/>
      <c r="U72" s="20"/>
      <c r="V72" s="20">
        <v>25776964</v>
      </c>
      <c r="W72" s="20">
        <v>27986616</v>
      </c>
      <c r="X72" s="20"/>
      <c r="Y72" s="19"/>
      <c r="Z72" s="22">
        <v>55973228</v>
      </c>
    </row>
    <row r="73" spans="1:26" ht="13.5" hidden="1">
      <c r="A73" s="38" t="s">
        <v>97</v>
      </c>
      <c r="B73" s="18">
        <v>53920061</v>
      </c>
      <c r="C73" s="18"/>
      <c r="D73" s="19">
        <v>61648326</v>
      </c>
      <c r="E73" s="20">
        <v>61648326</v>
      </c>
      <c r="F73" s="20">
        <v>5117253</v>
      </c>
      <c r="G73" s="20">
        <v>7528613</v>
      </c>
      <c r="H73" s="20">
        <v>4948220</v>
      </c>
      <c r="I73" s="20">
        <v>17594086</v>
      </c>
      <c r="J73" s="20">
        <v>7528613</v>
      </c>
      <c r="K73" s="20">
        <v>4989638</v>
      </c>
      <c r="L73" s="20">
        <v>4989638</v>
      </c>
      <c r="M73" s="20">
        <v>17507889</v>
      </c>
      <c r="N73" s="20"/>
      <c r="O73" s="20"/>
      <c r="P73" s="20"/>
      <c r="Q73" s="20"/>
      <c r="R73" s="20"/>
      <c r="S73" s="20"/>
      <c r="T73" s="20"/>
      <c r="U73" s="20"/>
      <c r="V73" s="20">
        <v>35101975</v>
      </c>
      <c r="W73" s="20">
        <v>30824166</v>
      </c>
      <c r="X73" s="20"/>
      <c r="Y73" s="19"/>
      <c r="Z73" s="22">
        <v>61648326</v>
      </c>
    </row>
    <row r="74" spans="1:26" ht="13.5" hidden="1">
      <c r="A74" s="38" t="s">
        <v>98</v>
      </c>
      <c r="B74" s="18"/>
      <c r="C74" s="18"/>
      <c r="D74" s="19">
        <v>3134616</v>
      </c>
      <c r="E74" s="20">
        <v>3134616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1393164</v>
      </c>
      <c r="X74" s="20"/>
      <c r="Y74" s="19"/>
      <c r="Z74" s="22">
        <v>3134616</v>
      </c>
    </row>
    <row r="75" spans="1:26" ht="13.5" hidden="1">
      <c r="A75" s="39" t="s">
        <v>99</v>
      </c>
      <c r="B75" s="27">
        <v>25657785</v>
      </c>
      <c r="C75" s="27"/>
      <c r="D75" s="28">
        <v>26077327</v>
      </c>
      <c r="E75" s="29">
        <v>26077327</v>
      </c>
      <c r="F75" s="29">
        <v>2523942</v>
      </c>
      <c r="G75" s="29">
        <v>2211522</v>
      </c>
      <c r="H75" s="29">
        <v>2566308</v>
      </c>
      <c r="I75" s="29">
        <v>7301772</v>
      </c>
      <c r="J75" s="29">
        <v>3711602</v>
      </c>
      <c r="K75" s="29">
        <v>2730362</v>
      </c>
      <c r="L75" s="29">
        <v>2730362</v>
      </c>
      <c r="M75" s="29">
        <v>9172326</v>
      </c>
      <c r="N75" s="29"/>
      <c r="O75" s="29"/>
      <c r="P75" s="29"/>
      <c r="Q75" s="29"/>
      <c r="R75" s="29"/>
      <c r="S75" s="29"/>
      <c r="T75" s="29"/>
      <c r="U75" s="29"/>
      <c r="V75" s="29">
        <v>16474098</v>
      </c>
      <c r="W75" s="29">
        <v>13038666</v>
      </c>
      <c r="X75" s="29"/>
      <c r="Y75" s="28"/>
      <c r="Z75" s="30">
        <v>26077327</v>
      </c>
    </row>
    <row r="76" spans="1:26" ht="13.5" hidden="1">
      <c r="A76" s="41" t="s">
        <v>101</v>
      </c>
      <c r="B76" s="31">
        <v>953766398</v>
      </c>
      <c r="C76" s="31"/>
      <c r="D76" s="32">
        <v>1236825096</v>
      </c>
      <c r="E76" s="33">
        <v>1236825096</v>
      </c>
      <c r="F76" s="33">
        <v>70185704</v>
      </c>
      <c r="G76" s="33">
        <v>82140192</v>
      </c>
      <c r="H76" s="33">
        <v>100955206</v>
      </c>
      <c r="I76" s="33">
        <v>253281102</v>
      </c>
      <c r="J76" s="33">
        <v>97690917</v>
      </c>
      <c r="K76" s="33">
        <v>97510771</v>
      </c>
      <c r="L76" s="33">
        <v>80555429</v>
      </c>
      <c r="M76" s="33">
        <v>275757117</v>
      </c>
      <c r="N76" s="33"/>
      <c r="O76" s="33"/>
      <c r="P76" s="33"/>
      <c r="Q76" s="33"/>
      <c r="R76" s="33"/>
      <c r="S76" s="33"/>
      <c r="T76" s="33"/>
      <c r="U76" s="33"/>
      <c r="V76" s="33">
        <v>529038219</v>
      </c>
      <c r="W76" s="33">
        <v>645382241</v>
      </c>
      <c r="X76" s="33"/>
      <c r="Y76" s="32"/>
      <c r="Z76" s="34">
        <v>1236825096</v>
      </c>
    </row>
    <row r="77" spans="1:26" ht="13.5" hidden="1">
      <c r="A77" s="36" t="s">
        <v>31</v>
      </c>
      <c r="B77" s="18"/>
      <c r="C77" s="18"/>
      <c r="D77" s="19">
        <v>211057595</v>
      </c>
      <c r="E77" s="20">
        <v>211057595</v>
      </c>
      <c r="F77" s="20">
        <v>11466008</v>
      </c>
      <c r="G77" s="20">
        <v>17902666</v>
      </c>
      <c r="H77" s="20">
        <v>12987965</v>
      </c>
      <c r="I77" s="20">
        <v>42356639</v>
      </c>
      <c r="J77" s="20">
        <v>16308102</v>
      </c>
      <c r="K77" s="20">
        <v>25420943</v>
      </c>
      <c r="L77" s="20">
        <v>15078337</v>
      </c>
      <c r="M77" s="20">
        <v>56807382</v>
      </c>
      <c r="N77" s="20"/>
      <c r="O77" s="20"/>
      <c r="P77" s="20"/>
      <c r="Q77" s="20"/>
      <c r="R77" s="20"/>
      <c r="S77" s="20"/>
      <c r="T77" s="20"/>
      <c r="U77" s="20"/>
      <c r="V77" s="20">
        <v>99164021</v>
      </c>
      <c r="W77" s="20">
        <v>117254480</v>
      </c>
      <c r="X77" s="20"/>
      <c r="Y77" s="19"/>
      <c r="Z77" s="22">
        <v>211057595</v>
      </c>
    </row>
    <row r="78" spans="1:26" ht="13.5" hidden="1">
      <c r="A78" s="37" t="s">
        <v>32</v>
      </c>
      <c r="B78" s="18">
        <v>928108613</v>
      </c>
      <c r="C78" s="18"/>
      <c r="D78" s="19">
        <v>1002297901</v>
      </c>
      <c r="E78" s="20">
        <v>1002297901</v>
      </c>
      <c r="F78" s="20">
        <v>58118831</v>
      </c>
      <c r="G78" s="20">
        <v>63730969</v>
      </c>
      <c r="H78" s="20">
        <v>87323403</v>
      </c>
      <c r="I78" s="20">
        <v>209173203</v>
      </c>
      <c r="J78" s="20">
        <v>80972995</v>
      </c>
      <c r="K78" s="20">
        <v>70976828</v>
      </c>
      <c r="L78" s="20">
        <v>65071325</v>
      </c>
      <c r="M78" s="20">
        <v>217021148</v>
      </c>
      <c r="N78" s="20"/>
      <c r="O78" s="20"/>
      <c r="P78" s="20"/>
      <c r="Q78" s="20"/>
      <c r="R78" s="20"/>
      <c r="S78" s="20"/>
      <c r="T78" s="20"/>
      <c r="U78" s="20"/>
      <c r="V78" s="20">
        <v>426194351</v>
      </c>
      <c r="W78" s="20">
        <v>516392961</v>
      </c>
      <c r="X78" s="20"/>
      <c r="Y78" s="19"/>
      <c r="Z78" s="22">
        <v>1002297901</v>
      </c>
    </row>
    <row r="79" spans="1:26" ht="13.5" hidden="1">
      <c r="A79" s="38" t="s">
        <v>94</v>
      </c>
      <c r="B79" s="18">
        <v>562390073</v>
      </c>
      <c r="C79" s="18"/>
      <c r="D79" s="19">
        <v>604407938</v>
      </c>
      <c r="E79" s="20">
        <v>604407938</v>
      </c>
      <c r="F79" s="20">
        <v>22809322</v>
      </c>
      <c r="G79" s="20">
        <v>33656237</v>
      </c>
      <c r="H79" s="20">
        <v>56890331</v>
      </c>
      <c r="I79" s="20">
        <v>113355890</v>
      </c>
      <c r="J79" s="20">
        <v>37863775</v>
      </c>
      <c r="K79" s="20">
        <v>29781510</v>
      </c>
      <c r="L79" s="20">
        <v>29129333</v>
      </c>
      <c r="M79" s="20">
        <v>96774618</v>
      </c>
      <c r="N79" s="20"/>
      <c r="O79" s="20"/>
      <c r="P79" s="20"/>
      <c r="Q79" s="20"/>
      <c r="R79" s="20"/>
      <c r="S79" s="20"/>
      <c r="T79" s="20"/>
      <c r="U79" s="20"/>
      <c r="V79" s="20">
        <v>210130508</v>
      </c>
      <c r="W79" s="20">
        <v>296000000</v>
      </c>
      <c r="X79" s="20"/>
      <c r="Y79" s="19"/>
      <c r="Z79" s="22">
        <v>604407938</v>
      </c>
    </row>
    <row r="80" spans="1:26" ht="13.5" hidden="1">
      <c r="A80" s="38" t="s">
        <v>95</v>
      </c>
      <c r="B80" s="18">
        <v>273949847</v>
      </c>
      <c r="C80" s="18"/>
      <c r="D80" s="19">
        <v>289209421</v>
      </c>
      <c r="E80" s="20">
        <v>289209421</v>
      </c>
      <c r="F80" s="20">
        <v>18770096</v>
      </c>
      <c r="G80" s="20">
        <v>19294121</v>
      </c>
      <c r="H80" s="20">
        <v>21167261</v>
      </c>
      <c r="I80" s="20">
        <v>59231478</v>
      </c>
      <c r="J80" s="20">
        <v>19619210</v>
      </c>
      <c r="K80" s="20">
        <v>22148386</v>
      </c>
      <c r="L80" s="20">
        <v>19566670</v>
      </c>
      <c r="M80" s="20">
        <v>61334266</v>
      </c>
      <c r="N80" s="20"/>
      <c r="O80" s="20"/>
      <c r="P80" s="20"/>
      <c r="Q80" s="20"/>
      <c r="R80" s="20"/>
      <c r="S80" s="20"/>
      <c r="T80" s="20"/>
      <c r="U80" s="20"/>
      <c r="V80" s="20">
        <v>120565744</v>
      </c>
      <c r="W80" s="20">
        <v>166209421</v>
      </c>
      <c r="X80" s="20"/>
      <c r="Y80" s="19"/>
      <c r="Z80" s="22">
        <v>289209421</v>
      </c>
    </row>
    <row r="81" spans="1:26" ht="13.5" hidden="1">
      <c r="A81" s="38" t="s">
        <v>96</v>
      </c>
      <c r="B81" s="18">
        <v>37848632</v>
      </c>
      <c r="C81" s="18"/>
      <c r="D81" s="19">
        <v>50375904</v>
      </c>
      <c r="E81" s="20">
        <v>50375904</v>
      </c>
      <c r="F81" s="20">
        <v>2788850</v>
      </c>
      <c r="G81" s="20">
        <v>3063789</v>
      </c>
      <c r="H81" s="20">
        <v>3128596</v>
      </c>
      <c r="I81" s="20">
        <v>8981235</v>
      </c>
      <c r="J81" s="20">
        <v>2981245</v>
      </c>
      <c r="K81" s="20">
        <v>3087852</v>
      </c>
      <c r="L81" s="20">
        <v>2684690</v>
      </c>
      <c r="M81" s="20">
        <v>8753787</v>
      </c>
      <c r="N81" s="20"/>
      <c r="O81" s="20"/>
      <c r="P81" s="20"/>
      <c r="Q81" s="20"/>
      <c r="R81" s="20"/>
      <c r="S81" s="20"/>
      <c r="T81" s="20"/>
      <c r="U81" s="20"/>
      <c r="V81" s="20">
        <v>17735022</v>
      </c>
      <c r="W81" s="20">
        <v>25187952</v>
      </c>
      <c r="X81" s="20"/>
      <c r="Y81" s="19"/>
      <c r="Z81" s="22">
        <v>50375904</v>
      </c>
    </row>
    <row r="82" spans="1:26" ht="13.5" hidden="1">
      <c r="A82" s="38" t="s">
        <v>97</v>
      </c>
      <c r="B82" s="18">
        <v>53920061</v>
      </c>
      <c r="C82" s="18"/>
      <c r="D82" s="19">
        <v>55483488</v>
      </c>
      <c r="E82" s="20">
        <v>55483488</v>
      </c>
      <c r="F82" s="20">
        <v>3163159</v>
      </c>
      <c r="G82" s="20">
        <v>3594962</v>
      </c>
      <c r="H82" s="20">
        <v>3371462</v>
      </c>
      <c r="I82" s="20">
        <v>10129583</v>
      </c>
      <c r="J82" s="20">
        <v>3184558</v>
      </c>
      <c r="K82" s="20">
        <v>3517019</v>
      </c>
      <c r="L82" s="20">
        <v>2989547</v>
      </c>
      <c r="M82" s="20">
        <v>9691124</v>
      </c>
      <c r="N82" s="20"/>
      <c r="O82" s="20"/>
      <c r="P82" s="20"/>
      <c r="Q82" s="20"/>
      <c r="R82" s="20"/>
      <c r="S82" s="20"/>
      <c r="T82" s="20"/>
      <c r="U82" s="20"/>
      <c r="V82" s="20">
        <v>19820707</v>
      </c>
      <c r="W82" s="20">
        <v>27741744</v>
      </c>
      <c r="X82" s="20"/>
      <c r="Y82" s="19"/>
      <c r="Z82" s="22">
        <v>55483488</v>
      </c>
    </row>
    <row r="83" spans="1:26" ht="13.5" hidden="1">
      <c r="A83" s="38" t="s">
        <v>98</v>
      </c>
      <c r="B83" s="18"/>
      <c r="C83" s="18"/>
      <c r="D83" s="19">
        <v>2821150</v>
      </c>
      <c r="E83" s="20">
        <v>2821150</v>
      </c>
      <c r="F83" s="20">
        <v>10587404</v>
      </c>
      <c r="G83" s="20">
        <v>4121860</v>
      </c>
      <c r="H83" s="20">
        <v>2765753</v>
      </c>
      <c r="I83" s="20">
        <v>17475017</v>
      </c>
      <c r="J83" s="20">
        <v>17324207</v>
      </c>
      <c r="K83" s="20">
        <v>12442061</v>
      </c>
      <c r="L83" s="20">
        <v>10701085</v>
      </c>
      <c r="M83" s="20">
        <v>40467353</v>
      </c>
      <c r="N83" s="20"/>
      <c r="O83" s="20"/>
      <c r="P83" s="20"/>
      <c r="Q83" s="20"/>
      <c r="R83" s="20"/>
      <c r="S83" s="20"/>
      <c r="T83" s="20"/>
      <c r="U83" s="20"/>
      <c r="V83" s="20">
        <v>57942370</v>
      </c>
      <c r="W83" s="20">
        <v>1253844</v>
      </c>
      <c r="X83" s="20"/>
      <c r="Y83" s="19"/>
      <c r="Z83" s="22">
        <v>2821150</v>
      </c>
    </row>
    <row r="84" spans="1:26" ht="13.5" hidden="1">
      <c r="A84" s="39" t="s">
        <v>99</v>
      </c>
      <c r="B84" s="27">
        <v>25657785</v>
      </c>
      <c r="C84" s="27"/>
      <c r="D84" s="28">
        <v>23469600</v>
      </c>
      <c r="E84" s="29">
        <v>23469600</v>
      </c>
      <c r="F84" s="29">
        <v>600865</v>
      </c>
      <c r="G84" s="29">
        <v>506557</v>
      </c>
      <c r="H84" s="29">
        <v>643838</v>
      </c>
      <c r="I84" s="29">
        <v>1751260</v>
      </c>
      <c r="J84" s="29">
        <v>409820</v>
      </c>
      <c r="K84" s="29">
        <v>1113000</v>
      </c>
      <c r="L84" s="29">
        <v>405767</v>
      </c>
      <c r="M84" s="29">
        <v>1928587</v>
      </c>
      <c r="N84" s="29"/>
      <c r="O84" s="29"/>
      <c r="P84" s="29"/>
      <c r="Q84" s="29"/>
      <c r="R84" s="29"/>
      <c r="S84" s="29"/>
      <c r="T84" s="29"/>
      <c r="U84" s="29"/>
      <c r="V84" s="29">
        <v>3679847</v>
      </c>
      <c r="W84" s="29">
        <v>11734800</v>
      </c>
      <c r="X84" s="29"/>
      <c r="Y84" s="28"/>
      <c r="Z84" s="30">
        <v>23469600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3783604</v>
      </c>
      <c r="C6" s="18">
        <v>0</v>
      </c>
      <c r="D6" s="58">
        <v>600745</v>
      </c>
      <c r="E6" s="59">
        <v>600745</v>
      </c>
      <c r="F6" s="59">
        <v>188300</v>
      </c>
      <c r="G6" s="59">
        <v>75984</v>
      </c>
      <c r="H6" s="59">
        <v>81734</v>
      </c>
      <c r="I6" s="59">
        <v>346018</v>
      </c>
      <c r="J6" s="59">
        <v>69747</v>
      </c>
      <c r="K6" s="59">
        <v>35836</v>
      </c>
      <c r="L6" s="59">
        <v>80784</v>
      </c>
      <c r="M6" s="59">
        <v>186367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532385</v>
      </c>
      <c r="W6" s="59">
        <v>318700</v>
      </c>
      <c r="X6" s="59">
        <v>213685</v>
      </c>
      <c r="Y6" s="60">
        <v>67.05</v>
      </c>
      <c r="Z6" s="61">
        <v>600745</v>
      </c>
    </row>
    <row r="7" spans="1:26" ht="13.5">
      <c r="A7" s="57" t="s">
        <v>33</v>
      </c>
      <c r="B7" s="18">
        <v>954005</v>
      </c>
      <c r="C7" s="18">
        <v>0</v>
      </c>
      <c r="D7" s="58">
        <v>0</v>
      </c>
      <c r="E7" s="59">
        <v>0</v>
      </c>
      <c r="F7" s="59">
        <v>0</v>
      </c>
      <c r="G7" s="59">
        <v>85410</v>
      </c>
      <c r="H7" s="59">
        <v>19976</v>
      </c>
      <c r="I7" s="59">
        <v>105386</v>
      </c>
      <c r="J7" s="59">
        <v>3439</v>
      </c>
      <c r="K7" s="59">
        <v>1864</v>
      </c>
      <c r="L7" s="59">
        <v>50697</v>
      </c>
      <c r="M7" s="59">
        <v>56000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161386</v>
      </c>
      <c r="W7" s="59"/>
      <c r="X7" s="59">
        <v>161386</v>
      </c>
      <c r="Y7" s="60">
        <v>0</v>
      </c>
      <c r="Z7" s="61">
        <v>0</v>
      </c>
    </row>
    <row r="8" spans="1:26" ht="13.5">
      <c r="A8" s="57" t="s">
        <v>34</v>
      </c>
      <c r="B8" s="18">
        <v>252905775</v>
      </c>
      <c r="C8" s="18">
        <v>0</v>
      </c>
      <c r="D8" s="58">
        <v>214708001</v>
      </c>
      <c r="E8" s="59">
        <v>214708001</v>
      </c>
      <c r="F8" s="59">
        <v>90003000</v>
      </c>
      <c r="G8" s="59">
        <v>31770600</v>
      </c>
      <c r="H8" s="59">
        <v>0</v>
      </c>
      <c r="I8" s="59">
        <v>121773600</v>
      </c>
      <c r="J8" s="59">
        <v>4134705</v>
      </c>
      <c r="K8" s="59">
        <v>18643382</v>
      </c>
      <c r="L8" s="59">
        <v>54607001</v>
      </c>
      <c r="M8" s="59">
        <v>77385088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199158688</v>
      </c>
      <c r="W8" s="59">
        <v>145801000</v>
      </c>
      <c r="X8" s="59">
        <v>53357688</v>
      </c>
      <c r="Y8" s="60">
        <v>36.6</v>
      </c>
      <c r="Z8" s="61">
        <v>214708001</v>
      </c>
    </row>
    <row r="9" spans="1:26" ht="13.5">
      <c r="A9" s="57" t="s">
        <v>35</v>
      </c>
      <c r="B9" s="18">
        <v>26648463</v>
      </c>
      <c r="C9" s="18">
        <v>0</v>
      </c>
      <c r="D9" s="58">
        <v>124286545</v>
      </c>
      <c r="E9" s="59">
        <v>124286545</v>
      </c>
      <c r="F9" s="59">
        <v>702142</v>
      </c>
      <c r="G9" s="59">
        <v>74106</v>
      </c>
      <c r="H9" s="59">
        <v>4861660</v>
      </c>
      <c r="I9" s="59">
        <v>5637908</v>
      </c>
      <c r="J9" s="59">
        <v>1580847</v>
      </c>
      <c r="K9" s="59">
        <v>3115943</v>
      </c>
      <c r="L9" s="59">
        <v>2362543</v>
      </c>
      <c r="M9" s="59">
        <v>7059333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12697241</v>
      </c>
      <c r="W9" s="59">
        <v>6886042</v>
      </c>
      <c r="X9" s="59">
        <v>5811199</v>
      </c>
      <c r="Y9" s="60">
        <v>84.39</v>
      </c>
      <c r="Z9" s="61">
        <v>124286545</v>
      </c>
    </row>
    <row r="10" spans="1:26" ht="25.5">
      <c r="A10" s="62" t="s">
        <v>86</v>
      </c>
      <c r="B10" s="63">
        <f>SUM(B5:B9)</f>
        <v>284291847</v>
      </c>
      <c r="C10" s="63">
        <f>SUM(C5:C9)</f>
        <v>0</v>
      </c>
      <c r="D10" s="64">
        <f aca="true" t="shared" si="0" ref="D10:Z10">SUM(D5:D9)</f>
        <v>339595291</v>
      </c>
      <c r="E10" s="65">
        <f t="shared" si="0"/>
        <v>339595291</v>
      </c>
      <c r="F10" s="65">
        <f t="shared" si="0"/>
        <v>90893442</v>
      </c>
      <c r="G10" s="65">
        <f t="shared" si="0"/>
        <v>32006100</v>
      </c>
      <c r="H10" s="65">
        <f t="shared" si="0"/>
        <v>4963370</v>
      </c>
      <c r="I10" s="65">
        <f t="shared" si="0"/>
        <v>127862912</v>
      </c>
      <c r="J10" s="65">
        <f t="shared" si="0"/>
        <v>5788738</v>
      </c>
      <c r="K10" s="65">
        <f t="shared" si="0"/>
        <v>21797025</v>
      </c>
      <c r="L10" s="65">
        <f t="shared" si="0"/>
        <v>57101025</v>
      </c>
      <c r="M10" s="65">
        <f t="shared" si="0"/>
        <v>84686788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212549700</v>
      </c>
      <c r="W10" s="65">
        <f t="shared" si="0"/>
        <v>153005742</v>
      </c>
      <c r="X10" s="65">
        <f t="shared" si="0"/>
        <v>59543958</v>
      </c>
      <c r="Y10" s="66">
        <f>+IF(W10&lt;&gt;0,(X10/W10)*100,0)</f>
        <v>38.9161591072837</v>
      </c>
      <c r="Z10" s="67">
        <f t="shared" si="0"/>
        <v>339595291</v>
      </c>
    </row>
    <row r="11" spans="1:26" ht="13.5">
      <c r="A11" s="57" t="s">
        <v>36</v>
      </c>
      <c r="B11" s="18">
        <v>164505103</v>
      </c>
      <c r="C11" s="18">
        <v>0</v>
      </c>
      <c r="D11" s="58">
        <v>168328808</v>
      </c>
      <c r="E11" s="59">
        <v>168328808</v>
      </c>
      <c r="F11" s="59">
        <v>25216139</v>
      </c>
      <c r="G11" s="59">
        <v>14860144</v>
      </c>
      <c r="H11" s="59">
        <v>13797342</v>
      </c>
      <c r="I11" s="59">
        <v>53873625</v>
      </c>
      <c r="J11" s="59">
        <v>13390187</v>
      </c>
      <c r="K11" s="59">
        <v>13934683</v>
      </c>
      <c r="L11" s="59">
        <v>13482353</v>
      </c>
      <c r="M11" s="59">
        <v>40807223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94680848</v>
      </c>
      <c r="W11" s="59">
        <v>84164406</v>
      </c>
      <c r="X11" s="59">
        <v>10516442</v>
      </c>
      <c r="Y11" s="60">
        <v>12.5</v>
      </c>
      <c r="Z11" s="61">
        <v>168328808</v>
      </c>
    </row>
    <row r="12" spans="1:26" ht="13.5">
      <c r="A12" s="57" t="s">
        <v>37</v>
      </c>
      <c r="B12" s="18">
        <v>12323284</v>
      </c>
      <c r="C12" s="18">
        <v>0</v>
      </c>
      <c r="D12" s="58">
        <v>13684728</v>
      </c>
      <c r="E12" s="59">
        <v>13684728</v>
      </c>
      <c r="F12" s="59">
        <v>1053939</v>
      </c>
      <c r="G12" s="59">
        <v>1053939</v>
      </c>
      <c r="H12" s="59">
        <v>1053939</v>
      </c>
      <c r="I12" s="59">
        <v>3161817</v>
      </c>
      <c r="J12" s="59">
        <v>1053939</v>
      </c>
      <c r="K12" s="59">
        <v>1076013</v>
      </c>
      <c r="L12" s="59">
        <v>1078075</v>
      </c>
      <c r="M12" s="59">
        <v>3208027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6369844</v>
      </c>
      <c r="W12" s="59">
        <v>6842364</v>
      </c>
      <c r="X12" s="59">
        <v>-472520</v>
      </c>
      <c r="Y12" s="60">
        <v>-6.91</v>
      </c>
      <c r="Z12" s="61">
        <v>13684728</v>
      </c>
    </row>
    <row r="13" spans="1:26" ht="13.5">
      <c r="A13" s="57" t="s">
        <v>87</v>
      </c>
      <c r="B13" s="18">
        <v>86572148</v>
      </c>
      <c r="C13" s="18">
        <v>0</v>
      </c>
      <c r="D13" s="58">
        <v>8160512</v>
      </c>
      <c r="E13" s="59">
        <v>8160512</v>
      </c>
      <c r="F13" s="59">
        <v>404560</v>
      </c>
      <c r="G13" s="59">
        <v>720844</v>
      </c>
      <c r="H13" s="59">
        <v>720847</v>
      </c>
      <c r="I13" s="59">
        <v>1846251</v>
      </c>
      <c r="J13" s="59">
        <v>720845</v>
      </c>
      <c r="K13" s="59">
        <v>720845</v>
      </c>
      <c r="L13" s="59">
        <v>720847</v>
      </c>
      <c r="M13" s="59">
        <v>2162537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4008788</v>
      </c>
      <c r="W13" s="59">
        <v>4080258</v>
      </c>
      <c r="X13" s="59">
        <v>-71470</v>
      </c>
      <c r="Y13" s="60">
        <v>-1.75</v>
      </c>
      <c r="Z13" s="61">
        <v>8160512</v>
      </c>
    </row>
    <row r="14" spans="1:26" ht="13.5">
      <c r="A14" s="57" t="s">
        <v>38</v>
      </c>
      <c r="B14" s="18">
        <v>6768309</v>
      </c>
      <c r="C14" s="18">
        <v>0</v>
      </c>
      <c r="D14" s="58">
        <v>1485507</v>
      </c>
      <c r="E14" s="59">
        <v>1485507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742752</v>
      </c>
      <c r="X14" s="59">
        <v>-742752</v>
      </c>
      <c r="Y14" s="60">
        <v>-100</v>
      </c>
      <c r="Z14" s="61">
        <v>1485507</v>
      </c>
    </row>
    <row r="15" spans="1:26" ht="13.5">
      <c r="A15" s="57" t="s">
        <v>39</v>
      </c>
      <c r="B15" s="18">
        <v>0</v>
      </c>
      <c r="C15" s="18">
        <v>0</v>
      </c>
      <c r="D15" s="58">
        <v>100000</v>
      </c>
      <c r="E15" s="59">
        <v>100000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49998</v>
      </c>
      <c r="X15" s="59">
        <v>-49998</v>
      </c>
      <c r="Y15" s="60">
        <v>-100</v>
      </c>
      <c r="Z15" s="61">
        <v>100000</v>
      </c>
    </row>
    <row r="16" spans="1:26" ht="13.5">
      <c r="A16" s="68" t="s">
        <v>40</v>
      </c>
      <c r="B16" s="18">
        <v>13982195</v>
      </c>
      <c r="C16" s="18">
        <v>0</v>
      </c>
      <c r="D16" s="58">
        <v>4392200</v>
      </c>
      <c r="E16" s="59">
        <v>4392200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2200000</v>
      </c>
      <c r="M16" s="59">
        <v>2200000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2200000</v>
      </c>
      <c r="W16" s="59">
        <v>2196102</v>
      </c>
      <c r="X16" s="59">
        <v>3898</v>
      </c>
      <c r="Y16" s="60">
        <v>0.18</v>
      </c>
      <c r="Z16" s="61">
        <v>4392200</v>
      </c>
    </row>
    <row r="17" spans="1:26" ht="13.5">
      <c r="A17" s="57" t="s">
        <v>41</v>
      </c>
      <c r="B17" s="18">
        <v>105937711</v>
      </c>
      <c r="C17" s="18">
        <v>0</v>
      </c>
      <c r="D17" s="58">
        <v>146041533</v>
      </c>
      <c r="E17" s="59">
        <v>146041533</v>
      </c>
      <c r="F17" s="59">
        <v>1311555</v>
      </c>
      <c r="G17" s="59">
        <v>3377258</v>
      </c>
      <c r="H17" s="59">
        <v>2140340</v>
      </c>
      <c r="I17" s="59">
        <v>6829153</v>
      </c>
      <c r="J17" s="59">
        <v>2864712</v>
      </c>
      <c r="K17" s="59">
        <v>2732222</v>
      </c>
      <c r="L17" s="59">
        <v>3055093</v>
      </c>
      <c r="M17" s="59">
        <v>8652027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15481180</v>
      </c>
      <c r="W17" s="59">
        <v>73020768</v>
      </c>
      <c r="X17" s="59">
        <v>-57539588</v>
      </c>
      <c r="Y17" s="60">
        <v>-78.8</v>
      </c>
      <c r="Z17" s="61">
        <v>146041533</v>
      </c>
    </row>
    <row r="18" spans="1:26" ht="13.5">
      <c r="A18" s="69" t="s">
        <v>42</v>
      </c>
      <c r="B18" s="70">
        <f>SUM(B11:B17)</f>
        <v>390088750</v>
      </c>
      <c r="C18" s="70">
        <f>SUM(C11:C17)</f>
        <v>0</v>
      </c>
      <c r="D18" s="71">
        <f aca="true" t="shared" si="1" ref="D18:Z18">SUM(D11:D17)</f>
        <v>342193288</v>
      </c>
      <c r="E18" s="72">
        <f t="shared" si="1"/>
        <v>342193288</v>
      </c>
      <c r="F18" s="72">
        <f t="shared" si="1"/>
        <v>27986193</v>
      </c>
      <c r="G18" s="72">
        <f t="shared" si="1"/>
        <v>20012185</v>
      </c>
      <c r="H18" s="72">
        <f t="shared" si="1"/>
        <v>17712468</v>
      </c>
      <c r="I18" s="72">
        <f t="shared" si="1"/>
        <v>65710846</v>
      </c>
      <c r="J18" s="72">
        <f t="shared" si="1"/>
        <v>18029683</v>
      </c>
      <c r="K18" s="72">
        <f t="shared" si="1"/>
        <v>18463763</v>
      </c>
      <c r="L18" s="72">
        <f t="shared" si="1"/>
        <v>20536368</v>
      </c>
      <c r="M18" s="72">
        <f t="shared" si="1"/>
        <v>57029814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122740660</v>
      </c>
      <c r="W18" s="72">
        <f t="shared" si="1"/>
        <v>171096648</v>
      </c>
      <c r="X18" s="72">
        <f t="shared" si="1"/>
        <v>-48355988</v>
      </c>
      <c r="Y18" s="66">
        <f>+IF(W18&lt;&gt;0,(X18/W18)*100,0)</f>
        <v>-28.26238185566324</v>
      </c>
      <c r="Z18" s="73">
        <f t="shared" si="1"/>
        <v>342193288</v>
      </c>
    </row>
    <row r="19" spans="1:26" ht="13.5">
      <c r="A19" s="69" t="s">
        <v>43</v>
      </c>
      <c r="B19" s="74">
        <f>+B10-B18</f>
        <v>-105796903</v>
      </c>
      <c r="C19" s="74">
        <f>+C10-C18</f>
        <v>0</v>
      </c>
      <c r="D19" s="75">
        <f aca="true" t="shared" si="2" ref="D19:Z19">+D10-D18</f>
        <v>-2597997</v>
      </c>
      <c r="E19" s="76">
        <f t="shared" si="2"/>
        <v>-2597997</v>
      </c>
      <c r="F19" s="76">
        <f t="shared" si="2"/>
        <v>62907249</v>
      </c>
      <c r="G19" s="76">
        <f t="shared" si="2"/>
        <v>11993915</v>
      </c>
      <c r="H19" s="76">
        <f t="shared" si="2"/>
        <v>-12749098</v>
      </c>
      <c r="I19" s="76">
        <f t="shared" si="2"/>
        <v>62152066</v>
      </c>
      <c r="J19" s="76">
        <f t="shared" si="2"/>
        <v>-12240945</v>
      </c>
      <c r="K19" s="76">
        <f t="shared" si="2"/>
        <v>3333262</v>
      </c>
      <c r="L19" s="76">
        <f t="shared" si="2"/>
        <v>36564657</v>
      </c>
      <c r="M19" s="76">
        <f t="shared" si="2"/>
        <v>27656974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89809040</v>
      </c>
      <c r="W19" s="76">
        <f>IF(E10=E18,0,W10-W18)</f>
        <v>-18090906</v>
      </c>
      <c r="X19" s="76">
        <f t="shared" si="2"/>
        <v>107899946</v>
      </c>
      <c r="Y19" s="77">
        <f>+IF(W19&lt;&gt;0,(X19/W19)*100,0)</f>
        <v>-596.4319642145065</v>
      </c>
      <c r="Z19" s="78">
        <f t="shared" si="2"/>
        <v>-2597997</v>
      </c>
    </row>
    <row r="20" spans="1:26" ht="13.5">
      <c r="A20" s="57" t="s">
        <v>44</v>
      </c>
      <c r="B20" s="18">
        <v>10690440</v>
      </c>
      <c r="C20" s="18">
        <v>0</v>
      </c>
      <c r="D20" s="58">
        <v>2598000</v>
      </c>
      <c r="E20" s="59">
        <v>2598000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1577000</v>
      </c>
      <c r="X20" s="59">
        <v>-1577000</v>
      </c>
      <c r="Y20" s="60">
        <v>-100</v>
      </c>
      <c r="Z20" s="61">
        <v>2598000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-95106463</v>
      </c>
      <c r="C22" s="85">
        <f>SUM(C19:C21)</f>
        <v>0</v>
      </c>
      <c r="D22" s="86">
        <f aca="true" t="shared" si="3" ref="D22:Z22">SUM(D19:D21)</f>
        <v>3</v>
      </c>
      <c r="E22" s="87">
        <f t="shared" si="3"/>
        <v>3</v>
      </c>
      <c r="F22" s="87">
        <f t="shared" si="3"/>
        <v>62907249</v>
      </c>
      <c r="G22" s="87">
        <f t="shared" si="3"/>
        <v>11993915</v>
      </c>
      <c r="H22" s="87">
        <f t="shared" si="3"/>
        <v>-12749098</v>
      </c>
      <c r="I22" s="87">
        <f t="shared" si="3"/>
        <v>62152066</v>
      </c>
      <c r="J22" s="87">
        <f t="shared" si="3"/>
        <v>-12240945</v>
      </c>
      <c r="K22" s="87">
        <f t="shared" si="3"/>
        <v>3333262</v>
      </c>
      <c r="L22" s="87">
        <f t="shared" si="3"/>
        <v>36564657</v>
      </c>
      <c r="M22" s="87">
        <f t="shared" si="3"/>
        <v>27656974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89809040</v>
      </c>
      <c r="W22" s="87">
        <f t="shared" si="3"/>
        <v>-16513906</v>
      </c>
      <c r="X22" s="87">
        <f t="shared" si="3"/>
        <v>106322946</v>
      </c>
      <c r="Y22" s="88">
        <f>+IF(W22&lt;&gt;0,(X22/W22)*100,0)</f>
        <v>-643.8388713124563</v>
      </c>
      <c r="Z22" s="89">
        <f t="shared" si="3"/>
        <v>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-95106463</v>
      </c>
      <c r="C24" s="74">
        <f>SUM(C22:C23)</f>
        <v>0</v>
      </c>
      <c r="D24" s="75">
        <f aca="true" t="shared" si="4" ref="D24:Z24">SUM(D22:D23)</f>
        <v>3</v>
      </c>
      <c r="E24" s="76">
        <f t="shared" si="4"/>
        <v>3</v>
      </c>
      <c r="F24" s="76">
        <f t="shared" si="4"/>
        <v>62907249</v>
      </c>
      <c r="G24" s="76">
        <f t="shared" si="4"/>
        <v>11993915</v>
      </c>
      <c r="H24" s="76">
        <f t="shared" si="4"/>
        <v>-12749098</v>
      </c>
      <c r="I24" s="76">
        <f t="shared" si="4"/>
        <v>62152066</v>
      </c>
      <c r="J24" s="76">
        <f t="shared" si="4"/>
        <v>-12240945</v>
      </c>
      <c r="K24" s="76">
        <f t="shared" si="4"/>
        <v>3333262</v>
      </c>
      <c r="L24" s="76">
        <f t="shared" si="4"/>
        <v>36564657</v>
      </c>
      <c r="M24" s="76">
        <f t="shared" si="4"/>
        <v>27656974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89809040</v>
      </c>
      <c r="W24" s="76">
        <f t="shared" si="4"/>
        <v>-16513906</v>
      </c>
      <c r="X24" s="76">
        <f t="shared" si="4"/>
        <v>106322946</v>
      </c>
      <c r="Y24" s="77">
        <f>+IF(W24&lt;&gt;0,(X24/W24)*100,0)</f>
        <v>-643.8388713124563</v>
      </c>
      <c r="Z24" s="78">
        <f t="shared" si="4"/>
        <v>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9669585</v>
      </c>
      <c r="C27" s="21">
        <v>0</v>
      </c>
      <c r="D27" s="98">
        <v>43277000</v>
      </c>
      <c r="E27" s="99">
        <v>43277000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21638500</v>
      </c>
      <c r="X27" s="99">
        <v>-21638500</v>
      </c>
      <c r="Y27" s="100">
        <v>-100</v>
      </c>
      <c r="Z27" s="101">
        <v>43277000</v>
      </c>
    </row>
    <row r="28" spans="1:26" ht="13.5">
      <c r="A28" s="102" t="s">
        <v>44</v>
      </c>
      <c r="B28" s="18">
        <v>9655245</v>
      </c>
      <c r="C28" s="18">
        <v>0</v>
      </c>
      <c r="D28" s="58">
        <v>43277000</v>
      </c>
      <c r="E28" s="59">
        <v>43277000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21638500</v>
      </c>
      <c r="X28" s="59">
        <v>-21638500</v>
      </c>
      <c r="Y28" s="60">
        <v>-100</v>
      </c>
      <c r="Z28" s="61">
        <v>43277000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14340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9669585</v>
      </c>
      <c r="C32" s="21">
        <f>SUM(C28:C31)</f>
        <v>0</v>
      </c>
      <c r="D32" s="98">
        <f aca="true" t="shared" si="5" ref="D32:Z32">SUM(D28:D31)</f>
        <v>43277000</v>
      </c>
      <c r="E32" s="99">
        <f t="shared" si="5"/>
        <v>43277000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21638500</v>
      </c>
      <c r="X32" s="99">
        <f t="shared" si="5"/>
        <v>-21638500</v>
      </c>
      <c r="Y32" s="100">
        <f>+IF(W32&lt;&gt;0,(X32/W32)*100,0)</f>
        <v>-100</v>
      </c>
      <c r="Z32" s="101">
        <f t="shared" si="5"/>
        <v>43277000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40816330</v>
      </c>
      <c r="C35" s="18">
        <v>0</v>
      </c>
      <c r="D35" s="58">
        <v>41560067</v>
      </c>
      <c r="E35" s="59">
        <v>41560067</v>
      </c>
      <c r="F35" s="59">
        <v>118819306</v>
      </c>
      <c r="G35" s="59">
        <v>64958765</v>
      </c>
      <c r="H35" s="59">
        <v>51088773</v>
      </c>
      <c r="I35" s="59">
        <v>51088773</v>
      </c>
      <c r="J35" s="59">
        <v>53750436</v>
      </c>
      <c r="K35" s="59">
        <v>45074777</v>
      </c>
      <c r="L35" s="59">
        <v>71258469</v>
      </c>
      <c r="M35" s="59">
        <v>71258469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71258469</v>
      </c>
      <c r="W35" s="59">
        <v>20780034</v>
      </c>
      <c r="X35" s="59">
        <v>50478435</v>
      </c>
      <c r="Y35" s="60">
        <v>242.92</v>
      </c>
      <c r="Z35" s="61">
        <v>41560067</v>
      </c>
    </row>
    <row r="36" spans="1:26" ht="13.5">
      <c r="A36" s="57" t="s">
        <v>53</v>
      </c>
      <c r="B36" s="18">
        <v>86914980</v>
      </c>
      <c r="C36" s="18">
        <v>0</v>
      </c>
      <c r="D36" s="58">
        <v>108315828</v>
      </c>
      <c r="E36" s="59">
        <v>108315828</v>
      </c>
      <c r="F36" s="59">
        <v>87991595</v>
      </c>
      <c r="G36" s="59">
        <v>87270750</v>
      </c>
      <c r="H36" s="59">
        <v>86549905</v>
      </c>
      <c r="I36" s="59">
        <v>86549905</v>
      </c>
      <c r="J36" s="59">
        <v>85829060</v>
      </c>
      <c r="K36" s="59">
        <v>85108215</v>
      </c>
      <c r="L36" s="59">
        <v>84387373</v>
      </c>
      <c r="M36" s="59">
        <v>84387373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84387373</v>
      </c>
      <c r="W36" s="59">
        <v>54157914</v>
      </c>
      <c r="X36" s="59">
        <v>30229459</v>
      </c>
      <c r="Y36" s="60">
        <v>55.82</v>
      </c>
      <c r="Z36" s="61">
        <v>108315828</v>
      </c>
    </row>
    <row r="37" spans="1:26" ht="13.5">
      <c r="A37" s="57" t="s">
        <v>54</v>
      </c>
      <c r="B37" s="18">
        <v>191918286</v>
      </c>
      <c r="C37" s="18">
        <v>0</v>
      </c>
      <c r="D37" s="58">
        <v>123324931</v>
      </c>
      <c r="E37" s="59">
        <v>123324931</v>
      </c>
      <c r="F37" s="59">
        <v>25546374</v>
      </c>
      <c r="G37" s="59">
        <v>113220216</v>
      </c>
      <c r="H37" s="59">
        <v>122312856</v>
      </c>
      <c r="I37" s="59">
        <v>122312856</v>
      </c>
      <c r="J37" s="59">
        <v>154739030</v>
      </c>
      <c r="K37" s="59">
        <v>154305951</v>
      </c>
      <c r="L37" s="59">
        <v>124086732</v>
      </c>
      <c r="M37" s="59">
        <v>124086732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124086732</v>
      </c>
      <c r="W37" s="59">
        <v>61662466</v>
      </c>
      <c r="X37" s="59">
        <v>62424266</v>
      </c>
      <c r="Y37" s="60">
        <v>101.24</v>
      </c>
      <c r="Z37" s="61">
        <v>123324931</v>
      </c>
    </row>
    <row r="38" spans="1:26" ht="13.5">
      <c r="A38" s="57" t="s">
        <v>55</v>
      </c>
      <c r="B38" s="18">
        <v>61824390</v>
      </c>
      <c r="C38" s="18">
        <v>0</v>
      </c>
      <c r="D38" s="58">
        <v>70834543</v>
      </c>
      <c r="E38" s="59">
        <v>70834543</v>
      </c>
      <c r="F38" s="59">
        <v>12303366</v>
      </c>
      <c r="G38" s="59">
        <v>12303366</v>
      </c>
      <c r="H38" s="59">
        <v>12303366</v>
      </c>
      <c r="I38" s="59">
        <v>12303366</v>
      </c>
      <c r="J38" s="59">
        <v>70834543</v>
      </c>
      <c r="K38" s="59">
        <v>70834543</v>
      </c>
      <c r="L38" s="59">
        <v>70834543</v>
      </c>
      <c r="M38" s="59">
        <v>70834543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70834543</v>
      </c>
      <c r="W38" s="59">
        <v>35417272</v>
      </c>
      <c r="X38" s="59">
        <v>35417271</v>
      </c>
      <c r="Y38" s="60">
        <v>100</v>
      </c>
      <c r="Z38" s="61">
        <v>70834543</v>
      </c>
    </row>
    <row r="39" spans="1:26" ht="13.5">
      <c r="A39" s="57" t="s">
        <v>56</v>
      </c>
      <c r="B39" s="18">
        <v>-126011366</v>
      </c>
      <c r="C39" s="18">
        <v>0</v>
      </c>
      <c r="D39" s="58">
        <v>-44283579</v>
      </c>
      <c r="E39" s="59">
        <v>-44283579</v>
      </c>
      <c r="F39" s="59">
        <v>168961161</v>
      </c>
      <c r="G39" s="59">
        <v>26705932</v>
      </c>
      <c r="H39" s="59">
        <v>3022456</v>
      </c>
      <c r="I39" s="59">
        <v>3022456</v>
      </c>
      <c r="J39" s="59">
        <v>-85994077</v>
      </c>
      <c r="K39" s="59">
        <v>-94957502</v>
      </c>
      <c r="L39" s="59">
        <v>-39275433</v>
      </c>
      <c r="M39" s="59">
        <v>-39275433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-39275433</v>
      </c>
      <c r="W39" s="59">
        <v>-22141790</v>
      </c>
      <c r="X39" s="59">
        <v>-17133643</v>
      </c>
      <c r="Y39" s="60">
        <v>77.38</v>
      </c>
      <c r="Z39" s="61">
        <v>-44283579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13369166</v>
      </c>
      <c r="C42" s="18">
        <v>0</v>
      </c>
      <c r="D42" s="58">
        <v>51437515</v>
      </c>
      <c r="E42" s="59">
        <v>51437515</v>
      </c>
      <c r="F42" s="59">
        <v>28418403</v>
      </c>
      <c r="G42" s="59">
        <v>-87399885</v>
      </c>
      <c r="H42" s="59">
        <v>-13694091</v>
      </c>
      <c r="I42" s="59">
        <v>-72675573</v>
      </c>
      <c r="J42" s="59">
        <v>-1729117</v>
      </c>
      <c r="K42" s="59">
        <v>5552527</v>
      </c>
      <c r="L42" s="59">
        <v>26139326</v>
      </c>
      <c r="M42" s="59">
        <v>29962736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-42712837</v>
      </c>
      <c r="W42" s="59">
        <v>80962318</v>
      </c>
      <c r="X42" s="59">
        <v>-123675155</v>
      </c>
      <c r="Y42" s="60">
        <v>-152.76</v>
      </c>
      <c r="Z42" s="61">
        <v>51437515</v>
      </c>
    </row>
    <row r="43" spans="1:26" ht="13.5">
      <c r="A43" s="57" t="s">
        <v>59</v>
      </c>
      <c r="B43" s="18">
        <v>-14340</v>
      </c>
      <c r="C43" s="18">
        <v>0</v>
      </c>
      <c r="D43" s="58">
        <v>-43277000</v>
      </c>
      <c r="E43" s="59">
        <v>-43277000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-10819250</v>
      </c>
      <c r="X43" s="59">
        <v>10819250</v>
      </c>
      <c r="Y43" s="60">
        <v>-100</v>
      </c>
      <c r="Z43" s="61">
        <v>-43277000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-6113053</v>
      </c>
      <c r="C45" s="21">
        <v>0</v>
      </c>
      <c r="D45" s="98">
        <v>-118239485</v>
      </c>
      <c r="E45" s="99">
        <v>-118239485</v>
      </c>
      <c r="F45" s="99">
        <v>100423992</v>
      </c>
      <c r="G45" s="99">
        <v>13024107</v>
      </c>
      <c r="H45" s="99">
        <v>-669984</v>
      </c>
      <c r="I45" s="99">
        <v>-669984</v>
      </c>
      <c r="J45" s="99">
        <v>-2399101</v>
      </c>
      <c r="K45" s="99">
        <v>3153426</v>
      </c>
      <c r="L45" s="99">
        <v>29292752</v>
      </c>
      <c r="M45" s="99">
        <v>29292752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29292752</v>
      </c>
      <c r="W45" s="99">
        <v>-56256932</v>
      </c>
      <c r="X45" s="99">
        <v>85549684</v>
      </c>
      <c r="Y45" s="100">
        <v>-152.07</v>
      </c>
      <c r="Z45" s="101">
        <v>-118239485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228640</v>
      </c>
      <c r="C49" s="51">
        <v>0</v>
      </c>
      <c r="D49" s="128">
        <v>231098</v>
      </c>
      <c r="E49" s="53">
        <v>212084</v>
      </c>
      <c r="F49" s="53">
        <v>0</v>
      </c>
      <c r="G49" s="53">
        <v>0</v>
      </c>
      <c r="H49" s="53">
        <v>0</v>
      </c>
      <c r="I49" s="53">
        <v>16648884</v>
      </c>
      <c r="J49" s="53">
        <v>0</v>
      </c>
      <c r="K49" s="53">
        <v>0</v>
      </c>
      <c r="L49" s="53">
        <v>0</v>
      </c>
      <c r="M49" s="53">
        <v>151624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197330</v>
      </c>
      <c r="W49" s="53">
        <v>1131997</v>
      </c>
      <c r="X49" s="53">
        <v>26241201</v>
      </c>
      <c r="Y49" s="53">
        <v>45042858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6691744</v>
      </c>
      <c r="C51" s="51">
        <v>0</v>
      </c>
      <c r="D51" s="128">
        <v>2417391</v>
      </c>
      <c r="E51" s="53">
        <v>4449735</v>
      </c>
      <c r="F51" s="53">
        <v>0</v>
      </c>
      <c r="G51" s="53">
        <v>0</v>
      </c>
      <c r="H51" s="53">
        <v>0</v>
      </c>
      <c r="I51" s="53">
        <v>2373516</v>
      </c>
      <c r="J51" s="53">
        <v>0</v>
      </c>
      <c r="K51" s="53">
        <v>0</v>
      </c>
      <c r="L51" s="53">
        <v>0</v>
      </c>
      <c r="M51" s="53">
        <v>29773944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45706330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33.55420717016245</v>
      </c>
      <c r="C58" s="5">
        <f>IF(C67=0,0,+(C76/C67)*100)</f>
        <v>0</v>
      </c>
      <c r="D58" s="6">
        <f aca="true" t="shared" si="6" ref="D58:Z58">IF(D67=0,0,+(D76/D67)*100)</f>
        <v>100.00016645997887</v>
      </c>
      <c r="E58" s="7">
        <f t="shared" si="6"/>
        <v>100.00016645997887</v>
      </c>
      <c r="F58" s="7">
        <f t="shared" si="6"/>
        <v>100</v>
      </c>
      <c r="G58" s="7">
        <f t="shared" si="6"/>
        <v>100</v>
      </c>
      <c r="H58" s="7">
        <f t="shared" si="6"/>
        <v>179.54339687278244</v>
      </c>
      <c r="I58" s="7">
        <f t="shared" si="6"/>
        <v>118.78919593778359</v>
      </c>
      <c r="J58" s="7">
        <f t="shared" si="6"/>
        <v>41.19747085896168</v>
      </c>
      <c r="K58" s="7">
        <f t="shared" si="6"/>
        <v>100</v>
      </c>
      <c r="L58" s="7">
        <f t="shared" si="6"/>
        <v>100</v>
      </c>
      <c r="M58" s="7">
        <f t="shared" si="6"/>
        <v>77.99342158214705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104.50820364961446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100.00016645997887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36.85599761497239</v>
      </c>
      <c r="C60" s="12">
        <f t="shared" si="7"/>
        <v>0</v>
      </c>
      <c r="D60" s="3">
        <f t="shared" si="7"/>
        <v>100.00016645997887</v>
      </c>
      <c r="E60" s="13">
        <f t="shared" si="7"/>
        <v>100.00016645997887</v>
      </c>
      <c r="F60" s="13">
        <f t="shared" si="7"/>
        <v>100</v>
      </c>
      <c r="G60" s="13">
        <f t="shared" si="7"/>
        <v>100</v>
      </c>
      <c r="H60" s="13">
        <f t="shared" si="7"/>
        <v>179.54339687278244</v>
      </c>
      <c r="I60" s="13">
        <f t="shared" si="7"/>
        <v>118.78919593778359</v>
      </c>
      <c r="J60" s="13">
        <f t="shared" si="7"/>
        <v>41.19747085896168</v>
      </c>
      <c r="K60" s="13">
        <f t="shared" si="7"/>
        <v>100</v>
      </c>
      <c r="L60" s="13">
        <f t="shared" si="7"/>
        <v>100</v>
      </c>
      <c r="M60" s="13">
        <f t="shared" si="7"/>
        <v>77.99342158214705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104.50820364961446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100.00016645997887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36.85599761497239</v>
      </c>
      <c r="C65" s="12">
        <f t="shared" si="7"/>
        <v>0</v>
      </c>
      <c r="D65" s="3">
        <f t="shared" si="7"/>
        <v>100.00016645997887</v>
      </c>
      <c r="E65" s="13">
        <f t="shared" si="7"/>
        <v>100.00016645997887</v>
      </c>
      <c r="F65" s="13">
        <f t="shared" si="7"/>
        <v>100</v>
      </c>
      <c r="G65" s="13">
        <f t="shared" si="7"/>
        <v>100</v>
      </c>
      <c r="H65" s="13">
        <f t="shared" si="7"/>
        <v>179.54339687278244</v>
      </c>
      <c r="I65" s="13">
        <f t="shared" si="7"/>
        <v>118.78919593778359</v>
      </c>
      <c r="J65" s="13">
        <f t="shared" si="7"/>
        <v>41.19747085896168</v>
      </c>
      <c r="K65" s="13">
        <f t="shared" si="7"/>
        <v>100</v>
      </c>
      <c r="L65" s="13">
        <f t="shared" si="7"/>
        <v>100</v>
      </c>
      <c r="M65" s="13">
        <f t="shared" si="7"/>
        <v>77.99342158214705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104.50820364961446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100.00016645997887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>
        <v>4155917</v>
      </c>
      <c r="C67" s="23"/>
      <c r="D67" s="24">
        <v>600745</v>
      </c>
      <c r="E67" s="25">
        <v>600745</v>
      </c>
      <c r="F67" s="25">
        <v>188300</v>
      </c>
      <c r="G67" s="25">
        <v>75984</v>
      </c>
      <c r="H67" s="25">
        <v>81734</v>
      </c>
      <c r="I67" s="25">
        <v>346018</v>
      </c>
      <c r="J67" s="25">
        <v>69747</v>
      </c>
      <c r="K67" s="25">
        <v>35836</v>
      </c>
      <c r="L67" s="25">
        <v>80784</v>
      </c>
      <c r="M67" s="25">
        <v>186367</v>
      </c>
      <c r="N67" s="25"/>
      <c r="O67" s="25"/>
      <c r="P67" s="25"/>
      <c r="Q67" s="25"/>
      <c r="R67" s="25"/>
      <c r="S67" s="25"/>
      <c r="T67" s="25"/>
      <c r="U67" s="25"/>
      <c r="V67" s="25">
        <v>532385</v>
      </c>
      <c r="W67" s="25">
        <v>318700</v>
      </c>
      <c r="X67" s="25"/>
      <c r="Y67" s="24"/>
      <c r="Z67" s="26">
        <v>600745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3783604</v>
      </c>
      <c r="C69" s="18"/>
      <c r="D69" s="19">
        <v>600745</v>
      </c>
      <c r="E69" s="20">
        <v>600745</v>
      </c>
      <c r="F69" s="20">
        <v>188300</v>
      </c>
      <c r="G69" s="20">
        <v>75984</v>
      </c>
      <c r="H69" s="20">
        <v>81734</v>
      </c>
      <c r="I69" s="20">
        <v>346018</v>
      </c>
      <c r="J69" s="20">
        <v>69747</v>
      </c>
      <c r="K69" s="20">
        <v>35836</v>
      </c>
      <c r="L69" s="20">
        <v>80784</v>
      </c>
      <c r="M69" s="20">
        <v>186367</v>
      </c>
      <c r="N69" s="20"/>
      <c r="O69" s="20"/>
      <c r="P69" s="20"/>
      <c r="Q69" s="20"/>
      <c r="R69" s="20"/>
      <c r="S69" s="20"/>
      <c r="T69" s="20"/>
      <c r="U69" s="20"/>
      <c r="V69" s="20">
        <v>532385</v>
      </c>
      <c r="W69" s="20">
        <v>318700</v>
      </c>
      <c r="X69" s="20"/>
      <c r="Y69" s="19"/>
      <c r="Z69" s="22">
        <v>600745</v>
      </c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>
        <v>3783604</v>
      </c>
      <c r="C74" s="18"/>
      <c r="D74" s="19">
        <v>600745</v>
      </c>
      <c r="E74" s="20">
        <v>600745</v>
      </c>
      <c r="F74" s="20">
        <v>188300</v>
      </c>
      <c r="G74" s="20">
        <v>75984</v>
      </c>
      <c r="H74" s="20">
        <v>81734</v>
      </c>
      <c r="I74" s="20">
        <v>346018</v>
      </c>
      <c r="J74" s="20">
        <v>69747</v>
      </c>
      <c r="K74" s="20">
        <v>35836</v>
      </c>
      <c r="L74" s="20">
        <v>80784</v>
      </c>
      <c r="M74" s="20">
        <v>186367</v>
      </c>
      <c r="N74" s="20"/>
      <c r="O74" s="20"/>
      <c r="P74" s="20"/>
      <c r="Q74" s="20"/>
      <c r="R74" s="20"/>
      <c r="S74" s="20"/>
      <c r="T74" s="20"/>
      <c r="U74" s="20"/>
      <c r="V74" s="20">
        <v>532385</v>
      </c>
      <c r="W74" s="20">
        <v>318700</v>
      </c>
      <c r="X74" s="20"/>
      <c r="Y74" s="19"/>
      <c r="Z74" s="22">
        <v>600745</v>
      </c>
    </row>
    <row r="75" spans="1:26" ht="13.5" hidden="1">
      <c r="A75" s="39" t="s">
        <v>99</v>
      </c>
      <c r="B75" s="27">
        <v>372313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>
        <v>1394485</v>
      </c>
      <c r="C76" s="31"/>
      <c r="D76" s="32">
        <v>600746</v>
      </c>
      <c r="E76" s="33">
        <v>600746</v>
      </c>
      <c r="F76" s="33">
        <v>188300</v>
      </c>
      <c r="G76" s="33">
        <v>75984</v>
      </c>
      <c r="H76" s="33">
        <v>146748</v>
      </c>
      <c r="I76" s="33">
        <v>411032</v>
      </c>
      <c r="J76" s="33">
        <v>28734</v>
      </c>
      <c r="K76" s="33">
        <v>35836</v>
      </c>
      <c r="L76" s="33">
        <v>80784</v>
      </c>
      <c r="M76" s="33">
        <v>145354</v>
      </c>
      <c r="N76" s="33"/>
      <c r="O76" s="33"/>
      <c r="P76" s="33"/>
      <c r="Q76" s="33"/>
      <c r="R76" s="33"/>
      <c r="S76" s="33"/>
      <c r="T76" s="33"/>
      <c r="U76" s="33"/>
      <c r="V76" s="33">
        <v>556386</v>
      </c>
      <c r="W76" s="33">
        <v>318700</v>
      </c>
      <c r="X76" s="33"/>
      <c r="Y76" s="32"/>
      <c r="Z76" s="34">
        <v>600746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1394485</v>
      </c>
      <c r="C78" s="18"/>
      <c r="D78" s="19">
        <v>600746</v>
      </c>
      <c r="E78" s="20">
        <v>600746</v>
      </c>
      <c r="F78" s="20">
        <v>188300</v>
      </c>
      <c r="G78" s="20">
        <v>75984</v>
      </c>
      <c r="H78" s="20">
        <v>146748</v>
      </c>
      <c r="I78" s="20">
        <v>411032</v>
      </c>
      <c r="J78" s="20">
        <v>28734</v>
      </c>
      <c r="K78" s="20">
        <v>35836</v>
      </c>
      <c r="L78" s="20">
        <v>80784</v>
      </c>
      <c r="M78" s="20">
        <v>145354</v>
      </c>
      <c r="N78" s="20"/>
      <c r="O78" s="20"/>
      <c r="P78" s="20"/>
      <c r="Q78" s="20"/>
      <c r="R78" s="20"/>
      <c r="S78" s="20"/>
      <c r="T78" s="20"/>
      <c r="U78" s="20"/>
      <c r="V78" s="20">
        <v>556386</v>
      </c>
      <c r="W78" s="20">
        <v>318700</v>
      </c>
      <c r="X78" s="20"/>
      <c r="Y78" s="19"/>
      <c r="Z78" s="22">
        <v>600746</v>
      </c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>
        <v>1394485</v>
      </c>
      <c r="C83" s="18"/>
      <c r="D83" s="19">
        <v>600746</v>
      </c>
      <c r="E83" s="20">
        <v>600746</v>
      </c>
      <c r="F83" s="20">
        <v>188300</v>
      </c>
      <c r="G83" s="20">
        <v>75984</v>
      </c>
      <c r="H83" s="20">
        <v>146748</v>
      </c>
      <c r="I83" s="20">
        <v>411032</v>
      </c>
      <c r="J83" s="20">
        <v>28734</v>
      </c>
      <c r="K83" s="20">
        <v>35836</v>
      </c>
      <c r="L83" s="20">
        <v>80784</v>
      </c>
      <c r="M83" s="20">
        <v>145354</v>
      </c>
      <c r="N83" s="20"/>
      <c r="O83" s="20"/>
      <c r="P83" s="20"/>
      <c r="Q83" s="20"/>
      <c r="R83" s="20"/>
      <c r="S83" s="20"/>
      <c r="T83" s="20"/>
      <c r="U83" s="20"/>
      <c r="V83" s="20">
        <v>556386</v>
      </c>
      <c r="W83" s="20">
        <v>318700</v>
      </c>
      <c r="X83" s="20"/>
      <c r="Y83" s="19"/>
      <c r="Z83" s="22">
        <v>600746</v>
      </c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5200065019</v>
      </c>
      <c r="C5" s="18">
        <v>0</v>
      </c>
      <c r="D5" s="58">
        <v>5615664764</v>
      </c>
      <c r="E5" s="59">
        <v>5615664764</v>
      </c>
      <c r="F5" s="59">
        <v>428080980</v>
      </c>
      <c r="G5" s="59">
        <v>451076082</v>
      </c>
      <c r="H5" s="59">
        <v>497909167</v>
      </c>
      <c r="I5" s="59">
        <v>1377066229</v>
      </c>
      <c r="J5" s="59">
        <v>431978195</v>
      </c>
      <c r="K5" s="59">
        <v>425359078</v>
      </c>
      <c r="L5" s="59">
        <v>481350358</v>
      </c>
      <c r="M5" s="59">
        <v>1338687631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2715753860</v>
      </c>
      <c r="W5" s="59">
        <v>2291498205</v>
      </c>
      <c r="X5" s="59">
        <v>424255655</v>
      </c>
      <c r="Y5" s="60">
        <v>18.51</v>
      </c>
      <c r="Z5" s="61">
        <v>5615664764</v>
      </c>
    </row>
    <row r="6" spans="1:26" ht="13.5">
      <c r="A6" s="57" t="s">
        <v>32</v>
      </c>
      <c r="B6" s="18">
        <v>18404647188</v>
      </c>
      <c r="C6" s="18">
        <v>0</v>
      </c>
      <c r="D6" s="58">
        <v>20786191071</v>
      </c>
      <c r="E6" s="59">
        <v>20786191071</v>
      </c>
      <c r="F6" s="59">
        <v>1897315392</v>
      </c>
      <c r="G6" s="59">
        <v>2409008972</v>
      </c>
      <c r="H6" s="59">
        <v>1617245038</v>
      </c>
      <c r="I6" s="59">
        <v>5923569402</v>
      </c>
      <c r="J6" s="59">
        <v>1753244883</v>
      </c>
      <c r="K6" s="59">
        <v>1530973854</v>
      </c>
      <c r="L6" s="59">
        <v>1644824936</v>
      </c>
      <c r="M6" s="59">
        <v>4929043673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10852613075</v>
      </c>
      <c r="W6" s="59">
        <v>11031156604</v>
      </c>
      <c r="X6" s="59">
        <v>-178543529</v>
      </c>
      <c r="Y6" s="60">
        <v>-1.62</v>
      </c>
      <c r="Z6" s="61">
        <v>20786191071</v>
      </c>
    </row>
    <row r="7" spans="1:26" ht="13.5">
      <c r="A7" s="57" t="s">
        <v>33</v>
      </c>
      <c r="B7" s="18">
        <v>613741015</v>
      </c>
      <c r="C7" s="18">
        <v>0</v>
      </c>
      <c r="D7" s="58">
        <v>422568056</v>
      </c>
      <c r="E7" s="59">
        <v>422568056</v>
      </c>
      <c r="F7" s="59">
        <v>15622897</v>
      </c>
      <c r="G7" s="59">
        <v>37090973</v>
      </c>
      <c r="H7" s="59">
        <v>33883493</v>
      </c>
      <c r="I7" s="59">
        <v>86597363</v>
      </c>
      <c r="J7" s="59">
        <v>15330295</v>
      </c>
      <c r="K7" s="59">
        <v>41940391</v>
      </c>
      <c r="L7" s="59">
        <v>30630779</v>
      </c>
      <c r="M7" s="59">
        <v>87901465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174498828</v>
      </c>
      <c r="W7" s="59">
        <v>141123068</v>
      </c>
      <c r="X7" s="59">
        <v>33375760</v>
      </c>
      <c r="Y7" s="60">
        <v>23.65</v>
      </c>
      <c r="Z7" s="61">
        <v>422568056</v>
      </c>
    </row>
    <row r="8" spans="1:26" ht="13.5">
      <c r="A8" s="57" t="s">
        <v>34</v>
      </c>
      <c r="B8" s="18">
        <v>5626495374</v>
      </c>
      <c r="C8" s="18">
        <v>0</v>
      </c>
      <c r="D8" s="58">
        <v>6014349086</v>
      </c>
      <c r="E8" s="59">
        <v>6014349086</v>
      </c>
      <c r="F8" s="59">
        <v>1367254739</v>
      </c>
      <c r="G8" s="59">
        <v>648327886</v>
      </c>
      <c r="H8" s="59">
        <v>21968142</v>
      </c>
      <c r="I8" s="59">
        <v>2037550767</v>
      </c>
      <c r="J8" s="59">
        <v>131614349</v>
      </c>
      <c r="K8" s="59">
        <v>189096224</v>
      </c>
      <c r="L8" s="59">
        <v>1706317083</v>
      </c>
      <c r="M8" s="59">
        <v>2027027656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4064578423</v>
      </c>
      <c r="W8" s="59">
        <v>1849952210</v>
      </c>
      <c r="X8" s="59">
        <v>2214626213</v>
      </c>
      <c r="Y8" s="60">
        <v>119.71</v>
      </c>
      <c r="Z8" s="61">
        <v>6014349086</v>
      </c>
    </row>
    <row r="9" spans="1:26" ht="13.5">
      <c r="A9" s="57" t="s">
        <v>35</v>
      </c>
      <c r="B9" s="18">
        <v>2262566836</v>
      </c>
      <c r="C9" s="18">
        <v>0</v>
      </c>
      <c r="D9" s="58">
        <v>2478883784</v>
      </c>
      <c r="E9" s="59">
        <v>2478883784</v>
      </c>
      <c r="F9" s="59">
        <v>191202733</v>
      </c>
      <c r="G9" s="59">
        <v>199184812</v>
      </c>
      <c r="H9" s="59">
        <v>167045166</v>
      </c>
      <c r="I9" s="59">
        <v>557432711</v>
      </c>
      <c r="J9" s="59">
        <v>197640481</v>
      </c>
      <c r="K9" s="59">
        <v>184119831</v>
      </c>
      <c r="L9" s="59">
        <v>185268432</v>
      </c>
      <c r="M9" s="59">
        <v>567028744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1124461455</v>
      </c>
      <c r="W9" s="59">
        <v>278097132</v>
      </c>
      <c r="X9" s="59">
        <v>846364323</v>
      </c>
      <c r="Y9" s="60">
        <v>304.34</v>
      </c>
      <c r="Z9" s="61">
        <v>2478883784</v>
      </c>
    </row>
    <row r="10" spans="1:26" ht="25.5">
      <c r="A10" s="62" t="s">
        <v>86</v>
      </c>
      <c r="B10" s="63">
        <f>SUM(B5:B9)</f>
        <v>32107515432</v>
      </c>
      <c r="C10" s="63">
        <f>SUM(C5:C9)</f>
        <v>0</v>
      </c>
      <c r="D10" s="64">
        <f aca="true" t="shared" si="0" ref="D10:Z10">SUM(D5:D9)</f>
        <v>35317656761</v>
      </c>
      <c r="E10" s="65">
        <f t="shared" si="0"/>
        <v>35317656761</v>
      </c>
      <c r="F10" s="65">
        <f t="shared" si="0"/>
        <v>3899476741</v>
      </c>
      <c r="G10" s="65">
        <f t="shared" si="0"/>
        <v>3744688725</v>
      </c>
      <c r="H10" s="65">
        <f t="shared" si="0"/>
        <v>2338051006</v>
      </c>
      <c r="I10" s="65">
        <f t="shared" si="0"/>
        <v>9982216472</v>
      </c>
      <c r="J10" s="65">
        <f t="shared" si="0"/>
        <v>2529808203</v>
      </c>
      <c r="K10" s="65">
        <f t="shared" si="0"/>
        <v>2371489378</v>
      </c>
      <c r="L10" s="65">
        <f t="shared" si="0"/>
        <v>4048391588</v>
      </c>
      <c r="M10" s="65">
        <f t="shared" si="0"/>
        <v>8949689169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18931905641</v>
      </c>
      <c r="W10" s="65">
        <f t="shared" si="0"/>
        <v>15591827219</v>
      </c>
      <c r="X10" s="65">
        <f t="shared" si="0"/>
        <v>3340078422</v>
      </c>
      <c r="Y10" s="66">
        <f>+IF(W10&lt;&gt;0,(X10/W10)*100,0)</f>
        <v>21.421982010741008</v>
      </c>
      <c r="Z10" s="67">
        <f t="shared" si="0"/>
        <v>35317656761</v>
      </c>
    </row>
    <row r="11" spans="1:26" ht="13.5">
      <c r="A11" s="57" t="s">
        <v>36</v>
      </c>
      <c r="B11" s="18">
        <v>7725482915</v>
      </c>
      <c r="C11" s="18">
        <v>0</v>
      </c>
      <c r="D11" s="58">
        <v>8708334031</v>
      </c>
      <c r="E11" s="59">
        <v>8708334031</v>
      </c>
      <c r="F11" s="59">
        <v>651103656</v>
      </c>
      <c r="G11" s="59">
        <v>709303802</v>
      </c>
      <c r="H11" s="59">
        <v>688907479</v>
      </c>
      <c r="I11" s="59">
        <v>2049314937</v>
      </c>
      <c r="J11" s="59">
        <v>676057986</v>
      </c>
      <c r="K11" s="59">
        <v>686387983</v>
      </c>
      <c r="L11" s="59">
        <v>697245276</v>
      </c>
      <c r="M11" s="59">
        <v>2059691245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4109006182</v>
      </c>
      <c r="W11" s="59">
        <v>3149559154</v>
      </c>
      <c r="X11" s="59">
        <v>959447028</v>
      </c>
      <c r="Y11" s="60">
        <v>30.46</v>
      </c>
      <c r="Z11" s="61">
        <v>8708334031</v>
      </c>
    </row>
    <row r="12" spans="1:26" ht="13.5">
      <c r="A12" s="57" t="s">
        <v>37</v>
      </c>
      <c r="B12" s="18">
        <v>133051734</v>
      </c>
      <c r="C12" s="18">
        <v>0</v>
      </c>
      <c r="D12" s="58">
        <v>151061797</v>
      </c>
      <c r="E12" s="59">
        <v>151061797</v>
      </c>
      <c r="F12" s="59">
        <v>11141352</v>
      </c>
      <c r="G12" s="59">
        <v>11124702</v>
      </c>
      <c r="H12" s="59">
        <v>11124702</v>
      </c>
      <c r="I12" s="59">
        <v>33390756</v>
      </c>
      <c r="J12" s="59">
        <v>11124702</v>
      </c>
      <c r="K12" s="59">
        <v>11124702</v>
      </c>
      <c r="L12" s="59">
        <v>11124702</v>
      </c>
      <c r="M12" s="59">
        <v>33374106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66764862</v>
      </c>
      <c r="W12" s="59">
        <v>55665367</v>
      </c>
      <c r="X12" s="59">
        <v>11099495</v>
      </c>
      <c r="Y12" s="60">
        <v>19.94</v>
      </c>
      <c r="Z12" s="61">
        <v>151061797</v>
      </c>
    </row>
    <row r="13" spans="1:26" ht="13.5">
      <c r="A13" s="57" t="s">
        <v>87</v>
      </c>
      <c r="B13" s="18">
        <v>2073954243</v>
      </c>
      <c r="C13" s="18">
        <v>0</v>
      </c>
      <c r="D13" s="58">
        <v>2385339278</v>
      </c>
      <c r="E13" s="59">
        <v>2385339278</v>
      </c>
      <c r="F13" s="59">
        <v>77182837</v>
      </c>
      <c r="G13" s="59">
        <v>77201008</v>
      </c>
      <c r="H13" s="59">
        <v>77092020</v>
      </c>
      <c r="I13" s="59">
        <v>231475865</v>
      </c>
      <c r="J13" s="59">
        <v>77793354</v>
      </c>
      <c r="K13" s="59">
        <v>687064070</v>
      </c>
      <c r="L13" s="59">
        <v>198190558</v>
      </c>
      <c r="M13" s="59">
        <v>963047982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1194523847</v>
      </c>
      <c r="W13" s="59">
        <v>866566104</v>
      </c>
      <c r="X13" s="59">
        <v>327957743</v>
      </c>
      <c r="Y13" s="60">
        <v>37.85</v>
      </c>
      <c r="Z13" s="61">
        <v>2385339278</v>
      </c>
    </row>
    <row r="14" spans="1:26" ht="13.5">
      <c r="A14" s="57" t="s">
        <v>38</v>
      </c>
      <c r="B14" s="18">
        <v>751393565</v>
      </c>
      <c r="C14" s="18">
        <v>0</v>
      </c>
      <c r="D14" s="58">
        <v>992048311</v>
      </c>
      <c r="E14" s="59">
        <v>992048311</v>
      </c>
      <c r="F14" s="59">
        <v>116046557</v>
      </c>
      <c r="G14" s="59">
        <v>4088831</v>
      </c>
      <c r="H14" s="59">
        <v>71169046</v>
      </c>
      <c r="I14" s="59">
        <v>191304434</v>
      </c>
      <c r="J14" s="59">
        <v>43334897</v>
      </c>
      <c r="K14" s="59">
        <v>68952683</v>
      </c>
      <c r="L14" s="59">
        <v>35883915</v>
      </c>
      <c r="M14" s="59">
        <v>148171495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339475929</v>
      </c>
      <c r="W14" s="59">
        <v>288395612</v>
      </c>
      <c r="X14" s="59">
        <v>51080317</v>
      </c>
      <c r="Y14" s="60">
        <v>17.71</v>
      </c>
      <c r="Z14" s="61">
        <v>992048311</v>
      </c>
    </row>
    <row r="15" spans="1:26" ht="13.5">
      <c r="A15" s="57" t="s">
        <v>39</v>
      </c>
      <c r="B15" s="18">
        <v>14099626850</v>
      </c>
      <c r="C15" s="18">
        <v>0</v>
      </c>
      <c r="D15" s="58">
        <v>15426095167</v>
      </c>
      <c r="E15" s="59">
        <v>15426095167</v>
      </c>
      <c r="F15" s="59">
        <v>1162104399</v>
      </c>
      <c r="G15" s="59">
        <v>2027145236</v>
      </c>
      <c r="H15" s="59">
        <v>1088707837</v>
      </c>
      <c r="I15" s="59">
        <v>4277957472</v>
      </c>
      <c r="J15" s="59">
        <v>1123962010</v>
      </c>
      <c r="K15" s="59">
        <v>1201033102</v>
      </c>
      <c r="L15" s="59">
        <v>1065583458</v>
      </c>
      <c r="M15" s="59">
        <v>3390578570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7668536042</v>
      </c>
      <c r="W15" s="59">
        <v>8437880682</v>
      </c>
      <c r="X15" s="59">
        <v>-769344640</v>
      </c>
      <c r="Y15" s="60">
        <v>-9.12</v>
      </c>
      <c r="Z15" s="61">
        <v>15426095167</v>
      </c>
    </row>
    <row r="16" spans="1:26" ht="13.5">
      <c r="A16" s="68" t="s">
        <v>40</v>
      </c>
      <c r="B16" s="18">
        <v>966249864</v>
      </c>
      <c r="C16" s="18">
        <v>0</v>
      </c>
      <c r="D16" s="58">
        <v>897026750</v>
      </c>
      <c r="E16" s="59">
        <v>897026750</v>
      </c>
      <c r="F16" s="59">
        <v>1519538</v>
      </c>
      <c r="G16" s="59">
        <v>72150302</v>
      </c>
      <c r="H16" s="59">
        <v>67309195</v>
      </c>
      <c r="I16" s="59">
        <v>140979035</v>
      </c>
      <c r="J16" s="59">
        <v>104232566</v>
      </c>
      <c r="K16" s="59">
        <v>80322650</v>
      </c>
      <c r="L16" s="59">
        <v>91473587</v>
      </c>
      <c r="M16" s="59">
        <v>276028803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417007838</v>
      </c>
      <c r="W16" s="59">
        <v>499005791</v>
      </c>
      <c r="X16" s="59">
        <v>-81997953</v>
      </c>
      <c r="Y16" s="60">
        <v>-16.43</v>
      </c>
      <c r="Z16" s="61">
        <v>897026750</v>
      </c>
    </row>
    <row r="17" spans="1:26" ht="13.5">
      <c r="A17" s="57" t="s">
        <v>41</v>
      </c>
      <c r="B17" s="18">
        <v>6613353012</v>
      </c>
      <c r="C17" s="18">
        <v>0</v>
      </c>
      <c r="D17" s="58">
        <v>6696602379</v>
      </c>
      <c r="E17" s="59">
        <v>6696602379</v>
      </c>
      <c r="F17" s="59">
        <v>316969371</v>
      </c>
      <c r="G17" s="59">
        <v>413151896</v>
      </c>
      <c r="H17" s="59">
        <v>455887720</v>
      </c>
      <c r="I17" s="59">
        <v>1186008987</v>
      </c>
      <c r="J17" s="59">
        <v>542287676</v>
      </c>
      <c r="K17" s="59">
        <v>535347897</v>
      </c>
      <c r="L17" s="59">
        <v>479969577</v>
      </c>
      <c r="M17" s="59">
        <v>1557605150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2743614137</v>
      </c>
      <c r="W17" s="59">
        <v>1882280942</v>
      </c>
      <c r="X17" s="59">
        <v>861333195</v>
      </c>
      <c r="Y17" s="60">
        <v>45.76</v>
      </c>
      <c r="Z17" s="61">
        <v>6696602379</v>
      </c>
    </row>
    <row r="18" spans="1:26" ht="13.5">
      <c r="A18" s="69" t="s">
        <v>42</v>
      </c>
      <c r="B18" s="70">
        <f>SUM(B11:B17)</f>
        <v>32363112183</v>
      </c>
      <c r="C18" s="70">
        <f>SUM(C11:C17)</f>
        <v>0</v>
      </c>
      <c r="D18" s="71">
        <f aca="true" t="shared" si="1" ref="D18:Z18">SUM(D11:D17)</f>
        <v>35256507713</v>
      </c>
      <c r="E18" s="72">
        <f t="shared" si="1"/>
        <v>35256507713</v>
      </c>
      <c r="F18" s="72">
        <f t="shared" si="1"/>
        <v>2336067710</v>
      </c>
      <c r="G18" s="72">
        <f t="shared" si="1"/>
        <v>3314165777</v>
      </c>
      <c r="H18" s="72">
        <f t="shared" si="1"/>
        <v>2460197999</v>
      </c>
      <c r="I18" s="72">
        <f t="shared" si="1"/>
        <v>8110431486</v>
      </c>
      <c r="J18" s="72">
        <f t="shared" si="1"/>
        <v>2578793191</v>
      </c>
      <c r="K18" s="72">
        <f t="shared" si="1"/>
        <v>3270233087</v>
      </c>
      <c r="L18" s="72">
        <f t="shared" si="1"/>
        <v>2579471073</v>
      </c>
      <c r="M18" s="72">
        <f t="shared" si="1"/>
        <v>8428497351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16538928837</v>
      </c>
      <c r="W18" s="72">
        <f t="shared" si="1"/>
        <v>15179353652</v>
      </c>
      <c r="X18" s="72">
        <f t="shared" si="1"/>
        <v>1359575185</v>
      </c>
      <c r="Y18" s="66">
        <f>+IF(W18&lt;&gt;0,(X18/W18)*100,0)</f>
        <v>8.956739635754287</v>
      </c>
      <c r="Z18" s="73">
        <f t="shared" si="1"/>
        <v>35256507713</v>
      </c>
    </row>
    <row r="19" spans="1:26" ht="13.5">
      <c r="A19" s="69" t="s">
        <v>43</v>
      </c>
      <c r="B19" s="74">
        <f>+B10-B18</f>
        <v>-255596751</v>
      </c>
      <c r="C19" s="74">
        <f>+C10-C18</f>
        <v>0</v>
      </c>
      <c r="D19" s="75">
        <f aca="true" t="shared" si="2" ref="D19:Z19">+D10-D18</f>
        <v>61149048</v>
      </c>
      <c r="E19" s="76">
        <f t="shared" si="2"/>
        <v>61149048</v>
      </c>
      <c r="F19" s="76">
        <f t="shared" si="2"/>
        <v>1563409031</v>
      </c>
      <c r="G19" s="76">
        <f t="shared" si="2"/>
        <v>430522948</v>
      </c>
      <c r="H19" s="76">
        <f t="shared" si="2"/>
        <v>-122146993</v>
      </c>
      <c r="I19" s="76">
        <f t="shared" si="2"/>
        <v>1871784986</v>
      </c>
      <c r="J19" s="76">
        <f t="shared" si="2"/>
        <v>-48984988</v>
      </c>
      <c r="K19" s="76">
        <f t="shared" si="2"/>
        <v>-898743709</v>
      </c>
      <c r="L19" s="76">
        <f t="shared" si="2"/>
        <v>1468920515</v>
      </c>
      <c r="M19" s="76">
        <f t="shared" si="2"/>
        <v>521191818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2392976804</v>
      </c>
      <c r="W19" s="76">
        <f>IF(E10=E18,0,W10-W18)</f>
        <v>412473567</v>
      </c>
      <c r="X19" s="76">
        <f t="shared" si="2"/>
        <v>1980503237</v>
      </c>
      <c r="Y19" s="77">
        <f>+IF(W19&lt;&gt;0,(X19/W19)*100,0)</f>
        <v>480.15276503766853</v>
      </c>
      <c r="Z19" s="78">
        <f t="shared" si="2"/>
        <v>61149048</v>
      </c>
    </row>
    <row r="20" spans="1:26" ht="13.5">
      <c r="A20" s="57" t="s">
        <v>44</v>
      </c>
      <c r="B20" s="18">
        <v>2002490648</v>
      </c>
      <c r="C20" s="18">
        <v>0</v>
      </c>
      <c r="D20" s="58">
        <v>2259168575</v>
      </c>
      <c r="E20" s="59">
        <v>2259168575</v>
      </c>
      <c r="F20" s="59">
        <v>3381359</v>
      </c>
      <c r="G20" s="59">
        <v>26212464</v>
      </c>
      <c r="H20" s="59">
        <v>40365209</v>
      </c>
      <c r="I20" s="59">
        <v>69959032</v>
      </c>
      <c r="J20" s="59">
        <v>64093788</v>
      </c>
      <c r="K20" s="59">
        <v>35214214</v>
      </c>
      <c r="L20" s="59">
        <v>133227116</v>
      </c>
      <c r="M20" s="59">
        <v>232535118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302494150</v>
      </c>
      <c r="W20" s="59">
        <v>1056230232</v>
      </c>
      <c r="X20" s="59">
        <v>-753736082</v>
      </c>
      <c r="Y20" s="60">
        <v>-71.36</v>
      </c>
      <c r="Z20" s="61">
        <v>2259168575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1746893897</v>
      </c>
      <c r="C22" s="85">
        <f>SUM(C19:C21)</f>
        <v>0</v>
      </c>
      <c r="D22" s="86">
        <f aca="true" t="shared" si="3" ref="D22:Z22">SUM(D19:D21)</f>
        <v>2320317623</v>
      </c>
      <c r="E22" s="87">
        <f t="shared" si="3"/>
        <v>2320317623</v>
      </c>
      <c r="F22" s="87">
        <f t="shared" si="3"/>
        <v>1566790390</v>
      </c>
      <c r="G22" s="87">
        <f t="shared" si="3"/>
        <v>456735412</v>
      </c>
      <c r="H22" s="87">
        <f t="shared" si="3"/>
        <v>-81781784</v>
      </c>
      <c r="I22" s="87">
        <f t="shared" si="3"/>
        <v>1941744018</v>
      </c>
      <c r="J22" s="87">
        <f t="shared" si="3"/>
        <v>15108800</v>
      </c>
      <c r="K22" s="87">
        <f t="shared" si="3"/>
        <v>-863529495</v>
      </c>
      <c r="L22" s="87">
        <f t="shared" si="3"/>
        <v>1602147631</v>
      </c>
      <c r="M22" s="87">
        <f t="shared" si="3"/>
        <v>753726936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2695470954</v>
      </c>
      <c r="W22" s="87">
        <f t="shared" si="3"/>
        <v>1468703799</v>
      </c>
      <c r="X22" s="87">
        <f t="shared" si="3"/>
        <v>1226767155</v>
      </c>
      <c r="Y22" s="88">
        <f>+IF(W22&lt;&gt;0,(X22/W22)*100,0)</f>
        <v>83.5271996869125</v>
      </c>
      <c r="Z22" s="89">
        <f t="shared" si="3"/>
        <v>2320317623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1746893897</v>
      </c>
      <c r="C24" s="74">
        <f>SUM(C22:C23)</f>
        <v>0</v>
      </c>
      <c r="D24" s="75">
        <f aca="true" t="shared" si="4" ref="D24:Z24">SUM(D22:D23)</f>
        <v>2320317623</v>
      </c>
      <c r="E24" s="76">
        <f t="shared" si="4"/>
        <v>2320317623</v>
      </c>
      <c r="F24" s="76">
        <f t="shared" si="4"/>
        <v>1566790390</v>
      </c>
      <c r="G24" s="76">
        <f t="shared" si="4"/>
        <v>456735412</v>
      </c>
      <c r="H24" s="76">
        <f t="shared" si="4"/>
        <v>-81781784</v>
      </c>
      <c r="I24" s="76">
        <f t="shared" si="4"/>
        <v>1941744018</v>
      </c>
      <c r="J24" s="76">
        <f t="shared" si="4"/>
        <v>15108800</v>
      </c>
      <c r="K24" s="76">
        <f t="shared" si="4"/>
        <v>-863529495</v>
      </c>
      <c r="L24" s="76">
        <f t="shared" si="4"/>
        <v>1602147631</v>
      </c>
      <c r="M24" s="76">
        <f t="shared" si="4"/>
        <v>753726936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2695470954</v>
      </c>
      <c r="W24" s="76">
        <f t="shared" si="4"/>
        <v>1468703799</v>
      </c>
      <c r="X24" s="76">
        <f t="shared" si="4"/>
        <v>1226767155</v>
      </c>
      <c r="Y24" s="77">
        <f>+IF(W24&lt;&gt;0,(X24/W24)*100,0)</f>
        <v>83.5271996869125</v>
      </c>
      <c r="Z24" s="78">
        <f t="shared" si="4"/>
        <v>2320317623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6446470980</v>
      </c>
      <c r="C27" s="21">
        <v>0</v>
      </c>
      <c r="D27" s="98">
        <v>6904212611</v>
      </c>
      <c r="E27" s="99">
        <v>6904212611</v>
      </c>
      <c r="F27" s="99">
        <v>12451574</v>
      </c>
      <c r="G27" s="99">
        <v>63426339</v>
      </c>
      <c r="H27" s="99">
        <v>87436688</v>
      </c>
      <c r="I27" s="99">
        <v>163314601</v>
      </c>
      <c r="J27" s="99">
        <v>223077406</v>
      </c>
      <c r="K27" s="99">
        <v>230875334</v>
      </c>
      <c r="L27" s="99">
        <v>371935533</v>
      </c>
      <c r="M27" s="99">
        <v>825888273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989202874</v>
      </c>
      <c r="W27" s="99">
        <v>3452106306</v>
      </c>
      <c r="X27" s="99">
        <v>-2462903432</v>
      </c>
      <c r="Y27" s="100">
        <v>-71.34</v>
      </c>
      <c r="Z27" s="101">
        <v>6904212611</v>
      </c>
    </row>
    <row r="28" spans="1:26" ht="13.5">
      <c r="A28" s="102" t="s">
        <v>44</v>
      </c>
      <c r="B28" s="18">
        <v>2822870355</v>
      </c>
      <c r="C28" s="18">
        <v>0</v>
      </c>
      <c r="D28" s="58">
        <v>2251668575</v>
      </c>
      <c r="E28" s="59">
        <v>2251668575</v>
      </c>
      <c r="F28" s="59">
        <v>3381359</v>
      </c>
      <c r="G28" s="59">
        <v>22859214</v>
      </c>
      <c r="H28" s="59">
        <v>24316433</v>
      </c>
      <c r="I28" s="59">
        <v>50557006</v>
      </c>
      <c r="J28" s="59">
        <v>64243725</v>
      </c>
      <c r="K28" s="59">
        <v>35125812</v>
      </c>
      <c r="L28" s="59">
        <v>127668386</v>
      </c>
      <c r="M28" s="59">
        <v>227037923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277594929</v>
      </c>
      <c r="W28" s="59">
        <v>1125834288</v>
      </c>
      <c r="X28" s="59">
        <v>-848239359</v>
      </c>
      <c r="Y28" s="60">
        <v>-75.34</v>
      </c>
      <c r="Z28" s="61">
        <v>2251668575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2858493057</v>
      </c>
      <c r="C30" s="18">
        <v>0</v>
      </c>
      <c r="D30" s="58">
        <v>3590944096</v>
      </c>
      <c r="E30" s="59">
        <v>3590944096</v>
      </c>
      <c r="F30" s="59">
        <v>2598969</v>
      </c>
      <c r="G30" s="59">
        <v>27195568</v>
      </c>
      <c r="H30" s="59">
        <v>31236617</v>
      </c>
      <c r="I30" s="59">
        <v>61031154</v>
      </c>
      <c r="J30" s="59">
        <v>105544628</v>
      </c>
      <c r="K30" s="59">
        <v>146267072</v>
      </c>
      <c r="L30" s="59">
        <v>206931725</v>
      </c>
      <c r="M30" s="59">
        <v>458743425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519774579</v>
      </c>
      <c r="W30" s="59">
        <v>1795472048</v>
      </c>
      <c r="X30" s="59">
        <v>-1275697469</v>
      </c>
      <c r="Y30" s="60">
        <v>-71.05</v>
      </c>
      <c r="Z30" s="61">
        <v>3590944096</v>
      </c>
    </row>
    <row r="31" spans="1:26" ht="13.5">
      <c r="A31" s="57" t="s">
        <v>49</v>
      </c>
      <c r="B31" s="18">
        <v>765107568</v>
      </c>
      <c r="C31" s="18">
        <v>0</v>
      </c>
      <c r="D31" s="58">
        <v>1061599940</v>
      </c>
      <c r="E31" s="59">
        <v>1061599940</v>
      </c>
      <c r="F31" s="59">
        <v>6471247</v>
      </c>
      <c r="G31" s="59">
        <v>13371556</v>
      </c>
      <c r="H31" s="59">
        <v>31883639</v>
      </c>
      <c r="I31" s="59">
        <v>51726442</v>
      </c>
      <c r="J31" s="59">
        <v>53289051</v>
      </c>
      <c r="K31" s="59">
        <v>49482451</v>
      </c>
      <c r="L31" s="59">
        <v>37335420</v>
      </c>
      <c r="M31" s="59">
        <v>140106922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191833364</v>
      </c>
      <c r="W31" s="59">
        <v>530799970</v>
      </c>
      <c r="X31" s="59">
        <v>-338966606</v>
      </c>
      <c r="Y31" s="60">
        <v>-63.86</v>
      </c>
      <c r="Z31" s="61">
        <v>1061599940</v>
      </c>
    </row>
    <row r="32" spans="1:26" ht="13.5">
      <c r="A32" s="69" t="s">
        <v>50</v>
      </c>
      <c r="B32" s="21">
        <f>SUM(B28:B31)</f>
        <v>6446470980</v>
      </c>
      <c r="C32" s="21">
        <f>SUM(C28:C31)</f>
        <v>0</v>
      </c>
      <c r="D32" s="98">
        <f aca="true" t="shared" si="5" ref="D32:Z32">SUM(D28:D31)</f>
        <v>6904212611</v>
      </c>
      <c r="E32" s="99">
        <f t="shared" si="5"/>
        <v>6904212611</v>
      </c>
      <c r="F32" s="99">
        <f t="shared" si="5"/>
        <v>12451575</v>
      </c>
      <c r="G32" s="99">
        <f t="shared" si="5"/>
        <v>63426338</v>
      </c>
      <c r="H32" s="99">
        <f t="shared" si="5"/>
        <v>87436689</v>
      </c>
      <c r="I32" s="99">
        <f t="shared" si="5"/>
        <v>163314602</v>
      </c>
      <c r="J32" s="99">
        <f t="shared" si="5"/>
        <v>223077404</v>
      </c>
      <c r="K32" s="99">
        <f t="shared" si="5"/>
        <v>230875335</v>
      </c>
      <c r="L32" s="99">
        <f t="shared" si="5"/>
        <v>371935531</v>
      </c>
      <c r="M32" s="99">
        <f t="shared" si="5"/>
        <v>825888270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989202872</v>
      </c>
      <c r="W32" s="99">
        <f t="shared" si="5"/>
        <v>3452106306</v>
      </c>
      <c r="X32" s="99">
        <f t="shared" si="5"/>
        <v>-2462903434</v>
      </c>
      <c r="Y32" s="100">
        <f>+IF(W32&lt;&gt;0,(X32/W32)*100,0)</f>
        <v>-71.34494756778791</v>
      </c>
      <c r="Z32" s="101">
        <f t="shared" si="5"/>
        <v>6904212611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11515874050</v>
      </c>
      <c r="C35" s="18">
        <v>0</v>
      </c>
      <c r="D35" s="58">
        <v>18071224156</v>
      </c>
      <c r="E35" s="59">
        <v>18071224156</v>
      </c>
      <c r="F35" s="59">
        <v>14932109465</v>
      </c>
      <c r="G35" s="59">
        <v>12240868323</v>
      </c>
      <c r="H35" s="59">
        <v>12684924038</v>
      </c>
      <c r="I35" s="59">
        <v>12684924038</v>
      </c>
      <c r="J35" s="59">
        <v>11994265401</v>
      </c>
      <c r="K35" s="59">
        <v>12373423371</v>
      </c>
      <c r="L35" s="59">
        <v>13310645408</v>
      </c>
      <c r="M35" s="59">
        <v>13310645408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13310645408</v>
      </c>
      <c r="W35" s="59">
        <v>9035612078</v>
      </c>
      <c r="X35" s="59">
        <v>4275033330</v>
      </c>
      <c r="Y35" s="60">
        <v>47.31</v>
      </c>
      <c r="Z35" s="61">
        <v>18071224156</v>
      </c>
    </row>
    <row r="36" spans="1:26" ht="13.5">
      <c r="A36" s="57" t="s">
        <v>53</v>
      </c>
      <c r="B36" s="18">
        <v>55850696728</v>
      </c>
      <c r="C36" s="18">
        <v>0</v>
      </c>
      <c r="D36" s="58">
        <v>63835536388</v>
      </c>
      <c r="E36" s="59">
        <v>63835536388</v>
      </c>
      <c r="F36" s="59">
        <v>57020520581</v>
      </c>
      <c r="G36" s="59">
        <v>54938616137</v>
      </c>
      <c r="H36" s="59">
        <v>57595682282</v>
      </c>
      <c r="I36" s="59">
        <v>57595682282</v>
      </c>
      <c r="J36" s="59">
        <v>57786220260</v>
      </c>
      <c r="K36" s="59">
        <v>56852611384</v>
      </c>
      <c r="L36" s="59">
        <v>57070269882</v>
      </c>
      <c r="M36" s="59">
        <v>57070269882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57070269882</v>
      </c>
      <c r="W36" s="59">
        <v>31917768194</v>
      </c>
      <c r="X36" s="59">
        <v>25152501688</v>
      </c>
      <c r="Y36" s="60">
        <v>78.8</v>
      </c>
      <c r="Z36" s="61">
        <v>63835536388</v>
      </c>
    </row>
    <row r="37" spans="1:26" ht="13.5">
      <c r="A37" s="57" t="s">
        <v>54</v>
      </c>
      <c r="B37" s="18">
        <v>10087006528</v>
      </c>
      <c r="C37" s="18">
        <v>0</v>
      </c>
      <c r="D37" s="58">
        <v>12133564345</v>
      </c>
      <c r="E37" s="59">
        <v>12133564345</v>
      </c>
      <c r="F37" s="59">
        <v>9412886612</v>
      </c>
      <c r="G37" s="59">
        <v>6131112688</v>
      </c>
      <c r="H37" s="59">
        <v>6768993129</v>
      </c>
      <c r="I37" s="59">
        <v>6768993129</v>
      </c>
      <c r="J37" s="59">
        <v>5719486840</v>
      </c>
      <c r="K37" s="59">
        <v>7052699205</v>
      </c>
      <c r="L37" s="59">
        <v>8409011134</v>
      </c>
      <c r="M37" s="59">
        <v>8409011134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8409011134</v>
      </c>
      <c r="W37" s="59">
        <v>6066782173</v>
      </c>
      <c r="X37" s="59">
        <v>2342228961</v>
      </c>
      <c r="Y37" s="60">
        <v>38.61</v>
      </c>
      <c r="Z37" s="61">
        <v>12133564345</v>
      </c>
    </row>
    <row r="38" spans="1:26" ht="13.5">
      <c r="A38" s="57" t="s">
        <v>55</v>
      </c>
      <c r="B38" s="18">
        <v>8739313501</v>
      </c>
      <c r="C38" s="18">
        <v>0</v>
      </c>
      <c r="D38" s="58">
        <v>15180901000</v>
      </c>
      <c r="E38" s="59">
        <v>15180901000</v>
      </c>
      <c r="F38" s="59">
        <v>9396977146</v>
      </c>
      <c r="G38" s="59">
        <v>9011650651</v>
      </c>
      <c r="H38" s="59">
        <v>10067786225</v>
      </c>
      <c r="I38" s="59">
        <v>10067786225</v>
      </c>
      <c r="J38" s="59">
        <v>10032144590</v>
      </c>
      <c r="K38" s="59">
        <v>8778823594</v>
      </c>
      <c r="L38" s="59">
        <v>8661550105</v>
      </c>
      <c r="M38" s="59">
        <v>8661550105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8661550105</v>
      </c>
      <c r="W38" s="59">
        <v>7590450500</v>
      </c>
      <c r="X38" s="59">
        <v>1071099605</v>
      </c>
      <c r="Y38" s="60">
        <v>14.11</v>
      </c>
      <c r="Z38" s="61">
        <v>15180901000</v>
      </c>
    </row>
    <row r="39" spans="1:26" ht="13.5">
      <c r="A39" s="57" t="s">
        <v>56</v>
      </c>
      <c r="B39" s="18">
        <v>48540250749</v>
      </c>
      <c r="C39" s="18">
        <v>0</v>
      </c>
      <c r="D39" s="58">
        <v>54592295199</v>
      </c>
      <c r="E39" s="59">
        <v>54592295199</v>
      </c>
      <c r="F39" s="59">
        <v>53142766288</v>
      </c>
      <c r="G39" s="59">
        <v>52036721121</v>
      </c>
      <c r="H39" s="59">
        <v>53443826966</v>
      </c>
      <c r="I39" s="59">
        <v>53443826966</v>
      </c>
      <c r="J39" s="59">
        <v>54028854231</v>
      </c>
      <c r="K39" s="59">
        <v>53394511956</v>
      </c>
      <c r="L39" s="59">
        <v>53310354051</v>
      </c>
      <c r="M39" s="59">
        <v>53310354051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53310354051</v>
      </c>
      <c r="W39" s="59">
        <v>27296147600</v>
      </c>
      <c r="X39" s="59">
        <v>26014206451</v>
      </c>
      <c r="Y39" s="60">
        <v>95.3</v>
      </c>
      <c r="Z39" s="61">
        <v>54592295199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3129272498</v>
      </c>
      <c r="C42" s="18">
        <v>0</v>
      </c>
      <c r="D42" s="58">
        <v>6700603066</v>
      </c>
      <c r="E42" s="59">
        <v>6700603066</v>
      </c>
      <c r="F42" s="59">
        <v>-404334907</v>
      </c>
      <c r="G42" s="59">
        <v>-773186425</v>
      </c>
      <c r="H42" s="59">
        <v>-807847101</v>
      </c>
      <c r="I42" s="59">
        <v>-1985368433</v>
      </c>
      <c r="J42" s="59">
        <v>-222171573</v>
      </c>
      <c r="K42" s="59">
        <v>485414769</v>
      </c>
      <c r="L42" s="59">
        <v>702829686</v>
      </c>
      <c r="M42" s="59">
        <v>966072882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-1019295551</v>
      </c>
      <c r="W42" s="59">
        <v>2535959342</v>
      </c>
      <c r="X42" s="59">
        <v>-3555254893</v>
      </c>
      <c r="Y42" s="60">
        <v>-140.19</v>
      </c>
      <c r="Z42" s="61">
        <v>6700603066</v>
      </c>
    </row>
    <row r="43" spans="1:26" ht="13.5">
      <c r="A43" s="57" t="s">
        <v>59</v>
      </c>
      <c r="B43" s="18">
        <v>-6309950159</v>
      </c>
      <c r="C43" s="18">
        <v>0</v>
      </c>
      <c r="D43" s="58">
        <v>-6542143257</v>
      </c>
      <c r="E43" s="59">
        <v>-6542143257</v>
      </c>
      <c r="F43" s="59">
        <v>358660182</v>
      </c>
      <c r="G43" s="59">
        <v>681836978</v>
      </c>
      <c r="H43" s="59">
        <v>-448088412</v>
      </c>
      <c r="I43" s="59">
        <v>592408748</v>
      </c>
      <c r="J43" s="59">
        <v>-248407143</v>
      </c>
      <c r="K43" s="59">
        <v>323210946</v>
      </c>
      <c r="L43" s="59">
        <v>-249252916</v>
      </c>
      <c r="M43" s="59">
        <v>-174449113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417959635</v>
      </c>
      <c r="W43" s="59">
        <v>-2768519321</v>
      </c>
      <c r="X43" s="59">
        <v>3186478956</v>
      </c>
      <c r="Y43" s="60">
        <v>-115.1</v>
      </c>
      <c r="Z43" s="61">
        <v>-6542143257</v>
      </c>
    </row>
    <row r="44" spans="1:26" ht="13.5">
      <c r="A44" s="57" t="s">
        <v>60</v>
      </c>
      <c r="B44" s="18">
        <v>905191778</v>
      </c>
      <c r="C44" s="18">
        <v>0</v>
      </c>
      <c r="D44" s="58">
        <v>3425790978</v>
      </c>
      <c r="E44" s="59">
        <v>3425790978</v>
      </c>
      <c r="F44" s="59">
        <v>27912460</v>
      </c>
      <c r="G44" s="59">
        <v>55824917</v>
      </c>
      <c r="H44" s="59">
        <v>1069394931</v>
      </c>
      <c r="I44" s="59">
        <v>1153132308</v>
      </c>
      <c r="J44" s="59">
        <v>-28196520</v>
      </c>
      <c r="K44" s="59">
        <v>-1101468681</v>
      </c>
      <c r="L44" s="59">
        <v>-117742302</v>
      </c>
      <c r="M44" s="59">
        <v>-1247407503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-94275195</v>
      </c>
      <c r="W44" s="59">
        <v>1712895492</v>
      </c>
      <c r="X44" s="59">
        <v>-1807170687</v>
      </c>
      <c r="Y44" s="60">
        <v>-105.5</v>
      </c>
      <c r="Z44" s="61">
        <v>3425790978</v>
      </c>
    </row>
    <row r="45" spans="1:26" ht="13.5">
      <c r="A45" s="69" t="s">
        <v>61</v>
      </c>
      <c r="B45" s="21">
        <v>3534467963</v>
      </c>
      <c r="C45" s="21">
        <v>0</v>
      </c>
      <c r="D45" s="98">
        <v>9394204333</v>
      </c>
      <c r="E45" s="99">
        <v>9394204333</v>
      </c>
      <c r="F45" s="99">
        <v>3472113636</v>
      </c>
      <c r="G45" s="99">
        <v>3436589106</v>
      </c>
      <c r="H45" s="99">
        <v>3250048524</v>
      </c>
      <c r="I45" s="99">
        <v>3250048524</v>
      </c>
      <c r="J45" s="99">
        <v>2751273288</v>
      </c>
      <c r="K45" s="99">
        <v>2458430322</v>
      </c>
      <c r="L45" s="99">
        <v>2794264790</v>
      </c>
      <c r="M45" s="99">
        <v>2794264790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2794264790</v>
      </c>
      <c r="W45" s="99">
        <v>7290289059</v>
      </c>
      <c r="X45" s="99">
        <v>-4496024269</v>
      </c>
      <c r="Y45" s="100">
        <v>-61.67</v>
      </c>
      <c r="Z45" s="101">
        <v>9394204333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2020727060</v>
      </c>
      <c r="C49" s="51">
        <v>0</v>
      </c>
      <c r="D49" s="128">
        <v>625165545</v>
      </c>
      <c r="E49" s="53">
        <v>446414489</v>
      </c>
      <c r="F49" s="53">
        <v>0</v>
      </c>
      <c r="G49" s="53">
        <v>0</v>
      </c>
      <c r="H49" s="53">
        <v>0</v>
      </c>
      <c r="I49" s="53">
        <v>546304191</v>
      </c>
      <c r="J49" s="53">
        <v>0</v>
      </c>
      <c r="K49" s="53">
        <v>0</v>
      </c>
      <c r="L49" s="53">
        <v>0</v>
      </c>
      <c r="M49" s="53">
        <v>371409480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354456845</v>
      </c>
      <c r="W49" s="53">
        <v>1985641354</v>
      </c>
      <c r="X49" s="53">
        <v>9748930034</v>
      </c>
      <c r="Y49" s="53">
        <v>16099048998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3664845547</v>
      </c>
      <c r="C51" s="51">
        <v>0</v>
      </c>
      <c r="D51" s="128">
        <v>63679711</v>
      </c>
      <c r="E51" s="53">
        <v>53524094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3782049352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93.77391023901059</v>
      </c>
      <c r="C58" s="5">
        <f>IF(C67=0,0,+(C76/C67)*100)</f>
        <v>0</v>
      </c>
      <c r="D58" s="6">
        <f aca="true" t="shared" si="6" ref="D58:Z58">IF(D67=0,0,+(D76/D67)*100)</f>
        <v>91.08958737748786</v>
      </c>
      <c r="E58" s="7">
        <f t="shared" si="6"/>
        <v>91.08958737748786</v>
      </c>
      <c r="F58" s="7">
        <f t="shared" si="6"/>
        <v>68.1445947839668</v>
      </c>
      <c r="G58" s="7">
        <f t="shared" si="6"/>
        <v>52.223543580058305</v>
      </c>
      <c r="H58" s="7">
        <f t="shared" si="6"/>
        <v>80.45678863664759</v>
      </c>
      <c r="I58" s="7">
        <f t="shared" si="6"/>
        <v>65.49600818146818</v>
      </c>
      <c r="J58" s="7">
        <f t="shared" si="6"/>
        <v>114.67485383184561</v>
      </c>
      <c r="K58" s="7">
        <f t="shared" si="6"/>
        <v>92.7175394091504</v>
      </c>
      <c r="L58" s="7">
        <f t="shared" si="6"/>
        <v>74.9719981951898</v>
      </c>
      <c r="M58" s="7">
        <f t="shared" si="6"/>
        <v>94.33908646556017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78.84630747545039</v>
      </c>
      <c r="W58" s="7">
        <f t="shared" si="6"/>
        <v>91.25023890849616</v>
      </c>
      <c r="X58" s="7">
        <f t="shared" si="6"/>
        <v>0</v>
      </c>
      <c r="Y58" s="7">
        <f t="shared" si="6"/>
        <v>0</v>
      </c>
      <c r="Z58" s="8">
        <f t="shared" si="6"/>
        <v>91.08958737748786</v>
      </c>
    </row>
    <row r="59" spans="1:26" ht="13.5">
      <c r="A59" s="36" t="s">
        <v>31</v>
      </c>
      <c r="B59" s="9">
        <f aca="true" t="shared" si="7" ref="B59:Z66">IF(B68=0,0,+(B77/B68)*100)</f>
        <v>91.91504514916913</v>
      </c>
      <c r="C59" s="9">
        <f t="shared" si="7"/>
        <v>0</v>
      </c>
      <c r="D59" s="2">
        <f t="shared" si="7"/>
        <v>86.07909626280534</v>
      </c>
      <c r="E59" s="10">
        <f t="shared" si="7"/>
        <v>86.07909626280534</v>
      </c>
      <c r="F59" s="10">
        <f t="shared" si="7"/>
        <v>77.96147822311563</v>
      </c>
      <c r="G59" s="10">
        <f t="shared" si="7"/>
        <v>94.39149314061835</v>
      </c>
      <c r="H59" s="10">
        <f t="shared" si="7"/>
        <v>83.39476284436435</v>
      </c>
      <c r="I59" s="10">
        <f t="shared" si="7"/>
        <v>85.30787069355979</v>
      </c>
      <c r="J59" s="10">
        <f t="shared" si="7"/>
        <v>109.68227528243642</v>
      </c>
      <c r="K59" s="10">
        <f t="shared" si="7"/>
        <v>98.64953276017773</v>
      </c>
      <c r="L59" s="10">
        <f t="shared" si="7"/>
        <v>82.2804047857382</v>
      </c>
      <c r="M59" s="10">
        <f t="shared" si="7"/>
        <v>96.32383605701665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90.73801544739403</v>
      </c>
      <c r="W59" s="10">
        <f t="shared" si="7"/>
        <v>105.47495689615869</v>
      </c>
      <c r="X59" s="10">
        <f t="shared" si="7"/>
        <v>0</v>
      </c>
      <c r="Y59" s="10">
        <f t="shared" si="7"/>
        <v>0</v>
      </c>
      <c r="Z59" s="11">
        <f t="shared" si="7"/>
        <v>86.07909626280534</v>
      </c>
    </row>
    <row r="60" spans="1:26" ht="13.5">
      <c r="A60" s="37" t="s">
        <v>32</v>
      </c>
      <c r="B60" s="12">
        <f t="shared" si="7"/>
        <v>94.49970567401023</v>
      </c>
      <c r="C60" s="12">
        <f t="shared" si="7"/>
        <v>0</v>
      </c>
      <c r="D60" s="3">
        <f t="shared" si="7"/>
        <v>90.55828244195206</v>
      </c>
      <c r="E60" s="13">
        <f t="shared" si="7"/>
        <v>90.55828244195206</v>
      </c>
      <c r="F60" s="13">
        <f t="shared" si="7"/>
        <v>65.33002068219136</v>
      </c>
      <c r="G60" s="13">
        <f t="shared" si="7"/>
        <v>43.52094858034427</v>
      </c>
      <c r="H60" s="13">
        <f t="shared" si="7"/>
        <v>79.06553335796971</v>
      </c>
      <c r="I60" s="13">
        <f t="shared" si="7"/>
        <v>60.21071531289539</v>
      </c>
      <c r="J60" s="13">
        <f t="shared" si="7"/>
        <v>116.23781182882253</v>
      </c>
      <c r="K60" s="13">
        <f t="shared" si="7"/>
        <v>90.87365805529949</v>
      </c>
      <c r="L60" s="13">
        <f t="shared" si="7"/>
        <v>72.18110262161055</v>
      </c>
      <c r="M60" s="13">
        <f t="shared" si="7"/>
        <v>93.65788810692894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75.40176416913307</v>
      </c>
      <c r="W60" s="13">
        <f t="shared" si="7"/>
        <v>85.3202356186947</v>
      </c>
      <c r="X60" s="13">
        <f t="shared" si="7"/>
        <v>0</v>
      </c>
      <c r="Y60" s="13">
        <f t="shared" si="7"/>
        <v>0</v>
      </c>
      <c r="Z60" s="14">
        <f t="shared" si="7"/>
        <v>90.55828244195206</v>
      </c>
    </row>
    <row r="61" spans="1:26" ht="13.5">
      <c r="A61" s="38" t="s">
        <v>94</v>
      </c>
      <c r="B61" s="12">
        <f t="shared" si="7"/>
        <v>91.26563456991748</v>
      </c>
      <c r="C61" s="12">
        <f t="shared" si="7"/>
        <v>0</v>
      </c>
      <c r="D61" s="3">
        <f t="shared" si="7"/>
        <v>90.00190340871293</v>
      </c>
      <c r="E61" s="13">
        <f t="shared" si="7"/>
        <v>90.00190340871293</v>
      </c>
      <c r="F61" s="13">
        <f t="shared" si="7"/>
        <v>73.65746976163616</v>
      </c>
      <c r="G61" s="13">
        <f t="shared" si="7"/>
        <v>26.22575967710311</v>
      </c>
      <c r="H61" s="13">
        <f t="shared" si="7"/>
        <v>87.61296069422208</v>
      </c>
      <c r="I61" s="13">
        <f t="shared" si="7"/>
        <v>57.615376315180214</v>
      </c>
      <c r="J61" s="13">
        <f t="shared" si="7"/>
        <v>150.7343450397367</v>
      </c>
      <c r="K61" s="13">
        <f t="shared" si="7"/>
        <v>86.56702970444753</v>
      </c>
      <c r="L61" s="13">
        <f t="shared" si="7"/>
        <v>85.3964146933911</v>
      </c>
      <c r="M61" s="13">
        <f t="shared" si="7"/>
        <v>107.62868243414773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78.79796620263517</v>
      </c>
      <c r="W61" s="13">
        <f t="shared" si="7"/>
        <v>83.93740566826273</v>
      </c>
      <c r="X61" s="13">
        <f t="shared" si="7"/>
        <v>0</v>
      </c>
      <c r="Y61" s="13">
        <f t="shared" si="7"/>
        <v>0</v>
      </c>
      <c r="Z61" s="14">
        <f t="shared" si="7"/>
        <v>90.00190340871293</v>
      </c>
    </row>
    <row r="62" spans="1:26" ht="13.5">
      <c r="A62" s="38" t="s">
        <v>95</v>
      </c>
      <c r="B62" s="12">
        <f t="shared" si="7"/>
        <v>107.83802679644351</v>
      </c>
      <c r="C62" s="12">
        <f t="shared" si="7"/>
        <v>0</v>
      </c>
      <c r="D62" s="3">
        <f t="shared" si="7"/>
        <v>91.15506532542624</v>
      </c>
      <c r="E62" s="13">
        <f t="shared" si="7"/>
        <v>91.15506532542624</v>
      </c>
      <c r="F62" s="13">
        <f t="shared" si="7"/>
        <v>33.91143589801289</v>
      </c>
      <c r="G62" s="13">
        <f t="shared" si="7"/>
        <v>75.15060777125899</v>
      </c>
      <c r="H62" s="13">
        <f t="shared" si="7"/>
        <v>32.20169613603021</v>
      </c>
      <c r="I62" s="13">
        <f t="shared" si="7"/>
        <v>47.502256581824184</v>
      </c>
      <c r="J62" s="13">
        <f t="shared" si="7"/>
        <v>43.31349249947281</v>
      </c>
      <c r="K62" s="13">
        <f t="shared" si="7"/>
        <v>74.67126767786331</v>
      </c>
      <c r="L62" s="13">
        <f t="shared" si="7"/>
        <v>10.342498967362934</v>
      </c>
      <c r="M62" s="13">
        <f t="shared" si="7"/>
        <v>40.62010507474882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43.83026154487919</v>
      </c>
      <c r="W62" s="13">
        <f t="shared" si="7"/>
        <v>78.02045673402921</v>
      </c>
      <c r="X62" s="13">
        <f t="shared" si="7"/>
        <v>0</v>
      </c>
      <c r="Y62" s="13">
        <f t="shared" si="7"/>
        <v>0</v>
      </c>
      <c r="Z62" s="14">
        <f t="shared" si="7"/>
        <v>91.15506532542624</v>
      </c>
    </row>
    <row r="63" spans="1:26" ht="13.5">
      <c r="A63" s="38" t="s">
        <v>96</v>
      </c>
      <c r="B63" s="12">
        <f t="shared" si="7"/>
        <v>93.481193251878</v>
      </c>
      <c r="C63" s="12">
        <f t="shared" si="7"/>
        <v>0</v>
      </c>
      <c r="D63" s="3">
        <f t="shared" si="7"/>
        <v>88.06780122973744</v>
      </c>
      <c r="E63" s="13">
        <f t="shared" si="7"/>
        <v>88.06780122973744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102.42099628586934</v>
      </c>
      <c r="X63" s="13">
        <f t="shared" si="7"/>
        <v>0</v>
      </c>
      <c r="Y63" s="13">
        <f t="shared" si="7"/>
        <v>0</v>
      </c>
      <c r="Z63" s="14">
        <f t="shared" si="7"/>
        <v>88.06780122973744</v>
      </c>
    </row>
    <row r="64" spans="1:26" ht="13.5">
      <c r="A64" s="38" t="s">
        <v>97</v>
      </c>
      <c r="B64" s="12">
        <f t="shared" si="7"/>
        <v>90.0870599806364</v>
      </c>
      <c r="C64" s="12">
        <f t="shared" si="7"/>
        <v>0</v>
      </c>
      <c r="D64" s="3">
        <f t="shared" si="7"/>
        <v>97.39532712519909</v>
      </c>
      <c r="E64" s="13">
        <f t="shared" si="7"/>
        <v>97.39532712519909</v>
      </c>
      <c r="F64" s="13">
        <f t="shared" si="7"/>
        <v>73.23991637605367</v>
      </c>
      <c r="G64" s="13">
        <f t="shared" si="7"/>
        <v>100.14255961538335</v>
      </c>
      <c r="H64" s="13">
        <f t="shared" si="7"/>
        <v>76.37823964765784</v>
      </c>
      <c r="I64" s="13">
        <f t="shared" si="7"/>
        <v>83.44188949767275</v>
      </c>
      <c r="J64" s="13">
        <f t="shared" si="7"/>
        <v>88.35049982600685</v>
      </c>
      <c r="K64" s="13">
        <f t="shared" si="7"/>
        <v>118.15721530048857</v>
      </c>
      <c r="L64" s="13">
        <f t="shared" si="7"/>
        <v>74.22303201234978</v>
      </c>
      <c r="M64" s="13">
        <f t="shared" si="7"/>
        <v>92.89195047071918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88.03344706100098</v>
      </c>
      <c r="W64" s="13">
        <f t="shared" si="7"/>
        <v>113.11902446863537</v>
      </c>
      <c r="X64" s="13">
        <f t="shared" si="7"/>
        <v>0</v>
      </c>
      <c r="Y64" s="13">
        <f t="shared" si="7"/>
        <v>0</v>
      </c>
      <c r="Z64" s="14">
        <f t="shared" si="7"/>
        <v>97.39532712519909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-581.8316681855717</v>
      </c>
      <c r="G65" s="13">
        <f t="shared" si="7"/>
        <v>0</v>
      </c>
      <c r="H65" s="13">
        <f t="shared" si="7"/>
        <v>32.93319005440454</v>
      </c>
      <c r="I65" s="13">
        <f t="shared" si="7"/>
        <v>84.9885214262067</v>
      </c>
      <c r="J65" s="13">
        <f t="shared" si="7"/>
        <v>-154.73423262472278</v>
      </c>
      <c r="K65" s="13">
        <f t="shared" si="7"/>
        <v>-155.24213903310746</v>
      </c>
      <c r="L65" s="13">
        <f t="shared" si="7"/>
        <v>13.65901732278747</v>
      </c>
      <c r="M65" s="13">
        <f t="shared" si="7"/>
        <v>49.88203905636069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67.31456328461559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82.81620800286188</v>
      </c>
      <c r="C66" s="15">
        <f t="shared" si="7"/>
        <v>0</v>
      </c>
      <c r="D66" s="4">
        <f t="shared" si="7"/>
        <v>165.93316276278745</v>
      </c>
      <c r="E66" s="16">
        <f t="shared" si="7"/>
        <v>165.93316276278745</v>
      </c>
      <c r="F66" s="16">
        <f t="shared" si="7"/>
        <v>100.07235506228378</v>
      </c>
      <c r="G66" s="16">
        <f t="shared" si="7"/>
        <v>100</v>
      </c>
      <c r="H66" s="16">
        <f t="shared" si="7"/>
        <v>100</v>
      </c>
      <c r="I66" s="16">
        <f t="shared" si="7"/>
        <v>100.02211340210252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100.01072626936254</v>
      </c>
      <c r="W66" s="16">
        <f t="shared" si="7"/>
        <v>373.3832491412917</v>
      </c>
      <c r="X66" s="16">
        <f t="shared" si="7"/>
        <v>0</v>
      </c>
      <c r="Y66" s="16">
        <f t="shared" si="7"/>
        <v>0</v>
      </c>
      <c r="Z66" s="17">
        <f t="shared" si="7"/>
        <v>165.93316276278745</v>
      </c>
    </row>
    <row r="67" spans="1:26" ht="13.5" hidden="1">
      <c r="A67" s="40" t="s">
        <v>100</v>
      </c>
      <c r="B67" s="23">
        <v>23941624956</v>
      </c>
      <c r="C67" s="23"/>
      <c r="D67" s="24">
        <v>26925361615</v>
      </c>
      <c r="E67" s="25">
        <v>26925361615</v>
      </c>
      <c r="F67" s="25">
        <v>2361030368</v>
      </c>
      <c r="G67" s="25">
        <v>2900767769</v>
      </c>
      <c r="H67" s="25">
        <v>2155431946</v>
      </c>
      <c r="I67" s="25">
        <v>7417230083</v>
      </c>
      <c r="J67" s="25">
        <v>2224989269</v>
      </c>
      <c r="K67" s="25">
        <v>1997487555</v>
      </c>
      <c r="L67" s="25">
        <v>2169032511</v>
      </c>
      <c r="M67" s="25">
        <v>6391509335</v>
      </c>
      <c r="N67" s="25"/>
      <c r="O67" s="25"/>
      <c r="P67" s="25"/>
      <c r="Q67" s="25"/>
      <c r="R67" s="25"/>
      <c r="S67" s="25"/>
      <c r="T67" s="25"/>
      <c r="U67" s="25"/>
      <c r="V67" s="25">
        <v>13808739418</v>
      </c>
      <c r="W67" s="25">
        <v>13438978947</v>
      </c>
      <c r="X67" s="25"/>
      <c r="Y67" s="24"/>
      <c r="Z67" s="26">
        <v>26925361615</v>
      </c>
    </row>
    <row r="68" spans="1:26" ht="13.5" hidden="1">
      <c r="A68" s="36" t="s">
        <v>31</v>
      </c>
      <c r="B68" s="18">
        <v>5200065019</v>
      </c>
      <c r="C68" s="18"/>
      <c r="D68" s="19">
        <v>5615664764</v>
      </c>
      <c r="E68" s="20">
        <v>5615664764</v>
      </c>
      <c r="F68" s="20">
        <v>428080980</v>
      </c>
      <c r="G68" s="20">
        <v>451076082</v>
      </c>
      <c r="H68" s="20">
        <v>497909167</v>
      </c>
      <c r="I68" s="20">
        <v>1377066229</v>
      </c>
      <c r="J68" s="20">
        <v>431978195</v>
      </c>
      <c r="K68" s="20">
        <v>425359078</v>
      </c>
      <c r="L68" s="20">
        <v>481350358</v>
      </c>
      <c r="M68" s="20">
        <v>1338687631</v>
      </c>
      <c r="N68" s="20"/>
      <c r="O68" s="20"/>
      <c r="P68" s="20"/>
      <c r="Q68" s="20"/>
      <c r="R68" s="20"/>
      <c r="S68" s="20"/>
      <c r="T68" s="20"/>
      <c r="U68" s="20"/>
      <c r="V68" s="20">
        <v>2715753860</v>
      </c>
      <c r="W68" s="20">
        <v>2291498205</v>
      </c>
      <c r="X68" s="20"/>
      <c r="Y68" s="19"/>
      <c r="Z68" s="22">
        <v>5615664764</v>
      </c>
    </row>
    <row r="69" spans="1:26" ht="13.5" hidden="1">
      <c r="A69" s="37" t="s">
        <v>32</v>
      </c>
      <c r="B69" s="18">
        <v>18404647188</v>
      </c>
      <c r="C69" s="18"/>
      <c r="D69" s="19">
        <v>20786191071</v>
      </c>
      <c r="E69" s="20">
        <v>20786191071</v>
      </c>
      <c r="F69" s="20">
        <v>1897315392</v>
      </c>
      <c r="G69" s="20">
        <v>2409008972</v>
      </c>
      <c r="H69" s="20">
        <v>1617245038</v>
      </c>
      <c r="I69" s="20">
        <v>5923569402</v>
      </c>
      <c r="J69" s="20">
        <v>1753244883</v>
      </c>
      <c r="K69" s="20">
        <v>1530973854</v>
      </c>
      <c r="L69" s="20">
        <v>1644824936</v>
      </c>
      <c r="M69" s="20">
        <v>4929043673</v>
      </c>
      <c r="N69" s="20"/>
      <c r="O69" s="20"/>
      <c r="P69" s="20"/>
      <c r="Q69" s="20"/>
      <c r="R69" s="20"/>
      <c r="S69" s="20"/>
      <c r="T69" s="20"/>
      <c r="U69" s="20"/>
      <c r="V69" s="20">
        <v>10852613075</v>
      </c>
      <c r="W69" s="20">
        <v>11031156604</v>
      </c>
      <c r="X69" s="20"/>
      <c r="Y69" s="19"/>
      <c r="Z69" s="22">
        <v>20786191071</v>
      </c>
    </row>
    <row r="70" spans="1:26" ht="13.5" hidden="1">
      <c r="A70" s="38" t="s">
        <v>94</v>
      </c>
      <c r="B70" s="18">
        <v>12893181972</v>
      </c>
      <c r="C70" s="18"/>
      <c r="D70" s="19">
        <v>13732951742</v>
      </c>
      <c r="E70" s="20">
        <v>13732951742</v>
      </c>
      <c r="F70" s="20">
        <v>1403756259</v>
      </c>
      <c r="G70" s="20">
        <v>1826311790</v>
      </c>
      <c r="H70" s="20">
        <v>1160361362</v>
      </c>
      <c r="I70" s="20">
        <v>4390429411</v>
      </c>
      <c r="J70" s="20">
        <v>1079863153</v>
      </c>
      <c r="K70" s="20">
        <v>990676597</v>
      </c>
      <c r="L70" s="20">
        <v>1155209652</v>
      </c>
      <c r="M70" s="20">
        <v>3225749402</v>
      </c>
      <c r="N70" s="20"/>
      <c r="O70" s="20"/>
      <c r="P70" s="20"/>
      <c r="Q70" s="20"/>
      <c r="R70" s="20"/>
      <c r="S70" s="20"/>
      <c r="T70" s="20"/>
      <c r="U70" s="20"/>
      <c r="V70" s="20">
        <v>7616178813</v>
      </c>
      <c r="W70" s="20">
        <v>7362580400</v>
      </c>
      <c r="X70" s="20"/>
      <c r="Y70" s="19"/>
      <c r="Z70" s="22">
        <v>13732951742</v>
      </c>
    </row>
    <row r="71" spans="1:26" ht="13.5" hidden="1">
      <c r="A71" s="38" t="s">
        <v>95</v>
      </c>
      <c r="B71" s="18">
        <v>3152550896</v>
      </c>
      <c r="C71" s="18"/>
      <c r="D71" s="19">
        <v>4119535004</v>
      </c>
      <c r="E71" s="20">
        <v>4119535004</v>
      </c>
      <c r="F71" s="20">
        <v>374799871</v>
      </c>
      <c r="G71" s="20">
        <v>455743581</v>
      </c>
      <c r="H71" s="20">
        <v>490617371</v>
      </c>
      <c r="I71" s="20">
        <v>1321160823</v>
      </c>
      <c r="J71" s="20">
        <v>550756086</v>
      </c>
      <c r="K71" s="20">
        <v>429008012</v>
      </c>
      <c r="L71" s="20">
        <v>531469398</v>
      </c>
      <c r="M71" s="20">
        <v>1511233496</v>
      </c>
      <c r="N71" s="20"/>
      <c r="O71" s="20"/>
      <c r="P71" s="20"/>
      <c r="Q71" s="20"/>
      <c r="R71" s="20"/>
      <c r="S71" s="20"/>
      <c r="T71" s="20"/>
      <c r="U71" s="20"/>
      <c r="V71" s="20">
        <v>2832394319</v>
      </c>
      <c r="W71" s="20">
        <v>2406525789</v>
      </c>
      <c r="X71" s="20"/>
      <c r="Y71" s="19"/>
      <c r="Z71" s="22">
        <v>4119535004</v>
      </c>
    </row>
    <row r="72" spans="1:26" ht="13.5" hidden="1">
      <c r="A72" s="38" t="s">
        <v>96</v>
      </c>
      <c r="B72" s="18">
        <v>1168426001</v>
      </c>
      <c r="C72" s="18"/>
      <c r="D72" s="19">
        <v>1594807593</v>
      </c>
      <c r="E72" s="20">
        <v>1594807593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685656277</v>
      </c>
      <c r="X72" s="20"/>
      <c r="Y72" s="19"/>
      <c r="Z72" s="22">
        <v>1594807593</v>
      </c>
    </row>
    <row r="73" spans="1:26" ht="13.5" hidden="1">
      <c r="A73" s="38" t="s">
        <v>97</v>
      </c>
      <c r="B73" s="18">
        <v>1190488319</v>
      </c>
      <c r="C73" s="18"/>
      <c r="D73" s="19">
        <v>1338896732</v>
      </c>
      <c r="E73" s="20">
        <v>1338896732</v>
      </c>
      <c r="F73" s="20">
        <v>109316056</v>
      </c>
      <c r="G73" s="20">
        <v>113182825</v>
      </c>
      <c r="H73" s="20">
        <v>109715172</v>
      </c>
      <c r="I73" s="20">
        <v>332214053</v>
      </c>
      <c r="J73" s="20">
        <v>109547421</v>
      </c>
      <c r="K73" s="20">
        <v>98185100</v>
      </c>
      <c r="L73" s="20">
        <v>106228347</v>
      </c>
      <c r="M73" s="20">
        <v>313960868</v>
      </c>
      <c r="N73" s="20"/>
      <c r="O73" s="20"/>
      <c r="P73" s="20"/>
      <c r="Q73" s="20"/>
      <c r="R73" s="20"/>
      <c r="S73" s="20"/>
      <c r="T73" s="20"/>
      <c r="U73" s="20"/>
      <c r="V73" s="20">
        <v>646174921</v>
      </c>
      <c r="W73" s="20">
        <v>576394138</v>
      </c>
      <c r="X73" s="20"/>
      <c r="Y73" s="19"/>
      <c r="Z73" s="22">
        <v>1338896732</v>
      </c>
    </row>
    <row r="74" spans="1:26" ht="13.5" hidden="1">
      <c r="A74" s="38" t="s">
        <v>98</v>
      </c>
      <c r="B74" s="18"/>
      <c r="C74" s="18"/>
      <c r="D74" s="19"/>
      <c r="E74" s="20"/>
      <c r="F74" s="20">
        <v>9443206</v>
      </c>
      <c r="G74" s="20">
        <v>13770776</v>
      </c>
      <c r="H74" s="20">
        <v>-143448867</v>
      </c>
      <c r="I74" s="20">
        <v>-120234885</v>
      </c>
      <c r="J74" s="20">
        <v>13078223</v>
      </c>
      <c r="K74" s="20">
        <v>13104145</v>
      </c>
      <c r="L74" s="20">
        <v>-148082461</v>
      </c>
      <c r="M74" s="20">
        <v>-121900093</v>
      </c>
      <c r="N74" s="20"/>
      <c r="O74" s="20"/>
      <c r="P74" s="20"/>
      <c r="Q74" s="20"/>
      <c r="R74" s="20"/>
      <c r="S74" s="20"/>
      <c r="T74" s="20"/>
      <c r="U74" s="20"/>
      <c r="V74" s="20">
        <v>-242134978</v>
      </c>
      <c r="W74" s="20"/>
      <c r="X74" s="20"/>
      <c r="Y74" s="19"/>
      <c r="Z74" s="22"/>
    </row>
    <row r="75" spans="1:26" ht="13.5" hidden="1">
      <c r="A75" s="39" t="s">
        <v>99</v>
      </c>
      <c r="B75" s="27">
        <v>336912749</v>
      </c>
      <c r="C75" s="27"/>
      <c r="D75" s="28">
        <v>523505780</v>
      </c>
      <c r="E75" s="29">
        <v>523505780</v>
      </c>
      <c r="F75" s="29">
        <v>35633996</v>
      </c>
      <c r="G75" s="29">
        <v>40682715</v>
      </c>
      <c r="H75" s="29">
        <v>40277741</v>
      </c>
      <c r="I75" s="29">
        <v>116594452</v>
      </c>
      <c r="J75" s="29">
        <v>39766191</v>
      </c>
      <c r="K75" s="29">
        <v>41154623</v>
      </c>
      <c r="L75" s="29">
        <v>42857217</v>
      </c>
      <c r="M75" s="29">
        <v>123778031</v>
      </c>
      <c r="N75" s="29"/>
      <c r="O75" s="29"/>
      <c r="P75" s="29"/>
      <c r="Q75" s="29"/>
      <c r="R75" s="29"/>
      <c r="S75" s="29"/>
      <c r="T75" s="29"/>
      <c r="U75" s="29"/>
      <c r="V75" s="29">
        <v>240372483</v>
      </c>
      <c r="W75" s="29">
        <v>116324138</v>
      </c>
      <c r="X75" s="29"/>
      <c r="Y75" s="28"/>
      <c r="Z75" s="30">
        <v>523505780</v>
      </c>
    </row>
    <row r="76" spans="1:26" ht="13.5" hidden="1">
      <c r="A76" s="41" t="s">
        <v>101</v>
      </c>
      <c r="B76" s="31">
        <v>22450997896</v>
      </c>
      <c r="C76" s="31"/>
      <c r="D76" s="32">
        <v>24526200795</v>
      </c>
      <c r="E76" s="33">
        <v>24526200795</v>
      </c>
      <c r="F76" s="33">
        <v>1608914577</v>
      </c>
      <c r="G76" s="33">
        <v>1514883720</v>
      </c>
      <c r="H76" s="33">
        <v>1734191325</v>
      </c>
      <c r="I76" s="33">
        <v>4857989622</v>
      </c>
      <c r="J76" s="33">
        <v>2551503192</v>
      </c>
      <c r="K76" s="33">
        <v>1852021311</v>
      </c>
      <c r="L76" s="33">
        <v>1626167015</v>
      </c>
      <c r="M76" s="33">
        <v>6029691518</v>
      </c>
      <c r="N76" s="33"/>
      <c r="O76" s="33"/>
      <c r="P76" s="33"/>
      <c r="Q76" s="33"/>
      <c r="R76" s="33"/>
      <c r="S76" s="33"/>
      <c r="T76" s="33"/>
      <c r="U76" s="33"/>
      <c r="V76" s="33">
        <v>10887681140</v>
      </c>
      <c r="W76" s="33">
        <v>12263100396</v>
      </c>
      <c r="X76" s="33"/>
      <c r="Y76" s="32"/>
      <c r="Z76" s="34">
        <v>24526200795</v>
      </c>
    </row>
    <row r="77" spans="1:26" ht="13.5" hidden="1">
      <c r="A77" s="36" t="s">
        <v>31</v>
      </c>
      <c r="B77" s="18">
        <v>4779642110</v>
      </c>
      <c r="C77" s="18"/>
      <c r="D77" s="19">
        <v>4833913478</v>
      </c>
      <c r="E77" s="20">
        <v>4833913478</v>
      </c>
      <c r="F77" s="20">
        <v>333738260</v>
      </c>
      <c r="G77" s="20">
        <v>425777449</v>
      </c>
      <c r="H77" s="20">
        <v>415230169</v>
      </c>
      <c r="I77" s="20">
        <v>1174745878</v>
      </c>
      <c r="J77" s="20">
        <v>473803513</v>
      </c>
      <c r="K77" s="20">
        <v>419614743</v>
      </c>
      <c r="L77" s="20">
        <v>396057023</v>
      </c>
      <c r="M77" s="20">
        <v>1289475279</v>
      </c>
      <c r="N77" s="20"/>
      <c r="O77" s="20"/>
      <c r="P77" s="20"/>
      <c r="Q77" s="20"/>
      <c r="R77" s="20"/>
      <c r="S77" s="20"/>
      <c r="T77" s="20"/>
      <c r="U77" s="20"/>
      <c r="V77" s="20">
        <v>2464221157</v>
      </c>
      <c r="W77" s="20">
        <v>2416956744</v>
      </c>
      <c r="X77" s="20"/>
      <c r="Y77" s="19"/>
      <c r="Z77" s="22">
        <v>4833913478</v>
      </c>
    </row>
    <row r="78" spans="1:26" ht="13.5" hidden="1">
      <c r="A78" s="37" t="s">
        <v>32</v>
      </c>
      <c r="B78" s="18">
        <v>17392337423</v>
      </c>
      <c r="C78" s="18"/>
      <c r="D78" s="19">
        <v>18823617619</v>
      </c>
      <c r="E78" s="20">
        <v>18823617619</v>
      </c>
      <c r="F78" s="20">
        <v>1239516538</v>
      </c>
      <c r="G78" s="20">
        <v>1048423556</v>
      </c>
      <c r="H78" s="20">
        <v>1278683415</v>
      </c>
      <c r="I78" s="20">
        <v>3566623509</v>
      </c>
      <c r="J78" s="20">
        <v>2037933488</v>
      </c>
      <c r="K78" s="20">
        <v>1391251945</v>
      </c>
      <c r="L78" s="20">
        <v>1187252775</v>
      </c>
      <c r="M78" s="20">
        <v>4616438208</v>
      </c>
      <c r="N78" s="20"/>
      <c r="O78" s="20"/>
      <c r="P78" s="20"/>
      <c r="Q78" s="20"/>
      <c r="R78" s="20"/>
      <c r="S78" s="20"/>
      <c r="T78" s="20"/>
      <c r="U78" s="20"/>
      <c r="V78" s="20">
        <v>8183061717</v>
      </c>
      <c r="W78" s="20">
        <v>9411808806</v>
      </c>
      <c r="X78" s="20"/>
      <c r="Y78" s="19"/>
      <c r="Z78" s="22">
        <v>18823617619</v>
      </c>
    </row>
    <row r="79" spans="1:26" ht="13.5" hidden="1">
      <c r="A79" s="38" t="s">
        <v>94</v>
      </c>
      <c r="B79" s="18">
        <v>11767044343</v>
      </c>
      <c r="C79" s="18"/>
      <c r="D79" s="19">
        <v>12359917962</v>
      </c>
      <c r="E79" s="20">
        <v>12359917962</v>
      </c>
      <c r="F79" s="20">
        <v>1033971342</v>
      </c>
      <c r="G79" s="20">
        <v>478964141</v>
      </c>
      <c r="H79" s="20">
        <v>1016626944</v>
      </c>
      <c r="I79" s="20">
        <v>2529562427</v>
      </c>
      <c r="J79" s="20">
        <v>1627724651</v>
      </c>
      <c r="K79" s="20">
        <v>857599304</v>
      </c>
      <c r="L79" s="20">
        <v>986507625</v>
      </c>
      <c r="M79" s="20">
        <v>3471831580</v>
      </c>
      <c r="N79" s="20"/>
      <c r="O79" s="20"/>
      <c r="P79" s="20"/>
      <c r="Q79" s="20"/>
      <c r="R79" s="20"/>
      <c r="S79" s="20"/>
      <c r="T79" s="20"/>
      <c r="U79" s="20"/>
      <c r="V79" s="20">
        <v>6001394007</v>
      </c>
      <c r="W79" s="20">
        <v>6179958978</v>
      </c>
      <c r="X79" s="20"/>
      <c r="Y79" s="19"/>
      <c r="Z79" s="22">
        <v>12359917962</v>
      </c>
    </row>
    <row r="80" spans="1:26" ht="13.5" hidden="1">
      <c r="A80" s="38" t="s">
        <v>95</v>
      </c>
      <c r="B80" s="18">
        <v>3399648680</v>
      </c>
      <c r="C80" s="18"/>
      <c r="D80" s="19">
        <v>3755164824</v>
      </c>
      <c r="E80" s="20">
        <v>3755164824</v>
      </c>
      <c r="F80" s="20">
        <v>127100018</v>
      </c>
      <c r="G80" s="20">
        <v>342494071</v>
      </c>
      <c r="H80" s="20">
        <v>157987115</v>
      </c>
      <c r="I80" s="20">
        <v>627581204</v>
      </c>
      <c r="J80" s="20">
        <v>238551696</v>
      </c>
      <c r="K80" s="20">
        <v>320345721</v>
      </c>
      <c r="L80" s="20">
        <v>54967217</v>
      </c>
      <c r="M80" s="20">
        <v>613864634</v>
      </c>
      <c r="N80" s="20"/>
      <c r="O80" s="20"/>
      <c r="P80" s="20"/>
      <c r="Q80" s="20"/>
      <c r="R80" s="20"/>
      <c r="S80" s="20"/>
      <c r="T80" s="20"/>
      <c r="U80" s="20"/>
      <c r="V80" s="20">
        <v>1241445838</v>
      </c>
      <c r="W80" s="20">
        <v>1877582412</v>
      </c>
      <c r="X80" s="20"/>
      <c r="Y80" s="19"/>
      <c r="Z80" s="22">
        <v>3755164824</v>
      </c>
    </row>
    <row r="81" spans="1:26" ht="13.5" hidden="1">
      <c r="A81" s="38" t="s">
        <v>96</v>
      </c>
      <c r="B81" s="18">
        <v>1092258568</v>
      </c>
      <c r="C81" s="18"/>
      <c r="D81" s="19">
        <v>1404511981</v>
      </c>
      <c r="E81" s="20">
        <v>1404511981</v>
      </c>
      <c r="F81" s="20">
        <v>53325753</v>
      </c>
      <c r="G81" s="20">
        <v>113621166</v>
      </c>
      <c r="H81" s="20">
        <v>67513127</v>
      </c>
      <c r="I81" s="20">
        <v>234460046</v>
      </c>
      <c r="J81" s="20">
        <v>95107935</v>
      </c>
      <c r="K81" s="20">
        <v>117637295</v>
      </c>
      <c r="L81" s="20">
        <v>87158642</v>
      </c>
      <c r="M81" s="20">
        <v>299903872</v>
      </c>
      <c r="N81" s="20"/>
      <c r="O81" s="20"/>
      <c r="P81" s="20"/>
      <c r="Q81" s="20"/>
      <c r="R81" s="20"/>
      <c r="S81" s="20"/>
      <c r="T81" s="20"/>
      <c r="U81" s="20"/>
      <c r="V81" s="20">
        <v>534363918</v>
      </c>
      <c r="W81" s="20">
        <v>702255990</v>
      </c>
      <c r="X81" s="20"/>
      <c r="Y81" s="19"/>
      <c r="Z81" s="22">
        <v>1404511981</v>
      </c>
    </row>
    <row r="82" spans="1:26" ht="13.5" hidden="1">
      <c r="A82" s="38" t="s">
        <v>97</v>
      </c>
      <c r="B82" s="18">
        <v>1072475926</v>
      </c>
      <c r="C82" s="18"/>
      <c r="D82" s="19">
        <v>1304022852</v>
      </c>
      <c r="E82" s="20">
        <v>1304022852</v>
      </c>
      <c r="F82" s="20">
        <v>80062988</v>
      </c>
      <c r="G82" s="20">
        <v>113344178</v>
      </c>
      <c r="H82" s="20">
        <v>83798517</v>
      </c>
      <c r="I82" s="20">
        <v>277205683</v>
      </c>
      <c r="J82" s="20">
        <v>96785694</v>
      </c>
      <c r="K82" s="20">
        <v>116012780</v>
      </c>
      <c r="L82" s="20">
        <v>78845900</v>
      </c>
      <c r="M82" s="20">
        <v>291644374</v>
      </c>
      <c r="N82" s="20"/>
      <c r="O82" s="20"/>
      <c r="P82" s="20"/>
      <c r="Q82" s="20"/>
      <c r="R82" s="20"/>
      <c r="S82" s="20"/>
      <c r="T82" s="20"/>
      <c r="U82" s="20"/>
      <c r="V82" s="20">
        <v>568850057</v>
      </c>
      <c r="W82" s="20">
        <v>652011426</v>
      </c>
      <c r="X82" s="20"/>
      <c r="Y82" s="19"/>
      <c r="Z82" s="22">
        <v>1304022852</v>
      </c>
    </row>
    <row r="83" spans="1:26" ht="13.5" hidden="1">
      <c r="A83" s="38" t="s">
        <v>98</v>
      </c>
      <c r="B83" s="18">
        <v>60909906</v>
      </c>
      <c r="C83" s="18"/>
      <c r="D83" s="19"/>
      <c r="E83" s="20"/>
      <c r="F83" s="20">
        <v>-54943563</v>
      </c>
      <c r="G83" s="20"/>
      <c r="H83" s="20">
        <v>-47242288</v>
      </c>
      <c r="I83" s="20">
        <v>-102185851</v>
      </c>
      <c r="J83" s="20">
        <v>-20236488</v>
      </c>
      <c r="K83" s="20">
        <v>-20343155</v>
      </c>
      <c r="L83" s="20">
        <v>-20226609</v>
      </c>
      <c r="M83" s="20">
        <v>-60806252</v>
      </c>
      <c r="N83" s="20"/>
      <c r="O83" s="20"/>
      <c r="P83" s="20"/>
      <c r="Q83" s="20"/>
      <c r="R83" s="20"/>
      <c r="S83" s="20"/>
      <c r="T83" s="20"/>
      <c r="U83" s="20"/>
      <c r="V83" s="20">
        <v>-162992103</v>
      </c>
      <c r="W83" s="20"/>
      <c r="X83" s="20"/>
      <c r="Y83" s="19"/>
      <c r="Z83" s="22"/>
    </row>
    <row r="84" spans="1:26" ht="13.5" hidden="1">
      <c r="A84" s="39" t="s">
        <v>99</v>
      </c>
      <c r="B84" s="27">
        <v>279018363</v>
      </c>
      <c r="C84" s="27"/>
      <c r="D84" s="28">
        <v>868669698</v>
      </c>
      <c r="E84" s="29">
        <v>868669698</v>
      </c>
      <c r="F84" s="29">
        <v>35659779</v>
      </c>
      <c r="G84" s="29">
        <v>40682715</v>
      </c>
      <c r="H84" s="29">
        <v>40277741</v>
      </c>
      <c r="I84" s="29">
        <v>116620235</v>
      </c>
      <c r="J84" s="29">
        <v>39766191</v>
      </c>
      <c r="K84" s="29">
        <v>41154623</v>
      </c>
      <c r="L84" s="29">
        <v>42857217</v>
      </c>
      <c r="M84" s="29">
        <v>123778031</v>
      </c>
      <c r="N84" s="29"/>
      <c r="O84" s="29"/>
      <c r="P84" s="29"/>
      <c r="Q84" s="29"/>
      <c r="R84" s="29"/>
      <c r="S84" s="29"/>
      <c r="T84" s="29"/>
      <c r="U84" s="29"/>
      <c r="V84" s="29">
        <v>240398266</v>
      </c>
      <c r="W84" s="29">
        <v>434334846</v>
      </c>
      <c r="X84" s="29"/>
      <c r="Y84" s="28"/>
      <c r="Z84" s="30">
        <v>868669698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9227623997</v>
      </c>
      <c r="C5" s="18">
        <v>0</v>
      </c>
      <c r="D5" s="58">
        <v>10098983000</v>
      </c>
      <c r="E5" s="59">
        <v>10098983000</v>
      </c>
      <c r="F5" s="59">
        <v>1160267195</v>
      </c>
      <c r="G5" s="59">
        <v>1049106331</v>
      </c>
      <c r="H5" s="59">
        <v>1052023691</v>
      </c>
      <c r="I5" s="59">
        <v>3261397217</v>
      </c>
      <c r="J5" s="59">
        <v>1102645243</v>
      </c>
      <c r="K5" s="59">
        <v>1063219984</v>
      </c>
      <c r="L5" s="59">
        <v>1145111111</v>
      </c>
      <c r="M5" s="59">
        <v>3310976338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6572373555</v>
      </c>
      <c r="W5" s="59">
        <v>5049491502</v>
      </c>
      <c r="X5" s="59">
        <v>1522882053</v>
      </c>
      <c r="Y5" s="60">
        <v>30.16</v>
      </c>
      <c r="Z5" s="61">
        <v>10098983000</v>
      </c>
    </row>
    <row r="6" spans="1:26" ht="13.5">
      <c r="A6" s="57" t="s">
        <v>32</v>
      </c>
      <c r="B6" s="18">
        <v>25283499000</v>
      </c>
      <c r="C6" s="18">
        <v>0</v>
      </c>
      <c r="D6" s="58">
        <v>30460309724</v>
      </c>
      <c r="E6" s="59">
        <v>30460309724</v>
      </c>
      <c r="F6" s="59">
        <v>2496529480</v>
      </c>
      <c r="G6" s="59">
        <v>2346523606</v>
      </c>
      <c r="H6" s="59">
        <v>2448357093</v>
      </c>
      <c r="I6" s="59">
        <v>7291410179</v>
      </c>
      <c r="J6" s="59">
        <v>2085515961</v>
      </c>
      <c r="K6" s="59">
        <v>2289244314</v>
      </c>
      <c r="L6" s="59">
        <v>2498142070</v>
      </c>
      <c r="M6" s="59">
        <v>6872902345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14164312524</v>
      </c>
      <c r="W6" s="59">
        <v>15929231491</v>
      </c>
      <c r="X6" s="59">
        <v>-1764918967</v>
      </c>
      <c r="Y6" s="60">
        <v>-11.08</v>
      </c>
      <c r="Z6" s="61">
        <v>30460309724</v>
      </c>
    </row>
    <row r="7" spans="1:26" ht="13.5">
      <c r="A7" s="57" t="s">
        <v>33</v>
      </c>
      <c r="B7" s="18">
        <v>467423996</v>
      </c>
      <c r="C7" s="18">
        <v>0</v>
      </c>
      <c r="D7" s="58">
        <v>297400000</v>
      </c>
      <c r="E7" s="59">
        <v>297400000</v>
      </c>
      <c r="F7" s="59">
        <v>16486782</v>
      </c>
      <c r="G7" s="59">
        <v>12962259</v>
      </c>
      <c r="H7" s="59">
        <v>14032213</v>
      </c>
      <c r="I7" s="59">
        <v>43481254</v>
      </c>
      <c r="J7" s="59">
        <v>31225691</v>
      </c>
      <c r="K7" s="59">
        <v>14230465</v>
      </c>
      <c r="L7" s="59">
        <v>16678708</v>
      </c>
      <c r="M7" s="59">
        <v>62134864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105616118</v>
      </c>
      <c r="W7" s="59">
        <v>149864002</v>
      </c>
      <c r="X7" s="59">
        <v>-44247884</v>
      </c>
      <c r="Y7" s="60">
        <v>-29.53</v>
      </c>
      <c r="Z7" s="61">
        <v>297400000</v>
      </c>
    </row>
    <row r="8" spans="1:26" ht="13.5">
      <c r="A8" s="57" t="s">
        <v>34</v>
      </c>
      <c r="B8" s="18">
        <v>7367717997</v>
      </c>
      <c r="C8" s="18">
        <v>0</v>
      </c>
      <c r="D8" s="58">
        <v>8240403000</v>
      </c>
      <c r="E8" s="59">
        <v>8240403000</v>
      </c>
      <c r="F8" s="59">
        <v>2000695577</v>
      </c>
      <c r="G8" s="59">
        <v>234914246</v>
      </c>
      <c r="H8" s="59">
        <v>56913257</v>
      </c>
      <c r="I8" s="59">
        <v>2292523080</v>
      </c>
      <c r="J8" s="59">
        <v>526361725</v>
      </c>
      <c r="K8" s="59">
        <v>397075934</v>
      </c>
      <c r="L8" s="59">
        <v>1618206816</v>
      </c>
      <c r="M8" s="59">
        <v>2541644475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4834167555</v>
      </c>
      <c r="W8" s="59">
        <v>3825075000</v>
      </c>
      <c r="X8" s="59">
        <v>1009092555</v>
      </c>
      <c r="Y8" s="60">
        <v>26.38</v>
      </c>
      <c r="Z8" s="61">
        <v>8240403000</v>
      </c>
    </row>
    <row r="9" spans="1:26" ht="13.5">
      <c r="A9" s="57" t="s">
        <v>35</v>
      </c>
      <c r="B9" s="18">
        <v>2505777996</v>
      </c>
      <c r="C9" s="18">
        <v>0</v>
      </c>
      <c r="D9" s="58">
        <v>3949313708</v>
      </c>
      <c r="E9" s="59">
        <v>3949313708</v>
      </c>
      <c r="F9" s="59">
        <v>143590849</v>
      </c>
      <c r="G9" s="59">
        <v>169747705</v>
      </c>
      <c r="H9" s="59">
        <v>159103842</v>
      </c>
      <c r="I9" s="59">
        <v>472442396</v>
      </c>
      <c r="J9" s="59">
        <v>236214575</v>
      </c>
      <c r="K9" s="59">
        <v>235044826</v>
      </c>
      <c r="L9" s="59">
        <v>171851078</v>
      </c>
      <c r="M9" s="59">
        <v>643110479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1115552875</v>
      </c>
      <c r="W9" s="59">
        <v>1699149560</v>
      </c>
      <c r="X9" s="59">
        <v>-583596685</v>
      </c>
      <c r="Y9" s="60">
        <v>-34.35</v>
      </c>
      <c r="Z9" s="61">
        <v>3949313708</v>
      </c>
    </row>
    <row r="10" spans="1:26" ht="25.5">
      <c r="A10" s="62" t="s">
        <v>86</v>
      </c>
      <c r="B10" s="63">
        <f>SUM(B5:B9)</f>
        <v>44852042986</v>
      </c>
      <c r="C10" s="63">
        <f>SUM(C5:C9)</f>
        <v>0</v>
      </c>
      <c r="D10" s="64">
        <f aca="true" t="shared" si="0" ref="D10:Z10">SUM(D5:D9)</f>
        <v>53046409432</v>
      </c>
      <c r="E10" s="65">
        <f t="shared" si="0"/>
        <v>53046409432</v>
      </c>
      <c r="F10" s="65">
        <f t="shared" si="0"/>
        <v>5817569883</v>
      </c>
      <c r="G10" s="65">
        <f t="shared" si="0"/>
        <v>3813254147</v>
      </c>
      <c r="H10" s="65">
        <f t="shared" si="0"/>
        <v>3730430096</v>
      </c>
      <c r="I10" s="65">
        <f t="shared" si="0"/>
        <v>13361254126</v>
      </c>
      <c r="J10" s="65">
        <f t="shared" si="0"/>
        <v>3981963195</v>
      </c>
      <c r="K10" s="65">
        <f t="shared" si="0"/>
        <v>3998815523</v>
      </c>
      <c r="L10" s="65">
        <f t="shared" si="0"/>
        <v>5449989783</v>
      </c>
      <c r="M10" s="65">
        <f t="shared" si="0"/>
        <v>13430768501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26792022627</v>
      </c>
      <c r="W10" s="65">
        <f t="shared" si="0"/>
        <v>26652811555</v>
      </c>
      <c r="X10" s="65">
        <f t="shared" si="0"/>
        <v>139211072</v>
      </c>
      <c r="Y10" s="66">
        <f>+IF(W10&lt;&gt;0,(X10/W10)*100,0)</f>
        <v>0.5223128963814114</v>
      </c>
      <c r="Z10" s="67">
        <f t="shared" si="0"/>
        <v>53046409432</v>
      </c>
    </row>
    <row r="11" spans="1:26" ht="13.5">
      <c r="A11" s="57" t="s">
        <v>36</v>
      </c>
      <c r="B11" s="18">
        <v>10689195998</v>
      </c>
      <c r="C11" s="18">
        <v>0</v>
      </c>
      <c r="D11" s="58">
        <v>13290424725</v>
      </c>
      <c r="E11" s="59">
        <v>13290424725</v>
      </c>
      <c r="F11" s="59">
        <v>873084339</v>
      </c>
      <c r="G11" s="59">
        <v>1045577883</v>
      </c>
      <c r="H11" s="59">
        <v>1155838297</v>
      </c>
      <c r="I11" s="59">
        <v>3074500519</v>
      </c>
      <c r="J11" s="59">
        <v>1068397351</v>
      </c>
      <c r="K11" s="59">
        <v>1384051836</v>
      </c>
      <c r="L11" s="59">
        <v>1028302162</v>
      </c>
      <c r="M11" s="59">
        <v>3480751349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6555251868</v>
      </c>
      <c r="W11" s="59">
        <v>6979456490</v>
      </c>
      <c r="X11" s="59">
        <v>-424204622</v>
      </c>
      <c r="Y11" s="60">
        <v>-6.08</v>
      </c>
      <c r="Z11" s="61">
        <v>13290424725</v>
      </c>
    </row>
    <row r="12" spans="1:26" ht="13.5">
      <c r="A12" s="57" t="s">
        <v>37</v>
      </c>
      <c r="B12" s="18">
        <v>156206001</v>
      </c>
      <c r="C12" s="18">
        <v>0</v>
      </c>
      <c r="D12" s="58">
        <v>170336000</v>
      </c>
      <c r="E12" s="59">
        <v>170336000</v>
      </c>
      <c r="F12" s="59">
        <v>13040073</v>
      </c>
      <c r="G12" s="59">
        <v>13068302</v>
      </c>
      <c r="H12" s="59">
        <v>13170061</v>
      </c>
      <c r="I12" s="59">
        <v>39278436</v>
      </c>
      <c r="J12" s="59">
        <v>13141616</v>
      </c>
      <c r="K12" s="59">
        <v>13121116</v>
      </c>
      <c r="L12" s="59">
        <v>13128441</v>
      </c>
      <c r="M12" s="59">
        <v>39391173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78669609</v>
      </c>
      <c r="W12" s="59">
        <v>85168002</v>
      </c>
      <c r="X12" s="59">
        <v>-6498393</v>
      </c>
      <c r="Y12" s="60">
        <v>-7.63</v>
      </c>
      <c r="Z12" s="61">
        <v>170336000</v>
      </c>
    </row>
    <row r="13" spans="1:26" ht="13.5">
      <c r="A13" s="57" t="s">
        <v>87</v>
      </c>
      <c r="B13" s="18">
        <v>3184619001</v>
      </c>
      <c r="C13" s="18">
        <v>0</v>
      </c>
      <c r="D13" s="58">
        <v>4063537952</v>
      </c>
      <c r="E13" s="59">
        <v>4063537952</v>
      </c>
      <c r="F13" s="59">
        <v>246697361</v>
      </c>
      <c r="G13" s="59">
        <v>280264323</v>
      </c>
      <c r="H13" s="59">
        <v>256001452</v>
      </c>
      <c r="I13" s="59">
        <v>782963136</v>
      </c>
      <c r="J13" s="59">
        <v>249367365</v>
      </c>
      <c r="K13" s="59">
        <v>255503208</v>
      </c>
      <c r="L13" s="59">
        <v>256708209</v>
      </c>
      <c r="M13" s="59">
        <v>761578782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1544541918</v>
      </c>
      <c r="W13" s="59">
        <v>2032924112</v>
      </c>
      <c r="X13" s="59">
        <v>-488382194</v>
      </c>
      <c r="Y13" s="60">
        <v>-24.02</v>
      </c>
      <c r="Z13" s="61">
        <v>4063537952</v>
      </c>
    </row>
    <row r="14" spans="1:26" ht="13.5">
      <c r="A14" s="57" t="s">
        <v>38</v>
      </c>
      <c r="B14" s="18">
        <v>2592188004</v>
      </c>
      <c r="C14" s="18">
        <v>0</v>
      </c>
      <c r="D14" s="58">
        <v>2317690000</v>
      </c>
      <c r="E14" s="59">
        <v>2317690000</v>
      </c>
      <c r="F14" s="59">
        <v>184477119</v>
      </c>
      <c r="G14" s="59">
        <v>184768596</v>
      </c>
      <c r="H14" s="59">
        <v>175157944</v>
      </c>
      <c r="I14" s="59">
        <v>544403659</v>
      </c>
      <c r="J14" s="59">
        <v>205264311</v>
      </c>
      <c r="K14" s="59">
        <v>188550348</v>
      </c>
      <c r="L14" s="59">
        <v>158902503</v>
      </c>
      <c r="M14" s="59">
        <v>552717162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1097120821</v>
      </c>
      <c r="W14" s="59">
        <v>1158747002</v>
      </c>
      <c r="X14" s="59">
        <v>-61626181</v>
      </c>
      <c r="Y14" s="60">
        <v>-5.32</v>
      </c>
      <c r="Z14" s="61">
        <v>2317690000</v>
      </c>
    </row>
    <row r="15" spans="1:26" ht="13.5">
      <c r="A15" s="57" t="s">
        <v>39</v>
      </c>
      <c r="B15" s="18">
        <v>17195581996</v>
      </c>
      <c r="C15" s="18">
        <v>0</v>
      </c>
      <c r="D15" s="58">
        <v>19041932000</v>
      </c>
      <c r="E15" s="59">
        <v>19041932000</v>
      </c>
      <c r="F15" s="59">
        <v>2145436047</v>
      </c>
      <c r="G15" s="59">
        <v>1896610294</v>
      </c>
      <c r="H15" s="59">
        <v>1584777522</v>
      </c>
      <c r="I15" s="59">
        <v>5626823863</v>
      </c>
      <c r="J15" s="59">
        <v>1425274227</v>
      </c>
      <c r="K15" s="59">
        <v>1412410609</v>
      </c>
      <c r="L15" s="59">
        <v>1318988757</v>
      </c>
      <c r="M15" s="59">
        <v>4156673593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9783497456</v>
      </c>
      <c r="W15" s="59">
        <v>9848308328</v>
      </c>
      <c r="X15" s="59">
        <v>-64810872</v>
      </c>
      <c r="Y15" s="60">
        <v>-0.66</v>
      </c>
      <c r="Z15" s="61">
        <v>19041932000</v>
      </c>
    </row>
    <row r="16" spans="1:26" ht="13.5">
      <c r="A16" s="68" t="s">
        <v>40</v>
      </c>
      <c r="B16" s="18">
        <v>289335998</v>
      </c>
      <c r="C16" s="18">
        <v>0</v>
      </c>
      <c r="D16" s="58">
        <v>342288004</v>
      </c>
      <c r="E16" s="59">
        <v>342288004</v>
      </c>
      <c r="F16" s="59">
        <v>8396950</v>
      </c>
      <c r="G16" s="59">
        <v>4561093</v>
      </c>
      <c r="H16" s="59">
        <v>2273683</v>
      </c>
      <c r="I16" s="59">
        <v>15231726</v>
      </c>
      <c r="J16" s="59">
        <v>1697940</v>
      </c>
      <c r="K16" s="59">
        <v>2086640</v>
      </c>
      <c r="L16" s="59">
        <v>29896042</v>
      </c>
      <c r="M16" s="59">
        <v>33680622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48912348</v>
      </c>
      <c r="W16" s="59">
        <v>164870498</v>
      </c>
      <c r="X16" s="59">
        <v>-115958150</v>
      </c>
      <c r="Y16" s="60">
        <v>-70.33</v>
      </c>
      <c r="Z16" s="61">
        <v>342288004</v>
      </c>
    </row>
    <row r="17" spans="1:26" ht="13.5">
      <c r="A17" s="57" t="s">
        <v>41</v>
      </c>
      <c r="B17" s="18">
        <v>10564329991</v>
      </c>
      <c r="C17" s="18">
        <v>0</v>
      </c>
      <c r="D17" s="58">
        <v>11871432331</v>
      </c>
      <c r="E17" s="59">
        <v>11871432331</v>
      </c>
      <c r="F17" s="59">
        <v>817143559</v>
      </c>
      <c r="G17" s="59">
        <v>758834299</v>
      </c>
      <c r="H17" s="59">
        <v>1369389289</v>
      </c>
      <c r="I17" s="59">
        <v>2945367147</v>
      </c>
      <c r="J17" s="59">
        <v>1199769527</v>
      </c>
      <c r="K17" s="59">
        <v>627101738</v>
      </c>
      <c r="L17" s="59">
        <v>827482799</v>
      </c>
      <c r="M17" s="59">
        <v>2654354064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5599721211</v>
      </c>
      <c r="W17" s="59">
        <v>5353170362</v>
      </c>
      <c r="X17" s="59">
        <v>246550849</v>
      </c>
      <c r="Y17" s="60">
        <v>4.61</v>
      </c>
      <c r="Z17" s="61">
        <v>11871432331</v>
      </c>
    </row>
    <row r="18" spans="1:26" ht="13.5">
      <c r="A18" s="69" t="s">
        <v>42</v>
      </c>
      <c r="B18" s="70">
        <f>SUM(B11:B17)</f>
        <v>44671456989</v>
      </c>
      <c r="C18" s="70">
        <f>SUM(C11:C17)</f>
        <v>0</v>
      </c>
      <c r="D18" s="71">
        <f aca="true" t="shared" si="1" ref="D18:Z18">SUM(D11:D17)</f>
        <v>51097641012</v>
      </c>
      <c r="E18" s="72">
        <f t="shared" si="1"/>
        <v>51097641012</v>
      </c>
      <c r="F18" s="72">
        <f t="shared" si="1"/>
        <v>4288275448</v>
      </c>
      <c r="G18" s="72">
        <f t="shared" si="1"/>
        <v>4183684790</v>
      </c>
      <c r="H18" s="72">
        <f t="shared" si="1"/>
        <v>4556608248</v>
      </c>
      <c r="I18" s="72">
        <f t="shared" si="1"/>
        <v>13028568486</v>
      </c>
      <c r="J18" s="72">
        <f t="shared" si="1"/>
        <v>4162912337</v>
      </c>
      <c r="K18" s="72">
        <f t="shared" si="1"/>
        <v>3882825495</v>
      </c>
      <c r="L18" s="72">
        <f t="shared" si="1"/>
        <v>3633408913</v>
      </c>
      <c r="M18" s="72">
        <f t="shared" si="1"/>
        <v>11679146745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24707715231</v>
      </c>
      <c r="W18" s="72">
        <f t="shared" si="1"/>
        <v>25622644794</v>
      </c>
      <c r="X18" s="72">
        <f t="shared" si="1"/>
        <v>-914929563</v>
      </c>
      <c r="Y18" s="66">
        <f>+IF(W18&lt;&gt;0,(X18/W18)*100,0)</f>
        <v>-3.570785023778057</v>
      </c>
      <c r="Z18" s="73">
        <f t="shared" si="1"/>
        <v>51097641012</v>
      </c>
    </row>
    <row r="19" spans="1:26" ht="13.5">
      <c r="A19" s="69" t="s">
        <v>43</v>
      </c>
      <c r="B19" s="74">
        <f>+B10-B18</f>
        <v>180585997</v>
      </c>
      <c r="C19" s="74">
        <f>+C10-C18</f>
        <v>0</v>
      </c>
      <c r="D19" s="75">
        <f aca="true" t="shared" si="2" ref="D19:Z19">+D10-D18</f>
        <v>1948768420</v>
      </c>
      <c r="E19" s="76">
        <f t="shared" si="2"/>
        <v>1948768420</v>
      </c>
      <c r="F19" s="76">
        <f t="shared" si="2"/>
        <v>1529294435</v>
      </c>
      <c r="G19" s="76">
        <f t="shared" si="2"/>
        <v>-370430643</v>
      </c>
      <c r="H19" s="76">
        <f t="shared" si="2"/>
        <v>-826178152</v>
      </c>
      <c r="I19" s="76">
        <f t="shared" si="2"/>
        <v>332685640</v>
      </c>
      <c r="J19" s="76">
        <f t="shared" si="2"/>
        <v>-180949142</v>
      </c>
      <c r="K19" s="76">
        <f t="shared" si="2"/>
        <v>115990028</v>
      </c>
      <c r="L19" s="76">
        <f t="shared" si="2"/>
        <v>1816580870</v>
      </c>
      <c r="M19" s="76">
        <f t="shared" si="2"/>
        <v>1751621756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2084307396</v>
      </c>
      <c r="W19" s="76">
        <f>IF(E10=E18,0,W10-W18)</f>
        <v>1030166761</v>
      </c>
      <c r="X19" s="76">
        <f t="shared" si="2"/>
        <v>1054140635</v>
      </c>
      <c r="Y19" s="77">
        <f>+IF(W19&lt;&gt;0,(X19/W19)*100,0)</f>
        <v>102.32718380242905</v>
      </c>
      <c r="Z19" s="78">
        <f t="shared" si="2"/>
        <v>1948768420</v>
      </c>
    </row>
    <row r="20" spans="1:26" ht="13.5">
      <c r="A20" s="57" t="s">
        <v>44</v>
      </c>
      <c r="B20" s="18">
        <v>2834299020</v>
      </c>
      <c r="C20" s="18">
        <v>0</v>
      </c>
      <c r="D20" s="58">
        <v>2614216000</v>
      </c>
      <c r="E20" s="59">
        <v>2614216000</v>
      </c>
      <c r="F20" s="59">
        <v>-268252093</v>
      </c>
      <c r="G20" s="59">
        <v>333425720</v>
      </c>
      <c r="H20" s="59">
        <v>84692389</v>
      </c>
      <c r="I20" s="59">
        <v>149866016</v>
      </c>
      <c r="J20" s="59">
        <v>11628347</v>
      </c>
      <c r="K20" s="59">
        <v>335670073</v>
      </c>
      <c r="L20" s="59">
        <v>360547150</v>
      </c>
      <c r="M20" s="59">
        <v>707845570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857711586</v>
      </c>
      <c r="W20" s="59">
        <v>784144418</v>
      </c>
      <c r="X20" s="59">
        <v>73567168</v>
      </c>
      <c r="Y20" s="60">
        <v>9.38</v>
      </c>
      <c r="Z20" s="61">
        <v>2614216000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204826000</v>
      </c>
      <c r="X21" s="81">
        <v>-204826000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3014885017</v>
      </c>
      <c r="C22" s="85">
        <f>SUM(C19:C21)</f>
        <v>0</v>
      </c>
      <c r="D22" s="86">
        <f aca="true" t="shared" si="3" ref="D22:Z22">SUM(D19:D21)</f>
        <v>4562984420</v>
      </c>
      <c r="E22" s="87">
        <f t="shared" si="3"/>
        <v>4562984420</v>
      </c>
      <c r="F22" s="87">
        <f t="shared" si="3"/>
        <v>1261042342</v>
      </c>
      <c r="G22" s="87">
        <f t="shared" si="3"/>
        <v>-37004923</v>
      </c>
      <c r="H22" s="87">
        <f t="shared" si="3"/>
        <v>-741485763</v>
      </c>
      <c r="I22" s="87">
        <f t="shared" si="3"/>
        <v>482551656</v>
      </c>
      <c r="J22" s="87">
        <f t="shared" si="3"/>
        <v>-169320795</v>
      </c>
      <c r="K22" s="87">
        <f t="shared" si="3"/>
        <v>451660101</v>
      </c>
      <c r="L22" s="87">
        <f t="shared" si="3"/>
        <v>2177128020</v>
      </c>
      <c r="M22" s="87">
        <f t="shared" si="3"/>
        <v>2459467326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2942018982</v>
      </c>
      <c r="W22" s="87">
        <f t="shared" si="3"/>
        <v>2019137179</v>
      </c>
      <c r="X22" s="87">
        <f t="shared" si="3"/>
        <v>922881803</v>
      </c>
      <c r="Y22" s="88">
        <f>+IF(W22&lt;&gt;0,(X22/W22)*100,0)</f>
        <v>45.70674110696468</v>
      </c>
      <c r="Z22" s="89">
        <f t="shared" si="3"/>
        <v>4562984420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3014885017</v>
      </c>
      <c r="C24" s="74">
        <f>SUM(C22:C23)</f>
        <v>0</v>
      </c>
      <c r="D24" s="75">
        <f aca="true" t="shared" si="4" ref="D24:Z24">SUM(D22:D23)</f>
        <v>4562984420</v>
      </c>
      <c r="E24" s="76">
        <f t="shared" si="4"/>
        <v>4562984420</v>
      </c>
      <c r="F24" s="76">
        <f t="shared" si="4"/>
        <v>1261042342</v>
      </c>
      <c r="G24" s="76">
        <f t="shared" si="4"/>
        <v>-37004923</v>
      </c>
      <c r="H24" s="76">
        <f t="shared" si="4"/>
        <v>-741485763</v>
      </c>
      <c r="I24" s="76">
        <f t="shared" si="4"/>
        <v>482551656</v>
      </c>
      <c r="J24" s="76">
        <f t="shared" si="4"/>
        <v>-169320795</v>
      </c>
      <c r="K24" s="76">
        <f t="shared" si="4"/>
        <v>451660101</v>
      </c>
      <c r="L24" s="76">
        <f t="shared" si="4"/>
        <v>2177128020</v>
      </c>
      <c r="M24" s="76">
        <f t="shared" si="4"/>
        <v>2459467326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2942018982</v>
      </c>
      <c r="W24" s="76">
        <f t="shared" si="4"/>
        <v>2019137179</v>
      </c>
      <c r="X24" s="76">
        <f t="shared" si="4"/>
        <v>922881803</v>
      </c>
      <c r="Y24" s="77">
        <f>+IF(W24&lt;&gt;0,(X24/W24)*100,0)</f>
        <v>45.70674110696468</v>
      </c>
      <c r="Z24" s="78">
        <f t="shared" si="4"/>
        <v>4562984420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13816181393</v>
      </c>
      <c r="C27" s="21">
        <v>0</v>
      </c>
      <c r="D27" s="98">
        <v>7810236131</v>
      </c>
      <c r="E27" s="99">
        <v>7810236131</v>
      </c>
      <c r="F27" s="99">
        <v>49082000</v>
      </c>
      <c r="G27" s="99">
        <v>225531000</v>
      </c>
      <c r="H27" s="99">
        <v>177657689</v>
      </c>
      <c r="I27" s="99">
        <v>452270689</v>
      </c>
      <c r="J27" s="99">
        <v>435519469</v>
      </c>
      <c r="K27" s="99">
        <v>374358772</v>
      </c>
      <c r="L27" s="99">
        <v>668576000</v>
      </c>
      <c r="M27" s="99">
        <v>1478454241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1930724930</v>
      </c>
      <c r="W27" s="99">
        <v>3905118066</v>
      </c>
      <c r="X27" s="99">
        <v>-1974393136</v>
      </c>
      <c r="Y27" s="100">
        <v>-50.56</v>
      </c>
      <c r="Z27" s="101">
        <v>7810236131</v>
      </c>
    </row>
    <row r="28" spans="1:26" ht="13.5">
      <c r="A28" s="102" t="s">
        <v>44</v>
      </c>
      <c r="B28" s="18">
        <v>2205046000</v>
      </c>
      <c r="C28" s="18">
        <v>0</v>
      </c>
      <c r="D28" s="58">
        <v>2614216000</v>
      </c>
      <c r="E28" s="59">
        <v>2614216000</v>
      </c>
      <c r="F28" s="59">
        <v>8738000</v>
      </c>
      <c r="G28" s="59">
        <v>37263000</v>
      </c>
      <c r="H28" s="59">
        <v>21205222</v>
      </c>
      <c r="I28" s="59">
        <v>67206222</v>
      </c>
      <c r="J28" s="59">
        <v>63763109</v>
      </c>
      <c r="K28" s="59">
        <v>221864856</v>
      </c>
      <c r="L28" s="59">
        <v>353410000</v>
      </c>
      <c r="M28" s="59">
        <v>639037965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706244187</v>
      </c>
      <c r="W28" s="59">
        <v>1307108000</v>
      </c>
      <c r="X28" s="59">
        <v>-600863813</v>
      </c>
      <c r="Y28" s="60">
        <v>-45.97</v>
      </c>
      <c r="Z28" s="61">
        <v>2614216000</v>
      </c>
    </row>
    <row r="29" spans="1:26" ht="13.5">
      <c r="A29" s="57" t="s">
        <v>91</v>
      </c>
      <c r="B29" s="18">
        <v>2133524000</v>
      </c>
      <c r="C29" s="18">
        <v>0</v>
      </c>
      <c r="D29" s="58">
        <v>463278000</v>
      </c>
      <c r="E29" s="59">
        <v>463278000</v>
      </c>
      <c r="F29" s="59">
        <v>10868000</v>
      </c>
      <c r="G29" s="59">
        <v>40646000</v>
      </c>
      <c r="H29" s="59">
        <v>19379718</v>
      </c>
      <c r="I29" s="59">
        <v>70893718</v>
      </c>
      <c r="J29" s="59">
        <v>43392084</v>
      </c>
      <c r="K29" s="59">
        <v>90253137</v>
      </c>
      <c r="L29" s="59">
        <v>54327000</v>
      </c>
      <c r="M29" s="59">
        <v>187972221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258865939</v>
      </c>
      <c r="W29" s="59">
        <v>231639000</v>
      </c>
      <c r="X29" s="59">
        <v>27226939</v>
      </c>
      <c r="Y29" s="60">
        <v>11.75</v>
      </c>
      <c r="Z29" s="61">
        <v>463278000</v>
      </c>
    </row>
    <row r="30" spans="1:26" ht="13.5">
      <c r="A30" s="57" t="s">
        <v>48</v>
      </c>
      <c r="B30" s="18">
        <v>4966708000</v>
      </c>
      <c r="C30" s="18">
        <v>0</v>
      </c>
      <c r="D30" s="58">
        <v>2849726000</v>
      </c>
      <c r="E30" s="59">
        <v>2849726000</v>
      </c>
      <c r="F30" s="59">
        <v>12358000</v>
      </c>
      <c r="G30" s="59">
        <v>120916000</v>
      </c>
      <c r="H30" s="59">
        <v>96779268</v>
      </c>
      <c r="I30" s="59">
        <v>230053268</v>
      </c>
      <c r="J30" s="59">
        <v>143183552</v>
      </c>
      <c r="K30" s="59">
        <v>133956587</v>
      </c>
      <c r="L30" s="59">
        <v>188466000</v>
      </c>
      <c r="M30" s="59">
        <v>465606139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695659407</v>
      </c>
      <c r="W30" s="59">
        <v>1424863000</v>
      </c>
      <c r="X30" s="59">
        <v>-729203593</v>
      </c>
      <c r="Y30" s="60">
        <v>-51.18</v>
      </c>
      <c r="Z30" s="61">
        <v>2849726000</v>
      </c>
    </row>
    <row r="31" spans="1:26" ht="13.5">
      <c r="A31" s="57" t="s">
        <v>49</v>
      </c>
      <c r="B31" s="18">
        <v>4510903393</v>
      </c>
      <c r="C31" s="18">
        <v>0</v>
      </c>
      <c r="D31" s="58">
        <v>1883016131</v>
      </c>
      <c r="E31" s="59">
        <v>1883016131</v>
      </c>
      <c r="F31" s="59">
        <v>17118000</v>
      </c>
      <c r="G31" s="59">
        <v>26706000</v>
      </c>
      <c r="H31" s="59">
        <v>40293481</v>
      </c>
      <c r="I31" s="59">
        <v>84117481</v>
      </c>
      <c r="J31" s="59">
        <v>185180724</v>
      </c>
      <c r="K31" s="59">
        <v>-71715808</v>
      </c>
      <c r="L31" s="59">
        <v>72373000</v>
      </c>
      <c r="M31" s="59">
        <v>185837916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269955397</v>
      </c>
      <c r="W31" s="59">
        <v>941508066</v>
      </c>
      <c r="X31" s="59">
        <v>-671552669</v>
      </c>
      <c r="Y31" s="60">
        <v>-71.33</v>
      </c>
      <c r="Z31" s="61">
        <v>1883016131</v>
      </c>
    </row>
    <row r="32" spans="1:26" ht="13.5">
      <c r="A32" s="69" t="s">
        <v>50</v>
      </c>
      <c r="B32" s="21">
        <f>SUM(B28:B31)</f>
        <v>13816181393</v>
      </c>
      <c r="C32" s="21">
        <f>SUM(C28:C31)</f>
        <v>0</v>
      </c>
      <c r="D32" s="98">
        <f aca="true" t="shared" si="5" ref="D32:Z32">SUM(D28:D31)</f>
        <v>7810236131</v>
      </c>
      <c r="E32" s="99">
        <f t="shared" si="5"/>
        <v>7810236131</v>
      </c>
      <c r="F32" s="99">
        <f t="shared" si="5"/>
        <v>49082000</v>
      </c>
      <c r="G32" s="99">
        <f t="shared" si="5"/>
        <v>225531000</v>
      </c>
      <c r="H32" s="99">
        <f t="shared" si="5"/>
        <v>177657689</v>
      </c>
      <c r="I32" s="99">
        <f t="shared" si="5"/>
        <v>452270689</v>
      </c>
      <c r="J32" s="99">
        <f t="shared" si="5"/>
        <v>435519469</v>
      </c>
      <c r="K32" s="99">
        <f t="shared" si="5"/>
        <v>374358772</v>
      </c>
      <c r="L32" s="99">
        <f t="shared" si="5"/>
        <v>668576000</v>
      </c>
      <c r="M32" s="99">
        <f t="shared" si="5"/>
        <v>1478454241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1930724930</v>
      </c>
      <c r="W32" s="99">
        <f t="shared" si="5"/>
        <v>3905118066</v>
      </c>
      <c r="X32" s="99">
        <f t="shared" si="5"/>
        <v>-1974393136</v>
      </c>
      <c r="Y32" s="100">
        <f>+IF(W32&lt;&gt;0,(X32/W32)*100,0)</f>
        <v>-50.559115054423046</v>
      </c>
      <c r="Z32" s="101">
        <f t="shared" si="5"/>
        <v>7810236131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12164368000</v>
      </c>
      <c r="C35" s="18">
        <v>0</v>
      </c>
      <c r="D35" s="58">
        <v>16816826544</v>
      </c>
      <c r="E35" s="59">
        <v>16816826544</v>
      </c>
      <c r="F35" s="59">
        <v>0</v>
      </c>
      <c r="G35" s="59">
        <v>0</v>
      </c>
      <c r="H35" s="59">
        <v>13955819000</v>
      </c>
      <c r="I35" s="59">
        <v>13955819000</v>
      </c>
      <c r="J35" s="59">
        <v>13068522000</v>
      </c>
      <c r="K35" s="59">
        <v>13035750000</v>
      </c>
      <c r="L35" s="59">
        <v>17112622000</v>
      </c>
      <c r="M35" s="59">
        <v>17112622000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17112622000</v>
      </c>
      <c r="W35" s="59">
        <v>8408413272</v>
      </c>
      <c r="X35" s="59">
        <v>8704208728</v>
      </c>
      <c r="Y35" s="60">
        <v>103.52</v>
      </c>
      <c r="Z35" s="61">
        <v>16816826544</v>
      </c>
    </row>
    <row r="36" spans="1:26" ht="13.5">
      <c r="A36" s="57" t="s">
        <v>53</v>
      </c>
      <c r="B36" s="18">
        <v>73833574000</v>
      </c>
      <c r="C36" s="18">
        <v>0</v>
      </c>
      <c r="D36" s="58">
        <v>79042786159</v>
      </c>
      <c r="E36" s="59">
        <v>79042786159</v>
      </c>
      <c r="F36" s="59">
        <v>0</v>
      </c>
      <c r="G36" s="59">
        <v>0</v>
      </c>
      <c r="H36" s="59">
        <v>71720214000</v>
      </c>
      <c r="I36" s="59">
        <v>71720214000</v>
      </c>
      <c r="J36" s="59">
        <v>71932927000</v>
      </c>
      <c r="K36" s="59">
        <v>71806405000</v>
      </c>
      <c r="L36" s="59">
        <v>72038791000</v>
      </c>
      <c r="M36" s="59">
        <v>72038791000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72038791000</v>
      </c>
      <c r="W36" s="59">
        <v>39521393080</v>
      </c>
      <c r="X36" s="59">
        <v>32517397920</v>
      </c>
      <c r="Y36" s="60">
        <v>82.28</v>
      </c>
      <c r="Z36" s="61">
        <v>79042786159</v>
      </c>
    </row>
    <row r="37" spans="1:26" ht="13.5">
      <c r="A37" s="57" t="s">
        <v>54</v>
      </c>
      <c r="B37" s="18">
        <v>13581946000</v>
      </c>
      <c r="C37" s="18">
        <v>0</v>
      </c>
      <c r="D37" s="58">
        <v>15146534431</v>
      </c>
      <c r="E37" s="59">
        <v>15146534431</v>
      </c>
      <c r="F37" s="59">
        <v>0</v>
      </c>
      <c r="G37" s="59">
        <v>0</v>
      </c>
      <c r="H37" s="59">
        <v>13557684000</v>
      </c>
      <c r="I37" s="59">
        <v>13557684000</v>
      </c>
      <c r="J37" s="59">
        <v>12318102000</v>
      </c>
      <c r="K37" s="59">
        <v>12870491000</v>
      </c>
      <c r="L37" s="59">
        <v>12492045000</v>
      </c>
      <c r="M37" s="59">
        <v>12492045000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12492045000</v>
      </c>
      <c r="W37" s="59">
        <v>7573267216</v>
      </c>
      <c r="X37" s="59">
        <v>4918777784</v>
      </c>
      <c r="Y37" s="60">
        <v>64.95</v>
      </c>
      <c r="Z37" s="61">
        <v>15146534431</v>
      </c>
    </row>
    <row r="38" spans="1:26" ht="13.5">
      <c r="A38" s="57" t="s">
        <v>55</v>
      </c>
      <c r="B38" s="18">
        <v>25901811000</v>
      </c>
      <c r="C38" s="18">
        <v>0</v>
      </c>
      <c r="D38" s="58">
        <v>29040893489</v>
      </c>
      <c r="E38" s="59">
        <v>29040893489</v>
      </c>
      <c r="F38" s="59">
        <v>0</v>
      </c>
      <c r="G38" s="59">
        <v>0</v>
      </c>
      <c r="H38" s="59">
        <v>24826562000</v>
      </c>
      <c r="I38" s="59">
        <v>24826562000</v>
      </c>
      <c r="J38" s="59">
        <v>24912803000</v>
      </c>
      <c r="K38" s="59">
        <v>24852649000</v>
      </c>
      <c r="L38" s="59">
        <v>27351578000</v>
      </c>
      <c r="M38" s="59">
        <v>27351578000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27351578000</v>
      </c>
      <c r="W38" s="59">
        <v>14520446745</v>
      </c>
      <c r="X38" s="59">
        <v>12831131255</v>
      </c>
      <c r="Y38" s="60">
        <v>88.37</v>
      </c>
      <c r="Z38" s="61">
        <v>29040893489</v>
      </c>
    </row>
    <row r="39" spans="1:26" ht="13.5">
      <c r="A39" s="57" t="s">
        <v>56</v>
      </c>
      <c r="B39" s="18">
        <v>46514185000</v>
      </c>
      <c r="C39" s="18">
        <v>0</v>
      </c>
      <c r="D39" s="58">
        <v>51672184783</v>
      </c>
      <c r="E39" s="59">
        <v>51672184783</v>
      </c>
      <c r="F39" s="59">
        <v>0</v>
      </c>
      <c r="G39" s="59">
        <v>0</v>
      </c>
      <c r="H39" s="59">
        <v>47291787000</v>
      </c>
      <c r="I39" s="59">
        <v>47291787000</v>
      </c>
      <c r="J39" s="59">
        <v>47770544000</v>
      </c>
      <c r="K39" s="59">
        <v>47119015000</v>
      </c>
      <c r="L39" s="59">
        <v>49307790000</v>
      </c>
      <c r="M39" s="59">
        <v>49307790000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49307790000</v>
      </c>
      <c r="W39" s="59">
        <v>25836092392</v>
      </c>
      <c r="X39" s="59">
        <v>23471697608</v>
      </c>
      <c r="Y39" s="60">
        <v>90.85</v>
      </c>
      <c r="Z39" s="61">
        <v>51672184783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4819599000</v>
      </c>
      <c r="C42" s="18">
        <v>0</v>
      </c>
      <c r="D42" s="58">
        <v>8240584008</v>
      </c>
      <c r="E42" s="59">
        <v>8240584008</v>
      </c>
      <c r="F42" s="59">
        <v>851021380</v>
      </c>
      <c r="G42" s="59">
        <v>1379068737</v>
      </c>
      <c r="H42" s="59">
        <v>-724430966</v>
      </c>
      <c r="I42" s="59">
        <v>1505659151</v>
      </c>
      <c r="J42" s="59">
        <v>-293735762</v>
      </c>
      <c r="K42" s="59">
        <v>546453478</v>
      </c>
      <c r="L42" s="59">
        <v>1471543343</v>
      </c>
      <c r="M42" s="59">
        <v>1724261059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3229920210</v>
      </c>
      <c r="W42" s="59">
        <v>4012467442</v>
      </c>
      <c r="X42" s="59">
        <v>-782547232</v>
      </c>
      <c r="Y42" s="60">
        <v>-19.5</v>
      </c>
      <c r="Z42" s="61">
        <v>8240584008</v>
      </c>
    </row>
    <row r="43" spans="1:26" ht="13.5">
      <c r="A43" s="57" t="s">
        <v>59</v>
      </c>
      <c r="B43" s="18">
        <v>-5442233000</v>
      </c>
      <c r="C43" s="18">
        <v>0</v>
      </c>
      <c r="D43" s="58">
        <v>-8130162888</v>
      </c>
      <c r="E43" s="59">
        <v>-8130162888</v>
      </c>
      <c r="F43" s="59">
        <v>-895173677</v>
      </c>
      <c r="G43" s="59">
        <v>-649093099</v>
      </c>
      <c r="H43" s="59">
        <v>-359046296</v>
      </c>
      <c r="I43" s="59">
        <v>-1903313072</v>
      </c>
      <c r="J43" s="59">
        <v>-240594612</v>
      </c>
      <c r="K43" s="59">
        <v>-516272166</v>
      </c>
      <c r="L43" s="59">
        <v>-433636999</v>
      </c>
      <c r="M43" s="59">
        <v>-1190503777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-3093816849</v>
      </c>
      <c r="W43" s="59">
        <v>-4056244510</v>
      </c>
      <c r="X43" s="59">
        <v>962427661</v>
      </c>
      <c r="Y43" s="60">
        <v>-23.73</v>
      </c>
      <c r="Z43" s="61">
        <v>-8130162888</v>
      </c>
    </row>
    <row r="44" spans="1:26" ht="13.5">
      <c r="A44" s="57" t="s">
        <v>60</v>
      </c>
      <c r="B44" s="18">
        <v>-233452000</v>
      </c>
      <c r="C44" s="18">
        <v>0</v>
      </c>
      <c r="D44" s="58">
        <v>2291235632</v>
      </c>
      <c r="E44" s="59">
        <v>2291235632</v>
      </c>
      <c r="F44" s="59">
        <v>-52061559</v>
      </c>
      <c r="G44" s="59">
        <v>0</v>
      </c>
      <c r="H44" s="59">
        <v>1497324657</v>
      </c>
      <c r="I44" s="59">
        <v>1445263098</v>
      </c>
      <c r="J44" s="59">
        <v>-34351954</v>
      </c>
      <c r="K44" s="59">
        <v>-80349407</v>
      </c>
      <c r="L44" s="59">
        <v>-112599576</v>
      </c>
      <c r="M44" s="59">
        <v>-227300937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1217962161</v>
      </c>
      <c r="W44" s="59">
        <v>-279245184</v>
      </c>
      <c r="X44" s="59">
        <v>1497207345</v>
      </c>
      <c r="Y44" s="60">
        <v>-536.16</v>
      </c>
      <c r="Z44" s="61">
        <v>2291235632</v>
      </c>
    </row>
    <row r="45" spans="1:26" ht="13.5">
      <c r="A45" s="69" t="s">
        <v>61</v>
      </c>
      <c r="B45" s="21">
        <v>2239824000</v>
      </c>
      <c r="C45" s="21">
        <v>0</v>
      </c>
      <c r="D45" s="98">
        <v>7039046140</v>
      </c>
      <c r="E45" s="99">
        <v>7039046140</v>
      </c>
      <c r="F45" s="99">
        <v>1735278279</v>
      </c>
      <c r="G45" s="99">
        <v>2465253917</v>
      </c>
      <c r="H45" s="99">
        <v>2879101312</v>
      </c>
      <c r="I45" s="99">
        <v>2879101312</v>
      </c>
      <c r="J45" s="99">
        <v>2310418984</v>
      </c>
      <c r="K45" s="99">
        <v>2260250889</v>
      </c>
      <c r="L45" s="99">
        <v>3185557657</v>
      </c>
      <c r="M45" s="99">
        <v>3185557657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3185557657</v>
      </c>
      <c r="W45" s="99">
        <v>4314367136</v>
      </c>
      <c r="X45" s="99">
        <v>-1128809479</v>
      </c>
      <c r="Y45" s="100">
        <v>-26.16</v>
      </c>
      <c r="Z45" s="101">
        <v>7039046140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2123543369</v>
      </c>
      <c r="C49" s="51">
        <v>0</v>
      </c>
      <c r="D49" s="128">
        <v>7990571452</v>
      </c>
      <c r="E49" s="53">
        <v>1673577318</v>
      </c>
      <c r="F49" s="53">
        <v>0</v>
      </c>
      <c r="G49" s="53">
        <v>0</v>
      </c>
      <c r="H49" s="53">
        <v>0</v>
      </c>
      <c r="I49" s="53">
        <v>1383507724</v>
      </c>
      <c r="J49" s="53">
        <v>0</v>
      </c>
      <c r="K49" s="53">
        <v>0</v>
      </c>
      <c r="L49" s="53">
        <v>0</v>
      </c>
      <c r="M49" s="53">
        <v>1103842737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1916105316</v>
      </c>
      <c r="W49" s="53">
        <v>4292012664</v>
      </c>
      <c r="X49" s="53">
        <v>15186269116</v>
      </c>
      <c r="Y49" s="53">
        <v>35669429696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3743634743</v>
      </c>
      <c r="C51" s="51">
        <v>0</v>
      </c>
      <c r="D51" s="128">
        <v>24289732</v>
      </c>
      <c r="E51" s="53">
        <v>16659349</v>
      </c>
      <c r="F51" s="53">
        <v>0</v>
      </c>
      <c r="G51" s="53">
        <v>0</v>
      </c>
      <c r="H51" s="53">
        <v>0</v>
      </c>
      <c r="I51" s="53">
        <v>4021430</v>
      </c>
      <c r="J51" s="53">
        <v>0</v>
      </c>
      <c r="K51" s="53">
        <v>0</v>
      </c>
      <c r="L51" s="53">
        <v>0</v>
      </c>
      <c r="M51" s="53">
        <v>1519992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7106858</v>
      </c>
      <c r="W51" s="53">
        <v>5062841</v>
      </c>
      <c r="X51" s="53">
        <v>43236830</v>
      </c>
      <c r="Y51" s="53">
        <v>3845531775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93.56753333832101</v>
      </c>
      <c r="C58" s="5">
        <f>IF(C67=0,0,+(C76/C67)*100)</f>
        <v>0</v>
      </c>
      <c r="D58" s="6">
        <f aca="true" t="shared" si="6" ref="D58:Z58">IF(D67=0,0,+(D76/D67)*100)</f>
        <v>93.79917120669684</v>
      </c>
      <c r="E58" s="7">
        <f t="shared" si="6"/>
        <v>93.79917120669684</v>
      </c>
      <c r="F58" s="7">
        <f t="shared" si="6"/>
        <v>83.46729315595977</v>
      </c>
      <c r="G58" s="7">
        <f t="shared" si="6"/>
        <v>106.26047124620716</v>
      </c>
      <c r="H58" s="7">
        <f t="shared" si="6"/>
        <v>89.50256748299698</v>
      </c>
      <c r="I58" s="7">
        <f t="shared" si="6"/>
        <v>92.80047988116786</v>
      </c>
      <c r="J58" s="7">
        <f t="shared" si="6"/>
        <v>106.97002671312659</v>
      </c>
      <c r="K58" s="7">
        <f t="shared" si="6"/>
        <v>97.33986979056114</v>
      </c>
      <c r="L58" s="7">
        <f t="shared" si="6"/>
        <v>87.44462644344338</v>
      </c>
      <c r="M58" s="7">
        <f t="shared" si="6"/>
        <v>96.80950573044419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94.76913170509846</v>
      </c>
      <c r="W58" s="7">
        <f t="shared" si="6"/>
        <v>93.77256254339399</v>
      </c>
      <c r="X58" s="7">
        <f t="shared" si="6"/>
        <v>0</v>
      </c>
      <c r="Y58" s="7">
        <f t="shared" si="6"/>
        <v>0</v>
      </c>
      <c r="Z58" s="8">
        <f t="shared" si="6"/>
        <v>93.79917120669684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96.6180060309043</v>
      </c>
      <c r="E59" s="10">
        <f t="shared" si="7"/>
        <v>96.6180060309043</v>
      </c>
      <c r="F59" s="10">
        <f t="shared" si="7"/>
        <v>71.98768530659694</v>
      </c>
      <c r="G59" s="10">
        <f t="shared" si="7"/>
        <v>88.25593653718099</v>
      </c>
      <c r="H59" s="10">
        <f t="shared" si="7"/>
        <v>87.99332011554381</v>
      </c>
      <c r="I59" s="10">
        <f t="shared" si="7"/>
        <v>82.38323995563039</v>
      </c>
      <c r="J59" s="10">
        <f t="shared" si="7"/>
        <v>92.2772997265484</v>
      </c>
      <c r="K59" s="10">
        <f t="shared" si="7"/>
        <v>81.130711263448</v>
      </c>
      <c r="L59" s="10">
        <f t="shared" si="7"/>
        <v>81.77826726766986</v>
      </c>
      <c r="M59" s="10">
        <f t="shared" si="7"/>
        <v>85.0723288380578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83.73460453608868</v>
      </c>
      <c r="W59" s="10">
        <f t="shared" si="7"/>
        <v>96.61800599263589</v>
      </c>
      <c r="X59" s="10">
        <f t="shared" si="7"/>
        <v>0</v>
      </c>
      <c r="Y59" s="10">
        <f t="shared" si="7"/>
        <v>0</v>
      </c>
      <c r="Z59" s="11">
        <f t="shared" si="7"/>
        <v>96.6180060309043</v>
      </c>
    </row>
    <row r="60" spans="1:26" ht="13.5">
      <c r="A60" s="37" t="s">
        <v>32</v>
      </c>
      <c r="B60" s="12">
        <f t="shared" si="7"/>
        <v>127.99403278794601</v>
      </c>
      <c r="C60" s="12">
        <f t="shared" si="7"/>
        <v>0</v>
      </c>
      <c r="D60" s="3">
        <f t="shared" si="7"/>
        <v>92.8637199697044</v>
      </c>
      <c r="E60" s="13">
        <f t="shared" si="7"/>
        <v>92.8637199697044</v>
      </c>
      <c r="F60" s="13">
        <f t="shared" si="7"/>
        <v>89.41804412419756</v>
      </c>
      <c r="G60" s="13">
        <f t="shared" si="7"/>
        <v>114.817876841764</v>
      </c>
      <c r="H60" s="13">
        <f t="shared" si="7"/>
        <v>90.96996170893115</v>
      </c>
      <c r="I60" s="13">
        <f t="shared" si="7"/>
        <v>98.11333816610401</v>
      </c>
      <c r="J60" s="13">
        <f t="shared" si="7"/>
        <v>115.58732630577072</v>
      </c>
      <c r="K60" s="13">
        <f t="shared" si="7"/>
        <v>105.70293844137075</v>
      </c>
      <c r="L60" s="13">
        <f t="shared" si="7"/>
        <v>90.98235870148089</v>
      </c>
      <c r="M60" s="13">
        <f t="shared" si="7"/>
        <v>103.35166818087534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100.65511564957899</v>
      </c>
      <c r="W60" s="13">
        <f t="shared" si="7"/>
        <v>92.86944932251284</v>
      </c>
      <c r="X60" s="13">
        <f t="shared" si="7"/>
        <v>0</v>
      </c>
      <c r="Y60" s="13">
        <f t="shared" si="7"/>
        <v>0</v>
      </c>
      <c r="Z60" s="14">
        <f t="shared" si="7"/>
        <v>92.8637199697044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96.4969220286107</v>
      </c>
      <c r="E61" s="13">
        <f t="shared" si="7"/>
        <v>96.4969220286107</v>
      </c>
      <c r="F61" s="13">
        <f t="shared" si="7"/>
        <v>98.11308539725184</v>
      </c>
      <c r="G61" s="13">
        <f t="shared" si="7"/>
        <v>112.00611790941531</v>
      </c>
      <c r="H61" s="13">
        <f t="shared" si="7"/>
        <v>106.17448975940826</v>
      </c>
      <c r="I61" s="13">
        <f t="shared" si="7"/>
        <v>105.56871198796134</v>
      </c>
      <c r="J61" s="13">
        <f t="shared" si="7"/>
        <v>140.40450568056147</v>
      </c>
      <c r="K61" s="13">
        <f t="shared" si="7"/>
        <v>121.79004165643579</v>
      </c>
      <c r="L61" s="13">
        <f t="shared" si="7"/>
        <v>104.37408392075183</v>
      </c>
      <c r="M61" s="13">
        <f t="shared" si="7"/>
        <v>120.86533796580743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112.4005626729924</v>
      </c>
      <c r="W61" s="13">
        <f t="shared" si="7"/>
        <v>96.4969220312949</v>
      </c>
      <c r="X61" s="13">
        <f t="shared" si="7"/>
        <v>0</v>
      </c>
      <c r="Y61" s="13">
        <f t="shared" si="7"/>
        <v>0</v>
      </c>
      <c r="Z61" s="14">
        <f t="shared" si="7"/>
        <v>96.4969220286107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87.32766172050286</v>
      </c>
      <c r="E62" s="13">
        <f t="shared" si="7"/>
        <v>87.32766172050286</v>
      </c>
      <c r="F62" s="13">
        <f t="shared" si="7"/>
        <v>123.00916352784692</v>
      </c>
      <c r="G62" s="13">
        <f t="shared" si="7"/>
        <v>193.3747556398061</v>
      </c>
      <c r="H62" s="13">
        <f t="shared" si="7"/>
        <v>120.68069917484546</v>
      </c>
      <c r="I62" s="13">
        <f t="shared" si="7"/>
        <v>139.5749976018802</v>
      </c>
      <c r="J62" s="13">
        <f t="shared" si="7"/>
        <v>157.7623239846844</v>
      </c>
      <c r="K62" s="13">
        <f t="shared" si="7"/>
        <v>133.16877039269977</v>
      </c>
      <c r="L62" s="13">
        <f t="shared" si="7"/>
        <v>124.93259275662257</v>
      </c>
      <c r="M62" s="13">
        <f t="shared" si="7"/>
        <v>137.4286157050906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138.41272455672916</v>
      </c>
      <c r="W62" s="13">
        <f t="shared" si="7"/>
        <v>87.3276664700006</v>
      </c>
      <c r="X62" s="13">
        <f t="shared" si="7"/>
        <v>0</v>
      </c>
      <c r="Y62" s="13">
        <f t="shared" si="7"/>
        <v>0</v>
      </c>
      <c r="Z62" s="14">
        <f t="shared" si="7"/>
        <v>87.32766172050286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87.33514676964329</v>
      </c>
      <c r="E63" s="13">
        <f t="shared" si="7"/>
        <v>87.33514676964329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87.33513851753615</v>
      </c>
      <c r="X63" s="13">
        <f t="shared" si="7"/>
        <v>0</v>
      </c>
      <c r="Y63" s="13">
        <f t="shared" si="7"/>
        <v>0</v>
      </c>
      <c r="Z63" s="14">
        <f t="shared" si="7"/>
        <v>87.33514676964329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102.88467914025252</v>
      </c>
      <c r="E64" s="13">
        <f t="shared" si="7"/>
        <v>102.88467914025252</v>
      </c>
      <c r="F64" s="13">
        <f t="shared" si="7"/>
        <v>101.27547904773009</v>
      </c>
      <c r="G64" s="13">
        <f t="shared" si="7"/>
        <v>88.05232130990933</v>
      </c>
      <c r="H64" s="13">
        <f t="shared" si="7"/>
        <v>82.32119025221097</v>
      </c>
      <c r="I64" s="13">
        <f t="shared" si="7"/>
        <v>90.50201277548064</v>
      </c>
      <c r="J64" s="13">
        <f t="shared" si="7"/>
        <v>96.22762674854954</v>
      </c>
      <c r="K64" s="13">
        <f t="shared" si="7"/>
        <v>88.61836327253552</v>
      </c>
      <c r="L64" s="13">
        <f t="shared" si="7"/>
        <v>81.78920061429733</v>
      </c>
      <c r="M64" s="13">
        <f t="shared" si="7"/>
        <v>88.76034099047874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89.6366380610852</v>
      </c>
      <c r="W64" s="13">
        <f t="shared" si="7"/>
        <v>102.88467922525535</v>
      </c>
      <c r="X64" s="13">
        <f t="shared" si="7"/>
        <v>0</v>
      </c>
      <c r="Y64" s="13">
        <f t="shared" si="7"/>
        <v>0</v>
      </c>
      <c r="Z64" s="14">
        <f t="shared" si="7"/>
        <v>102.88467914025252</v>
      </c>
    </row>
    <row r="65" spans="1:26" ht="13.5">
      <c r="A65" s="38" t="s">
        <v>98</v>
      </c>
      <c r="B65" s="12">
        <f t="shared" si="7"/>
        <v>8770.083973386632</v>
      </c>
      <c r="C65" s="12">
        <f t="shared" si="7"/>
        <v>0</v>
      </c>
      <c r="D65" s="3">
        <f t="shared" si="7"/>
        <v>70.75979609818313</v>
      </c>
      <c r="E65" s="13">
        <f t="shared" si="7"/>
        <v>70.75979609818313</v>
      </c>
      <c r="F65" s="13">
        <f t="shared" si="7"/>
        <v>0</v>
      </c>
      <c r="G65" s="13">
        <f t="shared" si="7"/>
        <v>491.06628132843707</v>
      </c>
      <c r="H65" s="13">
        <f t="shared" si="7"/>
        <v>14.61020975757534</v>
      </c>
      <c r="I65" s="13">
        <f t="shared" si="7"/>
        <v>162.32012680166523</v>
      </c>
      <c r="J65" s="13">
        <f t="shared" si="7"/>
        <v>5.59209860477009</v>
      </c>
      <c r="K65" s="13">
        <f t="shared" si="7"/>
        <v>248.34805172695513</v>
      </c>
      <c r="L65" s="13">
        <f t="shared" si="7"/>
        <v>25.288689483352726</v>
      </c>
      <c r="M65" s="13">
        <f t="shared" si="7"/>
        <v>95.85924499321067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130.44370477322977</v>
      </c>
      <c r="W65" s="13">
        <f t="shared" si="7"/>
        <v>70.75979599948495</v>
      </c>
      <c r="X65" s="13">
        <f t="shared" si="7"/>
        <v>0</v>
      </c>
      <c r="Y65" s="13">
        <f t="shared" si="7"/>
        <v>0</v>
      </c>
      <c r="Z65" s="14">
        <f t="shared" si="7"/>
        <v>70.75979609818313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93.87725333029982</v>
      </c>
      <c r="E66" s="16">
        <f t="shared" si="7"/>
        <v>93.87725333029982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93.87725320668565</v>
      </c>
      <c r="X66" s="16">
        <f t="shared" si="7"/>
        <v>0</v>
      </c>
      <c r="Y66" s="16">
        <f t="shared" si="7"/>
        <v>0</v>
      </c>
      <c r="Z66" s="17">
        <f t="shared" si="7"/>
        <v>93.87725333029982</v>
      </c>
    </row>
    <row r="67" spans="1:26" ht="13.5" hidden="1">
      <c r="A67" s="40" t="s">
        <v>100</v>
      </c>
      <c r="B67" s="23">
        <v>34586109995</v>
      </c>
      <c r="C67" s="23"/>
      <c r="D67" s="24">
        <v>40902129724</v>
      </c>
      <c r="E67" s="25">
        <v>40902129724</v>
      </c>
      <c r="F67" s="25">
        <v>3663723374</v>
      </c>
      <c r="G67" s="25">
        <v>3399727267</v>
      </c>
      <c r="H67" s="25">
        <v>3507092943</v>
      </c>
      <c r="I67" s="25">
        <v>10570543584</v>
      </c>
      <c r="J67" s="25">
        <v>3190482392</v>
      </c>
      <c r="K67" s="25">
        <v>3356835755</v>
      </c>
      <c r="L67" s="25">
        <v>3651655006</v>
      </c>
      <c r="M67" s="25">
        <v>10198973153</v>
      </c>
      <c r="N67" s="25"/>
      <c r="O67" s="25"/>
      <c r="P67" s="25"/>
      <c r="Q67" s="25"/>
      <c r="R67" s="25"/>
      <c r="S67" s="25"/>
      <c r="T67" s="25"/>
      <c r="U67" s="25"/>
      <c r="V67" s="25">
        <v>20769516737</v>
      </c>
      <c r="W67" s="25">
        <v>21149292565</v>
      </c>
      <c r="X67" s="25"/>
      <c r="Y67" s="24"/>
      <c r="Z67" s="26">
        <v>40902129724</v>
      </c>
    </row>
    <row r="68" spans="1:26" ht="13.5" hidden="1">
      <c r="A68" s="36" t="s">
        <v>31</v>
      </c>
      <c r="B68" s="18">
        <v>9087955999</v>
      </c>
      <c r="C68" s="18"/>
      <c r="D68" s="19">
        <v>10098983000</v>
      </c>
      <c r="E68" s="20">
        <v>10098983000</v>
      </c>
      <c r="F68" s="20">
        <v>1146950195</v>
      </c>
      <c r="G68" s="20">
        <v>1040539217</v>
      </c>
      <c r="H68" s="20">
        <v>1036065825</v>
      </c>
      <c r="I68" s="20">
        <v>3223555237</v>
      </c>
      <c r="J68" s="20">
        <v>1086147656</v>
      </c>
      <c r="K68" s="20">
        <v>1044907695</v>
      </c>
      <c r="L68" s="20">
        <v>1125369283</v>
      </c>
      <c r="M68" s="20">
        <v>3256424634</v>
      </c>
      <c r="N68" s="20"/>
      <c r="O68" s="20"/>
      <c r="P68" s="20"/>
      <c r="Q68" s="20"/>
      <c r="R68" s="20"/>
      <c r="S68" s="20"/>
      <c r="T68" s="20"/>
      <c r="U68" s="20"/>
      <c r="V68" s="20">
        <v>6479979871</v>
      </c>
      <c r="W68" s="20">
        <v>5049491502</v>
      </c>
      <c r="X68" s="20"/>
      <c r="Y68" s="19"/>
      <c r="Z68" s="22">
        <v>10098983000</v>
      </c>
    </row>
    <row r="69" spans="1:26" ht="13.5" hidden="1">
      <c r="A69" s="37" t="s">
        <v>32</v>
      </c>
      <c r="B69" s="18">
        <v>25283499000</v>
      </c>
      <c r="C69" s="18"/>
      <c r="D69" s="19">
        <v>30460309724</v>
      </c>
      <c r="E69" s="20">
        <v>30460309724</v>
      </c>
      <c r="F69" s="20">
        <v>2496529480</v>
      </c>
      <c r="G69" s="20">
        <v>2346523606</v>
      </c>
      <c r="H69" s="20">
        <v>2448357093</v>
      </c>
      <c r="I69" s="20">
        <v>7291410179</v>
      </c>
      <c r="J69" s="20">
        <v>2085515961</v>
      </c>
      <c r="K69" s="20">
        <v>2289244314</v>
      </c>
      <c r="L69" s="20">
        <v>2498142070</v>
      </c>
      <c r="M69" s="20">
        <v>6872902345</v>
      </c>
      <c r="N69" s="20"/>
      <c r="O69" s="20"/>
      <c r="P69" s="20"/>
      <c r="Q69" s="20"/>
      <c r="R69" s="20"/>
      <c r="S69" s="20"/>
      <c r="T69" s="20"/>
      <c r="U69" s="20"/>
      <c r="V69" s="20">
        <v>14164312524</v>
      </c>
      <c r="W69" s="20">
        <v>15929231491</v>
      </c>
      <c r="X69" s="20"/>
      <c r="Y69" s="19"/>
      <c r="Z69" s="22">
        <v>30460309724</v>
      </c>
    </row>
    <row r="70" spans="1:26" ht="13.5" hidden="1">
      <c r="A70" s="38" t="s">
        <v>94</v>
      </c>
      <c r="B70" s="18">
        <v>13671172000</v>
      </c>
      <c r="C70" s="18"/>
      <c r="D70" s="19">
        <v>16778616000</v>
      </c>
      <c r="E70" s="20">
        <v>16778616000</v>
      </c>
      <c r="F70" s="20">
        <v>1340233679</v>
      </c>
      <c r="G70" s="20">
        <v>1430805755</v>
      </c>
      <c r="H70" s="20">
        <v>1290249415</v>
      </c>
      <c r="I70" s="20">
        <v>4061288849</v>
      </c>
      <c r="J70" s="20">
        <v>981660182</v>
      </c>
      <c r="K70" s="20">
        <v>1072920886</v>
      </c>
      <c r="L70" s="20">
        <v>1223251839</v>
      </c>
      <c r="M70" s="20">
        <v>3277832907</v>
      </c>
      <c r="N70" s="20"/>
      <c r="O70" s="20"/>
      <c r="P70" s="20"/>
      <c r="Q70" s="20"/>
      <c r="R70" s="20"/>
      <c r="S70" s="20"/>
      <c r="T70" s="20"/>
      <c r="U70" s="20"/>
      <c r="V70" s="20">
        <v>7339121756</v>
      </c>
      <c r="W70" s="20">
        <v>8817666000</v>
      </c>
      <c r="X70" s="20"/>
      <c r="Y70" s="19"/>
      <c r="Z70" s="22">
        <v>16778616000</v>
      </c>
    </row>
    <row r="71" spans="1:26" ht="13.5" hidden="1">
      <c r="A71" s="38" t="s">
        <v>95</v>
      </c>
      <c r="B71" s="18">
        <v>5812542686</v>
      </c>
      <c r="C71" s="18"/>
      <c r="D71" s="19">
        <v>7351906400</v>
      </c>
      <c r="E71" s="20">
        <v>7351906400</v>
      </c>
      <c r="F71" s="20">
        <v>621500594</v>
      </c>
      <c r="G71" s="20">
        <v>402937968</v>
      </c>
      <c r="H71" s="20">
        <v>602419270</v>
      </c>
      <c r="I71" s="20">
        <v>1626857832</v>
      </c>
      <c r="J71" s="20">
        <v>563758896</v>
      </c>
      <c r="K71" s="20">
        <v>667983526</v>
      </c>
      <c r="L71" s="20">
        <v>689643615</v>
      </c>
      <c r="M71" s="20">
        <v>1921386037</v>
      </c>
      <c r="N71" s="20"/>
      <c r="O71" s="20"/>
      <c r="P71" s="20"/>
      <c r="Q71" s="20"/>
      <c r="R71" s="20"/>
      <c r="S71" s="20"/>
      <c r="T71" s="20"/>
      <c r="U71" s="20"/>
      <c r="V71" s="20">
        <v>3548243869</v>
      </c>
      <c r="W71" s="20">
        <v>3911876000</v>
      </c>
      <c r="X71" s="20"/>
      <c r="Y71" s="19"/>
      <c r="Z71" s="22">
        <v>7351906400</v>
      </c>
    </row>
    <row r="72" spans="1:26" ht="13.5" hidden="1">
      <c r="A72" s="38" t="s">
        <v>96</v>
      </c>
      <c r="B72" s="18">
        <v>3875028457</v>
      </c>
      <c r="C72" s="18"/>
      <c r="D72" s="19">
        <v>4234281600</v>
      </c>
      <c r="E72" s="20">
        <v>4234281600</v>
      </c>
      <c r="F72" s="20">
        <v>346784626</v>
      </c>
      <c r="G72" s="20">
        <v>319735540</v>
      </c>
      <c r="H72" s="20">
        <v>366102721</v>
      </c>
      <c r="I72" s="20">
        <v>1032622887</v>
      </c>
      <c r="J72" s="20">
        <v>360978678</v>
      </c>
      <c r="K72" s="20">
        <v>359272660</v>
      </c>
      <c r="L72" s="20">
        <v>397170750</v>
      </c>
      <c r="M72" s="20">
        <v>1117422088</v>
      </c>
      <c r="N72" s="20"/>
      <c r="O72" s="20"/>
      <c r="P72" s="20"/>
      <c r="Q72" s="20"/>
      <c r="R72" s="20"/>
      <c r="S72" s="20"/>
      <c r="T72" s="20"/>
      <c r="U72" s="20"/>
      <c r="V72" s="20">
        <v>2150044975</v>
      </c>
      <c r="W72" s="20">
        <v>2155034000</v>
      </c>
      <c r="X72" s="20"/>
      <c r="Y72" s="19"/>
      <c r="Z72" s="22">
        <v>4234281600</v>
      </c>
    </row>
    <row r="73" spans="1:26" ht="13.5" hidden="1">
      <c r="A73" s="38" t="s">
        <v>97</v>
      </c>
      <c r="B73" s="18">
        <v>1555758592</v>
      </c>
      <c r="C73" s="18"/>
      <c r="D73" s="19">
        <v>1539894000</v>
      </c>
      <c r="E73" s="20">
        <v>1539894000</v>
      </c>
      <c r="F73" s="20">
        <v>150974883</v>
      </c>
      <c r="G73" s="20">
        <v>157691159</v>
      </c>
      <c r="H73" s="20">
        <v>151601886</v>
      </c>
      <c r="I73" s="20">
        <v>460267928</v>
      </c>
      <c r="J73" s="20">
        <v>146610731</v>
      </c>
      <c r="K73" s="20">
        <v>154011786</v>
      </c>
      <c r="L73" s="20">
        <v>153908532</v>
      </c>
      <c r="M73" s="20">
        <v>454531049</v>
      </c>
      <c r="N73" s="20"/>
      <c r="O73" s="20"/>
      <c r="P73" s="20"/>
      <c r="Q73" s="20"/>
      <c r="R73" s="20"/>
      <c r="S73" s="20"/>
      <c r="T73" s="20"/>
      <c r="U73" s="20"/>
      <c r="V73" s="20">
        <v>914798977</v>
      </c>
      <c r="W73" s="20">
        <v>769388735</v>
      </c>
      <c r="X73" s="20"/>
      <c r="Y73" s="19"/>
      <c r="Z73" s="22">
        <v>1539894000</v>
      </c>
    </row>
    <row r="74" spans="1:26" ht="13.5" hidden="1">
      <c r="A74" s="38" t="s">
        <v>98</v>
      </c>
      <c r="B74" s="18">
        <v>368997265</v>
      </c>
      <c r="C74" s="18"/>
      <c r="D74" s="19">
        <v>555611724</v>
      </c>
      <c r="E74" s="20">
        <v>555611724</v>
      </c>
      <c r="F74" s="20">
        <v>37035698</v>
      </c>
      <c r="G74" s="20">
        <v>35353184</v>
      </c>
      <c r="H74" s="20">
        <v>37983801</v>
      </c>
      <c r="I74" s="20">
        <v>110372683</v>
      </c>
      <c r="J74" s="20">
        <v>32507474</v>
      </c>
      <c r="K74" s="20">
        <v>35055456</v>
      </c>
      <c r="L74" s="20">
        <v>34167334</v>
      </c>
      <c r="M74" s="20">
        <v>101730264</v>
      </c>
      <c r="N74" s="20"/>
      <c r="O74" s="20"/>
      <c r="P74" s="20"/>
      <c r="Q74" s="20"/>
      <c r="R74" s="20"/>
      <c r="S74" s="20"/>
      <c r="T74" s="20"/>
      <c r="U74" s="20"/>
      <c r="V74" s="20">
        <v>212102947</v>
      </c>
      <c r="W74" s="20">
        <v>275266756</v>
      </c>
      <c r="X74" s="20"/>
      <c r="Y74" s="19"/>
      <c r="Z74" s="22">
        <v>555611724</v>
      </c>
    </row>
    <row r="75" spans="1:26" ht="13.5" hidden="1">
      <c r="A75" s="39" t="s">
        <v>99</v>
      </c>
      <c r="B75" s="27">
        <v>214654996</v>
      </c>
      <c r="C75" s="27"/>
      <c r="D75" s="28">
        <v>342837000</v>
      </c>
      <c r="E75" s="29">
        <v>342837000</v>
      </c>
      <c r="F75" s="29">
        <v>20243699</v>
      </c>
      <c r="G75" s="29">
        <v>12664444</v>
      </c>
      <c r="H75" s="29">
        <v>22670025</v>
      </c>
      <c r="I75" s="29">
        <v>55578168</v>
      </c>
      <c r="J75" s="29">
        <v>18818775</v>
      </c>
      <c r="K75" s="29">
        <v>22683746</v>
      </c>
      <c r="L75" s="29">
        <v>28143653</v>
      </c>
      <c r="M75" s="29">
        <v>69646174</v>
      </c>
      <c r="N75" s="29"/>
      <c r="O75" s="29"/>
      <c r="P75" s="29"/>
      <c r="Q75" s="29"/>
      <c r="R75" s="29"/>
      <c r="S75" s="29"/>
      <c r="T75" s="29"/>
      <c r="U75" s="29"/>
      <c r="V75" s="29">
        <v>125224342</v>
      </c>
      <c r="W75" s="29">
        <v>170569572</v>
      </c>
      <c r="X75" s="29"/>
      <c r="Y75" s="28"/>
      <c r="Z75" s="30">
        <v>342837000</v>
      </c>
    </row>
    <row r="76" spans="1:26" ht="13.5" hidden="1">
      <c r="A76" s="41" t="s">
        <v>101</v>
      </c>
      <c r="B76" s="31">
        <v>32361370000</v>
      </c>
      <c r="C76" s="31"/>
      <c r="D76" s="32">
        <v>38365858687</v>
      </c>
      <c r="E76" s="33">
        <v>38365858687</v>
      </c>
      <c r="F76" s="33">
        <v>3058010729</v>
      </c>
      <c r="G76" s="33">
        <v>3612566215</v>
      </c>
      <c r="H76" s="33">
        <v>3138938228</v>
      </c>
      <c r="I76" s="33">
        <v>9809515172</v>
      </c>
      <c r="J76" s="33">
        <v>3412859867</v>
      </c>
      <c r="K76" s="33">
        <v>3267539553</v>
      </c>
      <c r="L76" s="33">
        <v>3193176079</v>
      </c>
      <c r="M76" s="33">
        <v>9873575499</v>
      </c>
      <c r="N76" s="33"/>
      <c r="O76" s="33"/>
      <c r="P76" s="33"/>
      <c r="Q76" s="33"/>
      <c r="R76" s="33"/>
      <c r="S76" s="33"/>
      <c r="T76" s="33"/>
      <c r="U76" s="33"/>
      <c r="V76" s="33">
        <v>19683090671</v>
      </c>
      <c r="W76" s="33">
        <v>19832233598</v>
      </c>
      <c r="X76" s="33"/>
      <c r="Y76" s="32"/>
      <c r="Z76" s="34">
        <v>38365858687</v>
      </c>
    </row>
    <row r="77" spans="1:26" ht="13.5" hidden="1">
      <c r="A77" s="36" t="s">
        <v>31</v>
      </c>
      <c r="B77" s="18"/>
      <c r="C77" s="18"/>
      <c r="D77" s="19">
        <v>9757436004</v>
      </c>
      <c r="E77" s="20">
        <v>9757436004</v>
      </c>
      <c r="F77" s="20">
        <v>825662897</v>
      </c>
      <c r="G77" s="20">
        <v>918337631</v>
      </c>
      <c r="H77" s="20">
        <v>911668718</v>
      </c>
      <c r="I77" s="20">
        <v>2655669246</v>
      </c>
      <c r="J77" s="20">
        <v>1002267728</v>
      </c>
      <c r="K77" s="20">
        <v>847741045</v>
      </c>
      <c r="L77" s="20">
        <v>920307500</v>
      </c>
      <c r="M77" s="20">
        <v>2770316273</v>
      </c>
      <c r="N77" s="20"/>
      <c r="O77" s="20"/>
      <c r="P77" s="20"/>
      <c r="Q77" s="20"/>
      <c r="R77" s="20"/>
      <c r="S77" s="20"/>
      <c r="T77" s="20"/>
      <c r="U77" s="20"/>
      <c r="V77" s="20">
        <v>5425985519</v>
      </c>
      <c r="W77" s="20">
        <v>4878718002</v>
      </c>
      <c r="X77" s="20"/>
      <c r="Y77" s="19"/>
      <c r="Z77" s="22">
        <v>9757436004</v>
      </c>
    </row>
    <row r="78" spans="1:26" ht="13.5" hidden="1">
      <c r="A78" s="37" t="s">
        <v>32</v>
      </c>
      <c r="B78" s="18">
        <v>32361370000</v>
      </c>
      <c r="C78" s="18"/>
      <c r="D78" s="19">
        <v>28286576724</v>
      </c>
      <c r="E78" s="20">
        <v>28286576724</v>
      </c>
      <c r="F78" s="20">
        <v>2232347832</v>
      </c>
      <c r="G78" s="20">
        <v>2694228584</v>
      </c>
      <c r="H78" s="20">
        <v>2227269510</v>
      </c>
      <c r="I78" s="20">
        <v>7153845926</v>
      </c>
      <c r="J78" s="20">
        <v>2410592139</v>
      </c>
      <c r="K78" s="20">
        <v>2419798508</v>
      </c>
      <c r="L78" s="20">
        <v>2272868579</v>
      </c>
      <c r="M78" s="20">
        <v>7103259226</v>
      </c>
      <c r="N78" s="20"/>
      <c r="O78" s="20"/>
      <c r="P78" s="20"/>
      <c r="Q78" s="20"/>
      <c r="R78" s="20"/>
      <c r="S78" s="20"/>
      <c r="T78" s="20"/>
      <c r="U78" s="20"/>
      <c r="V78" s="20">
        <v>14257105152</v>
      </c>
      <c r="W78" s="20">
        <v>14793389567</v>
      </c>
      <c r="X78" s="20"/>
      <c r="Y78" s="19"/>
      <c r="Z78" s="22">
        <v>28286576724</v>
      </c>
    </row>
    <row r="79" spans="1:26" ht="13.5" hidden="1">
      <c r="A79" s="38" t="s">
        <v>94</v>
      </c>
      <c r="B79" s="18"/>
      <c r="C79" s="18"/>
      <c r="D79" s="19">
        <v>16190847999</v>
      </c>
      <c r="E79" s="20">
        <v>16190847999</v>
      </c>
      <c r="F79" s="20">
        <v>1314944614</v>
      </c>
      <c r="G79" s="20">
        <v>1602589981</v>
      </c>
      <c r="H79" s="20">
        <v>1369915733</v>
      </c>
      <c r="I79" s="20">
        <v>4287450328</v>
      </c>
      <c r="J79" s="20">
        <v>1378295126</v>
      </c>
      <c r="K79" s="20">
        <v>1306710794</v>
      </c>
      <c r="L79" s="20">
        <v>1276757901</v>
      </c>
      <c r="M79" s="20">
        <v>3961763821</v>
      </c>
      <c r="N79" s="20"/>
      <c r="O79" s="20"/>
      <c r="P79" s="20"/>
      <c r="Q79" s="20"/>
      <c r="R79" s="20"/>
      <c r="S79" s="20"/>
      <c r="T79" s="20"/>
      <c r="U79" s="20"/>
      <c r="V79" s="20">
        <v>8249214149</v>
      </c>
      <c r="W79" s="20">
        <v>8508776285</v>
      </c>
      <c r="X79" s="20"/>
      <c r="Y79" s="19"/>
      <c r="Z79" s="22">
        <v>16190847999</v>
      </c>
    </row>
    <row r="80" spans="1:26" ht="13.5" hidden="1">
      <c r="A80" s="38" t="s">
        <v>95</v>
      </c>
      <c r="B80" s="18"/>
      <c r="C80" s="18"/>
      <c r="D80" s="19">
        <v>6420247951</v>
      </c>
      <c r="E80" s="20">
        <v>6420247951</v>
      </c>
      <c r="F80" s="20">
        <v>764502682</v>
      </c>
      <c r="G80" s="20">
        <v>779180311</v>
      </c>
      <c r="H80" s="20">
        <v>727003787</v>
      </c>
      <c r="I80" s="20">
        <v>2270686780</v>
      </c>
      <c r="J80" s="20">
        <v>889399136</v>
      </c>
      <c r="K80" s="20">
        <v>889545448</v>
      </c>
      <c r="L80" s="20">
        <v>861589649</v>
      </c>
      <c r="M80" s="20">
        <v>2640534233</v>
      </c>
      <c r="N80" s="20"/>
      <c r="O80" s="20"/>
      <c r="P80" s="20"/>
      <c r="Q80" s="20"/>
      <c r="R80" s="20"/>
      <c r="S80" s="20"/>
      <c r="T80" s="20"/>
      <c r="U80" s="20"/>
      <c r="V80" s="20">
        <v>4911221013</v>
      </c>
      <c r="W80" s="20">
        <v>3416150026</v>
      </c>
      <c r="X80" s="20"/>
      <c r="Y80" s="19"/>
      <c r="Z80" s="22">
        <v>6420247951</v>
      </c>
    </row>
    <row r="81" spans="1:26" ht="13.5" hidden="1">
      <c r="A81" s="38" t="s">
        <v>96</v>
      </c>
      <c r="B81" s="18"/>
      <c r="C81" s="18"/>
      <c r="D81" s="19">
        <v>3698016050</v>
      </c>
      <c r="E81" s="20">
        <v>3698016050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1882101929</v>
      </c>
      <c r="X81" s="20"/>
      <c r="Y81" s="19"/>
      <c r="Z81" s="22">
        <v>3698016050</v>
      </c>
    </row>
    <row r="82" spans="1:26" ht="13.5" hidden="1">
      <c r="A82" s="38" t="s">
        <v>97</v>
      </c>
      <c r="B82" s="18"/>
      <c r="C82" s="18"/>
      <c r="D82" s="19">
        <v>1584315001</v>
      </c>
      <c r="E82" s="20">
        <v>1584315001</v>
      </c>
      <c r="F82" s="20">
        <v>152900536</v>
      </c>
      <c r="G82" s="20">
        <v>138850726</v>
      </c>
      <c r="H82" s="20">
        <v>124800477</v>
      </c>
      <c r="I82" s="20">
        <v>416551739</v>
      </c>
      <c r="J82" s="20">
        <v>141080027</v>
      </c>
      <c r="K82" s="20">
        <v>136482724</v>
      </c>
      <c r="L82" s="20">
        <v>125880558</v>
      </c>
      <c r="M82" s="20">
        <v>403443309</v>
      </c>
      <c r="N82" s="20"/>
      <c r="O82" s="20"/>
      <c r="P82" s="20"/>
      <c r="Q82" s="20"/>
      <c r="R82" s="20"/>
      <c r="S82" s="20"/>
      <c r="T82" s="20"/>
      <c r="U82" s="20"/>
      <c r="V82" s="20">
        <v>819995048</v>
      </c>
      <c r="W82" s="20">
        <v>791583132</v>
      </c>
      <c r="X82" s="20"/>
      <c r="Y82" s="19"/>
      <c r="Z82" s="22">
        <v>1584315001</v>
      </c>
    </row>
    <row r="83" spans="1:26" ht="13.5" hidden="1">
      <c r="A83" s="38" t="s">
        <v>98</v>
      </c>
      <c r="B83" s="18">
        <v>32361370000</v>
      </c>
      <c r="C83" s="18"/>
      <c r="D83" s="19">
        <v>393149723</v>
      </c>
      <c r="E83" s="20">
        <v>393149723</v>
      </c>
      <c r="F83" s="20"/>
      <c r="G83" s="20">
        <v>173607566</v>
      </c>
      <c r="H83" s="20">
        <v>5549513</v>
      </c>
      <c r="I83" s="20">
        <v>179157079</v>
      </c>
      <c r="J83" s="20">
        <v>1817850</v>
      </c>
      <c r="K83" s="20">
        <v>87059542</v>
      </c>
      <c r="L83" s="20">
        <v>8640471</v>
      </c>
      <c r="M83" s="20">
        <v>97517863</v>
      </c>
      <c r="N83" s="20"/>
      <c r="O83" s="20"/>
      <c r="P83" s="20"/>
      <c r="Q83" s="20"/>
      <c r="R83" s="20"/>
      <c r="S83" s="20"/>
      <c r="T83" s="20"/>
      <c r="U83" s="20"/>
      <c r="V83" s="20">
        <v>276674942</v>
      </c>
      <c r="W83" s="20">
        <v>194778195</v>
      </c>
      <c r="X83" s="20"/>
      <c r="Y83" s="19"/>
      <c r="Z83" s="22">
        <v>393149723</v>
      </c>
    </row>
    <row r="84" spans="1:26" ht="13.5" hidden="1">
      <c r="A84" s="39" t="s">
        <v>99</v>
      </c>
      <c r="B84" s="27"/>
      <c r="C84" s="27"/>
      <c r="D84" s="28">
        <v>321845959</v>
      </c>
      <c r="E84" s="29">
        <v>321845959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160126029</v>
      </c>
      <c r="X84" s="29"/>
      <c r="Y84" s="28"/>
      <c r="Z84" s="30">
        <v>321845959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6761346762</v>
      </c>
      <c r="C5" s="18">
        <v>0</v>
      </c>
      <c r="D5" s="58">
        <v>6980635978</v>
      </c>
      <c r="E5" s="59">
        <v>6980635978</v>
      </c>
      <c r="F5" s="59">
        <v>575471876</v>
      </c>
      <c r="G5" s="59">
        <v>606388753</v>
      </c>
      <c r="H5" s="59">
        <v>557859578</v>
      </c>
      <c r="I5" s="59">
        <v>1739720207</v>
      </c>
      <c r="J5" s="59">
        <v>609593721</v>
      </c>
      <c r="K5" s="59">
        <v>579209878</v>
      </c>
      <c r="L5" s="59">
        <v>445922033</v>
      </c>
      <c r="M5" s="59">
        <v>1634725632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3374445839</v>
      </c>
      <c r="W5" s="59">
        <v>3411847432</v>
      </c>
      <c r="X5" s="59">
        <v>-37401593</v>
      </c>
      <c r="Y5" s="60">
        <v>-1.1</v>
      </c>
      <c r="Z5" s="61">
        <v>6980635978</v>
      </c>
    </row>
    <row r="6" spans="1:26" ht="13.5">
      <c r="A6" s="57" t="s">
        <v>32</v>
      </c>
      <c r="B6" s="18">
        <v>16921045891</v>
      </c>
      <c r="C6" s="18">
        <v>0</v>
      </c>
      <c r="D6" s="58">
        <v>18788560336</v>
      </c>
      <c r="E6" s="59">
        <v>18788560336</v>
      </c>
      <c r="F6" s="59">
        <v>1611231217</v>
      </c>
      <c r="G6" s="59">
        <v>1674577872</v>
      </c>
      <c r="H6" s="59">
        <v>1424031659</v>
      </c>
      <c r="I6" s="59">
        <v>4709840748</v>
      </c>
      <c r="J6" s="59">
        <v>1473397233</v>
      </c>
      <c r="K6" s="59">
        <v>1585420146</v>
      </c>
      <c r="L6" s="59">
        <v>1370679348</v>
      </c>
      <c r="M6" s="59">
        <v>4429496727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9139337475</v>
      </c>
      <c r="W6" s="59">
        <v>9413419828</v>
      </c>
      <c r="X6" s="59">
        <v>-274082353</v>
      </c>
      <c r="Y6" s="60">
        <v>-2.91</v>
      </c>
      <c r="Z6" s="61">
        <v>18788560336</v>
      </c>
    </row>
    <row r="7" spans="1:26" ht="13.5">
      <c r="A7" s="57" t="s">
        <v>33</v>
      </c>
      <c r="B7" s="18">
        <v>210975787</v>
      </c>
      <c r="C7" s="18">
        <v>0</v>
      </c>
      <c r="D7" s="58">
        <v>133342208</v>
      </c>
      <c r="E7" s="59">
        <v>133342208</v>
      </c>
      <c r="F7" s="59">
        <v>10652267</v>
      </c>
      <c r="G7" s="59">
        <v>9823264</v>
      </c>
      <c r="H7" s="59">
        <v>16508776</v>
      </c>
      <c r="I7" s="59">
        <v>36984307</v>
      </c>
      <c r="J7" s="59">
        <v>6666569</v>
      </c>
      <c r="K7" s="59">
        <v>17658132</v>
      </c>
      <c r="L7" s="59">
        <v>40094090</v>
      </c>
      <c r="M7" s="59">
        <v>64418791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101403098</v>
      </c>
      <c r="W7" s="59">
        <v>66671106</v>
      </c>
      <c r="X7" s="59">
        <v>34731992</v>
      </c>
      <c r="Y7" s="60">
        <v>52.09</v>
      </c>
      <c r="Z7" s="61">
        <v>133342208</v>
      </c>
    </row>
    <row r="8" spans="1:26" ht="13.5">
      <c r="A8" s="57" t="s">
        <v>34</v>
      </c>
      <c r="B8" s="18">
        <v>4362302110</v>
      </c>
      <c r="C8" s="18">
        <v>0</v>
      </c>
      <c r="D8" s="58">
        <v>4440080940</v>
      </c>
      <c r="E8" s="59">
        <v>4440080940</v>
      </c>
      <c r="F8" s="59">
        <v>999217000</v>
      </c>
      <c r="G8" s="59">
        <v>568311391</v>
      </c>
      <c r="H8" s="59">
        <v>38734690</v>
      </c>
      <c r="I8" s="59">
        <v>1606263081</v>
      </c>
      <c r="J8" s="59">
        <v>49684126</v>
      </c>
      <c r="K8" s="59">
        <v>63957955</v>
      </c>
      <c r="L8" s="59">
        <v>1383544262</v>
      </c>
      <c r="M8" s="59">
        <v>1497186343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3103449424</v>
      </c>
      <c r="W8" s="59">
        <v>2875976391</v>
      </c>
      <c r="X8" s="59">
        <v>227473033</v>
      </c>
      <c r="Y8" s="60">
        <v>7.91</v>
      </c>
      <c r="Z8" s="61">
        <v>4440080940</v>
      </c>
    </row>
    <row r="9" spans="1:26" ht="13.5">
      <c r="A9" s="57" t="s">
        <v>35</v>
      </c>
      <c r="B9" s="18">
        <v>2045564891</v>
      </c>
      <c r="C9" s="18">
        <v>0</v>
      </c>
      <c r="D9" s="58">
        <v>2187587436</v>
      </c>
      <c r="E9" s="59">
        <v>2187587436</v>
      </c>
      <c r="F9" s="59">
        <v>115223310</v>
      </c>
      <c r="G9" s="59">
        <v>153542863</v>
      </c>
      <c r="H9" s="59">
        <v>165130655</v>
      </c>
      <c r="I9" s="59">
        <v>433896828</v>
      </c>
      <c r="J9" s="59">
        <v>169924073</v>
      </c>
      <c r="K9" s="59">
        <v>233252589</v>
      </c>
      <c r="L9" s="59">
        <v>178863652</v>
      </c>
      <c r="M9" s="59">
        <v>582040314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1015937142</v>
      </c>
      <c r="W9" s="59">
        <v>1109326392</v>
      </c>
      <c r="X9" s="59">
        <v>-93389250</v>
      </c>
      <c r="Y9" s="60">
        <v>-8.42</v>
      </c>
      <c r="Z9" s="61">
        <v>2187587436</v>
      </c>
    </row>
    <row r="10" spans="1:26" ht="25.5">
      <c r="A10" s="62" t="s">
        <v>86</v>
      </c>
      <c r="B10" s="63">
        <f>SUM(B5:B9)</f>
        <v>30301235441</v>
      </c>
      <c r="C10" s="63">
        <f>SUM(C5:C9)</f>
        <v>0</v>
      </c>
      <c r="D10" s="64">
        <f aca="true" t="shared" si="0" ref="D10:Z10">SUM(D5:D9)</f>
        <v>32530206898</v>
      </c>
      <c r="E10" s="65">
        <f t="shared" si="0"/>
        <v>32530206898</v>
      </c>
      <c r="F10" s="65">
        <f t="shared" si="0"/>
        <v>3311795670</v>
      </c>
      <c r="G10" s="65">
        <f t="shared" si="0"/>
        <v>3012644143</v>
      </c>
      <c r="H10" s="65">
        <f t="shared" si="0"/>
        <v>2202265358</v>
      </c>
      <c r="I10" s="65">
        <f t="shared" si="0"/>
        <v>8526705171</v>
      </c>
      <c r="J10" s="65">
        <f t="shared" si="0"/>
        <v>2309265722</v>
      </c>
      <c r="K10" s="65">
        <f t="shared" si="0"/>
        <v>2479498700</v>
      </c>
      <c r="L10" s="65">
        <f t="shared" si="0"/>
        <v>3419103385</v>
      </c>
      <c r="M10" s="65">
        <f t="shared" si="0"/>
        <v>8207867807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16734572978</v>
      </c>
      <c r="W10" s="65">
        <f t="shared" si="0"/>
        <v>16877241149</v>
      </c>
      <c r="X10" s="65">
        <f t="shared" si="0"/>
        <v>-142668171</v>
      </c>
      <c r="Y10" s="66">
        <f>+IF(W10&lt;&gt;0,(X10/W10)*100,0)</f>
        <v>-0.8453287462118967</v>
      </c>
      <c r="Z10" s="67">
        <f t="shared" si="0"/>
        <v>32530206898</v>
      </c>
    </row>
    <row r="11" spans="1:26" ht="13.5">
      <c r="A11" s="57" t="s">
        <v>36</v>
      </c>
      <c r="B11" s="18">
        <v>8161871662</v>
      </c>
      <c r="C11" s="18">
        <v>0</v>
      </c>
      <c r="D11" s="58">
        <v>9604146268</v>
      </c>
      <c r="E11" s="59">
        <v>9604146268</v>
      </c>
      <c r="F11" s="59">
        <v>698034172</v>
      </c>
      <c r="G11" s="59">
        <v>674392251</v>
      </c>
      <c r="H11" s="59">
        <v>705217337</v>
      </c>
      <c r="I11" s="59">
        <v>2077643760</v>
      </c>
      <c r="J11" s="59">
        <v>841997562</v>
      </c>
      <c r="K11" s="59">
        <v>727775076</v>
      </c>
      <c r="L11" s="59">
        <v>712000144</v>
      </c>
      <c r="M11" s="59">
        <v>2281772782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4359416542</v>
      </c>
      <c r="W11" s="59">
        <v>5032726255</v>
      </c>
      <c r="X11" s="59">
        <v>-673309713</v>
      </c>
      <c r="Y11" s="60">
        <v>-13.38</v>
      </c>
      <c r="Z11" s="61">
        <v>9604146268</v>
      </c>
    </row>
    <row r="12" spans="1:26" ht="13.5">
      <c r="A12" s="57" t="s">
        <v>37</v>
      </c>
      <c r="B12" s="18">
        <v>123785928</v>
      </c>
      <c r="C12" s="18">
        <v>0</v>
      </c>
      <c r="D12" s="58">
        <v>132797337</v>
      </c>
      <c r="E12" s="59">
        <v>132797337</v>
      </c>
      <c r="F12" s="59">
        <v>10212715</v>
      </c>
      <c r="G12" s="59">
        <v>10181852</v>
      </c>
      <c r="H12" s="59">
        <v>10116192</v>
      </c>
      <c r="I12" s="59">
        <v>30510759</v>
      </c>
      <c r="J12" s="59">
        <v>10135383</v>
      </c>
      <c r="K12" s="59">
        <v>10313781</v>
      </c>
      <c r="L12" s="59">
        <v>10228715</v>
      </c>
      <c r="M12" s="59">
        <v>30677879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61188638</v>
      </c>
      <c r="W12" s="59">
        <v>66398670</v>
      </c>
      <c r="X12" s="59">
        <v>-5210032</v>
      </c>
      <c r="Y12" s="60">
        <v>-7.85</v>
      </c>
      <c r="Z12" s="61">
        <v>132797337</v>
      </c>
    </row>
    <row r="13" spans="1:26" ht="13.5">
      <c r="A13" s="57" t="s">
        <v>87</v>
      </c>
      <c r="B13" s="18">
        <v>2043701125</v>
      </c>
      <c r="C13" s="18">
        <v>0</v>
      </c>
      <c r="D13" s="58">
        <v>1957156352</v>
      </c>
      <c r="E13" s="59">
        <v>1957156352</v>
      </c>
      <c r="F13" s="59">
        <v>115996822</v>
      </c>
      <c r="G13" s="59">
        <v>128649726</v>
      </c>
      <c r="H13" s="59">
        <v>122575316</v>
      </c>
      <c r="I13" s="59">
        <v>367221864</v>
      </c>
      <c r="J13" s="59">
        <v>122316244</v>
      </c>
      <c r="K13" s="59">
        <v>122322147</v>
      </c>
      <c r="L13" s="59">
        <v>122546397</v>
      </c>
      <c r="M13" s="59">
        <v>367184788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734406652</v>
      </c>
      <c r="W13" s="59">
        <v>978578168</v>
      </c>
      <c r="X13" s="59">
        <v>-244171516</v>
      </c>
      <c r="Y13" s="60">
        <v>-24.95</v>
      </c>
      <c r="Z13" s="61">
        <v>1957156352</v>
      </c>
    </row>
    <row r="14" spans="1:26" ht="13.5">
      <c r="A14" s="57" t="s">
        <v>38</v>
      </c>
      <c r="B14" s="18">
        <v>1686623348</v>
      </c>
      <c r="C14" s="18">
        <v>0</v>
      </c>
      <c r="D14" s="58">
        <v>1390948319</v>
      </c>
      <c r="E14" s="59">
        <v>1390948319</v>
      </c>
      <c r="F14" s="59">
        <v>40404705</v>
      </c>
      <c r="G14" s="59">
        <v>31582892</v>
      </c>
      <c r="H14" s="59">
        <v>34419028</v>
      </c>
      <c r="I14" s="59">
        <v>106406625</v>
      </c>
      <c r="J14" s="59">
        <v>190301178</v>
      </c>
      <c r="K14" s="59">
        <v>5343</v>
      </c>
      <c r="L14" s="59">
        <v>147807693</v>
      </c>
      <c r="M14" s="59">
        <v>338114214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444520839</v>
      </c>
      <c r="W14" s="59">
        <v>695474158</v>
      </c>
      <c r="X14" s="59">
        <v>-250953319</v>
      </c>
      <c r="Y14" s="60">
        <v>-36.08</v>
      </c>
      <c r="Z14" s="61">
        <v>1390948319</v>
      </c>
    </row>
    <row r="15" spans="1:26" ht="13.5">
      <c r="A15" s="57" t="s">
        <v>39</v>
      </c>
      <c r="B15" s="18">
        <v>10223645489</v>
      </c>
      <c r="C15" s="18">
        <v>0</v>
      </c>
      <c r="D15" s="58">
        <v>11489450205</v>
      </c>
      <c r="E15" s="59">
        <v>11489450205</v>
      </c>
      <c r="F15" s="59">
        <v>206556539</v>
      </c>
      <c r="G15" s="59">
        <v>2243133992</v>
      </c>
      <c r="H15" s="59">
        <v>1276296151</v>
      </c>
      <c r="I15" s="59">
        <v>3725986682</v>
      </c>
      <c r="J15" s="59">
        <v>851563012</v>
      </c>
      <c r="K15" s="59">
        <v>881709398</v>
      </c>
      <c r="L15" s="59">
        <v>847833768</v>
      </c>
      <c r="M15" s="59">
        <v>2581106178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6307092860</v>
      </c>
      <c r="W15" s="59">
        <v>6506993237</v>
      </c>
      <c r="X15" s="59">
        <v>-199900377</v>
      </c>
      <c r="Y15" s="60">
        <v>-3.07</v>
      </c>
      <c r="Z15" s="61">
        <v>11489450205</v>
      </c>
    </row>
    <row r="16" spans="1:26" ht="13.5">
      <c r="A16" s="68" t="s">
        <v>40</v>
      </c>
      <c r="B16" s="18">
        <v>44526013</v>
      </c>
      <c r="C16" s="18">
        <v>0</v>
      </c>
      <c r="D16" s="58">
        <v>52495121</v>
      </c>
      <c r="E16" s="59">
        <v>52495121</v>
      </c>
      <c r="F16" s="59">
        <v>1856969</v>
      </c>
      <c r="G16" s="59">
        <v>15457938</v>
      </c>
      <c r="H16" s="59">
        <v>3350710</v>
      </c>
      <c r="I16" s="59">
        <v>20665617</v>
      </c>
      <c r="J16" s="59">
        <v>15764661</v>
      </c>
      <c r="K16" s="59">
        <v>1866326</v>
      </c>
      <c r="L16" s="59">
        <v>2009561</v>
      </c>
      <c r="M16" s="59">
        <v>19640548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40306165</v>
      </c>
      <c r="W16" s="59">
        <v>26111094</v>
      </c>
      <c r="X16" s="59">
        <v>14195071</v>
      </c>
      <c r="Y16" s="60">
        <v>54.36</v>
      </c>
      <c r="Z16" s="61">
        <v>52495121</v>
      </c>
    </row>
    <row r="17" spans="1:26" ht="13.5">
      <c r="A17" s="57" t="s">
        <v>41</v>
      </c>
      <c r="B17" s="18">
        <v>7680950503</v>
      </c>
      <c r="C17" s="18">
        <v>0</v>
      </c>
      <c r="D17" s="58">
        <v>7789983202</v>
      </c>
      <c r="E17" s="59">
        <v>7789983202</v>
      </c>
      <c r="F17" s="59">
        <v>187708258</v>
      </c>
      <c r="G17" s="59">
        <v>693363358</v>
      </c>
      <c r="H17" s="59">
        <v>546971709</v>
      </c>
      <c r="I17" s="59">
        <v>1428043325</v>
      </c>
      <c r="J17" s="59">
        <v>649121181</v>
      </c>
      <c r="K17" s="59">
        <v>649817585</v>
      </c>
      <c r="L17" s="59">
        <v>625541241</v>
      </c>
      <c r="M17" s="59">
        <v>1924480007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3352523332</v>
      </c>
      <c r="W17" s="59">
        <v>4012428711</v>
      </c>
      <c r="X17" s="59">
        <v>-659905379</v>
      </c>
      <c r="Y17" s="60">
        <v>-16.45</v>
      </c>
      <c r="Z17" s="61">
        <v>7789983202</v>
      </c>
    </row>
    <row r="18" spans="1:26" ht="13.5">
      <c r="A18" s="69" t="s">
        <v>42</v>
      </c>
      <c r="B18" s="70">
        <f>SUM(B11:B17)</f>
        <v>29965104068</v>
      </c>
      <c r="C18" s="70">
        <f>SUM(C11:C17)</f>
        <v>0</v>
      </c>
      <c r="D18" s="71">
        <f aca="true" t="shared" si="1" ref="D18:Z18">SUM(D11:D17)</f>
        <v>32416976804</v>
      </c>
      <c r="E18" s="72">
        <f t="shared" si="1"/>
        <v>32416976804</v>
      </c>
      <c r="F18" s="72">
        <f t="shared" si="1"/>
        <v>1260770180</v>
      </c>
      <c r="G18" s="72">
        <f t="shared" si="1"/>
        <v>3796762009</v>
      </c>
      <c r="H18" s="72">
        <f t="shared" si="1"/>
        <v>2698946443</v>
      </c>
      <c r="I18" s="72">
        <f t="shared" si="1"/>
        <v>7756478632</v>
      </c>
      <c r="J18" s="72">
        <f t="shared" si="1"/>
        <v>2681199221</v>
      </c>
      <c r="K18" s="72">
        <f t="shared" si="1"/>
        <v>2393809656</v>
      </c>
      <c r="L18" s="72">
        <f t="shared" si="1"/>
        <v>2467967519</v>
      </c>
      <c r="M18" s="72">
        <f t="shared" si="1"/>
        <v>7542976396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15299455028</v>
      </c>
      <c r="W18" s="72">
        <f t="shared" si="1"/>
        <v>17318710293</v>
      </c>
      <c r="X18" s="72">
        <f t="shared" si="1"/>
        <v>-2019255265</v>
      </c>
      <c r="Y18" s="66">
        <f>+IF(W18&lt;&gt;0,(X18/W18)*100,0)</f>
        <v>-11.659385894434397</v>
      </c>
      <c r="Z18" s="73">
        <f t="shared" si="1"/>
        <v>32416976804</v>
      </c>
    </row>
    <row r="19" spans="1:26" ht="13.5">
      <c r="A19" s="69" t="s">
        <v>43</v>
      </c>
      <c r="B19" s="74">
        <f>+B10-B18</f>
        <v>336131373</v>
      </c>
      <c r="C19" s="74">
        <f>+C10-C18</f>
        <v>0</v>
      </c>
      <c r="D19" s="75">
        <f aca="true" t="shared" si="2" ref="D19:Z19">+D10-D18</f>
        <v>113230094</v>
      </c>
      <c r="E19" s="76">
        <f t="shared" si="2"/>
        <v>113230094</v>
      </c>
      <c r="F19" s="76">
        <f t="shared" si="2"/>
        <v>2051025490</v>
      </c>
      <c r="G19" s="76">
        <f t="shared" si="2"/>
        <v>-784117866</v>
      </c>
      <c r="H19" s="76">
        <f t="shared" si="2"/>
        <v>-496681085</v>
      </c>
      <c r="I19" s="76">
        <f t="shared" si="2"/>
        <v>770226539</v>
      </c>
      <c r="J19" s="76">
        <f t="shared" si="2"/>
        <v>-371933499</v>
      </c>
      <c r="K19" s="76">
        <f t="shared" si="2"/>
        <v>85689044</v>
      </c>
      <c r="L19" s="76">
        <f t="shared" si="2"/>
        <v>951135866</v>
      </c>
      <c r="M19" s="76">
        <f t="shared" si="2"/>
        <v>664891411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1435117950</v>
      </c>
      <c r="W19" s="76">
        <f>IF(E10=E18,0,W10-W18)</f>
        <v>-441469144</v>
      </c>
      <c r="X19" s="76">
        <f t="shared" si="2"/>
        <v>1876587094</v>
      </c>
      <c r="Y19" s="77">
        <f>+IF(W19&lt;&gt;0,(X19/W19)*100,0)</f>
        <v>-425.0777476760641</v>
      </c>
      <c r="Z19" s="78">
        <f t="shared" si="2"/>
        <v>113230094</v>
      </c>
    </row>
    <row r="20" spans="1:26" ht="13.5">
      <c r="A20" s="57" t="s">
        <v>44</v>
      </c>
      <c r="B20" s="18">
        <v>2105266158</v>
      </c>
      <c r="C20" s="18">
        <v>0</v>
      </c>
      <c r="D20" s="58">
        <v>2206735060</v>
      </c>
      <c r="E20" s="59">
        <v>2206735060</v>
      </c>
      <c r="F20" s="59">
        <v>90931457</v>
      </c>
      <c r="G20" s="59">
        <v>-69281346</v>
      </c>
      <c r="H20" s="59">
        <v>63990741</v>
      </c>
      <c r="I20" s="59">
        <v>85640852</v>
      </c>
      <c r="J20" s="59">
        <v>189433859</v>
      </c>
      <c r="K20" s="59">
        <v>87271263</v>
      </c>
      <c r="L20" s="59">
        <v>246312490</v>
      </c>
      <c r="M20" s="59">
        <v>523017612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608658464</v>
      </c>
      <c r="W20" s="59">
        <v>1083793144</v>
      </c>
      <c r="X20" s="59">
        <v>-475134680</v>
      </c>
      <c r="Y20" s="60">
        <v>-43.84</v>
      </c>
      <c r="Z20" s="61">
        <v>2206735060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4000000</v>
      </c>
      <c r="X21" s="81">
        <v>-4000000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2441397531</v>
      </c>
      <c r="C22" s="85">
        <f>SUM(C19:C21)</f>
        <v>0</v>
      </c>
      <c r="D22" s="86">
        <f aca="true" t="shared" si="3" ref="D22:Z22">SUM(D19:D21)</f>
        <v>2319965154</v>
      </c>
      <c r="E22" s="87">
        <f t="shared" si="3"/>
        <v>2319965154</v>
      </c>
      <c r="F22" s="87">
        <f t="shared" si="3"/>
        <v>2141956947</v>
      </c>
      <c r="G22" s="87">
        <f t="shared" si="3"/>
        <v>-853399212</v>
      </c>
      <c r="H22" s="87">
        <f t="shared" si="3"/>
        <v>-432690344</v>
      </c>
      <c r="I22" s="87">
        <f t="shared" si="3"/>
        <v>855867391</v>
      </c>
      <c r="J22" s="87">
        <f t="shared" si="3"/>
        <v>-182499640</v>
      </c>
      <c r="K22" s="87">
        <f t="shared" si="3"/>
        <v>172960307</v>
      </c>
      <c r="L22" s="87">
        <f t="shared" si="3"/>
        <v>1197448356</v>
      </c>
      <c r="M22" s="87">
        <f t="shared" si="3"/>
        <v>1187909023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2043776414</v>
      </c>
      <c r="W22" s="87">
        <f t="shared" si="3"/>
        <v>646324000</v>
      </c>
      <c r="X22" s="87">
        <f t="shared" si="3"/>
        <v>1397452414</v>
      </c>
      <c r="Y22" s="88">
        <f>+IF(W22&lt;&gt;0,(X22/W22)*100,0)</f>
        <v>216.21546066678633</v>
      </c>
      <c r="Z22" s="89">
        <f t="shared" si="3"/>
        <v>2319965154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2441397531</v>
      </c>
      <c r="C24" s="74">
        <f>SUM(C22:C23)</f>
        <v>0</v>
      </c>
      <c r="D24" s="75">
        <f aca="true" t="shared" si="4" ref="D24:Z24">SUM(D22:D23)</f>
        <v>2319965154</v>
      </c>
      <c r="E24" s="76">
        <f t="shared" si="4"/>
        <v>2319965154</v>
      </c>
      <c r="F24" s="76">
        <f t="shared" si="4"/>
        <v>2141956947</v>
      </c>
      <c r="G24" s="76">
        <f t="shared" si="4"/>
        <v>-853399212</v>
      </c>
      <c r="H24" s="76">
        <f t="shared" si="4"/>
        <v>-432690344</v>
      </c>
      <c r="I24" s="76">
        <f t="shared" si="4"/>
        <v>855867391</v>
      </c>
      <c r="J24" s="76">
        <f t="shared" si="4"/>
        <v>-182499640</v>
      </c>
      <c r="K24" s="76">
        <f t="shared" si="4"/>
        <v>172960307</v>
      </c>
      <c r="L24" s="76">
        <f t="shared" si="4"/>
        <v>1197448356</v>
      </c>
      <c r="M24" s="76">
        <f t="shared" si="4"/>
        <v>1187909023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2043776414</v>
      </c>
      <c r="W24" s="76">
        <f t="shared" si="4"/>
        <v>646324000</v>
      </c>
      <c r="X24" s="76">
        <f t="shared" si="4"/>
        <v>1397452414</v>
      </c>
      <c r="Y24" s="77">
        <f>+IF(W24&lt;&gt;0,(X24/W24)*100,0)</f>
        <v>216.21546066678633</v>
      </c>
      <c r="Z24" s="78">
        <f t="shared" si="4"/>
        <v>2319965154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3047155991</v>
      </c>
      <c r="C27" s="21">
        <v>0</v>
      </c>
      <c r="D27" s="98">
        <v>4023015060</v>
      </c>
      <c r="E27" s="99">
        <v>4023015060</v>
      </c>
      <c r="F27" s="99">
        <v>93494551</v>
      </c>
      <c r="G27" s="99">
        <v>-65248596</v>
      </c>
      <c r="H27" s="99">
        <v>107450265</v>
      </c>
      <c r="I27" s="99">
        <v>135696220</v>
      </c>
      <c r="J27" s="99">
        <v>275464495</v>
      </c>
      <c r="K27" s="99">
        <v>233318295</v>
      </c>
      <c r="L27" s="99">
        <v>248481549</v>
      </c>
      <c r="M27" s="99">
        <v>757264339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892960559</v>
      </c>
      <c r="W27" s="99">
        <v>2011507530</v>
      </c>
      <c r="X27" s="99">
        <v>-1118546971</v>
      </c>
      <c r="Y27" s="100">
        <v>-55.61</v>
      </c>
      <c r="Z27" s="101">
        <v>4023015060</v>
      </c>
    </row>
    <row r="28" spans="1:26" ht="13.5">
      <c r="A28" s="102" t="s">
        <v>44</v>
      </c>
      <c r="B28" s="18">
        <v>2104325629</v>
      </c>
      <c r="C28" s="18">
        <v>0</v>
      </c>
      <c r="D28" s="58">
        <v>2202697060</v>
      </c>
      <c r="E28" s="59">
        <v>2202697060</v>
      </c>
      <c r="F28" s="59">
        <v>82073147</v>
      </c>
      <c r="G28" s="59">
        <v>-61675450</v>
      </c>
      <c r="H28" s="59">
        <v>75543623</v>
      </c>
      <c r="I28" s="59">
        <v>95941320</v>
      </c>
      <c r="J28" s="59">
        <v>197709881</v>
      </c>
      <c r="K28" s="59">
        <v>157101870</v>
      </c>
      <c r="L28" s="59">
        <v>192348845</v>
      </c>
      <c r="M28" s="59">
        <v>547160596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643101916</v>
      </c>
      <c r="W28" s="59">
        <v>1101348530</v>
      </c>
      <c r="X28" s="59">
        <v>-458246614</v>
      </c>
      <c r="Y28" s="60">
        <v>-41.61</v>
      </c>
      <c r="Z28" s="61">
        <v>2202697060</v>
      </c>
    </row>
    <row r="29" spans="1:26" ht="13.5">
      <c r="A29" s="57" t="s">
        <v>91</v>
      </c>
      <c r="B29" s="18">
        <v>62097461</v>
      </c>
      <c r="C29" s="18">
        <v>0</v>
      </c>
      <c r="D29" s="58">
        <v>158000000</v>
      </c>
      <c r="E29" s="59">
        <v>158000000</v>
      </c>
      <c r="F29" s="59">
        <v>0</v>
      </c>
      <c r="G29" s="59">
        <v>2013526</v>
      </c>
      <c r="H29" s="59">
        <v>965515</v>
      </c>
      <c r="I29" s="59">
        <v>2979041</v>
      </c>
      <c r="J29" s="59">
        <v>13528158</v>
      </c>
      <c r="K29" s="59">
        <v>9997163</v>
      </c>
      <c r="L29" s="59">
        <v>12785947</v>
      </c>
      <c r="M29" s="59">
        <v>36311268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39290309</v>
      </c>
      <c r="W29" s="59">
        <v>79000000</v>
      </c>
      <c r="X29" s="59">
        <v>-39709691</v>
      </c>
      <c r="Y29" s="60">
        <v>-50.27</v>
      </c>
      <c r="Z29" s="61">
        <v>158000000</v>
      </c>
    </row>
    <row r="30" spans="1:26" ht="13.5">
      <c r="A30" s="57" t="s">
        <v>48</v>
      </c>
      <c r="B30" s="18">
        <v>700248492</v>
      </c>
      <c r="C30" s="18">
        <v>0</v>
      </c>
      <c r="D30" s="58">
        <v>1500000000</v>
      </c>
      <c r="E30" s="59">
        <v>1500000000</v>
      </c>
      <c r="F30" s="59">
        <v>11393628</v>
      </c>
      <c r="G30" s="59">
        <v>-5586672</v>
      </c>
      <c r="H30" s="59">
        <v>26047523</v>
      </c>
      <c r="I30" s="59">
        <v>31854479</v>
      </c>
      <c r="J30" s="59">
        <v>46383128</v>
      </c>
      <c r="K30" s="59">
        <v>58017330</v>
      </c>
      <c r="L30" s="59">
        <v>41959073</v>
      </c>
      <c r="M30" s="59">
        <v>146359531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178214010</v>
      </c>
      <c r="W30" s="59">
        <v>750000000</v>
      </c>
      <c r="X30" s="59">
        <v>-571785990</v>
      </c>
      <c r="Y30" s="60">
        <v>-76.24</v>
      </c>
      <c r="Z30" s="61">
        <v>1500000000</v>
      </c>
    </row>
    <row r="31" spans="1:26" ht="13.5">
      <c r="A31" s="57" t="s">
        <v>49</v>
      </c>
      <c r="B31" s="18">
        <v>180484413</v>
      </c>
      <c r="C31" s="18">
        <v>0</v>
      </c>
      <c r="D31" s="58">
        <v>162318000</v>
      </c>
      <c r="E31" s="59">
        <v>162318000</v>
      </c>
      <c r="F31" s="59">
        <v>27776</v>
      </c>
      <c r="G31" s="59">
        <v>0</v>
      </c>
      <c r="H31" s="59">
        <v>4893604</v>
      </c>
      <c r="I31" s="59">
        <v>4921380</v>
      </c>
      <c r="J31" s="59">
        <v>17843329</v>
      </c>
      <c r="K31" s="59">
        <v>8201933</v>
      </c>
      <c r="L31" s="59">
        <v>1387684</v>
      </c>
      <c r="M31" s="59">
        <v>27432946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32354326</v>
      </c>
      <c r="W31" s="59">
        <v>81159000</v>
      </c>
      <c r="X31" s="59">
        <v>-48804674</v>
      </c>
      <c r="Y31" s="60">
        <v>-60.13</v>
      </c>
      <c r="Z31" s="61">
        <v>162318000</v>
      </c>
    </row>
    <row r="32" spans="1:26" ht="13.5">
      <c r="A32" s="69" t="s">
        <v>50</v>
      </c>
      <c r="B32" s="21">
        <f>SUM(B28:B31)</f>
        <v>3047155995</v>
      </c>
      <c r="C32" s="21">
        <f>SUM(C28:C31)</f>
        <v>0</v>
      </c>
      <c r="D32" s="98">
        <f aca="true" t="shared" si="5" ref="D32:Z32">SUM(D28:D31)</f>
        <v>4023015060</v>
      </c>
      <c r="E32" s="99">
        <f t="shared" si="5"/>
        <v>4023015060</v>
      </c>
      <c r="F32" s="99">
        <f t="shared" si="5"/>
        <v>93494551</v>
      </c>
      <c r="G32" s="99">
        <f t="shared" si="5"/>
        <v>-65248596</v>
      </c>
      <c r="H32" s="99">
        <f t="shared" si="5"/>
        <v>107450265</v>
      </c>
      <c r="I32" s="99">
        <f t="shared" si="5"/>
        <v>135696220</v>
      </c>
      <c r="J32" s="99">
        <f t="shared" si="5"/>
        <v>275464496</v>
      </c>
      <c r="K32" s="99">
        <f t="shared" si="5"/>
        <v>233318296</v>
      </c>
      <c r="L32" s="99">
        <f t="shared" si="5"/>
        <v>248481549</v>
      </c>
      <c r="M32" s="99">
        <f t="shared" si="5"/>
        <v>757264341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892960561</v>
      </c>
      <c r="W32" s="99">
        <f t="shared" si="5"/>
        <v>2011507530</v>
      </c>
      <c r="X32" s="99">
        <f t="shared" si="5"/>
        <v>-1118546969</v>
      </c>
      <c r="Y32" s="100">
        <f>+IF(W32&lt;&gt;0,(X32/W32)*100,0)</f>
        <v>-55.60739655794378</v>
      </c>
      <c r="Z32" s="101">
        <f t="shared" si="5"/>
        <v>4023015060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9687946699</v>
      </c>
      <c r="C35" s="18">
        <v>0</v>
      </c>
      <c r="D35" s="58">
        <v>11231612290</v>
      </c>
      <c r="E35" s="59">
        <v>11231612290</v>
      </c>
      <c r="F35" s="59">
        <v>10788336605</v>
      </c>
      <c r="G35" s="59">
        <v>11690779628</v>
      </c>
      <c r="H35" s="59">
        <v>11220958096</v>
      </c>
      <c r="I35" s="59">
        <v>11220958096</v>
      </c>
      <c r="J35" s="59">
        <v>11219562303</v>
      </c>
      <c r="K35" s="59">
        <v>9027685013</v>
      </c>
      <c r="L35" s="59">
        <v>9858040487</v>
      </c>
      <c r="M35" s="59">
        <v>9858040487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9858040487</v>
      </c>
      <c r="W35" s="59">
        <v>5615806145</v>
      </c>
      <c r="X35" s="59">
        <v>4242234342</v>
      </c>
      <c r="Y35" s="60">
        <v>75.54</v>
      </c>
      <c r="Z35" s="61">
        <v>11231612290</v>
      </c>
    </row>
    <row r="36" spans="1:26" ht="13.5">
      <c r="A36" s="57" t="s">
        <v>53</v>
      </c>
      <c r="B36" s="18">
        <v>41864065229</v>
      </c>
      <c r="C36" s="18">
        <v>0</v>
      </c>
      <c r="D36" s="58">
        <v>42830192405</v>
      </c>
      <c r="E36" s="59">
        <v>42830192405</v>
      </c>
      <c r="F36" s="59">
        <v>40864399513</v>
      </c>
      <c r="G36" s="59">
        <v>41459270630</v>
      </c>
      <c r="H36" s="59">
        <v>41437984319</v>
      </c>
      <c r="I36" s="59">
        <v>41437984319</v>
      </c>
      <c r="J36" s="59">
        <v>41521884326</v>
      </c>
      <c r="K36" s="59">
        <v>41751969918</v>
      </c>
      <c r="L36" s="59">
        <v>41865869195</v>
      </c>
      <c r="M36" s="59">
        <v>41865869195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41865869195</v>
      </c>
      <c r="W36" s="59">
        <v>21415096203</v>
      </c>
      <c r="X36" s="59">
        <v>20450772992</v>
      </c>
      <c r="Y36" s="60">
        <v>95.5</v>
      </c>
      <c r="Z36" s="61">
        <v>42830192405</v>
      </c>
    </row>
    <row r="37" spans="1:26" ht="13.5">
      <c r="A37" s="57" t="s">
        <v>54</v>
      </c>
      <c r="B37" s="18">
        <v>11823979297</v>
      </c>
      <c r="C37" s="18">
        <v>0</v>
      </c>
      <c r="D37" s="58">
        <v>11246590836</v>
      </c>
      <c r="E37" s="59">
        <v>11246590836</v>
      </c>
      <c r="F37" s="59">
        <v>7917063229</v>
      </c>
      <c r="G37" s="59">
        <v>9993172067</v>
      </c>
      <c r="H37" s="59">
        <v>9986170942</v>
      </c>
      <c r="I37" s="59">
        <v>9986170942</v>
      </c>
      <c r="J37" s="59">
        <v>10292644463</v>
      </c>
      <c r="K37" s="59">
        <v>10575099897</v>
      </c>
      <c r="L37" s="59">
        <v>10545152090</v>
      </c>
      <c r="M37" s="59">
        <v>10545152090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10545152090</v>
      </c>
      <c r="W37" s="59">
        <v>5623295418</v>
      </c>
      <c r="X37" s="59">
        <v>4921856672</v>
      </c>
      <c r="Y37" s="60">
        <v>87.53</v>
      </c>
      <c r="Z37" s="61">
        <v>11246590836</v>
      </c>
    </row>
    <row r="38" spans="1:26" ht="13.5">
      <c r="A38" s="57" t="s">
        <v>55</v>
      </c>
      <c r="B38" s="18">
        <v>14611071482</v>
      </c>
      <c r="C38" s="18">
        <v>0</v>
      </c>
      <c r="D38" s="58">
        <v>14990202933</v>
      </c>
      <c r="E38" s="59">
        <v>14990202933</v>
      </c>
      <c r="F38" s="59">
        <v>15006938634</v>
      </c>
      <c r="G38" s="59">
        <v>14411223606</v>
      </c>
      <c r="H38" s="59">
        <v>14361180353</v>
      </c>
      <c r="I38" s="59">
        <v>14361180353</v>
      </c>
      <c r="J38" s="59">
        <v>14327534924</v>
      </c>
      <c r="K38" s="59">
        <v>14403498285</v>
      </c>
      <c r="L38" s="59">
        <v>14182239192</v>
      </c>
      <c r="M38" s="59">
        <v>14182239192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14182239192</v>
      </c>
      <c r="W38" s="59">
        <v>7495101467</v>
      </c>
      <c r="X38" s="59">
        <v>6687137725</v>
      </c>
      <c r="Y38" s="60">
        <v>89.22</v>
      </c>
      <c r="Z38" s="61">
        <v>14990202933</v>
      </c>
    </row>
    <row r="39" spans="1:26" ht="13.5">
      <c r="A39" s="57" t="s">
        <v>56</v>
      </c>
      <c r="B39" s="18">
        <v>25116961149</v>
      </c>
      <c r="C39" s="18">
        <v>0</v>
      </c>
      <c r="D39" s="58">
        <v>27825010926</v>
      </c>
      <c r="E39" s="59">
        <v>27825010926</v>
      </c>
      <c r="F39" s="59">
        <v>28728734255</v>
      </c>
      <c r="G39" s="59">
        <v>28745654585</v>
      </c>
      <c r="H39" s="59">
        <v>28311591120</v>
      </c>
      <c r="I39" s="59">
        <v>28311591120</v>
      </c>
      <c r="J39" s="59">
        <v>28121267242</v>
      </c>
      <c r="K39" s="59">
        <v>25801056748</v>
      </c>
      <c r="L39" s="59">
        <v>26996518401</v>
      </c>
      <c r="M39" s="59">
        <v>26996518401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26996518401</v>
      </c>
      <c r="W39" s="59">
        <v>13912505463</v>
      </c>
      <c r="X39" s="59">
        <v>13084012938</v>
      </c>
      <c r="Y39" s="60">
        <v>94.04</v>
      </c>
      <c r="Z39" s="61">
        <v>27825010926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5707364091</v>
      </c>
      <c r="C42" s="18">
        <v>0</v>
      </c>
      <c r="D42" s="58">
        <v>4161591335</v>
      </c>
      <c r="E42" s="59">
        <v>4161591335</v>
      </c>
      <c r="F42" s="59">
        <v>1855005491</v>
      </c>
      <c r="G42" s="59">
        <v>-2032898014</v>
      </c>
      <c r="H42" s="59">
        <v>244413022</v>
      </c>
      <c r="I42" s="59">
        <v>66520499</v>
      </c>
      <c r="J42" s="59">
        <v>567235414</v>
      </c>
      <c r="K42" s="59">
        <v>259150287</v>
      </c>
      <c r="L42" s="59">
        <v>1549928144</v>
      </c>
      <c r="M42" s="59">
        <v>2376313845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2442834344</v>
      </c>
      <c r="W42" s="59">
        <v>1804463327</v>
      </c>
      <c r="X42" s="59">
        <v>638371017</v>
      </c>
      <c r="Y42" s="60">
        <v>35.38</v>
      </c>
      <c r="Z42" s="61">
        <v>4161591335</v>
      </c>
    </row>
    <row r="43" spans="1:26" ht="13.5">
      <c r="A43" s="57" t="s">
        <v>59</v>
      </c>
      <c r="B43" s="18">
        <v>-3412680101</v>
      </c>
      <c r="C43" s="18">
        <v>0</v>
      </c>
      <c r="D43" s="58">
        <v>-3961250692</v>
      </c>
      <c r="E43" s="59">
        <v>-3961250692</v>
      </c>
      <c r="F43" s="59">
        <v>-92957165</v>
      </c>
      <c r="G43" s="59">
        <v>-22429605</v>
      </c>
      <c r="H43" s="59">
        <v>-99420144</v>
      </c>
      <c r="I43" s="59">
        <v>-214806914</v>
      </c>
      <c r="J43" s="59">
        <v>-242130042</v>
      </c>
      <c r="K43" s="59">
        <v>-419942622</v>
      </c>
      <c r="L43" s="59">
        <v>-552292797</v>
      </c>
      <c r="M43" s="59">
        <v>-1214365461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-1429172375</v>
      </c>
      <c r="W43" s="59">
        <v>-1958256655</v>
      </c>
      <c r="X43" s="59">
        <v>529084280</v>
      </c>
      <c r="Y43" s="60">
        <v>-27.02</v>
      </c>
      <c r="Z43" s="61">
        <v>-3961250692</v>
      </c>
    </row>
    <row r="44" spans="1:26" ht="13.5">
      <c r="A44" s="57" t="s">
        <v>60</v>
      </c>
      <c r="B44" s="18">
        <v>-983532934</v>
      </c>
      <c r="C44" s="18">
        <v>0</v>
      </c>
      <c r="D44" s="58">
        <v>445617475</v>
      </c>
      <c r="E44" s="59">
        <v>445617475</v>
      </c>
      <c r="F44" s="59">
        <v>-65972437</v>
      </c>
      <c r="G44" s="59">
        <v>-48674262</v>
      </c>
      <c r="H44" s="59">
        <v>-50043253</v>
      </c>
      <c r="I44" s="59">
        <v>-164689952</v>
      </c>
      <c r="J44" s="59">
        <v>-26015269</v>
      </c>
      <c r="K44" s="59">
        <v>0</v>
      </c>
      <c r="L44" s="59">
        <v>-229142115</v>
      </c>
      <c r="M44" s="59">
        <v>-255157384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-419847336</v>
      </c>
      <c r="W44" s="59">
        <v>210818811</v>
      </c>
      <c r="X44" s="59">
        <v>-630666147</v>
      </c>
      <c r="Y44" s="60">
        <v>-299.15</v>
      </c>
      <c r="Z44" s="61">
        <v>445617475</v>
      </c>
    </row>
    <row r="45" spans="1:26" ht="13.5">
      <c r="A45" s="69" t="s">
        <v>61</v>
      </c>
      <c r="B45" s="21">
        <v>2392712762</v>
      </c>
      <c r="C45" s="21">
        <v>0</v>
      </c>
      <c r="D45" s="98">
        <v>2978764470</v>
      </c>
      <c r="E45" s="99">
        <v>2978764470</v>
      </c>
      <c r="F45" s="99">
        <v>4028882240</v>
      </c>
      <c r="G45" s="99">
        <v>1924880359</v>
      </c>
      <c r="H45" s="99">
        <v>2019829984</v>
      </c>
      <c r="I45" s="99">
        <v>2019829984</v>
      </c>
      <c r="J45" s="99">
        <v>2318920087</v>
      </c>
      <c r="K45" s="99">
        <v>2158127752</v>
      </c>
      <c r="L45" s="99">
        <v>2926620984</v>
      </c>
      <c r="M45" s="99">
        <v>2926620984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2926620984</v>
      </c>
      <c r="W45" s="99">
        <v>2389831835</v>
      </c>
      <c r="X45" s="99">
        <v>536789149</v>
      </c>
      <c r="Y45" s="100">
        <v>22.46</v>
      </c>
      <c r="Z45" s="101">
        <v>2978764470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1738735995</v>
      </c>
      <c r="C49" s="51">
        <v>0</v>
      </c>
      <c r="D49" s="128">
        <v>442526990</v>
      </c>
      <c r="E49" s="53">
        <v>234807627</v>
      </c>
      <c r="F49" s="53">
        <v>0</v>
      </c>
      <c r="G49" s="53">
        <v>0</v>
      </c>
      <c r="H49" s="53">
        <v>0</v>
      </c>
      <c r="I49" s="53">
        <v>369119109</v>
      </c>
      <c r="J49" s="53">
        <v>0</v>
      </c>
      <c r="K49" s="53">
        <v>0</v>
      </c>
      <c r="L49" s="53">
        <v>0</v>
      </c>
      <c r="M49" s="53">
        <v>457817978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505702327</v>
      </c>
      <c r="W49" s="53">
        <v>1377339520</v>
      </c>
      <c r="X49" s="53">
        <v>7823531388</v>
      </c>
      <c r="Y49" s="53">
        <v>12949580934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5060085527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5060085527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91.65302371607692</v>
      </c>
      <c r="C58" s="5">
        <f>IF(C67=0,0,+(C76/C67)*100)</f>
        <v>0</v>
      </c>
      <c r="D58" s="6">
        <f aca="true" t="shared" si="6" ref="D58:Z58">IF(D67=0,0,+(D76/D67)*100)</f>
        <v>92.93447341480193</v>
      </c>
      <c r="E58" s="7">
        <f t="shared" si="6"/>
        <v>92.93447341480193</v>
      </c>
      <c r="F58" s="7">
        <f t="shared" si="6"/>
        <v>124.76586088680057</v>
      </c>
      <c r="G58" s="7">
        <f t="shared" si="6"/>
        <v>98.66876408690912</v>
      </c>
      <c r="H58" s="7">
        <f t="shared" si="6"/>
        <v>172.797226182557</v>
      </c>
      <c r="I58" s="7">
        <f t="shared" si="6"/>
        <v>130.39682252355132</v>
      </c>
      <c r="J58" s="7">
        <f t="shared" si="6"/>
        <v>101.4527071061556</v>
      </c>
      <c r="K58" s="7">
        <f t="shared" si="6"/>
        <v>101.57637744182362</v>
      </c>
      <c r="L58" s="7">
        <f t="shared" si="6"/>
        <v>101.33566003507977</v>
      </c>
      <c r="M58" s="7">
        <f t="shared" si="6"/>
        <v>101.46145762888688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116.36004950553178</v>
      </c>
      <c r="W58" s="7">
        <f t="shared" si="6"/>
        <v>92.93319933579515</v>
      </c>
      <c r="X58" s="7">
        <f t="shared" si="6"/>
        <v>0</v>
      </c>
      <c r="Y58" s="7">
        <f t="shared" si="6"/>
        <v>0</v>
      </c>
      <c r="Z58" s="8">
        <f t="shared" si="6"/>
        <v>92.93447341480193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92.99999999226432</v>
      </c>
      <c r="E59" s="10">
        <f t="shared" si="7"/>
        <v>92.99999999226432</v>
      </c>
      <c r="F59" s="10">
        <f t="shared" si="7"/>
        <v>100.00595789324029</v>
      </c>
      <c r="G59" s="10">
        <f t="shared" si="7"/>
        <v>100.0134164757505</v>
      </c>
      <c r="H59" s="10">
        <f t="shared" si="7"/>
        <v>100.6168376659117</v>
      </c>
      <c r="I59" s="10">
        <f t="shared" si="7"/>
        <v>100.20444264460968</v>
      </c>
      <c r="J59" s="10">
        <f t="shared" si="7"/>
        <v>100.38421819636821</v>
      </c>
      <c r="K59" s="10">
        <f t="shared" si="7"/>
        <v>100.42788151482458</v>
      </c>
      <c r="L59" s="10">
        <f t="shared" si="7"/>
        <v>100.55860280848692</v>
      </c>
      <c r="M59" s="10">
        <f t="shared" si="7"/>
        <v>100.44725762273971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100.32207258668645</v>
      </c>
      <c r="W59" s="10">
        <f t="shared" si="7"/>
        <v>92.99999994841505</v>
      </c>
      <c r="X59" s="10">
        <f t="shared" si="7"/>
        <v>0</v>
      </c>
      <c r="Y59" s="10">
        <f t="shared" si="7"/>
        <v>0</v>
      </c>
      <c r="Z59" s="11">
        <f t="shared" si="7"/>
        <v>92.99999999226432</v>
      </c>
    </row>
    <row r="60" spans="1:26" ht="13.5">
      <c r="A60" s="37" t="s">
        <v>32</v>
      </c>
      <c r="B60" s="12">
        <f t="shared" si="7"/>
        <v>92.28226875919889</v>
      </c>
      <c r="C60" s="12">
        <f t="shared" si="7"/>
        <v>0</v>
      </c>
      <c r="D60" s="3">
        <f t="shared" si="7"/>
        <v>95.75625221549173</v>
      </c>
      <c r="E60" s="13">
        <f t="shared" si="7"/>
        <v>95.75625221549173</v>
      </c>
      <c r="F60" s="13">
        <f t="shared" si="7"/>
        <v>140.05151471689737</v>
      </c>
      <c r="G60" s="13">
        <f t="shared" si="7"/>
        <v>101.90101132543808</v>
      </c>
      <c r="H60" s="13">
        <f t="shared" si="7"/>
        <v>204.848578299761</v>
      </c>
      <c r="I60" s="13">
        <f t="shared" si="7"/>
        <v>146.07869964438976</v>
      </c>
      <c r="J60" s="13">
        <f t="shared" si="7"/>
        <v>101.94385501469174</v>
      </c>
      <c r="K60" s="13">
        <f t="shared" si="7"/>
        <v>102.07434029919284</v>
      </c>
      <c r="L60" s="13">
        <f t="shared" si="7"/>
        <v>101.6704530518687</v>
      </c>
      <c r="M60" s="13">
        <f t="shared" si="7"/>
        <v>101.90595625650633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124.66981494191951</v>
      </c>
      <c r="W60" s="13">
        <f t="shared" si="7"/>
        <v>95.79242684128589</v>
      </c>
      <c r="X60" s="13">
        <f t="shared" si="7"/>
        <v>0</v>
      </c>
      <c r="Y60" s="13">
        <f t="shared" si="7"/>
        <v>0</v>
      </c>
      <c r="Z60" s="14">
        <f t="shared" si="7"/>
        <v>95.75625221549173</v>
      </c>
    </row>
    <row r="61" spans="1:26" ht="13.5">
      <c r="A61" s="38" t="s">
        <v>94</v>
      </c>
      <c r="B61" s="12">
        <f t="shared" si="7"/>
        <v>93.51636845760613</v>
      </c>
      <c r="C61" s="12">
        <f t="shared" si="7"/>
        <v>0</v>
      </c>
      <c r="D61" s="3">
        <f t="shared" si="7"/>
        <v>97.48287240005327</v>
      </c>
      <c r="E61" s="13">
        <f t="shared" si="7"/>
        <v>97.48287240005327</v>
      </c>
      <c r="F61" s="13">
        <f t="shared" si="7"/>
        <v>156.23592545246763</v>
      </c>
      <c r="G61" s="13">
        <f t="shared" si="7"/>
        <v>101.64920515555099</v>
      </c>
      <c r="H61" s="13">
        <f t="shared" si="7"/>
        <v>166.02719876281256</v>
      </c>
      <c r="I61" s="13">
        <f t="shared" si="7"/>
        <v>139.3832878228383</v>
      </c>
      <c r="J61" s="13">
        <f t="shared" si="7"/>
        <v>101.74832029568923</v>
      </c>
      <c r="K61" s="13">
        <f t="shared" si="7"/>
        <v>103.73366132390909</v>
      </c>
      <c r="L61" s="13">
        <f t="shared" si="7"/>
        <v>94.66995290809216</v>
      </c>
      <c r="M61" s="13">
        <f t="shared" si="7"/>
        <v>100.18438850836226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120.79957798388348</v>
      </c>
      <c r="W61" s="13">
        <f t="shared" si="7"/>
        <v>97.39961882735932</v>
      </c>
      <c r="X61" s="13">
        <f t="shared" si="7"/>
        <v>0</v>
      </c>
      <c r="Y61" s="13">
        <f t="shared" si="7"/>
        <v>0</v>
      </c>
      <c r="Z61" s="14">
        <f t="shared" si="7"/>
        <v>97.48287240005327</v>
      </c>
    </row>
    <row r="62" spans="1:26" ht="13.5">
      <c r="A62" s="38" t="s">
        <v>95</v>
      </c>
      <c r="B62" s="12">
        <f t="shared" si="7"/>
        <v>81.4384010827164</v>
      </c>
      <c r="C62" s="12">
        <f t="shared" si="7"/>
        <v>0</v>
      </c>
      <c r="D62" s="3">
        <f t="shared" si="7"/>
        <v>97.99452538319082</v>
      </c>
      <c r="E62" s="13">
        <f t="shared" si="7"/>
        <v>97.99452538319082</v>
      </c>
      <c r="F62" s="13">
        <f t="shared" si="7"/>
        <v>103.34138499169366</v>
      </c>
      <c r="G62" s="13">
        <f t="shared" si="7"/>
        <v>103.82347420360507</v>
      </c>
      <c r="H62" s="13">
        <f t="shared" si="7"/>
        <v>288.034866950351</v>
      </c>
      <c r="I62" s="13">
        <f t="shared" si="7"/>
        <v>169.0145812800611</v>
      </c>
      <c r="J62" s="13">
        <f t="shared" si="7"/>
        <v>103.36234606211616</v>
      </c>
      <c r="K62" s="13">
        <f t="shared" si="7"/>
        <v>103.29962700996009</v>
      </c>
      <c r="L62" s="13">
        <f t="shared" si="7"/>
        <v>102.67349634785113</v>
      </c>
      <c r="M62" s="13">
        <f t="shared" si="7"/>
        <v>103.13779992881209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135.26240650613198</v>
      </c>
      <c r="W62" s="13">
        <f t="shared" si="7"/>
        <v>93.00000001886993</v>
      </c>
      <c r="X62" s="13">
        <f t="shared" si="7"/>
        <v>0</v>
      </c>
      <c r="Y62" s="13">
        <f t="shared" si="7"/>
        <v>0</v>
      </c>
      <c r="Z62" s="14">
        <f t="shared" si="7"/>
        <v>97.99452538319082</v>
      </c>
    </row>
    <row r="63" spans="1:26" ht="13.5">
      <c r="A63" s="38" t="s">
        <v>96</v>
      </c>
      <c r="B63" s="12">
        <f t="shared" si="7"/>
        <v>88.0278018039904</v>
      </c>
      <c r="C63" s="12">
        <f t="shared" si="7"/>
        <v>0</v>
      </c>
      <c r="D63" s="3">
        <f t="shared" si="7"/>
        <v>77.16476795620744</v>
      </c>
      <c r="E63" s="13">
        <f t="shared" si="7"/>
        <v>77.16476795620744</v>
      </c>
      <c r="F63" s="13">
        <f t="shared" si="7"/>
        <v>97.1838424094059</v>
      </c>
      <c r="G63" s="13">
        <f t="shared" si="7"/>
        <v>98.46709861249259</v>
      </c>
      <c r="H63" s="13">
        <f t="shared" si="7"/>
        <v>361.0224644263214</v>
      </c>
      <c r="I63" s="13">
        <f t="shared" si="7"/>
        <v>188.9875342991952</v>
      </c>
      <c r="J63" s="13">
        <f t="shared" si="7"/>
        <v>99.34937739424377</v>
      </c>
      <c r="K63" s="13">
        <f t="shared" si="7"/>
        <v>97.89867403649716</v>
      </c>
      <c r="L63" s="13">
        <f t="shared" si="7"/>
        <v>98.94234966687063</v>
      </c>
      <c r="M63" s="13">
        <f t="shared" si="7"/>
        <v>98.69879333640856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144.15736487641306</v>
      </c>
      <c r="W63" s="13">
        <f t="shared" si="7"/>
        <v>92.99993525019353</v>
      </c>
      <c r="X63" s="13">
        <f t="shared" si="7"/>
        <v>0</v>
      </c>
      <c r="Y63" s="13">
        <f t="shared" si="7"/>
        <v>0</v>
      </c>
      <c r="Z63" s="14">
        <f t="shared" si="7"/>
        <v>77.16476795620744</v>
      </c>
    </row>
    <row r="64" spans="1:26" ht="13.5">
      <c r="A64" s="38" t="s">
        <v>97</v>
      </c>
      <c r="B64" s="12">
        <f t="shared" si="7"/>
        <v>89.0790387805894</v>
      </c>
      <c r="C64" s="12">
        <f t="shared" si="7"/>
        <v>0</v>
      </c>
      <c r="D64" s="3">
        <f t="shared" si="7"/>
        <v>93.00874051894124</v>
      </c>
      <c r="E64" s="13">
        <f t="shared" si="7"/>
        <v>93.00874051894124</v>
      </c>
      <c r="F64" s="13">
        <f t="shared" si="7"/>
        <v>98.21889305305476</v>
      </c>
      <c r="G64" s="13">
        <f t="shared" si="7"/>
        <v>99.6800742680972</v>
      </c>
      <c r="H64" s="13">
        <f t="shared" si="7"/>
        <v>64.50108722472557</v>
      </c>
      <c r="I64" s="13">
        <f t="shared" si="7"/>
        <v>87.28949794858994</v>
      </c>
      <c r="J64" s="13">
        <f t="shared" si="7"/>
        <v>99.43589394418281</v>
      </c>
      <c r="K64" s="13">
        <f t="shared" si="7"/>
        <v>90.52120804016421</v>
      </c>
      <c r="L64" s="13">
        <f t="shared" si="7"/>
        <v>101.32727113513857</v>
      </c>
      <c r="M64" s="13">
        <f t="shared" si="7"/>
        <v>96.69682268989212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91.9283126220946</v>
      </c>
      <c r="W64" s="13">
        <f t="shared" si="7"/>
        <v>93.00000003273652</v>
      </c>
      <c r="X64" s="13">
        <f t="shared" si="7"/>
        <v>0</v>
      </c>
      <c r="Y64" s="13">
        <f t="shared" si="7"/>
        <v>0</v>
      </c>
      <c r="Z64" s="14">
        <f t="shared" si="7"/>
        <v>93.00874051894124</v>
      </c>
    </row>
    <row r="65" spans="1:26" ht="13.5">
      <c r="A65" s="38" t="s">
        <v>98</v>
      </c>
      <c r="B65" s="12">
        <f t="shared" si="7"/>
        <v>1328.4462972898427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99.7915918982666</v>
      </c>
      <c r="I66" s="16">
        <f t="shared" si="7"/>
        <v>33.407334956304254</v>
      </c>
      <c r="J66" s="16">
        <f t="shared" si="7"/>
        <v>100.21601463196936</v>
      </c>
      <c r="K66" s="16">
        <f t="shared" si="7"/>
        <v>99.98188912027717</v>
      </c>
      <c r="L66" s="16">
        <f t="shared" si="7"/>
        <v>99.98296050414088</v>
      </c>
      <c r="M66" s="16">
        <f t="shared" si="7"/>
        <v>100.04466653538447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66.69084505039528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>
        <v>24414330156</v>
      </c>
      <c r="C67" s="23"/>
      <c r="D67" s="24">
        <v>26344597201</v>
      </c>
      <c r="E67" s="25">
        <v>26344597201</v>
      </c>
      <c r="F67" s="25">
        <v>2269899688</v>
      </c>
      <c r="G67" s="25">
        <v>2344087227</v>
      </c>
      <c r="H67" s="25">
        <v>2055524171</v>
      </c>
      <c r="I67" s="25">
        <v>6669511086</v>
      </c>
      <c r="J67" s="25">
        <v>2141462919</v>
      </c>
      <c r="K67" s="25">
        <v>2242561081</v>
      </c>
      <c r="L67" s="25">
        <v>1899684825</v>
      </c>
      <c r="M67" s="25">
        <v>6283708825</v>
      </c>
      <c r="N67" s="25"/>
      <c r="O67" s="25"/>
      <c r="P67" s="25"/>
      <c r="Q67" s="25"/>
      <c r="R67" s="25"/>
      <c r="S67" s="25"/>
      <c r="T67" s="25"/>
      <c r="U67" s="25"/>
      <c r="V67" s="25">
        <v>12953219911</v>
      </c>
      <c r="W67" s="25">
        <v>13117337506</v>
      </c>
      <c r="X67" s="25"/>
      <c r="Y67" s="24"/>
      <c r="Z67" s="26">
        <v>26344597201</v>
      </c>
    </row>
    <row r="68" spans="1:26" ht="13.5" hidden="1">
      <c r="A68" s="36" t="s">
        <v>31</v>
      </c>
      <c r="B68" s="18">
        <v>6761346762</v>
      </c>
      <c r="C68" s="18"/>
      <c r="D68" s="19">
        <v>6980635978</v>
      </c>
      <c r="E68" s="20">
        <v>6980635978</v>
      </c>
      <c r="F68" s="20">
        <v>575471876</v>
      </c>
      <c r="G68" s="20">
        <v>606388753</v>
      </c>
      <c r="H68" s="20">
        <v>557859578</v>
      </c>
      <c r="I68" s="20">
        <v>1739720207</v>
      </c>
      <c r="J68" s="20">
        <v>609593721</v>
      </c>
      <c r="K68" s="20">
        <v>579209878</v>
      </c>
      <c r="L68" s="20">
        <v>445922033</v>
      </c>
      <c r="M68" s="20">
        <v>1634725632</v>
      </c>
      <c r="N68" s="20"/>
      <c r="O68" s="20"/>
      <c r="P68" s="20"/>
      <c r="Q68" s="20"/>
      <c r="R68" s="20"/>
      <c r="S68" s="20"/>
      <c r="T68" s="20"/>
      <c r="U68" s="20"/>
      <c r="V68" s="20">
        <v>3374445839</v>
      </c>
      <c r="W68" s="20">
        <v>3411847432</v>
      </c>
      <c r="X68" s="20"/>
      <c r="Y68" s="19"/>
      <c r="Z68" s="22">
        <v>6980635978</v>
      </c>
    </row>
    <row r="69" spans="1:26" ht="13.5" hidden="1">
      <c r="A69" s="37" t="s">
        <v>32</v>
      </c>
      <c r="B69" s="18">
        <v>16921045891</v>
      </c>
      <c r="C69" s="18"/>
      <c r="D69" s="19">
        <v>18788560336</v>
      </c>
      <c r="E69" s="20">
        <v>18788560336</v>
      </c>
      <c r="F69" s="20">
        <v>1611231217</v>
      </c>
      <c r="G69" s="20">
        <v>1674577872</v>
      </c>
      <c r="H69" s="20">
        <v>1424031659</v>
      </c>
      <c r="I69" s="20">
        <v>4709840748</v>
      </c>
      <c r="J69" s="20">
        <v>1473397233</v>
      </c>
      <c r="K69" s="20">
        <v>1585420146</v>
      </c>
      <c r="L69" s="20">
        <v>1370679348</v>
      </c>
      <c r="M69" s="20">
        <v>4429496727</v>
      </c>
      <c r="N69" s="20"/>
      <c r="O69" s="20"/>
      <c r="P69" s="20"/>
      <c r="Q69" s="20"/>
      <c r="R69" s="20"/>
      <c r="S69" s="20"/>
      <c r="T69" s="20"/>
      <c r="U69" s="20"/>
      <c r="V69" s="20">
        <v>9139337475</v>
      </c>
      <c r="W69" s="20">
        <v>9413419828</v>
      </c>
      <c r="X69" s="20"/>
      <c r="Y69" s="19"/>
      <c r="Z69" s="22">
        <v>18788560336</v>
      </c>
    </row>
    <row r="70" spans="1:26" ht="13.5" hidden="1">
      <c r="A70" s="38" t="s">
        <v>94</v>
      </c>
      <c r="B70" s="18">
        <v>10825186848</v>
      </c>
      <c r="C70" s="18"/>
      <c r="D70" s="19">
        <v>11928316030</v>
      </c>
      <c r="E70" s="20">
        <v>11928316030</v>
      </c>
      <c r="F70" s="20">
        <v>1140545546</v>
      </c>
      <c r="G70" s="20">
        <v>1130761624</v>
      </c>
      <c r="H70" s="20">
        <v>880015395</v>
      </c>
      <c r="I70" s="20">
        <v>3151322565</v>
      </c>
      <c r="J70" s="20">
        <v>932517402</v>
      </c>
      <c r="K70" s="20">
        <v>1000099467</v>
      </c>
      <c r="L70" s="20">
        <v>908165372</v>
      </c>
      <c r="M70" s="20">
        <v>2840782241</v>
      </c>
      <c r="N70" s="20"/>
      <c r="O70" s="20"/>
      <c r="P70" s="20"/>
      <c r="Q70" s="20"/>
      <c r="R70" s="20"/>
      <c r="S70" s="20"/>
      <c r="T70" s="20"/>
      <c r="U70" s="20"/>
      <c r="V70" s="20">
        <v>5992104806</v>
      </c>
      <c r="W70" s="20">
        <v>5974681698</v>
      </c>
      <c r="X70" s="20"/>
      <c r="Y70" s="19"/>
      <c r="Z70" s="22">
        <v>11928316030</v>
      </c>
    </row>
    <row r="71" spans="1:26" ht="13.5" hidden="1">
      <c r="A71" s="38" t="s">
        <v>95</v>
      </c>
      <c r="B71" s="18">
        <v>3633780371</v>
      </c>
      <c r="C71" s="18"/>
      <c r="D71" s="19">
        <v>4065617152</v>
      </c>
      <c r="E71" s="20">
        <v>4065617152</v>
      </c>
      <c r="F71" s="20">
        <v>256757872</v>
      </c>
      <c r="G71" s="20">
        <v>315506431</v>
      </c>
      <c r="H71" s="20">
        <v>314486925</v>
      </c>
      <c r="I71" s="20">
        <v>886751228</v>
      </c>
      <c r="J71" s="20">
        <v>315093652</v>
      </c>
      <c r="K71" s="20">
        <v>344223937</v>
      </c>
      <c r="L71" s="20">
        <v>272360200</v>
      </c>
      <c r="M71" s="20">
        <v>931677789</v>
      </c>
      <c r="N71" s="20"/>
      <c r="O71" s="20"/>
      <c r="P71" s="20"/>
      <c r="Q71" s="20"/>
      <c r="R71" s="20"/>
      <c r="S71" s="20"/>
      <c r="T71" s="20"/>
      <c r="U71" s="20"/>
      <c r="V71" s="20">
        <v>1818429017</v>
      </c>
      <c r="W71" s="20">
        <v>2119773820</v>
      </c>
      <c r="X71" s="20"/>
      <c r="Y71" s="19"/>
      <c r="Z71" s="22">
        <v>4065617152</v>
      </c>
    </row>
    <row r="72" spans="1:26" ht="13.5" hidden="1">
      <c r="A72" s="38" t="s">
        <v>96</v>
      </c>
      <c r="B72" s="18">
        <v>952049299</v>
      </c>
      <c r="C72" s="18"/>
      <c r="D72" s="19">
        <v>1282323917</v>
      </c>
      <c r="E72" s="20">
        <v>1282323917</v>
      </c>
      <c r="F72" s="20">
        <v>81428007</v>
      </c>
      <c r="G72" s="20">
        <v>91633096</v>
      </c>
      <c r="H72" s="20">
        <v>91667776</v>
      </c>
      <c r="I72" s="20">
        <v>264728879</v>
      </c>
      <c r="J72" s="20">
        <v>88523515</v>
      </c>
      <c r="K72" s="20">
        <v>95447876</v>
      </c>
      <c r="L72" s="20">
        <v>77097976</v>
      </c>
      <c r="M72" s="20">
        <v>261069367</v>
      </c>
      <c r="N72" s="20"/>
      <c r="O72" s="20"/>
      <c r="P72" s="20"/>
      <c r="Q72" s="20"/>
      <c r="R72" s="20"/>
      <c r="S72" s="20"/>
      <c r="T72" s="20"/>
      <c r="U72" s="20"/>
      <c r="V72" s="20">
        <v>525798246</v>
      </c>
      <c r="W72" s="20">
        <v>555291235</v>
      </c>
      <c r="X72" s="20"/>
      <c r="Y72" s="19"/>
      <c r="Z72" s="22">
        <v>1282323917</v>
      </c>
    </row>
    <row r="73" spans="1:26" ht="13.5" hidden="1">
      <c r="A73" s="38" t="s">
        <v>97</v>
      </c>
      <c r="B73" s="18">
        <v>1481843775</v>
      </c>
      <c r="C73" s="18"/>
      <c r="D73" s="19">
        <v>1494022619</v>
      </c>
      <c r="E73" s="20">
        <v>1494022619</v>
      </c>
      <c r="F73" s="20">
        <v>132499792</v>
      </c>
      <c r="G73" s="20">
        <v>136676721</v>
      </c>
      <c r="H73" s="20">
        <v>137861563</v>
      </c>
      <c r="I73" s="20">
        <v>407038076</v>
      </c>
      <c r="J73" s="20">
        <v>137262664</v>
      </c>
      <c r="K73" s="20">
        <v>145648866</v>
      </c>
      <c r="L73" s="20">
        <v>113055800</v>
      </c>
      <c r="M73" s="20">
        <v>395967330</v>
      </c>
      <c r="N73" s="20"/>
      <c r="O73" s="20"/>
      <c r="P73" s="20"/>
      <c r="Q73" s="20"/>
      <c r="R73" s="20"/>
      <c r="S73" s="20"/>
      <c r="T73" s="20"/>
      <c r="U73" s="20"/>
      <c r="V73" s="20">
        <v>803005406</v>
      </c>
      <c r="W73" s="20">
        <v>763673075</v>
      </c>
      <c r="X73" s="20"/>
      <c r="Y73" s="19"/>
      <c r="Z73" s="22">
        <v>1494022619</v>
      </c>
    </row>
    <row r="74" spans="1:26" ht="13.5" hidden="1">
      <c r="A74" s="38" t="s">
        <v>98</v>
      </c>
      <c r="B74" s="18">
        <v>28185598</v>
      </c>
      <c r="C74" s="18"/>
      <c r="D74" s="19">
        <v>18280618</v>
      </c>
      <c r="E74" s="20">
        <v>18280618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18280618</v>
      </c>
    </row>
    <row r="75" spans="1:26" ht="13.5" hidden="1">
      <c r="A75" s="39" t="s">
        <v>99</v>
      </c>
      <c r="B75" s="27">
        <v>731937503</v>
      </c>
      <c r="C75" s="27"/>
      <c r="D75" s="28">
        <v>575400887</v>
      </c>
      <c r="E75" s="29">
        <v>575400887</v>
      </c>
      <c r="F75" s="29">
        <v>83196595</v>
      </c>
      <c r="G75" s="29">
        <v>63120602</v>
      </c>
      <c r="H75" s="29">
        <v>73632934</v>
      </c>
      <c r="I75" s="29">
        <v>219950131</v>
      </c>
      <c r="J75" s="29">
        <v>58471965</v>
      </c>
      <c r="K75" s="29">
        <v>77931057</v>
      </c>
      <c r="L75" s="29">
        <v>83083444</v>
      </c>
      <c r="M75" s="29">
        <v>219486466</v>
      </c>
      <c r="N75" s="29"/>
      <c r="O75" s="29"/>
      <c r="P75" s="29"/>
      <c r="Q75" s="29"/>
      <c r="R75" s="29"/>
      <c r="S75" s="29"/>
      <c r="T75" s="29"/>
      <c r="U75" s="29"/>
      <c r="V75" s="29">
        <v>439436597</v>
      </c>
      <c r="W75" s="29">
        <v>292070246</v>
      </c>
      <c r="X75" s="29"/>
      <c r="Y75" s="28"/>
      <c r="Z75" s="30">
        <v>575400887</v>
      </c>
    </row>
    <row r="76" spans="1:26" ht="13.5" hidden="1">
      <c r="A76" s="41" t="s">
        <v>101</v>
      </c>
      <c r="B76" s="31">
        <v>22376471808</v>
      </c>
      <c r="C76" s="31"/>
      <c r="D76" s="32">
        <v>24483212682</v>
      </c>
      <c r="E76" s="33">
        <v>24483212682</v>
      </c>
      <c r="F76" s="33">
        <v>2832059887</v>
      </c>
      <c r="G76" s="33">
        <v>2312881896</v>
      </c>
      <c r="H76" s="33">
        <v>3551888751</v>
      </c>
      <c r="I76" s="33">
        <v>8696830534</v>
      </c>
      <c r="J76" s="33">
        <v>2172572103</v>
      </c>
      <c r="K76" s="33">
        <v>2277912308</v>
      </c>
      <c r="L76" s="33">
        <v>1925058156</v>
      </c>
      <c r="M76" s="33">
        <v>6375542567</v>
      </c>
      <c r="N76" s="33"/>
      <c r="O76" s="33"/>
      <c r="P76" s="33"/>
      <c r="Q76" s="33"/>
      <c r="R76" s="33"/>
      <c r="S76" s="33"/>
      <c r="T76" s="33"/>
      <c r="U76" s="33"/>
      <c r="V76" s="33">
        <v>15072373101</v>
      </c>
      <c r="W76" s="33">
        <v>12190361412</v>
      </c>
      <c r="X76" s="33"/>
      <c r="Y76" s="32"/>
      <c r="Z76" s="34">
        <v>24483212682</v>
      </c>
    </row>
    <row r="77" spans="1:26" ht="13.5" hidden="1">
      <c r="A77" s="36" t="s">
        <v>31</v>
      </c>
      <c r="B77" s="18">
        <v>6761346762</v>
      </c>
      <c r="C77" s="18"/>
      <c r="D77" s="19">
        <v>6491991459</v>
      </c>
      <c r="E77" s="20">
        <v>6491991459</v>
      </c>
      <c r="F77" s="20">
        <v>575506162</v>
      </c>
      <c r="G77" s="20">
        <v>606470109</v>
      </c>
      <c r="H77" s="20">
        <v>561300666</v>
      </c>
      <c r="I77" s="20">
        <v>1743276937</v>
      </c>
      <c r="J77" s="20">
        <v>611935891</v>
      </c>
      <c r="K77" s="20">
        <v>581688210</v>
      </c>
      <c r="L77" s="20">
        <v>448412966</v>
      </c>
      <c r="M77" s="20">
        <v>1642037067</v>
      </c>
      <c r="N77" s="20"/>
      <c r="O77" s="20"/>
      <c r="P77" s="20"/>
      <c r="Q77" s="20"/>
      <c r="R77" s="20"/>
      <c r="S77" s="20"/>
      <c r="T77" s="20"/>
      <c r="U77" s="20"/>
      <c r="V77" s="20">
        <v>3385314004</v>
      </c>
      <c r="W77" s="20">
        <v>3173018110</v>
      </c>
      <c r="X77" s="20"/>
      <c r="Y77" s="19"/>
      <c r="Z77" s="22">
        <v>6491991459</v>
      </c>
    </row>
    <row r="78" spans="1:26" ht="13.5" hidden="1">
      <c r="A78" s="37" t="s">
        <v>32</v>
      </c>
      <c r="B78" s="18">
        <v>15615125046</v>
      </c>
      <c r="C78" s="18"/>
      <c r="D78" s="19">
        <v>17991221223</v>
      </c>
      <c r="E78" s="20">
        <v>17991221223</v>
      </c>
      <c r="F78" s="20">
        <v>2256553725</v>
      </c>
      <c r="G78" s="20">
        <v>1706411787</v>
      </c>
      <c r="H78" s="20">
        <v>2917108608</v>
      </c>
      <c r="I78" s="20">
        <v>6880074120</v>
      </c>
      <c r="J78" s="20">
        <v>1502037939</v>
      </c>
      <c r="K78" s="20">
        <v>1618307155</v>
      </c>
      <c r="L78" s="20">
        <v>1393575903</v>
      </c>
      <c r="M78" s="20">
        <v>4513920997</v>
      </c>
      <c r="N78" s="20"/>
      <c r="O78" s="20"/>
      <c r="P78" s="20"/>
      <c r="Q78" s="20"/>
      <c r="R78" s="20"/>
      <c r="S78" s="20"/>
      <c r="T78" s="20"/>
      <c r="U78" s="20"/>
      <c r="V78" s="20">
        <v>11393995117</v>
      </c>
      <c r="W78" s="20">
        <v>9017343302</v>
      </c>
      <c r="X78" s="20"/>
      <c r="Y78" s="19"/>
      <c r="Z78" s="22">
        <v>17991221223</v>
      </c>
    </row>
    <row r="79" spans="1:26" ht="13.5" hidden="1">
      <c r="A79" s="38" t="s">
        <v>94</v>
      </c>
      <c r="B79" s="18">
        <v>10123321619</v>
      </c>
      <c r="C79" s="18"/>
      <c r="D79" s="19">
        <v>11628065095</v>
      </c>
      <c r="E79" s="20">
        <v>11628065095</v>
      </c>
      <c r="F79" s="20">
        <v>1781941889</v>
      </c>
      <c r="G79" s="20">
        <v>1149410203</v>
      </c>
      <c r="H79" s="20">
        <v>1461064909</v>
      </c>
      <c r="I79" s="20">
        <v>4392417001</v>
      </c>
      <c r="J79" s="20">
        <v>948820793</v>
      </c>
      <c r="K79" s="20">
        <v>1037439794</v>
      </c>
      <c r="L79" s="20">
        <v>859759730</v>
      </c>
      <c r="M79" s="20">
        <v>2846020317</v>
      </c>
      <c r="N79" s="20"/>
      <c r="O79" s="20"/>
      <c r="P79" s="20"/>
      <c r="Q79" s="20"/>
      <c r="R79" s="20"/>
      <c r="S79" s="20"/>
      <c r="T79" s="20"/>
      <c r="U79" s="20"/>
      <c r="V79" s="20">
        <v>7238437318</v>
      </c>
      <c r="W79" s="20">
        <v>5819317200</v>
      </c>
      <c r="X79" s="20"/>
      <c r="Y79" s="19"/>
      <c r="Z79" s="22">
        <v>11628065095</v>
      </c>
    </row>
    <row r="80" spans="1:26" ht="13.5" hidden="1">
      <c r="A80" s="38" t="s">
        <v>95</v>
      </c>
      <c r="B80" s="18">
        <v>2959292633</v>
      </c>
      <c r="C80" s="18"/>
      <c r="D80" s="19">
        <v>3984082232</v>
      </c>
      <c r="E80" s="20">
        <v>3984082232</v>
      </c>
      <c r="F80" s="20">
        <v>265337141</v>
      </c>
      <c r="G80" s="20">
        <v>327569738</v>
      </c>
      <c r="H80" s="20">
        <v>905831996</v>
      </c>
      <c r="I80" s="20">
        <v>1498738875</v>
      </c>
      <c r="J80" s="20">
        <v>325688191</v>
      </c>
      <c r="K80" s="20">
        <v>355582043</v>
      </c>
      <c r="L80" s="20">
        <v>279641740</v>
      </c>
      <c r="M80" s="20">
        <v>960911974</v>
      </c>
      <c r="N80" s="20"/>
      <c r="O80" s="20"/>
      <c r="P80" s="20"/>
      <c r="Q80" s="20"/>
      <c r="R80" s="20"/>
      <c r="S80" s="20"/>
      <c r="T80" s="20"/>
      <c r="U80" s="20"/>
      <c r="V80" s="20">
        <v>2459650849</v>
      </c>
      <c r="W80" s="20">
        <v>1971389653</v>
      </c>
      <c r="X80" s="20"/>
      <c r="Y80" s="19"/>
      <c r="Z80" s="22">
        <v>3984082232</v>
      </c>
    </row>
    <row r="81" spans="1:26" ht="13.5" hidden="1">
      <c r="A81" s="38" t="s">
        <v>96</v>
      </c>
      <c r="B81" s="18">
        <v>838068070</v>
      </c>
      <c r="C81" s="18"/>
      <c r="D81" s="19">
        <v>989502275</v>
      </c>
      <c r="E81" s="20">
        <v>989502275</v>
      </c>
      <c r="F81" s="20">
        <v>79134866</v>
      </c>
      <c r="G81" s="20">
        <v>90228451</v>
      </c>
      <c r="H81" s="20">
        <v>330941264</v>
      </c>
      <c r="I81" s="20">
        <v>500304581</v>
      </c>
      <c r="J81" s="20">
        <v>87947561</v>
      </c>
      <c r="K81" s="20">
        <v>93442205</v>
      </c>
      <c r="L81" s="20">
        <v>76282549</v>
      </c>
      <c r="M81" s="20">
        <v>257672315</v>
      </c>
      <c r="N81" s="20"/>
      <c r="O81" s="20"/>
      <c r="P81" s="20"/>
      <c r="Q81" s="20"/>
      <c r="R81" s="20"/>
      <c r="S81" s="20"/>
      <c r="T81" s="20"/>
      <c r="U81" s="20"/>
      <c r="V81" s="20">
        <v>757976896</v>
      </c>
      <c r="W81" s="20">
        <v>516420489</v>
      </c>
      <c r="X81" s="20"/>
      <c r="Y81" s="19"/>
      <c r="Z81" s="22">
        <v>989502275</v>
      </c>
    </row>
    <row r="82" spans="1:26" ht="13.5" hidden="1">
      <c r="A82" s="38" t="s">
        <v>97</v>
      </c>
      <c r="B82" s="18">
        <v>1320012191</v>
      </c>
      <c r="C82" s="18"/>
      <c r="D82" s="19">
        <v>1389571621</v>
      </c>
      <c r="E82" s="20">
        <v>1389571621</v>
      </c>
      <c r="F82" s="20">
        <v>130139829</v>
      </c>
      <c r="G82" s="20">
        <v>136239457</v>
      </c>
      <c r="H82" s="20">
        <v>88922207</v>
      </c>
      <c r="I82" s="20">
        <v>355301493</v>
      </c>
      <c r="J82" s="20">
        <v>136488357</v>
      </c>
      <c r="K82" s="20">
        <v>131843113</v>
      </c>
      <c r="L82" s="20">
        <v>114556357</v>
      </c>
      <c r="M82" s="20">
        <v>382887827</v>
      </c>
      <c r="N82" s="20"/>
      <c r="O82" s="20"/>
      <c r="P82" s="20"/>
      <c r="Q82" s="20"/>
      <c r="R82" s="20"/>
      <c r="S82" s="20"/>
      <c r="T82" s="20"/>
      <c r="U82" s="20"/>
      <c r="V82" s="20">
        <v>738189320</v>
      </c>
      <c r="W82" s="20">
        <v>710215960</v>
      </c>
      <c r="X82" s="20"/>
      <c r="Y82" s="19"/>
      <c r="Z82" s="22">
        <v>1389571621</v>
      </c>
    </row>
    <row r="83" spans="1:26" ht="13.5" hidden="1">
      <c r="A83" s="38" t="s">
        <v>98</v>
      </c>
      <c r="B83" s="18">
        <v>374430533</v>
      </c>
      <c r="C83" s="18"/>
      <c r="D83" s="19"/>
      <c r="E83" s="20"/>
      <c r="F83" s="20"/>
      <c r="G83" s="20">
        <v>2963938</v>
      </c>
      <c r="H83" s="20">
        <v>130348232</v>
      </c>
      <c r="I83" s="20">
        <v>133312170</v>
      </c>
      <c r="J83" s="20">
        <v>3093037</v>
      </c>
      <c r="K83" s="20"/>
      <c r="L83" s="20">
        <v>63335527</v>
      </c>
      <c r="M83" s="20">
        <v>66428564</v>
      </c>
      <c r="N83" s="20"/>
      <c r="O83" s="20"/>
      <c r="P83" s="20"/>
      <c r="Q83" s="20"/>
      <c r="R83" s="20"/>
      <c r="S83" s="20"/>
      <c r="T83" s="20"/>
      <c r="U83" s="20"/>
      <c r="V83" s="20">
        <v>199740734</v>
      </c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>
        <v>73479477</v>
      </c>
      <c r="I84" s="29">
        <v>73479477</v>
      </c>
      <c r="J84" s="29">
        <v>58598273</v>
      </c>
      <c r="K84" s="29">
        <v>77916943</v>
      </c>
      <c r="L84" s="29">
        <v>83069287</v>
      </c>
      <c r="M84" s="29">
        <v>219584503</v>
      </c>
      <c r="N84" s="29"/>
      <c r="O84" s="29"/>
      <c r="P84" s="29"/>
      <c r="Q84" s="29"/>
      <c r="R84" s="29"/>
      <c r="S84" s="29"/>
      <c r="T84" s="29"/>
      <c r="U84" s="29"/>
      <c r="V84" s="29">
        <v>293063980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799063120</v>
      </c>
      <c r="C5" s="18">
        <v>0</v>
      </c>
      <c r="D5" s="58">
        <v>813119505</v>
      </c>
      <c r="E5" s="59">
        <v>813119505</v>
      </c>
      <c r="F5" s="59">
        <v>71805912</v>
      </c>
      <c r="G5" s="59">
        <v>71874875</v>
      </c>
      <c r="H5" s="59">
        <v>71320690</v>
      </c>
      <c r="I5" s="59">
        <v>215001477</v>
      </c>
      <c r="J5" s="59">
        <v>70483891</v>
      </c>
      <c r="K5" s="59">
        <v>71093885</v>
      </c>
      <c r="L5" s="59">
        <v>71246973</v>
      </c>
      <c r="M5" s="59">
        <v>212824749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427826226</v>
      </c>
      <c r="W5" s="59">
        <v>406559754</v>
      </c>
      <c r="X5" s="59">
        <v>21266472</v>
      </c>
      <c r="Y5" s="60">
        <v>5.23</v>
      </c>
      <c r="Z5" s="61">
        <v>813119505</v>
      </c>
    </row>
    <row r="6" spans="1:26" ht="13.5">
      <c r="A6" s="57" t="s">
        <v>32</v>
      </c>
      <c r="B6" s="18">
        <v>2752535825</v>
      </c>
      <c r="C6" s="18">
        <v>0</v>
      </c>
      <c r="D6" s="58">
        <v>3235758996</v>
      </c>
      <c r="E6" s="59">
        <v>3235758996</v>
      </c>
      <c r="F6" s="59">
        <v>383396772</v>
      </c>
      <c r="G6" s="59">
        <v>374321305</v>
      </c>
      <c r="H6" s="59">
        <v>317103325</v>
      </c>
      <c r="I6" s="59">
        <v>1074821402</v>
      </c>
      <c r="J6" s="59">
        <v>242282963</v>
      </c>
      <c r="K6" s="59">
        <v>281834083</v>
      </c>
      <c r="L6" s="59">
        <v>273320226</v>
      </c>
      <c r="M6" s="59">
        <v>797437272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1872258674</v>
      </c>
      <c r="W6" s="59">
        <v>1815019002</v>
      </c>
      <c r="X6" s="59">
        <v>57239672</v>
      </c>
      <c r="Y6" s="60">
        <v>3.15</v>
      </c>
      <c r="Z6" s="61">
        <v>3235758996</v>
      </c>
    </row>
    <row r="7" spans="1:26" ht="13.5">
      <c r="A7" s="57" t="s">
        <v>33</v>
      </c>
      <c r="B7" s="18">
        <v>3560866</v>
      </c>
      <c r="C7" s="18">
        <v>0</v>
      </c>
      <c r="D7" s="58">
        <v>8081671</v>
      </c>
      <c r="E7" s="59">
        <v>8081671</v>
      </c>
      <c r="F7" s="59">
        <v>0</v>
      </c>
      <c r="G7" s="59">
        <v>1071366</v>
      </c>
      <c r="H7" s="59">
        <v>589193</v>
      </c>
      <c r="I7" s="59">
        <v>1660559</v>
      </c>
      <c r="J7" s="59">
        <v>522756</v>
      </c>
      <c r="K7" s="59">
        <v>269181</v>
      </c>
      <c r="L7" s="59">
        <v>2068731</v>
      </c>
      <c r="M7" s="59">
        <v>2860668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4521227</v>
      </c>
      <c r="W7" s="59">
        <v>4040838</v>
      </c>
      <c r="X7" s="59">
        <v>480389</v>
      </c>
      <c r="Y7" s="60">
        <v>11.89</v>
      </c>
      <c r="Z7" s="61">
        <v>8081671</v>
      </c>
    </row>
    <row r="8" spans="1:26" ht="13.5">
      <c r="A8" s="57" t="s">
        <v>34</v>
      </c>
      <c r="B8" s="18">
        <v>702646329</v>
      </c>
      <c r="C8" s="18">
        <v>0</v>
      </c>
      <c r="D8" s="58">
        <v>795670343</v>
      </c>
      <c r="E8" s="59">
        <v>795670343</v>
      </c>
      <c r="F8" s="59">
        <v>294926384</v>
      </c>
      <c r="G8" s="59">
        <v>3291635</v>
      </c>
      <c r="H8" s="59">
        <v>463589</v>
      </c>
      <c r="I8" s="59">
        <v>298681608</v>
      </c>
      <c r="J8" s="59">
        <v>3583652</v>
      </c>
      <c r="K8" s="59">
        <v>25191418</v>
      </c>
      <c r="L8" s="59">
        <v>229599081</v>
      </c>
      <c r="M8" s="59">
        <v>258374151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557055759</v>
      </c>
      <c r="W8" s="59">
        <v>397835172</v>
      </c>
      <c r="X8" s="59">
        <v>159220587</v>
      </c>
      <c r="Y8" s="60">
        <v>40.02</v>
      </c>
      <c r="Z8" s="61">
        <v>795670343</v>
      </c>
    </row>
    <row r="9" spans="1:26" ht="13.5">
      <c r="A9" s="57" t="s">
        <v>35</v>
      </c>
      <c r="B9" s="18">
        <v>842884380</v>
      </c>
      <c r="C9" s="18">
        <v>0</v>
      </c>
      <c r="D9" s="58">
        <v>639947081</v>
      </c>
      <c r="E9" s="59">
        <v>639947081</v>
      </c>
      <c r="F9" s="59">
        <v>12904049</v>
      </c>
      <c r="G9" s="59">
        <v>16923918</v>
      </c>
      <c r="H9" s="59">
        <v>15857234</v>
      </c>
      <c r="I9" s="59">
        <v>45685201</v>
      </c>
      <c r="J9" s="59">
        <v>18660398</v>
      </c>
      <c r="K9" s="59">
        <v>16498738</v>
      </c>
      <c r="L9" s="59">
        <v>17893680</v>
      </c>
      <c r="M9" s="59">
        <v>53052816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98738017</v>
      </c>
      <c r="W9" s="59">
        <v>122834046</v>
      </c>
      <c r="X9" s="59">
        <v>-24096029</v>
      </c>
      <c r="Y9" s="60">
        <v>-19.62</v>
      </c>
      <c r="Z9" s="61">
        <v>639947081</v>
      </c>
    </row>
    <row r="10" spans="1:26" ht="25.5">
      <c r="A10" s="62" t="s">
        <v>86</v>
      </c>
      <c r="B10" s="63">
        <f>SUM(B5:B9)</f>
        <v>5100690520</v>
      </c>
      <c r="C10" s="63">
        <f>SUM(C5:C9)</f>
        <v>0</v>
      </c>
      <c r="D10" s="64">
        <f aca="true" t="shared" si="0" ref="D10:Z10">SUM(D5:D9)</f>
        <v>5492577596</v>
      </c>
      <c r="E10" s="65">
        <f t="shared" si="0"/>
        <v>5492577596</v>
      </c>
      <c r="F10" s="65">
        <f t="shared" si="0"/>
        <v>763033117</v>
      </c>
      <c r="G10" s="65">
        <f t="shared" si="0"/>
        <v>467483099</v>
      </c>
      <c r="H10" s="65">
        <f t="shared" si="0"/>
        <v>405334031</v>
      </c>
      <c r="I10" s="65">
        <f t="shared" si="0"/>
        <v>1635850247</v>
      </c>
      <c r="J10" s="65">
        <f t="shared" si="0"/>
        <v>335533660</v>
      </c>
      <c r="K10" s="65">
        <f t="shared" si="0"/>
        <v>394887305</v>
      </c>
      <c r="L10" s="65">
        <f t="shared" si="0"/>
        <v>594128691</v>
      </c>
      <c r="M10" s="65">
        <f t="shared" si="0"/>
        <v>1324549656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2960399903</v>
      </c>
      <c r="W10" s="65">
        <f t="shared" si="0"/>
        <v>2746288812</v>
      </c>
      <c r="X10" s="65">
        <f t="shared" si="0"/>
        <v>214111091</v>
      </c>
      <c r="Y10" s="66">
        <f>+IF(W10&lt;&gt;0,(X10/W10)*100,0)</f>
        <v>7.79637924694717</v>
      </c>
      <c r="Z10" s="67">
        <f t="shared" si="0"/>
        <v>5492577596</v>
      </c>
    </row>
    <row r="11" spans="1:26" ht="13.5">
      <c r="A11" s="57" t="s">
        <v>36</v>
      </c>
      <c r="B11" s="18">
        <v>1007125644</v>
      </c>
      <c r="C11" s="18">
        <v>0</v>
      </c>
      <c r="D11" s="58">
        <v>1123632557</v>
      </c>
      <c r="E11" s="59">
        <v>1123632557</v>
      </c>
      <c r="F11" s="59">
        <v>171478</v>
      </c>
      <c r="G11" s="59">
        <v>175935</v>
      </c>
      <c r="H11" s="59">
        <v>268627245</v>
      </c>
      <c r="I11" s="59">
        <v>268974658</v>
      </c>
      <c r="J11" s="59">
        <v>163095</v>
      </c>
      <c r="K11" s="59">
        <v>175707372</v>
      </c>
      <c r="L11" s="59">
        <v>89378923</v>
      </c>
      <c r="M11" s="59">
        <v>265249390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534224048</v>
      </c>
      <c r="W11" s="59">
        <v>560937936</v>
      </c>
      <c r="X11" s="59">
        <v>-26713888</v>
      </c>
      <c r="Y11" s="60">
        <v>-4.76</v>
      </c>
      <c r="Z11" s="61">
        <v>1123632557</v>
      </c>
    </row>
    <row r="12" spans="1:26" ht="13.5">
      <c r="A12" s="57" t="s">
        <v>37</v>
      </c>
      <c r="B12" s="18">
        <v>44062513</v>
      </c>
      <c r="C12" s="18">
        <v>0</v>
      </c>
      <c r="D12" s="58">
        <v>58877329</v>
      </c>
      <c r="E12" s="59">
        <v>58877329</v>
      </c>
      <c r="F12" s="59">
        <v>0</v>
      </c>
      <c r="G12" s="59">
        <v>0</v>
      </c>
      <c r="H12" s="59">
        <v>10011938</v>
      </c>
      <c r="I12" s="59">
        <v>10011938</v>
      </c>
      <c r="J12" s="59">
        <v>863510</v>
      </c>
      <c r="K12" s="59">
        <v>6366223</v>
      </c>
      <c r="L12" s="59">
        <v>3624221</v>
      </c>
      <c r="M12" s="59">
        <v>10853954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20865892</v>
      </c>
      <c r="W12" s="59">
        <v>29438664</v>
      </c>
      <c r="X12" s="59">
        <v>-8572772</v>
      </c>
      <c r="Y12" s="60">
        <v>-29.12</v>
      </c>
      <c r="Z12" s="61">
        <v>58877329</v>
      </c>
    </row>
    <row r="13" spans="1:26" ht="13.5">
      <c r="A13" s="57" t="s">
        <v>87</v>
      </c>
      <c r="B13" s="18">
        <v>374935261</v>
      </c>
      <c r="C13" s="18">
        <v>0</v>
      </c>
      <c r="D13" s="58">
        <v>426511393</v>
      </c>
      <c r="E13" s="59">
        <v>426511393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426511393</v>
      </c>
    </row>
    <row r="14" spans="1:26" ht="13.5">
      <c r="A14" s="57" t="s">
        <v>38</v>
      </c>
      <c r="B14" s="18">
        <v>140801519</v>
      </c>
      <c r="C14" s="18">
        <v>0</v>
      </c>
      <c r="D14" s="58">
        <v>4326091</v>
      </c>
      <c r="E14" s="59">
        <v>4326091</v>
      </c>
      <c r="F14" s="59">
        <v>0</v>
      </c>
      <c r="G14" s="59">
        <v>0</v>
      </c>
      <c r="H14" s="59">
        <v>705682</v>
      </c>
      <c r="I14" s="59">
        <v>705682</v>
      </c>
      <c r="J14" s="59">
        <v>12780209</v>
      </c>
      <c r="K14" s="59">
        <v>15606509</v>
      </c>
      <c r="L14" s="59">
        <v>42488128</v>
      </c>
      <c r="M14" s="59">
        <v>70874846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71580528</v>
      </c>
      <c r="W14" s="59">
        <v>2163048</v>
      </c>
      <c r="X14" s="59">
        <v>69417480</v>
      </c>
      <c r="Y14" s="60">
        <v>3209.24</v>
      </c>
      <c r="Z14" s="61">
        <v>4326091</v>
      </c>
    </row>
    <row r="15" spans="1:26" ht="13.5">
      <c r="A15" s="57" t="s">
        <v>39</v>
      </c>
      <c r="B15" s="18">
        <v>2458842127</v>
      </c>
      <c r="C15" s="18">
        <v>0</v>
      </c>
      <c r="D15" s="58">
        <v>2301057461</v>
      </c>
      <c r="E15" s="59">
        <v>2301057461</v>
      </c>
      <c r="F15" s="59">
        <v>5850</v>
      </c>
      <c r="G15" s="59">
        <v>84571946</v>
      </c>
      <c r="H15" s="59">
        <v>235151853</v>
      </c>
      <c r="I15" s="59">
        <v>319729649</v>
      </c>
      <c r="J15" s="59">
        <v>505001041</v>
      </c>
      <c r="K15" s="59">
        <v>91605257</v>
      </c>
      <c r="L15" s="59">
        <v>364619534</v>
      </c>
      <c r="M15" s="59">
        <v>961225832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1280955481</v>
      </c>
      <c r="W15" s="59">
        <v>1150472010</v>
      </c>
      <c r="X15" s="59">
        <v>130483471</v>
      </c>
      <c r="Y15" s="60">
        <v>11.34</v>
      </c>
      <c r="Z15" s="61">
        <v>2301057461</v>
      </c>
    </row>
    <row r="16" spans="1:26" ht="13.5">
      <c r="A16" s="68" t="s">
        <v>40</v>
      </c>
      <c r="B16" s="18">
        <v>2064219</v>
      </c>
      <c r="C16" s="18">
        <v>0</v>
      </c>
      <c r="D16" s="58">
        <v>2257793</v>
      </c>
      <c r="E16" s="59">
        <v>2257793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77232</v>
      </c>
      <c r="L16" s="59">
        <v>22000</v>
      </c>
      <c r="M16" s="59">
        <v>99232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99232</v>
      </c>
      <c r="W16" s="59">
        <v>1128894</v>
      </c>
      <c r="X16" s="59">
        <v>-1029662</v>
      </c>
      <c r="Y16" s="60">
        <v>-91.21</v>
      </c>
      <c r="Z16" s="61">
        <v>2257793</v>
      </c>
    </row>
    <row r="17" spans="1:26" ht="13.5">
      <c r="A17" s="57" t="s">
        <v>41</v>
      </c>
      <c r="B17" s="18">
        <v>1949923302</v>
      </c>
      <c r="C17" s="18">
        <v>0</v>
      </c>
      <c r="D17" s="58">
        <v>1541184472</v>
      </c>
      <c r="E17" s="59">
        <v>1541184472</v>
      </c>
      <c r="F17" s="59">
        <v>4214726</v>
      </c>
      <c r="G17" s="59">
        <v>17110347</v>
      </c>
      <c r="H17" s="59">
        <v>44120330</v>
      </c>
      <c r="I17" s="59">
        <v>65445403</v>
      </c>
      <c r="J17" s="59">
        <v>53518146</v>
      </c>
      <c r="K17" s="59">
        <v>40859820</v>
      </c>
      <c r="L17" s="59">
        <v>46122147</v>
      </c>
      <c r="M17" s="59">
        <v>140500113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205945516</v>
      </c>
      <c r="W17" s="59">
        <v>757398834</v>
      </c>
      <c r="X17" s="59">
        <v>-551453318</v>
      </c>
      <c r="Y17" s="60">
        <v>-72.81</v>
      </c>
      <c r="Z17" s="61">
        <v>1541184472</v>
      </c>
    </row>
    <row r="18" spans="1:26" ht="13.5">
      <c r="A18" s="69" t="s">
        <v>42</v>
      </c>
      <c r="B18" s="70">
        <f>SUM(B11:B17)</f>
        <v>5977754585</v>
      </c>
      <c r="C18" s="70">
        <f>SUM(C11:C17)</f>
        <v>0</v>
      </c>
      <c r="D18" s="71">
        <f aca="true" t="shared" si="1" ref="D18:Z18">SUM(D11:D17)</f>
        <v>5457847096</v>
      </c>
      <c r="E18" s="72">
        <f t="shared" si="1"/>
        <v>5457847096</v>
      </c>
      <c r="F18" s="72">
        <f t="shared" si="1"/>
        <v>4392054</v>
      </c>
      <c r="G18" s="72">
        <f t="shared" si="1"/>
        <v>101858228</v>
      </c>
      <c r="H18" s="72">
        <f t="shared" si="1"/>
        <v>558617048</v>
      </c>
      <c r="I18" s="72">
        <f t="shared" si="1"/>
        <v>664867330</v>
      </c>
      <c r="J18" s="72">
        <f t="shared" si="1"/>
        <v>572326001</v>
      </c>
      <c r="K18" s="72">
        <f t="shared" si="1"/>
        <v>330222413</v>
      </c>
      <c r="L18" s="72">
        <f t="shared" si="1"/>
        <v>546254953</v>
      </c>
      <c r="M18" s="72">
        <f t="shared" si="1"/>
        <v>1448803367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2113670697</v>
      </c>
      <c r="W18" s="72">
        <f t="shared" si="1"/>
        <v>2501539386</v>
      </c>
      <c r="X18" s="72">
        <f t="shared" si="1"/>
        <v>-387868689</v>
      </c>
      <c r="Y18" s="66">
        <f>+IF(W18&lt;&gt;0,(X18/W18)*100,0)</f>
        <v>-15.50520016477566</v>
      </c>
      <c r="Z18" s="73">
        <f t="shared" si="1"/>
        <v>5457847096</v>
      </c>
    </row>
    <row r="19" spans="1:26" ht="13.5">
      <c r="A19" s="69" t="s">
        <v>43</v>
      </c>
      <c r="B19" s="74">
        <f>+B10-B18</f>
        <v>-877064065</v>
      </c>
      <c r="C19" s="74">
        <f>+C10-C18</f>
        <v>0</v>
      </c>
      <c r="D19" s="75">
        <f aca="true" t="shared" si="2" ref="D19:Z19">+D10-D18</f>
        <v>34730500</v>
      </c>
      <c r="E19" s="76">
        <f t="shared" si="2"/>
        <v>34730500</v>
      </c>
      <c r="F19" s="76">
        <f t="shared" si="2"/>
        <v>758641063</v>
      </c>
      <c r="G19" s="76">
        <f t="shared" si="2"/>
        <v>365624871</v>
      </c>
      <c r="H19" s="76">
        <f t="shared" si="2"/>
        <v>-153283017</v>
      </c>
      <c r="I19" s="76">
        <f t="shared" si="2"/>
        <v>970982917</v>
      </c>
      <c r="J19" s="76">
        <f t="shared" si="2"/>
        <v>-236792341</v>
      </c>
      <c r="K19" s="76">
        <f t="shared" si="2"/>
        <v>64664892</v>
      </c>
      <c r="L19" s="76">
        <f t="shared" si="2"/>
        <v>47873738</v>
      </c>
      <c r="M19" s="76">
        <f t="shared" si="2"/>
        <v>-124253711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846729206</v>
      </c>
      <c r="W19" s="76">
        <f>IF(E10=E18,0,W10-W18)</f>
        <v>244749426</v>
      </c>
      <c r="X19" s="76">
        <f t="shared" si="2"/>
        <v>601979780</v>
      </c>
      <c r="Y19" s="77">
        <f>+IF(W19&lt;&gt;0,(X19/W19)*100,0)</f>
        <v>245.9575860251456</v>
      </c>
      <c r="Z19" s="78">
        <f t="shared" si="2"/>
        <v>34730500</v>
      </c>
    </row>
    <row r="20" spans="1:26" ht="13.5">
      <c r="A20" s="57" t="s">
        <v>44</v>
      </c>
      <c r="B20" s="18">
        <v>225216091</v>
      </c>
      <c r="C20" s="18">
        <v>0</v>
      </c>
      <c r="D20" s="58">
        <v>252882000</v>
      </c>
      <c r="E20" s="59">
        <v>252882000</v>
      </c>
      <c r="F20" s="59">
        <v>0</v>
      </c>
      <c r="G20" s="59">
        <v>0</v>
      </c>
      <c r="H20" s="59">
        <v>19774451</v>
      </c>
      <c r="I20" s="59">
        <v>19774451</v>
      </c>
      <c r="J20" s="59">
        <v>13916642</v>
      </c>
      <c r="K20" s="59">
        <v>25192598</v>
      </c>
      <c r="L20" s="59">
        <v>3953724</v>
      </c>
      <c r="M20" s="59">
        <v>43062964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62837415</v>
      </c>
      <c r="W20" s="59">
        <v>28924500</v>
      </c>
      <c r="X20" s="59">
        <v>33912915</v>
      </c>
      <c r="Y20" s="60">
        <v>117.25</v>
      </c>
      <c r="Z20" s="61">
        <v>252882000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-651847974</v>
      </c>
      <c r="C22" s="85">
        <f>SUM(C19:C21)</f>
        <v>0</v>
      </c>
      <c r="D22" s="86">
        <f aca="true" t="shared" si="3" ref="D22:Z22">SUM(D19:D21)</f>
        <v>287612500</v>
      </c>
      <c r="E22" s="87">
        <f t="shared" si="3"/>
        <v>287612500</v>
      </c>
      <c r="F22" s="87">
        <f t="shared" si="3"/>
        <v>758641063</v>
      </c>
      <c r="G22" s="87">
        <f t="shared" si="3"/>
        <v>365624871</v>
      </c>
      <c r="H22" s="87">
        <f t="shared" si="3"/>
        <v>-133508566</v>
      </c>
      <c r="I22" s="87">
        <f t="shared" si="3"/>
        <v>990757368</v>
      </c>
      <c r="J22" s="87">
        <f t="shared" si="3"/>
        <v>-222875699</v>
      </c>
      <c r="K22" s="87">
        <f t="shared" si="3"/>
        <v>89857490</v>
      </c>
      <c r="L22" s="87">
        <f t="shared" si="3"/>
        <v>51827462</v>
      </c>
      <c r="M22" s="87">
        <f t="shared" si="3"/>
        <v>-81190747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909566621</v>
      </c>
      <c r="W22" s="87">
        <f t="shared" si="3"/>
        <v>273673926</v>
      </c>
      <c r="X22" s="87">
        <f t="shared" si="3"/>
        <v>635892695</v>
      </c>
      <c r="Y22" s="88">
        <f>+IF(W22&lt;&gt;0,(X22/W22)*100,0)</f>
        <v>232.35413921017818</v>
      </c>
      <c r="Z22" s="89">
        <f t="shared" si="3"/>
        <v>287612500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-651847974</v>
      </c>
      <c r="C24" s="74">
        <f>SUM(C22:C23)</f>
        <v>0</v>
      </c>
      <c r="D24" s="75">
        <f aca="true" t="shared" si="4" ref="D24:Z24">SUM(D22:D23)</f>
        <v>287612500</v>
      </c>
      <c r="E24" s="76">
        <f t="shared" si="4"/>
        <v>287612500</v>
      </c>
      <c r="F24" s="76">
        <f t="shared" si="4"/>
        <v>758641063</v>
      </c>
      <c r="G24" s="76">
        <f t="shared" si="4"/>
        <v>365624871</v>
      </c>
      <c r="H24" s="76">
        <f t="shared" si="4"/>
        <v>-133508566</v>
      </c>
      <c r="I24" s="76">
        <f t="shared" si="4"/>
        <v>990757368</v>
      </c>
      <c r="J24" s="76">
        <f t="shared" si="4"/>
        <v>-222875699</v>
      </c>
      <c r="K24" s="76">
        <f t="shared" si="4"/>
        <v>89857490</v>
      </c>
      <c r="L24" s="76">
        <f t="shared" si="4"/>
        <v>51827462</v>
      </c>
      <c r="M24" s="76">
        <f t="shared" si="4"/>
        <v>-81190747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909566621</v>
      </c>
      <c r="W24" s="76">
        <f t="shared" si="4"/>
        <v>273673926</v>
      </c>
      <c r="X24" s="76">
        <f t="shared" si="4"/>
        <v>635892695</v>
      </c>
      <c r="Y24" s="77">
        <f>+IF(W24&lt;&gt;0,(X24/W24)*100,0)</f>
        <v>232.35413921017818</v>
      </c>
      <c r="Z24" s="78">
        <f t="shared" si="4"/>
        <v>287612500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229291632</v>
      </c>
      <c r="C27" s="21">
        <v>0</v>
      </c>
      <c r="D27" s="98">
        <v>287612500</v>
      </c>
      <c r="E27" s="99">
        <v>287612500</v>
      </c>
      <c r="F27" s="99">
        <v>0</v>
      </c>
      <c r="G27" s="99">
        <v>16866697</v>
      </c>
      <c r="H27" s="99">
        <v>12506597</v>
      </c>
      <c r="I27" s="99">
        <v>29373294</v>
      </c>
      <c r="J27" s="99">
        <v>15849198</v>
      </c>
      <c r="K27" s="99">
        <v>12500616</v>
      </c>
      <c r="L27" s="99">
        <v>18174016</v>
      </c>
      <c r="M27" s="99">
        <v>46523830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75897124</v>
      </c>
      <c r="W27" s="99">
        <v>143806250</v>
      </c>
      <c r="X27" s="99">
        <v>-67909126</v>
      </c>
      <c r="Y27" s="100">
        <v>-47.22</v>
      </c>
      <c r="Z27" s="101">
        <v>287612500</v>
      </c>
    </row>
    <row r="28" spans="1:26" ht="13.5">
      <c r="A28" s="102" t="s">
        <v>44</v>
      </c>
      <c r="B28" s="18">
        <v>209743815</v>
      </c>
      <c r="C28" s="18">
        <v>0</v>
      </c>
      <c r="D28" s="58">
        <v>244612500</v>
      </c>
      <c r="E28" s="59">
        <v>244612500</v>
      </c>
      <c r="F28" s="59">
        <v>0</v>
      </c>
      <c r="G28" s="59">
        <v>16866697</v>
      </c>
      <c r="H28" s="59">
        <v>12506597</v>
      </c>
      <c r="I28" s="59">
        <v>29373294</v>
      </c>
      <c r="J28" s="59">
        <v>14299286</v>
      </c>
      <c r="K28" s="59">
        <v>12500615</v>
      </c>
      <c r="L28" s="59">
        <v>18174016</v>
      </c>
      <c r="M28" s="59">
        <v>44973917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74347211</v>
      </c>
      <c r="W28" s="59">
        <v>122306250</v>
      </c>
      <c r="X28" s="59">
        <v>-47959039</v>
      </c>
      <c r="Y28" s="60">
        <v>-39.21</v>
      </c>
      <c r="Z28" s="61">
        <v>244612500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19547815</v>
      </c>
      <c r="C31" s="18">
        <v>0</v>
      </c>
      <c r="D31" s="58">
        <v>43000000</v>
      </c>
      <c r="E31" s="59">
        <v>43000000</v>
      </c>
      <c r="F31" s="59">
        <v>0</v>
      </c>
      <c r="G31" s="59">
        <v>0</v>
      </c>
      <c r="H31" s="59">
        <v>0</v>
      </c>
      <c r="I31" s="59">
        <v>0</v>
      </c>
      <c r="J31" s="59">
        <v>1549912</v>
      </c>
      <c r="K31" s="59">
        <v>0</v>
      </c>
      <c r="L31" s="59">
        <v>0</v>
      </c>
      <c r="M31" s="59">
        <v>1549912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1549912</v>
      </c>
      <c r="W31" s="59">
        <v>21500000</v>
      </c>
      <c r="X31" s="59">
        <v>-19950088</v>
      </c>
      <c r="Y31" s="60">
        <v>-92.79</v>
      </c>
      <c r="Z31" s="61">
        <v>43000000</v>
      </c>
    </row>
    <row r="32" spans="1:26" ht="13.5">
      <c r="A32" s="69" t="s">
        <v>50</v>
      </c>
      <c r="B32" s="21">
        <f>SUM(B28:B31)</f>
        <v>229291630</v>
      </c>
      <c r="C32" s="21">
        <f>SUM(C28:C31)</f>
        <v>0</v>
      </c>
      <c r="D32" s="98">
        <f aca="true" t="shared" si="5" ref="D32:Z32">SUM(D28:D31)</f>
        <v>287612500</v>
      </c>
      <c r="E32" s="99">
        <f t="shared" si="5"/>
        <v>287612500</v>
      </c>
      <c r="F32" s="99">
        <f t="shared" si="5"/>
        <v>0</v>
      </c>
      <c r="G32" s="99">
        <f t="shared" si="5"/>
        <v>16866697</v>
      </c>
      <c r="H32" s="99">
        <f t="shared" si="5"/>
        <v>12506597</v>
      </c>
      <c r="I32" s="99">
        <f t="shared" si="5"/>
        <v>29373294</v>
      </c>
      <c r="J32" s="99">
        <f t="shared" si="5"/>
        <v>15849198</v>
      </c>
      <c r="K32" s="99">
        <f t="shared" si="5"/>
        <v>12500615</v>
      </c>
      <c r="L32" s="99">
        <f t="shared" si="5"/>
        <v>18174016</v>
      </c>
      <c r="M32" s="99">
        <f t="shared" si="5"/>
        <v>46523829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75897123</v>
      </c>
      <c r="W32" s="99">
        <f t="shared" si="5"/>
        <v>143806250</v>
      </c>
      <c r="X32" s="99">
        <f t="shared" si="5"/>
        <v>-67909127</v>
      </c>
      <c r="Y32" s="100">
        <f>+IF(W32&lt;&gt;0,(X32/W32)*100,0)</f>
        <v>-47.22265339649702</v>
      </c>
      <c r="Z32" s="101">
        <f t="shared" si="5"/>
        <v>287612500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1004037141</v>
      </c>
      <c r="C35" s="18">
        <v>0</v>
      </c>
      <c r="D35" s="58">
        <v>2870918834</v>
      </c>
      <c r="E35" s="59">
        <v>2870918834</v>
      </c>
      <c r="F35" s="59">
        <v>1526119836</v>
      </c>
      <c r="G35" s="59">
        <v>1530846046</v>
      </c>
      <c r="H35" s="59">
        <v>1679912698</v>
      </c>
      <c r="I35" s="59">
        <v>1679912698</v>
      </c>
      <c r="J35" s="59">
        <v>1860659767</v>
      </c>
      <c r="K35" s="59">
        <v>1600923201</v>
      </c>
      <c r="L35" s="59">
        <v>2535307603</v>
      </c>
      <c r="M35" s="59">
        <v>2535307603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2535307603</v>
      </c>
      <c r="W35" s="59">
        <v>1435459417</v>
      </c>
      <c r="X35" s="59">
        <v>1099848186</v>
      </c>
      <c r="Y35" s="60">
        <v>76.62</v>
      </c>
      <c r="Z35" s="61">
        <v>2870918834</v>
      </c>
    </row>
    <row r="36" spans="1:26" ht="13.5">
      <c r="A36" s="57" t="s">
        <v>53</v>
      </c>
      <c r="B36" s="18">
        <v>11232218739</v>
      </c>
      <c r="C36" s="18">
        <v>0</v>
      </c>
      <c r="D36" s="58">
        <v>10417818036</v>
      </c>
      <c r="E36" s="59">
        <v>10417818036</v>
      </c>
      <c r="F36" s="59">
        <v>11232218736</v>
      </c>
      <c r="G36" s="59">
        <v>11249085433</v>
      </c>
      <c r="H36" s="59">
        <v>11261592030</v>
      </c>
      <c r="I36" s="59">
        <v>11261592030</v>
      </c>
      <c r="J36" s="59">
        <v>11277441229</v>
      </c>
      <c r="K36" s="59">
        <v>11289941844</v>
      </c>
      <c r="L36" s="59">
        <v>11365838967</v>
      </c>
      <c r="M36" s="59">
        <v>11365838967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11365838967</v>
      </c>
      <c r="W36" s="59">
        <v>5208909018</v>
      </c>
      <c r="X36" s="59">
        <v>6156929949</v>
      </c>
      <c r="Y36" s="60">
        <v>118.2</v>
      </c>
      <c r="Z36" s="61">
        <v>10417818036</v>
      </c>
    </row>
    <row r="37" spans="1:26" ht="13.5">
      <c r="A37" s="57" t="s">
        <v>54</v>
      </c>
      <c r="B37" s="18">
        <v>2874543639</v>
      </c>
      <c r="C37" s="18">
        <v>0</v>
      </c>
      <c r="D37" s="58">
        <v>1635295915</v>
      </c>
      <c r="E37" s="59">
        <v>1635295915</v>
      </c>
      <c r="F37" s="59">
        <v>2637985269</v>
      </c>
      <c r="G37" s="59">
        <v>2293956942</v>
      </c>
      <c r="H37" s="59">
        <v>2589088938</v>
      </c>
      <c r="I37" s="59">
        <v>2589088938</v>
      </c>
      <c r="J37" s="59">
        <v>3008599653</v>
      </c>
      <c r="K37" s="59">
        <v>2671486419</v>
      </c>
      <c r="L37" s="59">
        <v>2776921464</v>
      </c>
      <c r="M37" s="59">
        <v>2776921464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2776921464</v>
      </c>
      <c r="W37" s="59">
        <v>817647958</v>
      </c>
      <c r="X37" s="59">
        <v>1959273506</v>
      </c>
      <c r="Y37" s="60">
        <v>239.62</v>
      </c>
      <c r="Z37" s="61">
        <v>1635295915</v>
      </c>
    </row>
    <row r="38" spans="1:26" ht="13.5">
      <c r="A38" s="57" t="s">
        <v>55</v>
      </c>
      <c r="B38" s="18">
        <v>365030739</v>
      </c>
      <c r="C38" s="18">
        <v>0</v>
      </c>
      <c r="D38" s="58">
        <v>189940541</v>
      </c>
      <c r="E38" s="59">
        <v>189940541</v>
      </c>
      <c r="F38" s="59">
        <v>365030739</v>
      </c>
      <c r="G38" s="59">
        <v>365030739</v>
      </c>
      <c r="H38" s="59">
        <v>365030739</v>
      </c>
      <c r="I38" s="59">
        <v>365030739</v>
      </c>
      <c r="J38" s="59">
        <v>365030739</v>
      </c>
      <c r="K38" s="59">
        <v>365030739</v>
      </c>
      <c r="L38" s="59">
        <v>361469720</v>
      </c>
      <c r="M38" s="59">
        <v>361469720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361469720</v>
      </c>
      <c r="W38" s="59">
        <v>94970271</v>
      </c>
      <c r="X38" s="59">
        <v>266499449</v>
      </c>
      <c r="Y38" s="60">
        <v>280.61</v>
      </c>
      <c r="Z38" s="61">
        <v>189940541</v>
      </c>
    </row>
    <row r="39" spans="1:26" ht="13.5">
      <c r="A39" s="57" t="s">
        <v>56</v>
      </c>
      <c r="B39" s="18">
        <v>8996681502</v>
      </c>
      <c r="C39" s="18">
        <v>0</v>
      </c>
      <c r="D39" s="58">
        <v>11463500414</v>
      </c>
      <c r="E39" s="59">
        <v>11463500414</v>
      </c>
      <c r="F39" s="59">
        <v>9755322564</v>
      </c>
      <c r="G39" s="59">
        <v>10120943797</v>
      </c>
      <c r="H39" s="59">
        <v>9987385051</v>
      </c>
      <c r="I39" s="59">
        <v>9987385051</v>
      </c>
      <c r="J39" s="59">
        <v>9764470605</v>
      </c>
      <c r="K39" s="59">
        <v>9854347886</v>
      </c>
      <c r="L39" s="59">
        <v>10762755387</v>
      </c>
      <c r="M39" s="59">
        <v>10762755387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10762755387</v>
      </c>
      <c r="W39" s="59">
        <v>5731750207</v>
      </c>
      <c r="X39" s="59">
        <v>5031005180</v>
      </c>
      <c r="Y39" s="60">
        <v>87.77</v>
      </c>
      <c r="Z39" s="61">
        <v>11463500414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335537950</v>
      </c>
      <c r="C42" s="18">
        <v>0</v>
      </c>
      <c r="D42" s="58">
        <v>394900263</v>
      </c>
      <c r="E42" s="59">
        <v>394900263</v>
      </c>
      <c r="F42" s="59">
        <v>163000988</v>
      </c>
      <c r="G42" s="59">
        <v>-112243404</v>
      </c>
      <c r="H42" s="59">
        <v>43411406</v>
      </c>
      <c r="I42" s="59">
        <v>94168990</v>
      </c>
      <c r="J42" s="59">
        <v>19094579</v>
      </c>
      <c r="K42" s="59">
        <v>-103162856</v>
      </c>
      <c r="L42" s="59">
        <v>-4508428</v>
      </c>
      <c r="M42" s="59">
        <v>-88576705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5592285</v>
      </c>
      <c r="W42" s="59">
        <v>384258977</v>
      </c>
      <c r="X42" s="59">
        <v>-378666692</v>
      </c>
      <c r="Y42" s="60">
        <v>-98.54</v>
      </c>
      <c r="Z42" s="61">
        <v>394900263</v>
      </c>
    </row>
    <row r="43" spans="1:26" ht="13.5">
      <c r="A43" s="57" t="s">
        <v>59</v>
      </c>
      <c r="B43" s="18">
        <v>-250202960</v>
      </c>
      <c r="C43" s="18">
        <v>0</v>
      </c>
      <c r="D43" s="58">
        <v>-287612500</v>
      </c>
      <c r="E43" s="59">
        <v>-287612500</v>
      </c>
      <c r="F43" s="59">
        <v>3036480</v>
      </c>
      <c r="G43" s="59">
        <v>-8368844</v>
      </c>
      <c r="H43" s="59">
        <v>8738592</v>
      </c>
      <c r="I43" s="59">
        <v>3406228</v>
      </c>
      <c r="J43" s="59">
        <v>-3038990</v>
      </c>
      <c r="K43" s="59">
        <v>403187</v>
      </c>
      <c r="L43" s="59">
        <v>10216315</v>
      </c>
      <c r="M43" s="59">
        <v>7580512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10986740</v>
      </c>
      <c r="W43" s="59">
        <v>-86283750</v>
      </c>
      <c r="X43" s="59">
        <v>97270490</v>
      </c>
      <c r="Y43" s="60">
        <v>-112.73</v>
      </c>
      <c r="Z43" s="61">
        <v>-287612500</v>
      </c>
    </row>
    <row r="44" spans="1:26" ht="13.5">
      <c r="A44" s="57" t="s">
        <v>60</v>
      </c>
      <c r="B44" s="18">
        <v>1888601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67452862</v>
      </c>
      <c r="C45" s="21">
        <v>0</v>
      </c>
      <c r="D45" s="98">
        <v>-13849849</v>
      </c>
      <c r="E45" s="99">
        <v>-13849849</v>
      </c>
      <c r="F45" s="99">
        <v>233555294</v>
      </c>
      <c r="G45" s="99">
        <v>112943046</v>
      </c>
      <c r="H45" s="99">
        <v>165093044</v>
      </c>
      <c r="I45" s="99">
        <v>165093044</v>
      </c>
      <c r="J45" s="99">
        <v>181148633</v>
      </c>
      <c r="K45" s="99">
        <v>78388964</v>
      </c>
      <c r="L45" s="99">
        <v>84096851</v>
      </c>
      <c r="M45" s="99">
        <v>84096851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84096851</v>
      </c>
      <c r="W45" s="99">
        <v>176837615</v>
      </c>
      <c r="X45" s="99">
        <v>-92740764</v>
      </c>
      <c r="Y45" s="100">
        <v>-52.44</v>
      </c>
      <c r="Z45" s="101">
        <v>-13849849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400953944</v>
      </c>
      <c r="C49" s="51">
        <v>0</v>
      </c>
      <c r="D49" s="128">
        <v>204807597</v>
      </c>
      <c r="E49" s="53">
        <v>163290821</v>
      </c>
      <c r="F49" s="53">
        <v>0</v>
      </c>
      <c r="G49" s="53">
        <v>0</v>
      </c>
      <c r="H49" s="53">
        <v>0</v>
      </c>
      <c r="I49" s="53">
        <v>6301904491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7070956853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253899801</v>
      </c>
      <c r="C51" s="51">
        <v>0</v>
      </c>
      <c r="D51" s="128">
        <v>4877676</v>
      </c>
      <c r="E51" s="53">
        <v>1737660474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1996437951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70.4547032157084</v>
      </c>
      <c r="C58" s="5">
        <f>IF(C67=0,0,+(C76/C67)*100)</f>
        <v>0</v>
      </c>
      <c r="D58" s="6">
        <f aca="true" t="shared" si="6" ref="D58:Z58">IF(D67=0,0,+(D76/D67)*100)</f>
        <v>89.10107428128501</v>
      </c>
      <c r="E58" s="7">
        <f t="shared" si="6"/>
        <v>89.10107428128501</v>
      </c>
      <c r="F58" s="7">
        <f t="shared" si="6"/>
        <v>44.85811818491335</v>
      </c>
      <c r="G58" s="7">
        <f t="shared" si="6"/>
        <v>63.92181331344482</v>
      </c>
      <c r="H58" s="7">
        <f t="shared" si="6"/>
        <v>51.66104409862095</v>
      </c>
      <c r="I58" s="7">
        <f t="shared" si="6"/>
        <v>53.50120069915718</v>
      </c>
      <c r="J58" s="7">
        <f t="shared" si="6"/>
        <v>85.0616712391204</v>
      </c>
      <c r="K58" s="7">
        <f t="shared" si="6"/>
        <v>65.42293617961845</v>
      </c>
      <c r="L58" s="7">
        <f t="shared" si="6"/>
        <v>59.74195308832587</v>
      </c>
      <c r="M58" s="7">
        <f t="shared" si="6"/>
        <v>69.55424365940318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60.57077999483832</v>
      </c>
      <c r="W58" s="7">
        <f t="shared" si="6"/>
        <v>81.09256297485904</v>
      </c>
      <c r="X58" s="7">
        <f t="shared" si="6"/>
        <v>0</v>
      </c>
      <c r="Y58" s="7">
        <f t="shared" si="6"/>
        <v>0</v>
      </c>
      <c r="Z58" s="8">
        <f t="shared" si="6"/>
        <v>89.10107428128501</v>
      </c>
    </row>
    <row r="59" spans="1:26" ht="13.5">
      <c r="A59" s="36" t="s">
        <v>31</v>
      </c>
      <c r="B59" s="9">
        <f aca="true" t="shared" si="7" ref="B59:Z66">IF(B68=0,0,+(B77/B68)*100)</f>
        <v>76.25299738523785</v>
      </c>
      <c r="C59" s="9">
        <f t="shared" si="7"/>
        <v>0</v>
      </c>
      <c r="D59" s="2">
        <f t="shared" si="7"/>
        <v>79.24999954342505</v>
      </c>
      <c r="E59" s="10">
        <f t="shared" si="7"/>
        <v>79.24999954342505</v>
      </c>
      <c r="F59" s="10">
        <f t="shared" si="7"/>
        <v>44.07205217308569</v>
      </c>
      <c r="G59" s="10">
        <f t="shared" si="7"/>
        <v>84.64123102822786</v>
      </c>
      <c r="H59" s="10">
        <f t="shared" si="7"/>
        <v>60.763678814660935</v>
      </c>
      <c r="I59" s="10">
        <f t="shared" si="7"/>
        <v>63.17128370239057</v>
      </c>
      <c r="J59" s="10">
        <f t="shared" si="7"/>
        <v>80.99362448648017</v>
      </c>
      <c r="K59" s="10">
        <f t="shared" si="7"/>
        <v>69.54907584527136</v>
      </c>
      <c r="L59" s="10">
        <f t="shared" si="7"/>
        <v>64.12250805378076</v>
      </c>
      <c r="M59" s="10">
        <f t="shared" si="7"/>
        <v>71.5226705142267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67.32573168621037</v>
      </c>
      <c r="W59" s="10">
        <f t="shared" si="7"/>
        <v>79.2499992510326</v>
      </c>
      <c r="X59" s="10">
        <f t="shared" si="7"/>
        <v>0</v>
      </c>
      <c r="Y59" s="10">
        <f t="shared" si="7"/>
        <v>0</v>
      </c>
      <c r="Z59" s="11">
        <f t="shared" si="7"/>
        <v>79.24999954342505</v>
      </c>
    </row>
    <row r="60" spans="1:26" ht="13.5">
      <c r="A60" s="37" t="s">
        <v>32</v>
      </c>
      <c r="B60" s="12">
        <f t="shared" si="7"/>
        <v>69.94579069647531</v>
      </c>
      <c r="C60" s="12">
        <f t="shared" si="7"/>
        <v>0</v>
      </c>
      <c r="D60" s="3">
        <f t="shared" si="7"/>
        <v>90.75051354659047</v>
      </c>
      <c r="E60" s="13">
        <f t="shared" si="7"/>
        <v>90.75051354659047</v>
      </c>
      <c r="F60" s="13">
        <f t="shared" si="7"/>
        <v>44.46130078528674</v>
      </c>
      <c r="G60" s="13">
        <f t="shared" si="7"/>
        <v>59.95603563094011</v>
      </c>
      <c r="H60" s="13">
        <f t="shared" si="7"/>
        <v>48.8068105246137</v>
      </c>
      <c r="I60" s="13">
        <f t="shared" si="7"/>
        <v>51.13960561049565</v>
      </c>
      <c r="J60" s="13">
        <f t="shared" si="7"/>
        <v>86.47286272456557</v>
      </c>
      <c r="K60" s="13">
        <f t="shared" si="7"/>
        <v>64.08414627410411</v>
      </c>
      <c r="L60" s="13">
        <f t="shared" si="7"/>
        <v>58.79193916662429</v>
      </c>
      <c r="M60" s="13">
        <f t="shared" si="7"/>
        <v>69.07254781539733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58.77765088137602</v>
      </c>
      <c r="W60" s="13">
        <f t="shared" si="7"/>
        <v>80.77715568732101</v>
      </c>
      <c r="X60" s="13">
        <f t="shared" si="7"/>
        <v>0</v>
      </c>
      <c r="Y60" s="13">
        <f t="shared" si="7"/>
        <v>0</v>
      </c>
      <c r="Z60" s="14">
        <f t="shared" si="7"/>
        <v>90.75051354659047</v>
      </c>
    </row>
    <row r="61" spans="1:26" ht="13.5">
      <c r="A61" s="38" t="s">
        <v>94</v>
      </c>
      <c r="B61" s="12">
        <f t="shared" si="7"/>
        <v>68.8050467765795</v>
      </c>
      <c r="C61" s="12">
        <f t="shared" si="7"/>
        <v>0</v>
      </c>
      <c r="D61" s="3">
        <f t="shared" si="7"/>
        <v>79.25000019964983</v>
      </c>
      <c r="E61" s="13">
        <f t="shared" si="7"/>
        <v>79.25000019964983</v>
      </c>
      <c r="F61" s="13">
        <f t="shared" si="7"/>
        <v>55.39501655463371</v>
      </c>
      <c r="G61" s="13">
        <f t="shared" si="7"/>
        <v>63.46722492933738</v>
      </c>
      <c r="H61" s="13">
        <f t="shared" si="7"/>
        <v>54.62937279236147</v>
      </c>
      <c r="I61" s="13">
        <f t="shared" si="7"/>
        <v>58.19533254823024</v>
      </c>
      <c r="J61" s="13">
        <f t="shared" si="7"/>
        <v>120.12945202981209</v>
      </c>
      <c r="K61" s="13">
        <f t="shared" si="7"/>
        <v>75.21786938713292</v>
      </c>
      <c r="L61" s="13">
        <f t="shared" si="7"/>
        <v>65.72021735110863</v>
      </c>
      <c r="M61" s="13">
        <f t="shared" si="7"/>
        <v>84.22562862153868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68.57740867960742</v>
      </c>
      <c r="W61" s="13">
        <f t="shared" si="7"/>
        <v>79.25000001567018</v>
      </c>
      <c r="X61" s="13">
        <f t="shared" si="7"/>
        <v>0</v>
      </c>
      <c r="Y61" s="13">
        <f t="shared" si="7"/>
        <v>0</v>
      </c>
      <c r="Z61" s="14">
        <f t="shared" si="7"/>
        <v>79.25000019964983</v>
      </c>
    </row>
    <row r="62" spans="1:26" ht="13.5">
      <c r="A62" s="38" t="s">
        <v>95</v>
      </c>
      <c r="B62" s="12">
        <f t="shared" si="7"/>
        <v>71.14250667108527</v>
      </c>
      <c r="C62" s="12">
        <f t="shared" si="7"/>
        <v>0</v>
      </c>
      <c r="D62" s="3">
        <f t="shared" si="7"/>
        <v>109.3023536474667</v>
      </c>
      <c r="E62" s="13">
        <f t="shared" si="7"/>
        <v>109.3023536474667</v>
      </c>
      <c r="F62" s="13">
        <f t="shared" si="7"/>
        <v>27.297495754369404</v>
      </c>
      <c r="G62" s="13">
        <f t="shared" si="7"/>
        <v>46.184034431285205</v>
      </c>
      <c r="H62" s="13">
        <f t="shared" si="7"/>
        <v>38.00832423953903</v>
      </c>
      <c r="I62" s="13">
        <f t="shared" si="7"/>
        <v>36.10192095651287</v>
      </c>
      <c r="J62" s="13">
        <f t="shared" si="7"/>
        <v>50.677630957086784</v>
      </c>
      <c r="K62" s="13">
        <f t="shared" si="7"/>
        <v>44.909627333779945</v>
      </c>
      <c r="L62" s="13">
        <f t="shared" si="7"/>
        <v>45.80147813584493</v>
      </c>
      <c r="M62" s="13">
        <f t="shared" si="7"/>
        <v>47.15199772347271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41.22154192432492</v>
      </c>
      <c r="W62" s="13">
        <f t="shared" si="7"/>
        <v>79.25000016108582</v>
      </c>
      <c r="X62" s="13">
        <f t="shared" si="7"/>
        <v>0</v>
      </c>
      <c r="Y62" s="13">
        <f t="shared" si="7"/>
        <v>0</v>
      </c>
      <c r="Z62" s="14">
        <f t="shared" si="7"/>
        <v>109.3023536474667</v>
      </c>
    </row>
    <row r="63" spans="1:26" ht="13.5">
      <c r="A63" s="38" t="s">
        <v>96</v>
      </c>
      <c r="B63" s="12">
        <f t="shared" si="7"/>
        <v>75.1796392163987</v>
      </c>
      <c r="C63" s="12">
        <f t="shared" si="7"/>
        <v>0</v>
      </c>
      <c r="D63" s="3">
        <f t="shared" si="7"/>
        <v>79.24999851733081</v>
      </c>
      <c r="E63" s="13">
        <f t="shared" si="7"/>
        <v>79.24999851733081</v>
      </c>
      <c r="F63" s="13">
        <f t="shared" si="7"/>
        <v>32.58761041001521</v>
      </c>
      <c r="G63" s="13">
        <f t="shared" si="7"/>
        <v>50.3504996928468</v>
      </c>
      <c r="H63" s="13">
        <f t="shared" si="7"/>
        <v>42.220798149911</v>
      </c>
      <c r="I63" s="13">
        <f t="shared" si="7"/>
        <v>41.019431683552114</v>
      </c>
      <c r="J63" s="13">
        <f t="shared" si="7"/>
        <v>54.091766172190646</v>
      </c>
      <c r="K63" s="13">
        <f t="shared" si="7"/>
        <v>52.44184818551499</v>
      </c>
      <c r="L63" s="13">
        <f t="shared" si="7"/>
        <v>49.662592419613716</v>
      </c>
      <c r="M63" s="13">
        <f t="shared" si="7"/>
        <v>52.072108715077306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46.19034815180616</v>
      </c>
      <c r="W63" s="13">
        <f t="shared" si="7"/>
        <v>79.24999769420276</v>
      </c>
      <c r="X63" s="13">
        <f t="shared" si="7"/>
        <v>0</v>
      </c>
      <c r="Y63" s="13">
        <f t="shared" si="7"/>
        <v>0</v>
      </c>
      <c r="Z63" s="14">
        <f t="shared" si="7"/>
        <v>79.24999851733081</v>
      </c>
    </row>
    <row r="64" spans="1:26" ht="13.5">
      <c r="A64" s="38" t="s">
        <v>97</v>
      </c>
      <c r="B64" s="12">
        <f t="shared" si="7"/>
        <v>70.87638122676967</v>
      </c>
      <c r="C64" s="12">
        <f t="shared" si="7"/>
        <v>0</v>
      </c>
      <c r="D64" s="3">
        <f t="shared" si="7"/>
        <v>79.24999712351755</v>
      </c>
      <c r="E64" s="13">
        <f t="shared" si="7"/>
        <v>79.24999712351755</v>
      </c>
      <c r="F64" s="13">
        <f t="shared" si="7"/>
        <v>28.37887955246705</v>
      </c>
      <c r="G64" s="13">
        <f t="shared" si="7"/>
        <v>49.293433668503326</v>
      </c>
      <c r="H64" s="13">
        <f t="shared" si="7"/>
        <v>41.915675091392934</v>
      </c>
      <c r="I64" s="13">
        <f t="shared" si="7"/>
        <v>38.63828176642386</v>
      </c>
      <c r="J64" s="13">
        <f t="shared" si="7"/>
        <v>49.53836259352259</v>
      </c>
      <c r="K64" s="13">
        <f t="shared" si="7"/>
        <v>47.09295263048203</v>
      </c>
      <c r="L64" s="13">
        <f t="shared" si="7"/>
        <v>46.29877076957123</v>
      </c>
      <c r="M64" s="13">
        <f t="shared" si="7"/>
        <v>47.6442305986628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42.6971486758682</v>
      </c>
      <c r="W64" s="13">
        <f t="shared" si="7"/>
        <v>79.24999669319904</v>
      </c>
      <c r="X64" s="13">
        <f t="shared" si="7"/>
        <v>0</v>
      </c>
      <c r="Y64" s="13">
        <f t="shared" si="7"/>
        <v>0</v>
      </c>
      <c r="Z64" s="14">
        <f t="shared" si="7"/>
        <v>79.24999712351755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21.8047832771102</v>
      </c>
      <c r="C66" s="15">
        <f t="shared" si="7"/>
        <v>0</v>
      </c>
      <c r="D66" s="4">
        <f t="shared" si="7"/>
        <v>144.4371408214334</v>
      </c>
      <c r="E66" s="16">
        <f t="shared" si="7"/>
        <v>144.4371408214334</v>
      </c>
      <c r="F66" s="16">
        <f t="shared" si="7"/>
        <v>83.88053435585783</v>
      </c>
      <c r="G66" s="16">
        <f t="shared" si="7"/>
        <v>63.0323043218033</v>
      </c>
      <c r="H66" s="16">
        <f t="shared" si="7"/>
        <v>100.00001889121062</v>
      </c>
      <c r="I66" s="16">
        <f t="shared" si="7"/>
        <v>82.27966847885692</v>
      </c>
      <c r="J66" s="16">
        <f t="shared" si="7"/>
        <v>73.86525351588222</v>
      </c>
      <c r="K66" s="16">
        <f t="shared" si="7"/>
        <v>79.41903410582444</v>
      </c>
      <c r="L66" s="16">
        <f t="shared" si="7"/>
        <v>51.54728757658778</v>
      </c>
      <c r="M66" s="16">
        <f t="shared" si="7"/>
        <v>67.5454228826004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74.60915608744631</v>
      </c>
      <c r="W66" s="16">
        <f t="shared" si="7"/>
        <v>135.81276350697206</v>
      </c>
      <c r="X66" s="16">
        <f t="shared" si="7"/>
        <v>0</v>
      </c>
      <c r="Y66" s="16">
        <f t="shared" si="7"/>
        <v>0</v>
      </c>
      <c r="Z66" s="17">
        <f t="shared" si="7"/>
        <v>144.4371408214334</v>
      </c>
    </row>
    <row r="67" spans="1:26" ht="13.5" hidden="1">
      <c r="A67" s="40" t="s">
        <v>100</v>
      </c>
      <c r="B67" s="23">
        <v>3618041050</v>
      </c>
      <c r="C67" s="23"/>
      <c r="D67" s="24">
        <v>4097181773</v>
      </c>
      <c r="E67" s="25">
        <v>4097181773</v>
      </c>
      <c r="F67" s="25">
        <v>460547886</v>
      </c>
      <c r="G67" s="25">
        <v>451514261</v>
      </c>
      <c r="H67" s="25">
        <v>393717482</v>
      </c>
      <c r="I67" s="25">
        <v>1305779629</v>
      </c>
      <c r="J67" s="25">
        <v>317694849</v>
      </c>
      <c r="K67" s="25">
        <v>358927735</v>
      </c>
      <c r="L67" s="25">
        <v>350966882</v>
      </c>
      <c r="M67" s="25">
        <v>1027589466</v>
      </c>
      <c r="N67" s="25"/>
      <c r="O67" s="25"/>
      <c r="P67" s="25"/>
      <c r="Q67" s="25"/>
      <c r="R67" s="25"/>
      <c r="S67" s="25"/>
      <c r="T67" s="25"/>
      <c r="U67" s="25"/>
      <c r="V67" s="25">
        <v>2333369095</v>
      </c>
      <c r="W67" s="25">
        <v>2245730394</v>
      </c>
      <c r="X67" s="25"/>
      <c r="Y67" s="24"/>
      <c r="Z67" s="26">
        <v>4097181773</v>
      </c>
    </row>
    <row r="68" spans="1:26" ht="13.5" hidden="1">
      <c r="A68" s="36" t="s">
        <v>31</v>
      </c>
      <c r="B68" s="18">
        <v>799063120</v>
      </c>
      <c r="C68" s="18"/>
      <c r="D68" s="19">
        <v>813119505</v>
      </c>
      <c r="E68" s="20">
        <v>813119505</v>
      </c>
      <c r="F68" s="20">
        <v>71805912</v>
      </c>
      <c r="G68" s="20">
        <v>71874875</v>
      </c>
      <c r="H68" s="20">
        <v>71320690</v>
      </c>
      <c r="I68" s="20">
        <v>215001477</v>
      </c>
      <c r="J68" s="20">
        <v>70483891</v>
      </c>
      <c r="K68" s="20">
        <v>71093885</v>
      </c>
      <c r="L68" s="20">
        <v>71246973</v>
      </c>
      <c r="M68" s="20">
        <v>212824749</v>
      </c>
      <c r="N68" s="20"/>
      <c r="O68" s="20"/>
      <c r="P68" s="20"/>
      <c r="Q68" s="20"/>
      <c r="R68" s="20"/>
      <c r="S68" s="20"/>
      <c r="T68" s="20"/>
      <c r="U68" s="20"/>
      <c r="V68" s="20">
        <v>427826226</v>
      </c>
      <c r="W68" s="20">
        <v>406559754</v>
      </c>
      <c r="X68" s="20"/>
      <c r="Y68" s="19"/>
      <c r="Z68" s="22">
        <v>813119505</v>
      </c>
    </row>
    <row r="69" spans="1:26" ht="13.5" hidden="1">
      <c r="A69" s="37" t="s">
        <v>32</v>
      </c>
      <c r="B69" s="18">
        <v>2752535825</v>
      </c>
      <c r="C69" s="18"/>
      <c r="D69" s="19">
        <v>3235758996</v>
      </c>
      <c r="E69" s="20">
        <v>3235758996</v>
      </c>
      <c r="F69" s="20">
        <v>383396772</v>
      </c>
      <c r="G69" s="20">
        <v>374321305</v>
      </c>
      <c r="H69" s="20">
        <v>317103325</v>
      </c>
      <c r="I69" s="20">
        <v>1074821402</v>
      </c>
      <c r="J69" s="20">
        <v>242282963</v>
      </c>
      <c r="K69" s="20">
        <v>281834083</v>
      </c>
      <c r="L69" s="20">
        <v>273320226</v>
      </c>
      <c r="M69" s="20">
        <v>797437272</v>
      </c>
      <c r="N69" s="20"/>
      <c r="O69" s="20"/>
      <c r="P69" s="20"/>
      <c r="Q69" s="20"/>
      <c r="R69" s="20"/>
      <c r="S69" s="20"/>
      <c r="T69" s="20"/>
      <c r="U69" s="20"/>
      <c r="V69" s="20">
        <v>1872258674</v>
      </c>
      <c r="W69" s="20">
        <v>1815019002</v>
      </c>
      <c r="X69" s="20"/>
      <c r="Y69" s="19"/>
      <c r="Z69" s="22">
        <v>3235758996</v>
      </c>
    </row>
    <row r="70" spans="1:26" ht="13.5" hidden="1">
      <c r="A70" s="38" t="s">
        <v>94</v>
      </c>
      <c r="B70" s="18">
        <v>1548749519</v>
      </c>
      <c r="C70" s="18"/>
      <c r="D70" s="19">
        <v>1723016672</v>
      </c>
      <c r="E70" s="20">
        <v>1723016672</v>
      </c>
      <c r="F70" s="20">
        <v>210140560</v>
      </c>
      <c r="G70" s="20">
        <v>243541748</v>
      </c>
      <c r="H70" s="20">
        <v>195029098</v>
      </c>
      <c r="I70" s="20">
        <v>648711406</v>
      </c>
      <c r="J70" s="20">
        <v>118603934</v>
      </c>
      <c r="K70" s="20">
        <v>159150170</v>
      </c>
      <c r="L70" s="20">
        <v>152644448</v>
      </c>
      <c r="M70" s="20">
        <v>430398552</v>
      </c>
      <c r="N70" s="20"/>
      <c r="O70" s="20"/>
      <c r="P70" s="20"/>
      <c r="Q70" s="20"/>
      <c r="R70" s="20"/>
      <c r="S70" s="20"/>
      <c r="T70" s="20"/>
      <c r="U70" s="20"/>
      <c r="V70" s="20">
        <v>1079109958</v>
      </c>
      <c r="W70" s="20">
        <v>861508338</v>
      </c>
      <c r="X70" s="20"/>
      <c r="Y70" s="19"/>
      <c r="Z70" s="22">
        <v>1723016672</v>
      </c>
    </row>
    <row r="71" spans="1:26" ht="13.5" hidden="1">
      <c r="A71" s="38" t="s">
        <v>95</v>
      </c>
      <c r="B71" s="18">
        <v>973822060</v>
      </c>
      <c r="C71" s="18"/>
      <c r="D71" s="19">
        <v>1039739228</v>
      </c>
      <c r="E71" s="20">
        <v>1039739228</v>
      </c>
      <c r="F71" s="20">
        <v>121374196</v>
      </c>
      <c r="G71" s="20">
        <v>90086675</v>
      </c>
      <c r="H71" s="20">
        <v>84119636</v>
      </c>
      <c r="I71" s="20">
        <v>295580507</v>
      </c>
      <c r="J71" s="20">
        <v>86286052</v>
      </c>
      <c r="K71" s="20">
        <v>85367571</v>
      </c>
      <c r="L71" s="20">
        <v>83513975</v>
      </c>
      <c r="M71" s="20">
        <v>255167598</v>
      </c>
      <c r="N71" s="20"/>
      <c r="O71" s="20"/>
      <c r="P71" s="20"/>
      <c r="Q71" s="20"/>
      <c r="R71" s="20"/>
      <c r="S71" s="20"/>
      <c r="T71" s="20"/>
      <c r="U71" s="20"/>
      <c r="V71" s="20">
        <v>550748105</v>
      </c>
      <c r="W71" s="20">
        <v>717009114</v>
      </c>
      <c r="X71" s="20"/>
      <c r="Y71" s="19"/>
      <c r="Z71" s="22">
        <v>1039739228</v>
      </c>
    </row>
    <row r="72" spans="1:26" ht="13.5" hidden="1">
      <c r="A72" s="38" t="s">
        <v>96</v>
      </c>
      <c r="B72" s="18">
        <v>90009856</v>
      </c>
      <c r="C72" s="18"/>
      <c r="D72" s="19">
        <v>288837189</v>
      </c>
      <c r="E72" s="20">
        <v>288837189</v>
      </c>
      <c r="F72" s="20">
        <v>31772480</v>
      </c>
      <c r="G72" s="20">
        <v>25619138</v>
      </c>
      <c r="H72" s="20">
        <v>24010953</v>
      </c>
      <c r="I72" s="20">
        <v>81402571</v>
      </c>
      <c r="J72" s="20">
        <v>23946493</v>
      </c>
      <c r="K72" s="20">
        <v>23881542</v>
      </c>
      <c r="L72" s="20">
        <v>23736574</v>
      </c>
      <c r="M72" s="20">
        <v>71564609</v>
      </c>
      <c r="N72" s="20"/>
      <c r="O72" s="20"/>
      <c r="P72" s="20"/>
      <c r="Q72" s="20"/>
      <c r="R72" s="20"/>
      <c r="S72" s="20"/>
      <c r="T72" s="20"/>
      <c r="U72" s="20"/>
      <c r="V72" s="20">
        <v>152967180</v>
      </c>
      <c r="W72" s="20">
        <v>144418596</v>
      </c>
      <c r="X72" s="20"/>
      <c r="Y72" s="19"/>
      <c r="Z72" s="22">
        <v>288837189</v>
      </c>
    </row>
    <row r="73" spans="1:26" ht="13.5" hidden="1">
      <c r="A73" s="38" t="s">
        <v>97</v>
      </c>
      <c r="B73" s="18">
        <v>139954390</v>
      </c>
      <c r="C73" s="18"/>
      <c r="D73" s="19">
        <v>184165907</v>
      </c>
      <c r="E73" s="20">
        <v>184165907</v>
      </c>
      <c r="F73" s="20">
        <v>20109536</v>
      </c>
      <c r="G73" s="20">
        <v>15073744</v>
      </c>
      <c r="H73" s="20">
        <v>13943638</v>
      </c>
      <c r="I73" s="20">
        <v>49126918</v>
      </c>
      <c r="J73" s="20">
        <v>13446484</v>
      </c>
      <c r="K73" s="20">
        <v>13434800</v>
      </c>
      <c r="L73" s="20">
        <v>13425229</v>
      </c>
      <c r="M73" s="20">
        <v>40306513</v>
      </c>
      <c r="N73" s="20"/>
      <c r="O73" s="20"/>
      <c r="P73" s="20"/>
      <c r="Q73" s="20"/>
      <c r="R73" s="20"/>
      <c r="S73" s="20"/>
      <c r="T73" s="20"/>
      <c r="U73" s="20"/>
      <c r="V73" s="20">
        <v>89433431</v>
      </c>
      <c r="W73" s="20">
        <v>92082954</v>
      </c>
      <c r="X73" s="20"/>
      <c r="Y73" s="19"/>
      <c r="Z73" s="22">
        <v>184165907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66442105</v>
      </c>
      <c r="C75" s="27"/>
      <c r="D75" s="28">
        <v>48303272</v>
      </c>
      <c r="E75" s="29">
        <v>48303272</v>
      </c>
      <c r="F75" s="29">
        <v>5345202</v>
      </c>
      <c r="G75" s="29">
        <v>5318081</v>
      </c>
      <c r="H75" s="29">
        <v>5293467</v>
      </c>
      <c r="I75" s="29">
        <v>15956750</v>
      </c>
      <c r="J75" s="29">
        <v>4927995</v>
      </c>
      <c r="K75" s="29">
        <v>5999767</v>
      </c>
      <c r="L75" s="29">
        <v>6399683</v>
      </c>
      <c r="M75" s="29">
        <v>17327445</v>
      </c>
      <c r="N75" s="29"/>
      <c r="O75" s="29"/>
      <c r="P75" s="29"/>
      <c r="Q75" s="29"/>
      <c r="R75" s="29"/>
      <c r="S75" s="29"/>
      <c r="T75" s="29"/>
      <c r="U75" s="29"/>
      <c r="V75" s="29">
        <v>33284195</v>
      </c>
      <c r="W75" s="29">
        <v>24151638</v>
      </c>
      <c r="X75" s="29"/>
      <c r="Y75" s="28"/>
      <c r="Z75" s="30">
        <v>48303272</v>
      </c>
    </row>
    <row r="76" spans="1:26" ht="13.5" hidden="1">
      <c r="A76" s="41" t="s">
        <v>101</v>
      </c>
      <c r="B76" s="31">
        <v>2549080084</v>
      </c>
      <c r="C76" s="31"/>
      <c r="D76" s="32">
        <v>3650632975</v>
      </c>
      <c r="E76" s="33">
        <v>3650632975</v>
      </c>
      <c r="F76" s="33">
        <v>206593115</v>
      </c>
      <c r="G76" s="33">
        <v>288616103</v>
      </c>
      <c r="H76" s="33">
        <v>203398562</v>
      </c>
      <c r="I76" s="33">
        <v>698607780</v>
      </c>
      <c r="J76" s="33">
        <v>270236548</v>
      </c>
      <c r="K76" s="33">
        <v>234821063</v>
      </c>
      <c r="L76" s="33">
        <v>209674470</v>
      </c>
      <c r="M76" s="33">
        <v>714732081</v>
      </c>
      <c r="N76" s="33"/>
      <c r="O76" s="33"/>
      <c r="P76" s="33"/>
      <c r="Q76" s="33"/>
      <c r="R76" s="33"/>
      <c r="S76" s="33"/>
      <c r="T76" s="33"/>
      <c r="U76" s="33"/>
      <c r="V76" s="33">
        <v>1413339861</v>
      </c>
      <c r="W76" s="33">
        <v>1821120334</v>
      </c>
      <c r="X76" s="33"/>
      <c r="Y76" s="32"/>
      <c r="Z76" s="34">
        <v>3650632975</v>
      </c>
    </row>
    <row r="77" spans="1:26" ht="13.5" hidden="1">
      <c r="A77" s="36" t="s">
        <v>31</v>
      </c>
      <c r="B77" s="18">
        <v>609309580</v>
      </c>
      <c r="C77" s="18"/>
      <c r="D77" s="19">
        <v>644397204</v>
      </c>
      <c r="E77" s="20">
        <v>644397204</v>
      </c>
      <c r="F77" s="20">
        <v>31646339</v>
      </c>
      <c r="G77" s="20">
        <v>60835779</v>
      </c>
      <c r="H77" s="20">
        <v>43337075</v>
      </c>
      <c r="I77" s="20">
        <v>135819193</v>
      </c>
      <c r="J77" s="20">
        <v>57087458</v>
      </c>
      <c r="K77" s="20">
        <v>49445140</v>
      </c>
      <c r="L77" s="20">
        <v>45685346</v>
      </c>
      <c r="M77" s="20">
        <v>152217944</v>
      </c>
      <c r="N77" s="20"/>
      <c r="O77" s="20"/>
      <c r="P77" s="20"/>
      <c r="Q77" s="20"/>
      <c r="R77" s="20"/>
      <c r="S77" s="20"/>
      <c r="T77" s="20"/>
      <c r="U77" s="20"/>
      <c r="V77" s="20">
        <v>288037137</v>
      </c>
      <c r="W77" s="20">
        <v>322198602</v>
      </c>
      <c r="X77" s="20"/>
      <c r="Y77" s="19"/>
      <c r="Z77" s="22">
        <v>644397204</v>
      </c>
    </row>
    <row r="78" spans="1:26" ht="13.5" hidden="1">
      <c r="A78" s="37" t="s">
        <v>32</v>
      </c>
      <c r="B78" s="18">
        <v>1925282947</v>
      </c>
      <c r="C78" s="18"/>
      <c r="D78" s="19">
        <v>2936467906</v>
      </c>
      <c r="E78" s="20">
        <v>2936467906</v>
      </c>
      <c r="F78" s="20">
        <v>170463192</v>
      </c>
      <c r="G78" s="20">
        <v>224428215</v>
      </c>
      <c r="H78" s="20">
        <v>154768019</v>
      </c>
      <c r="I78" s="20">
        <v>549659426</v>
      </c>
      <c r="J78" s="20">
        <v>209509014</v>
      </c>
      <c r="K78" s="20">
        <v>180610966</v>
      </c>
      <c r="L78" s="20">
        <v>160690261</v>
      </c>
      <c r="M78" s="20">
        <v>550810241</v>
      </c>
      <c r="N78" s="20"/>
      <c r="O78" s="20"/>
      <c r="P78" s="20"/>
      <c r="Q78" s="20"/>
      <c r="R78" s="20"/>
      <c r="S78" s="20"/>
      <c r="T78" s="20"/>
      <c r="U78" s="20"/>
      <c r="V78" s="20">
        <v>1100469667</v>
      </c>
      <c r="W78" s="20">
        <v>1466120725</v>
      </c>
      <c r="X78" s="20"/>
      <c r="Y78" s="19"/>
      <c r="Z78" s="22">
        <v>2936467906</v>
      </c>
    </row>
    <row r="79" spans="1:26" ht="13.5" hidden="1">
      <c r="A79" s="38" t="s">
        <v>94</v>
      </c>
      <c r="B79" s="18">
        <v>1065617831</v>
      </c>
      <c r="C79" s="18"/>
      <c r="D79" s="19">
        <v>1365490716</v>
      </c>
      <c r="E79" s="20">
        <v>1365490716</v>
      </c>
      <c r="F79" s="20">
        <v>116407398</v>
      </c>
      <c r="G79" s="20">
        <v>154569189</v>
      </c>
      <c r="H79" s="20">
        <v>106543173</v>
      </c>
      <c r="I79" s="20">
        <v>377519760</v>
      </c>
      <c r="J79" s="20">
        <v>142478256</v>
      </c>
      <c r="K79" s="20">
        <v>119709367</v>
      </c>
      <c r="L79" s="20">
        <v>100318263</v>
      </c>
      <c r="M79" s="20">
        <v>362505886</v>
      </c>
      <c r="N79" s="20"/>
      <c r="O79" s="20"/>
      <c r="P79" s="20"/>
      <c r="Q79" s="20"/>
      <c r="R79" s="20"/>
      <c r="S79" s="20"/>
      <c r="T79" s="20"/>
      <c r="U79" s="20"/>
      <c r="V79" s="20">
        <v>740025646</v>
      </c>
      <c r="W79" s="20">
        <v>682745358</v>
      </c>
      <c r="X79" s="20"/>
      <c r="Y79" s="19"/>
      <c r="Z79" s="22">
        <v>1365490716</v>
      </c>
    </row>
    <row r="80" spans="1:26" ht="13.5" hidden="1">
      <c r="A80" s="38" t="s">
        <v>95</v>
      </c>
      <c r="B80" s="18">
        <v>692801424</v>
      </c>
      <c r="C80" s="18"/>
      <c r="D80" s="19">
        <v>1136459448</v>
      </c>
      <c r="E80" s="20">
        <v>1136459448</v>
      </c>
      <c r="F80" s="20">
        <v>33132116</v>
      </c>
      <c r="G80" s="20">
        <v>41605661</v>
      </c>
      <c r="H80" s="20">
        <v>31972464</v>
      </c>
      <c r="I80" s="20">
        <v>106710241</v>
      </c>
      <c r="J80" s="20">
        <v>43727727</v>
      </c>
      <c r="K80" s="20">
        <v>38338258</v>
      </c>
      <c r="L80" s="20">
        <v>38250635</v>
      </c>
      <c r="M80" s="20">
        <v>120316620</v>
      </c>
      <c r="N80" s="20"/>
      <c r="O80" s="20"/>
      <c r="P80" s="20"/>
      <c r="Q80" s="20"/>
      <c r="R80" s="20"/>
      <c r="S80" s="20"/>
      <c r="T80" s="20"/>
      <c r="U80" s="20"/>
      <c r="V80" s="20">
        <v>227026861</v>
      </c>
      <c r="W80" s="20">
        <v>568229724</v>
      </c>
      <c r="X80" s="20"/>
      <c r="Y80" s="19"/>
      <c r="Z80" s="22">
        <v>1136459448</v>
      </c>
    </row>
    <row r="81" spans="1:26" ht="13.5" hidden="1">
      <c r="A81" s="38" t="s">
        <v>96</v>
      </c>
      <c r="B81" s="18">
        <v>67669085</v>
      </c>
      <c r="C81" s="18"/>
      <c r="D81" s="19">
        <v>228903468</v>
      </c>
      <c r="E81" s="20">
        <v>228903468</v>
      </c>
      <c r="F81" s="20">
        <v>10353892</v>
      </c>
      <c r="G81" s="20">
        <v>12899364</v>
      </c>
      <c r="H81" s="20">
        <v>10137616</v>
      </c>
      <c r="I81" s="20">
        <v>33390872</v>
      </c>
      <c r="J81" s="20">
        <v>12953081</v>
      </c>
      <c r="K81" s="20">
        <v>12523922</v>
      </c>
      <c r="L81" s="20">
        <v>11788198</v>
      </c>
      <c r="M81" s="20">
        <v>37265201</v>
      </c>
      <c r="N81" s="20"/>
      <c r="O81" s="20"/>
      <c r="P81" s="20"/>
      <c r="Q81" s="20"/>
      <c r="R81" s="20"/>
      <c r="S81" s="20"/>
      <c r="T81" s="20"/>
      <c r="U81" s="20"/>
      <c r="V81" s="20">
        <v>70656073</v>
      </c>
      <c r="W81" s="20">
        <v>114451734</v>
      </c>
      <c r="X81" s="20"/>
      <c r="Y81" s="19"/>
      <c r="Z81" s="22">
        <v>228903468</v>
      </c>
    </row>
    <row r="82" spans="1:26" ht="13.5" hidden="1">
      <c r="A82" s="38" t="s">
        <v>97</v>
      </c>
      <c r="B82" s="18">
        <v>99194607</v>
      </c>
      <c r="C82" s="18"/>
      <c r="D82" s="19">
        <v>145951476</v>
      </c>
      <c r="E82" s="20">
        <v>145951476</v>
      </c>
      <c r="F82" s="20">
        <v>5706861</v>
      </c>
      <c r="G82" s="20">
        <v>7430366</v>
      </c>
      <c r="H82" s="20">
        <v>5844570</v>
      </c>
      <c r="I82" s="20">
        <v>18981797</v>
      </c>
      <c r="J82" s="20">
        <v>6661168</v>
      </c>
      <c r="K82" s="20">
        <v>6326844</v>
      </c>
      <c r="L82" s="20">
        <v>6215716</v>
      </c>
      <c r="M82" s="20">
        <v>19203728</v>
      </c>
      <c r="N82" s="20"/>
      <c r="O82" s="20"/>
      <c r="P82" s="20"/>
      <c r="Q82" s="20"/>
      <c r="R82" s="20"/>
      <c r="S82" s="20"/>
      <c r="T82" s="20"/>
      <c r="U82" s="20"/>
      <c r="V82" s="20">
        <v>38185525</v>
      </c>
      <c r="W82" s="20">
        <v>72975738</v>
      </c>
      <c r="X82" s="20"/>
      <c r="Y82" s="19"/>
      <c r="Z82" s="22">
        <v>145951476</v>
      </c>
    </row>
    <row r="83" spans="1:26" ht="13.5" hidden="1">
      <c r="A83" s="38" t="s">
        <v>98</v>
      </c>
      <c r="B83" s="18"/>
      <c r="C83" s="18"/>
      <c r="D83" s="19">
        <v>59662798</v>
      </c>
      <c r="E83" s="20">
        <v>59662798</v>
      </c>
      <c r="F83" s="20">
        <v>4862925</v>
      </c>
      <c r="G83" s="20">
        <v>7923635</v>
      </c>
      <c r="H83" s="20">
        <v>270196</v>
      </c>
      <c r="I83" s="20">
        <v>13056756</v>
      </c>
      <c r="J83" s="20">
        <v>3688782</v>
      </c>
      <c r="K83" s="20">
        <v>3712575</v>
      </c>
      <c r="L83" s="20">
        <v>4117449</v>
      </c>
      <c r="M83" s="20">
        <v>11518806</v>
      </c>
      <c r="N83" s="20"/>
      <c r="O83" s="20"/>
      <c r="P83" s="20"/>
      <c r="Q83" s="20"/>
      <c r="R83" s="20"/>
      <c r="S83" s="20"/>
      <c r="T83" s="20"/>
      <c r="U83" s="20"/>
      <c r="V83" s="20">
        <v>24575562</v>
      </c>
      <c r="W83" s="20">
        <v>27718171</v>
      </c>
      <c r="X83" s="20"/>
      <c r="Y83" s="19"/>
      <c r="Z83" s="22">
        <v>59662798</v>
      </c>
    </row>
    <row r="84" spans="1:26" ht="13.5" hidden="1">
      <c r="A84" s="39" t="s">
        <v>99</v>
      </c>
      <c r="B84" s="27">
        <v>14487557</v>
      </c>
      <c r="C84" s="27"/>
      <c r="D84" s="28">
        <v>69767865</v>
      </c>
      <c r="E84" s="29">
        <v>69767865</v>
      </c>
      <c r="F84" s="29">
        <v>4483584</v>
      </c>
      <c r="G84" s="29">
        <v>3352109</v>
      </c>
      <c r="H84" s="29">
        <v>5293468</v>
      </c>
      <c r="I84" s="29">
        <v>13129161</v>
      </c>
      <c r="J84" s="29">
        <v>3640076</v>
      </c>
      <c r="K84" s="29">
        <v>4764957</v>
      </c>
      <c r="L84" s="29">
        <v>3298863</v>
      </c>
      <c r="M84" s="29">
        <v>11703896</v>
      </c>
      <c r="N84" s="29"/>
      <c r="O84" s="29"/>
      <c r="P84" s="29"/>
      <c r="Q84" s="29"/>
      <c r="R84" s="29"/>
      <c r="S84" s="29"/>
      <c r="T84" s="29"/>
      <c r="U84" s="29"/>
      <c r="V84" s="29">
        <v>24833057</v>
      </c>
      <c r="W84" s="29">
        <v>32801007</v>
      </c>
      <c r="X84" s="29"/>
      <c r="Y84" s="28"/>
      <c r="Z84" s="30">
        <v>69767865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194658467</v>
      </c>
      <c r="C5" s="18">
        <v>0</v>
      </c>
      <c r="D5" s="58">
        <v>206624544</v>
      </c>
      <c r="E5" s="59">
        <v>206624544</v>
      </c>
      <c r="F5" s="59">
        <v>35095005</v>
      </c>
      <c r="G5" s="59">
        <v>-344109</v>
      </c>
      <c r="H5" s="59">
        <v>10078545</v>
      </c>
      <c r="I5" s="59">
        <v>44829441</v>
      </c>
      <c r="J5" s="59">
        <v>20739392</v>
      </c>
      <c r="K5" s="59">
        <v>17721656</v>
      </c>
      <c r="L5" s="59">
        <v>18890191</v>
      </c>
      <c r="M5" s="59">
        <v>57351239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102180680</v>
      </c>
      <c r="W5" s="59">
        <v>103312272</v>
      </c>
      <c r="X5" s="59">
        <v>-1131592</v>
      </c>
      <c r="Y5" s="60">
        <v>-1.1</v>
      </c>
      <c r="Z5" s="61">
        <v>206624544</v>
      </c>
    </row>
    <row r="6" spans="1:26" ht="13.5">
      <c r="A6" s="57" t="s">
        <v>32</v>
      </c>
      <c r="B6" s="18">
        <v>584086366</v>
      </c>
      <c r="C6" s="18">
        <v>0</v>
      </c>
      <c r="D6" s="58">
        <v>643243183</v>
      </c>
      <c r="E6" s="59">
        <v>643243183</v>
      </c>
      <c r="F6" s="59">
        <v>60499761</v>
      </c>
      <c r="G6" s="59">
        <v>57687347</v>
      </c>
      <c r="H6" s="59">
        <v>57925993</v>
      </c>
      <c r="I6" s="59">
        <v>176113101</v>
      </c>
      <c r="J6" s="59">
        <v>53369000</v>
      </c>
      <c r="K6" s="59">
        <v>55416890</v>
      </c>
      <c r="L6" s="59">
        <v>55264913</v>
      </c>
      <c r="M6" s="59">
        <v>164050803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340163904</v>
      </c>
      <c r="W6" s="59">
        <v>319956798</v>
      </c>
      <c r="X6" s="59">
        <v>20207106</v>
      </c>
      <c r="Y6" s="60">
        <v>6.32</v>
      </c>
      <c r="Z6" s="61">
        <v>643243183</v>
      </c>
    </row>
    <row r="7" spans="1:26" ht="13.5">
      <c r="A7" s="57" t="s">
        <v>33</v>
      </c>
      <c r="B7" s="18">
        <v>14724634</v>
      </c>
      <c r="C7" s="18">
        <v>0</v>
      </c>
      <c r="D7" s="58">
        <v>6958900</v>
      </c>
      <c r="E7" s="59">
        <v>6958900</v>
      </c>
      <c r="F7" s="59">
        <v>313036</v>
      </c>
      <c r="G7" s="59">
        <v>1054175</v>
      </c>
      <c r="H7" s="59">
        <v>646910</v>
      </c>
      <c r="I7" s="59">
        <v>2014121</v>
      </c>
      <c r="J7" s="59">
        <v>326039</v>
      </c>
      <c r="K7" s="59">
        <v>389212</v>
      </c>
      <c r="L7" s="59">
        <v>298984</v>
      </c>
      <c r="M7" s="59">
        <v>1014235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3028356</v>
      </c>
      <c r="W7" s="59">
        <v>3479448</v>
      </c>
      <c r="X7" s="59">
        <v>-451092</v>
      </c>
      <c r="Y7" s="60">
        <v>-12.96</v>
      </c>
      <c r="Z7" s="61">
        <v>6958900</v>
      </c>
    </row>
    <row r="8" spans="1:26" ht="13.5">
      <c r="A8" s="57" t="s">
        <v>34</v>
      </c>
      <c r="B8" s="18">
        <v>105174158</v>
      </c>
      <c r="C8" s="18">
        <v>0</v>
      </c>
      <c r="D8" s="58">
        <v>119802459</v>
      </c>
      <c r="E8" s="59">
        <v>119802459</v>
      </c>
      <c r="F8" s="59">
        <v>40497000</v>
      </c>
      <c r="G8" s="59">
        <v>1846000</v>
      </c>
      <c r="H8" s="59">
        <v>0</v>
      </c>
      <c r="I8" s="59">
        <v>42343000</v>
      </c>
      <c r="J8" s="59">
        <v>0</v>
      </c>
      <c r="K8" s="59">
        <v>0</v>
      </c>
      <c r="L8" s="59">
        <v>42680884</v>
      </c>
      <c r="M8" s="59">
        <v>42680884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85023884</v>
      </c>
      <c r="W8" s="59">
        <v>79287324</v>
      </c>
      <c r="X8" s="59">
        <v>5736560</v>
      </c>
      <c r="Y8" s="60">
        <v>7.24</v>
      </c>
      <c r="Z8" s="61">
        <v>119802459</v>
      </c>
    </row>
    <row r="9" spans="1:26" ht="13.5">
      <c r="A9" s="57" t="s">
        <v>35</v>
      </c>
      <c r="B9" s="18">
        <v>73972813</v>
      </c>
      <c r="C9" s="18">
        <v>0</v>
      </c>
      <c r="D9" s="58">
        <v>68449732</v>
      </c>
      <c r="E9" s="59">
        <v>68449732</v>
      </c>
      <c r="F9" s="59">
        <v>1613717</v>
      </c>
      <c r="G9" s="59">
        <v>1868581</v>
      </c>
      <c r="H9" s="59">
        <v>1915800</v>
      </c>
      <c r="I9" s="59">
        <v>5398098</v>
      </c>
      <c r="J9" s="59">
        <v>2137615</v>
      </c>
      <c r="K9" s="59">
        <v>1973959</v>
      </c>
      <c r="L9" s="59">
        <v>1892751</v>
      </c>
      <c r="M9" s="59">
        <v>6004325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11402423</v>
      </c>
      <c r="W9" s="59">
        <v>-6955020</v>
      </c>
      <c r="X9" s="59">
        <v>18357443</v>
      </c>
      <c r="Y9" s="60">
        <v>-263.95</v>
      </c>
      <c r="Z9" s="61">
        <v>68449732</v>
      </c>
    </row>
    <row r="10" spans="1:26" ht="25.5">
      <c r="A10" s="62" t="s">
        <v>86</v>
      </c>
      <c r="B10" s="63">
        <f>SUM(B5:B9)</f>
        <v>972616438</v>
      </c>
      <c r="C10" s="63">
        <f>SUM(C5:C9)</f>
        <v>0</v>
      </c>
      <c r="D10" s="64">
        <f aca="true" t="shared" si="0" ref="D10:Z10">SUM(D5:D9)</f>
        <v>1045078818</v>
      </c>
      <c r="E10" s="65">
        <f t="shared" si="0"/>
        <v>1045078818</v>
      </c>
      <c r="F10" s="65">
        <f t="shared" si="0"/>
        <v>138018519</v>
      </c>
      <c r="G10" s="65">
        <f t="shared" si="0"/>
        <v>62111994</v>
      </c>
      <c r="H10" s="65">
        <f t="shared" si="0"/>
        <v>70567248</v>
      </c>
      <c r="I10" s="65">
        <f t="shared" si="0"/>
        <v>270697761</v>
      </c>
      <c r="J10" s="65">
        <f t="shared" si="0"/>
        <v>76572046</v>
      </c>
      <c r="K10" s="65">
        <f t="shared" si="0"/>
        <v>75501717</v>
      </c>
      <c r="L10" s="65">
        <f t="shared" si="0"/>
        <v>119027723</v>
      </c>
      <c r="M10" s="65">
        <f t="shared" si="0"/>
        <v>271101486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541799247</v>
      </c>
      <c r="W10" s="65">
        <f t="shared" si="0"/>
        <v>499080822</v>
      </c>
      <c r="X10" s="65">
        <f t="shared" si="0"/>
        <v>42718425</v>
      </c>
      <c r="Y10" s="66">
        <f>+IF(W10&lt;&gt;0,(X10/W10)*100,0)</f>
        <v>8.559420261594424</v>
      </c>
      <c r="Z10" s="67">
        <f t="shared" si="0"/>
        <v>1045078818</v>
      </c>
    </row>
    <row r="11" spans="1:26" ht="13.5">
      <c r="A11" s="57" t="s">
        <v>36</v>
      </c>
      <c r="B11" s="18">
        <v>225728090</v>
      </c>
      <c r="C11" s="18">
        <v>0</v>
      </c>
      <c r="D11" s="58">
        <v>288592515</v>
      </c>
      <c r="E11" s="59">
        <v>288592515</v>
      </c>
      <c r="F11" s="59">
        <v>19835278</v>
      </c>
      <c r="G11" s="59">
        <v>22111826</v>
      </c>
      <c r="H11" s="59">
        <v>21354797</v>
      </c>
      <c r="I11" s="59">
        <v>63301901</v>
      </c>
      <c r="J11" s="59">
        <v>21897936</v>
      </c>
      <c r="K11" s="59">
        <v>22201405</v>
      </c>
      <c r="L11" s="59">
        <v>22037795</v>
      </c>
      <c r="M11" s="59">
        <v>66137136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129439037</v>
      </c>
      <c r="W11" s="59">
        <v>144295932</v>
      </c>
      <c r="X11" s="59">
        <v>-14856895</v>
      </c>
      <c r="Y11" s="60">
        <v>-10.3</v>
      </c>
      <c r="Z11" s="61">
        <v>288592515</v>
      </c>
    </row>
    <row r="12" spans="1:26" ht="13.5">
      <c r="A12" s="57" t="s">
        <v>37</v>
      </c>
      <c r="B12" s="18">
        <v>11725852</v>
      </c>
      <c r="C12" s="18">
        <v>0</v>
      </c>
      <c r="D12" s="58">
        <v>12389537</v>
      </c>
      <c r="E12" s="59">
        <v>12389537</v>
      </c>
      <c r="F12" s="59">
        <v>1000107</v>
      </c>
      <c r="G12" s="59">
        <v>1000107</v>
      </c>
      <c r="H12" s="59">
        <v>1000422</v>
      </c>
      <c r="I12" s="59">
        <v>3000636</v>
      </c>
      <c r="J12" s="59">
        <v>1000107</v>
      </c>
      <c r="K12" s="59">
        <v>1000820</v>
      </c>
      <c r="L12" s="59">
        <v>1010400</v>
      </c>
      <c r="M12" s="59">
        <v>3011327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6011963</v>
      </c>
      <c r="W12" s="59">
        <v>6194766</v>
      </c>
      <c r="X12" s="59">
        <v>-182803</v>
      </c>
      <c r="Y12" s="60">
        <v>-2.95</v>
      </c>
      <c r="Z12" s="61">
        <v>12389537</v>
      </c>
    </row>
    <row r="13" spans="1:26" ht="13.5">
      <c r="A13" s="57" t="s">
        <v>87</v>
      </c>
      <c r="B13" s="18">
        <v>122502918</v>
      </c>
      <c r="C13" s="18">
        <v>0</v>
      </c>
      <c r="D13" s="58">
        <v>117244100</v>
      </c>
      <c r="E13" s="59">
        <v>117244100</v>
      </c>
      <c r="F13" s="59">
        <v>0</v>
      </c>
      <c r="G13" s="59">
        <v>0</v>
      </c>
      <c r="H13" s="59">
        <v>29311030</v>
      </c>
      <c r="I13" s="59">
        <v>29311030</v>
      </c>
      <c r="J13" s="59">
        <v>9770346</v>
      </c>
      <c r="K13" s="59">
        <v>9770346</v>
      </c>
      <c r="L13" s="59">
        <v>9770343</v>
      </c>
      <c r="M13" s="59">
        <v>29311035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58622065</v>
      </c>
      <c r="W13" s="59">
        <v>58750231</v>
      </c>
      <c r="X13" s="59">
        <v>-128166</v>
      </c>
      <c r="Y13" s="60">
        <v>-0.22</v>
      </c>
      <c r="Z13" s="61">
        <v>117244100</v>
      </c>
    </row>
    <row r="14" spans="1:26" ht="13.5">
      <c r="A14" s="57" t="s">
        <v>38</v>
      </c>
      <c r="B14" s="18">
        <v>17079523</v>
      </c>
      <c r="C14" s="18">
        <v>0</v>
      </c>
      <c r="D14" s="58">
        <v>25943453</v>
      </c>
      <c r="E14" s="59">
        <v>25943453</v>
      </c>
      <c r="F14" s="59">
        <v>123026</v>
      </c>
      <c r="G14" s="59">
        <v>198773</v>
      </c>
      <c r="H14" s="59">
        <v>343990</v>
      </c>
      <c r="I14" s="59">
        <v>665789</v>
      </c>
      <c r="J14" s="59">
        <v>256700</v>
      </c>
      <c r="K14" s="59">
        <v>157500</v>
      </c>
      <c r="L14" s="59">
        <v>8000291</v>
      </c>
      <c r="M14" s="59">
        <v>8414491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9080280</v>
      </c>
      <c r="W14" s="59">
        <v>12926203</v>
      </c>
      <c r="X14" s="59">
        <v>-3845923</v>
      </c>
      <c r="Y14" s="60">
        <v>-29.75</v>
      </c>
      <c r="Z14" s="61">
        <v>25943453</v>
      </c>
    </row>
    <row r="15" spans="1:26" ht="13.5">
      <c r="A15" s="57" t="s">
        <v>39</v>
      </c>
      <c r="B15" s="18">
        <v>360595906</v>
      </c>
      <c r="C15" s="18">
        <v>0</v>
      </c>
      <c r="D15" s="58">
        <v>386851441</v>
      </c>
      <c r="E15" s="59">
        <v>386851441</v>
      </c>
      <c r="F15" s="59">
        <v>400737</v>
      </c>
      <c r="G15" s="59">
        <v>40180788</v>
      </c>
      <c r="H15" s="59">
        <v>86168683</v>
      </c>
      <c r="I15" s="59">
        <v>126750208</v>
      </c>
      <c r="J15" s="59">
        <v>28193861</v>
      </c>
      <c r="K15" s="59">
        <v>29445124</v>
      </c>
      <c r="L15" s="59">
        <v>31508087</v>
      </c>
      <c r="M15" s="59">
        <v>89147072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215897280</v>
      </c>
      <c r="W15" s="59">
        <v>202809621</v>
      </c>
      <c r="X15" s="59">
        <v>13087659</v>
      </c>
      <c r="Y15" s="60">
        <v>6.45</v>
      </c>
      <c r="Z15" s="61">
        <v>386851441</v>
      </c>
    </row>
    <row r="16" spans="1:26" ht="13.5">
      <c r="A16" s="68" t="s">
        <v>40</v>
      </c>
      <c r="B16" s="18">
        <v>275400</v>
      </c>
      <c r="C16" s="18">
        <v>0</v>
      </c>
      <c r="D16" s="58">
        <v>286520</v>
      </c>
      <c r="E16" s="59">
        <v>286520</v>
      </c>
      <c r="F16" s="59">
        <v>45975</v>
      </c>
      <c r="G16" s="59">
        <v>99032</v>
      </c>
      <c r="H16" s="59">
        <v>125000</v>
      </c>
      <c r="I16" s="59">
        <v>270007</v>
      </c>
      <c r="J16" s="59">
        <v>174300</v>
      </c>
      <c r="K16" s="59">
        <v>0</v>
      </c>
      <c r="L16" s="59">
        <v>27930</v>
      </c>
      <c r="M16" s="59">
        <v>202230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472237</v>
      </c>
      <c r="W16" s="59">
        <v>143262</v>
      </c>
      <c r="X16" s="59">
        <v>328975</v>
      </c>
      <c r="Y16" s="60">
        <v>229.63</v>
      </c>
      <c r="Z16" s="61">
        <v>286520</v>
      </c>
    </row>
    <row r="17" spans="1:26" ht="13.5">
      <c r="A17" s="57" t="s">
        <v>41</v>
      </c>
      <c r="B17" s="18">
        <v>255803252</v>
      </c>
      <c r="C17" s="18">
        <v>0</v>
      </c>
      <c r="D17" s="58">
        <v>278451694</v>
      </c>
      <c r="E17" s="59">
        <v>278451694</v>
      </c>
      <c r="F17" s="59">
        <v>8365016</v>
      </c>
      <c r="G17" s="59">
        <v>6757486</v>
      </c>
      <c r="H17" s="59">
        <v>8385393</v>
      </c>
      <c r="I17" s="59">
        <v>23507895</v>
      </c>
      <c r="J17" s="59">
        <v>11057048</v>
      </c>
      <c r="K17" s="59">
        <v>15970250</v>
      </c>
      <c r="L17" s="59">
        <v>31414093</v>
      </c>
      <c r="M17" s="59">
        <v>58441391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81949286</v>
      </c>
      <c r="W17" s="59">
        <v>136528902</v>
      </c>
      <c r="X17" s="59">
        <v>-54579616</v>
      </c>
      <c r="Y17" s="60">
        <v>-39.98</v>
      </c>
      <c r="Z17" s="61">
        <v>278451694</v>
      </c>
    </row>
    <row r="18" spans="1:26" ht="13.5">
      <c r="A18" s="69" t="s">
        <v>42</v>
      </c>
      <c r="B18" s="70">
        <f>SUM(B11:B17)</f>
        <v>993710941</v>
      </c>
      <c r="C18" s="70">
        <f>SUM(C11:C17)</f>
        <v>0</v>
      </c>
      <c r="D18" s="71">
        <f aca="true" t="shared" si="1" ref="D18:Z18">SUM(D11:D17)</f>
        <v>1109759260</v>
      </c>
      <c r="E18" s="72">
        <f t="shared" si="1"/>
        <v>1109759260</v>
      </c>
      <c r="F18" s="72">
        <f t="shared" si="1"/>
        <v>29770139</v>
      </c>
      <c r="G18" s="72">
        <f t="shared" si="1"/>
        <v>70348012</v>
      </c>
      <c r="H18" s="72">
        <f t="shared" si="1"/>
        <v>146689315</v>
      </c>
      <c r="I18" s="72">
        <f t="shared" si="1"/>
        <v>246807466</v>
      </c>
      <c r="J18" s="72">
        <f t="shared" si="1"/>
        <v>72350298</v>
      </c>
      <c r="K18" s="72">
        <f t="shared" si="1"/>
        <v>78545445</v>
      </c>
      <c r="L18" s="72">
        <f t="shared" si="1"/>
        <v>103768939</v>
      </c>
      <c r="M18" s="72">
        <f t="shared" si="1"/>
        <v>254664682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501472148</v>
      </c>
      <c r="W18" s="72">
        <f t="shared" si="1"/>
        <v>561648917</v>
      </c>
      <c r="X18" s="72">
        <f t="shared" si="1"/>
        <v>-60176769</v>
      </c>
      <c r="Y18" s="66">
        <f>+IF(W18&lt;&gt;0,(X18/W18)*100,0)</f>
        <v>-10.714303398184956</v>
      </c>
      <c r="Z18" s="73">
        <f t="shared" si="1"/>
        <v>1109759260</v>
      </c>
    </row>
    <row r="19" spans="1:26" ht="13.5">
      <c r="A19" s="69" t="s">
        <v>43</v>
      </c>
      <c r="B19" s="74">
        <f>+B10-B18</f>
        <v>-21094503</v>
      </c>
      <c r="C19" s="74">
        <f>+C10-C18</f>
        <v>0</v>
      </c>
      <c r="D19" s="75">
        <f aca="true" t="shared" si="2" ref="D19:Z19">+D10-D18</f>
        <v>-64680442</v>
      </c>
      <c r="E19" s="76">
        <f t="shared" si="2"/>
        <v>-64680442</v>
      </c>
      <c r="F19" s="76">
        <f t="shared" si="2"/>
        <v>108248380</v>
      </c>
      <c r="G19" s="76">
        <f t="shared" si="2"/>
        <v>-8236018</v>
      </c>
      <c r="H19" s="76">
        <f t="shared" si="2"/>
        <v>-76122067</v>
      </c>
      <c r="I19" s="76">
        <f t="shared" si="2"/>
        <v>23890295</v>
      </c>
      <c r="J19" s="76">
        <f t="shared" si="2"/>
        <v>4221748</v>
      </c>
      <c r="K19" s="76">
        <f t="shared" si="2"/>
        <v>-3043728</v>
      </c>
      <c r="L19" s="76">
        <f t="shared" si="2"/>
        <v>15258784</v>
      </c>
      <c r="M19" s="76">
        <f t="shared" si="2"/>
        <v>16436804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40327099</v>
      </c>
      <c r="W19" s="76">
        <f>IF(E10=E18,0,W10-W18)</f>
        <v>-62568095</v>
      </c>
      <c r="X19" s="76">
        <f t="shared" si="2"/>
        <v>102895194</v>
      </c>
      <c r="Y19" s="77">
        <f>+IF(W19&lt;&gt;0,(X19/W19)*100,0)</f>
        <v>-164.45313541989734</v>
      </c>
      <c r="Z19" s="78">
        <f t="shared" si="2"/>
        <v>-64680442</v>
      </c>
    </row>
    <row r="20" spans="1:26" ht="13.5">
      <c r="A20" s="57" t="s">
        <v>44</v>
      </c>
      <c r="B20" s="18">
        <v>71670307</v>
      </c>
      <c r="C20" s="18">
        <v>0</v>
      </c>
      <c r="D20" s="58">
        <v>65223000</v>
      </c>
      <c r="E20" s="59">
        <v>65223000</v>
      </c>
      <c r="F20" s="59">
        <v>23995418</v>
      </c>
      <c r="G20" s="59">
        <v>-1150751</v>
      </c>
      <c r="H20" s="59">
        <v>-23720000</v>
      </c>
      <c r="I20" s="59">
        <v>-875333</v>
      </c>
      <c r="J20" s="59">
        <v>2103232</v>
      </c>
      <c r="K20" s="59">
        <v>22769</v>
      </c>
      <c r="L20" s="59">
        <v>14688539</v>
      </c>
      <c r="M20" s="59">
        <v>16814540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15939207</v>
      </c>
      <c r="W20" s="59">
        <v>38048666</v>
      </c>
      <c r="X20" s="59">
        <v>-22109459</v>
      </c>
      <c r="Y20" s="60">
        <v>-58.11</v>
      </c>
      <c r="Z20" s="61">
        <v>65223000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5433334</v>
      </c>
      <c r="X21" s="81">
        <v>-5433334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50575804</v>
      </c>
      <c r="C22" s="85">
        <f>SUM(C19:C21)</f>
        <v>0</v>
      </c>
      <c r="D22" s="86">
        <f aca="true" t="shared" si="3" ref="D22:Z22">SUM(D19:D21)</f>
        <v>542558</v>
      </c>
      <c r="E22" s="87">
        <f t="shared" si="3"/>
        <v>542558</v>
      </c>
      <c r="F22" s="87">
        <f t="shared" si="3"/>
        <v>132243798</v>
      </c>
      <c r="G22" s="87">
        <f t="shared" si="3"/>
        <v>-9386769</v>
      </c>
      <c r="H22" s="87">
        <f t="shared" si="3"/>
        <v>-99842067</v>
      </c>
      <c r="I22" s="87">
        <f t="shared" si="3"/>
        <v>23014962</v>
      </c>
      <c r="J22" s="87">
        <f t="shared" si="3"/>
        <v>6324980</v>
      </c>
      <c r="K22" s="87">
        <f t="shared" si="3"/>
        <v>-3020959</v>
      </c>
      <c r="L22" s="87">
        <f t="shared" si="3"/>
        <v>29947323</v>
      </c>
      <c r="M22" s="87">
        <f t="shared" si="3"/>
        <v>33251344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56266306</v>
      </c>
      <c r="W22" s="87">
        <f t="shared" si="3"/>
        <v>-19086095</v>
      </c>
      <c r="X22" s="87">
        <f t="shared" si="3"/>
        <v>75352401</v>
      </c>
      <c r="Y22" s="88">
        <f>+IF(W22&lt;&gt;0,(X22/W22)*100,0)</f>
        <v>-394.8026089150243</v>
      </c>
      <c r="Z22" s="89">
        <f t="shared" si="3"/>
        <v>542558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50575804</v>
      </c>
      <c r="C24" s="74">
        <f>SUM(C22:C23)</f>
        <v>0</v>
      </c>
      <c r="D24" s="75">
        <f aca="true" t="shared" si="4" ref="D24:Z24">SUM(D22:D23)</f>
        <v>542558</v>
      </c>
      <c r="E24" s="76">
        <f t="shared" si="4"/>
        <v>542558</v>
      </c>
      <c r="F24" s="76">
        <f t="shared" si="4"/>
        <v>132243798</v>
      </c>
      <c r="G24" s="76">
        <f t="shared" si="4"/>
        <v>-9386769</v>
      </c>
      <c r="H24" s="76">
        <f t="shared" si="4"/>
        <v>-99842067</v>
      </c>
      <c r="I24" s="76">
        <f t="shared" si="4"/>
        <v>23014962</v>
      </c>
      <c r="J24" s="76">
        <f t="shared" si="4"/>
        <v>6324980</v>
      </c>
      <c r="K24" s="76">
        <f t="shared" si="4"/>
        <v>-3020959</v>
      </c>
      <c r="L24" s="76">
        <f t="shared" si="4"/>
        <v>29947323</v>
      </c>
      <c r="M24" s="76">
        <f t="shared" si="4"/>
        <v>33251344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56266306</v>
      </c>
      <c r="W24" s="76">
        <f t="shared" si="4"/>
        <v>-19086095</v>
      </c>
      <c r="X24" s="76">
        <f t="shared" si="4"/>
        <v>75352401</v>
      </c>
      <c r="Y24" s="77">
        <f>+IF(W24&lt;&gt;0,(X24/W24)*100,0)</f>
        <v>-394.8026089150243</v>
      </c>
      <c r="Z24" s="78">
        <f t="shared" si="4"/>
        <v>542558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101646902</v>
      </c>
      <c r="C27" s="21">
        <v>0</v>
      </c>
      <c r="D27" s="98">
        <v>110162000</v>
      </c>
      <c r="E27" s="99">
        <v>110162000</v>
      </c>
      <c r="F27" s="99">
        <v>37373</v>
      </c>
      <c r="G27" s="99">
        <v>4647023</v>
      </c>
      <c r="H27" s="99">
        <v>6111175</v>
      </c>
      <c r="I27" s="99">
        <v>10795571</v>
      </c>
      <c r="J27" s="99">
        <v>5199965</v>
      </c>
      <c r="K27" s="99">
        <v>4586417</v>
      </c>
      <c r="L27" s="99">
        <v>8166347</v>
      </c>
      <c r="M27" s="99">
        <v>17952729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28748300</v>
      </c>
      <c r="W27" s="99">
        <v>55081000</v>
      </c>
      <c r="X27" s="99">
        <v>-26332700</v>
      </c>
      <c r="Y27" s="100">
        <v>-47.81</v>
      </c>
      <c r="Z27" s="101">
        <v>110162000</v>
      </c>
    </row>
    <row r="28" spans="1:26" ht="13.5">
      <c r="A28" s="102" t="s">
        <v>44</v>
      </c>
      <c r="B28" s="18">
        <v>33801529</v>
      </c>
      <c r="C28" s="18">
        <v>0</v>
      </c>
      <c r="D28" s="58">
        <v>65223000</v>
      </c>
      <c r="E28" s="59">
        <v>65223000</v>
      </c>
      <c r="F28" s="59">
        <v>0</v>
      </c>
      <c r="G28" s="59">
        <v>4292705</v>
      </c>
      <c r="H28" s="59">
        <v>4905823</v>
      </c>
      <c r="I28" s="59">
        <v>9198528</v>
      </c>
      <c r="J28" s="59">
        <v>3608952</v>
      </c>
      <c r="K28" s="59">
        <v>3707268</v>
      </c>
      <c r="L28" s="59">
        <v>4994487</v>
      </c>
      <c r="M28" s="59">
        <v>12310707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21509235</v>
      </c>
      <c r="W28" s="59">
        <v>32611500</v>
      </c>
      <c r="X28" s="59">
        <v>-11102265</v>
      </c>
      <c r="Y28" s="60">
        <v>-34.04</v>
      </c>
      <c r="Z28" s="61">
        <v>65223000</v>
      </c>
    </row>
    <row r="29" spans="1:26" ht="13.5">
      <c r="A29" s="57" t="s">
        <v>91</v>
      </c>
      <c r="B29" s="18">
        <v>13476648</v>
      </c>
      <c r="C29" s="18">
        <v>0</v>
      </c>
      <c r="D29" s="58">
        <v>0</v>
      </c>
      <c r="E29" s="59">
        <v>0</v>
      </c>
      <c r="F29" s="59">
        <v>3010</v>
      </c>
      <c r="G29" s="59">
        <v>272912</v>
      </c>
      <c r="H29" s="59">
        <v>1366</v>
      </c>
      <c r="I29" s="59">
        <v>277288</v>
      </c>
      <c r="J29" s="59">
        <v>0</v>
      </c>
      <c r="K29" s="59">
        <v>2697</v>
      </c>
      <c r="L29" s="59">
        <v>0</v>
      </c>
      <c r="M29" s="59">
        <v>2697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279985</v>
      </c>
      <c r="W29" s="59"/>
      <c r="X29" s="59">
        <v>279985</v>
      </c>
      <c r="Y29" s="60">
        <v>0</v>
      </c>
      <c r="Z29" s="61">
        <v>0</v>
      </c>
    </row>
    <row r="30" spans="1:26" ht="13.5">
      <c r="A30" s="57" t="s">
        <v>48</v>
      </c>
      <c r="B30" s="18">
        <v>39942081</v>
      </c>
      <c r="C30" s="18">
        <v>0</v>
      </c>
      <c r="D30" s="58">
        <v>32650000</v>
      </c>
      <c r="E30" s="59">
        <v>32650000</v>
      </c>
      <c r="F30" s="59">
        <v>0</v>
      </c>
      <c r="G30" s="59">
        <v>0</v>
      </c>
      <c r="H30" s="59">
        <v>963730</v>
      </c>
      <c r="I30" s="59">
        <v>963730</v>
      </c>
      <c r="J30" s="59">
        <v>198977</v>
      </c>
      <c r="K30" s="59">
        <v>548157</v>
      </c>
      <c r="L30" s="59">
        <v>2753205</v>
      </c>
      <c r="M30" s="59">
        <v>3500339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4464069</v>
      </c>
      <c r="W30" s="59">
        <v>16325000</v>
      </c>
      <c r="X30" s="59">
        <v>-11860931</v>
      </c>
      <c r="Y30" s="60">
        <v>-72.66</v>
      </c>
      <c r="Z30" s="61">
        <v>32650000</v>
      </c>
    </row>
    <row r="31" spans="1:26" ht="13.5">
      <c r="A31" s="57" t="s">
        <v>49</v>
      </c>
      <c r="B31" s="18">
        <v>14426646</v>
      </c>
      <c r="C31" s="18">
        <v>0</v>
      </c>
      <c r="D31" s="58">
        <v>12289000</v>
      </c>
      <c r="E31" s="59">
        <v>12289000</v>
      </c>
      <c r="F31" s="59">
        <v>34363</v>
      </c>
      <c r="G31" s="59">
        <v>81406</v>
      </c>
      <c r="H31" s="59">
        <v>240256</v>
      </c>
      <c r="I31" s="59">
        <v>356025</v>
      </c>
      <c r="J31" s="59">
        <v>1392036</v>
      </c>
      <c r="K31" s="59">
        <v>328296</v>
      </c>
      <c r="L31" s="59">
        <v>418653</v>
      </c>
      <c r="M31" s="59">
        <v>2138985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2495010</v>
      </c>
      <c r="W31" s="59">
        <v>6144500</v>
      </c>
      <c r="X31" s="59">
        <v>-3649490</v>
      </c>
      <c r="Y31" s="60">
        <v>-59.39</v>
      </c>
      <c r="Z31" s="61">
        <v>12289000</v>
      </c>
    </row>
    <row r="32" spans="1:26" ht="13.5">
      <c r="A32" s="69" t="s">
        <v>50</v>
      </c>
      <c r="B32" s="21">
        <f>SUM(B28:B31)</f>
        <v>101646904</v>
      </c>
      <c r="C32" s="21">
        <f>SUM(C28:C31)</f>
        <v>0</v>
      </c>
      <c r="D32" s="98">
        <f aca="true" t="shared" si="5" ref="D32:Z32">SUM(D28:D31)</f>
        <v>110162000</v>
      </c>
      <c r="E32" s="99">
        <f t="shared" si="5"/>
        <v>110162000</v>
      </c>
      <c r="F32" s="99">
        <f t="shared" si="5"/>
        <v>37373</v>
      </c>
      <c r="G32" s="99">
        <f t="shared" si="5"/>
        <v>4647023</v>
      </c>
      <c r="H32" s="99">
        <f t="shared" si="5"/>
        <v>6111175</v>
      </c>
      <c r="I32" s="99">
        <f t="shared" si="5"/>
        <v>10795571</v>
      </c>
      <c r="J32" s="99">
        <f t="shared" si="5"/>
        <v>5199965</v>
      </c>
      <c r="K32" s="99">
        <f t="shared" si="5"/>
        <v>4586418</v>
      </c>
      <c r="L32" s="99">
        <f t="shared" si="5"/>
        <v>8166345</v>
      </c>
      <c r="M32" s="99">
        <f t="shared" si="5"/>
        <v>17952728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28748299</v>
      </c>
      <c r="W32" s="99">
        <f t="shared" si="5"/>
        <v>55081000</v>
      </c>
      <c r="X32" s="99">
        <f t="shared" si="5"/>
        <v>-26332701</v>
      </c>
      <c r="Y32" s="100">
        <f>+IF(W32&lt;&gt;0,(X32/W32)*100,0)</f>
        <v>-47.807231168642545</v>
      </c>
      <c r="Z32" s="101">
        <f t="shared" si="5"/>
        <v>110162000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376150530</v>
      </c>
      <c r="C35" s="18">
        <v>0</v>
      </c>
      <c r="D35" s="58">
        <v>299264340</v>
      </c>
      <c r="E35" s="59">
        <v>299264340</v>
      </c>
      <c r="F35" s="59">
        <v>447139917</v>
      </c>
      <c r="G35" s="59">
        <v>432104741</v>
      </c>
      <c r="H35" s="59">
        <v>378624727</v>
      </c>
      <c r="I35" s="59">
        <v>378624727</v>
      </c>
      <c r="J35" s="59">
        <v>387185217</v>
      </c>
      <c r="K35" s="59">
        <v>389508317</v>
      </c>
      <c r="L35" s="59">
        <v>419682864</v>
      </c>
      <c r="M35" s="59">
        <v>419682864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419682864</v>
      </c>
      <c r="W35" s="59">
        <v>149632170</v>
      </c>
      <c r="X35" s="59">
        <v>270050694</v>
      </c>
      <c r="Y35" s="60">
        <v>180.48</v>
      </c>
      <c r="Z35" s="61">
        <v>299264340</v>
      </c>
    </row>
    <row r="36" spans="1:26" ht="13.5">
      <c r="A36" s="57" t="s">
        <v>53</v>
      </c>
      <c r="B36" s="18">
        <v>2052167092</v>
      </c>
      <c r="C36" s="18">
        <v>0</v>
      </c>
      <c r="D36" s="58">
        <v>2071005153</v>
      </c>
      <c r="E36" s="59">
        <v>2071005153</v>
      </c>
      <c r="F36" s="59">
        <v>2052204465</v>
      </c>
      <c r="G36" s="59">
        <v>2056851489</v>
      </c>
      <c r="H36" s="59">
        <v>2033651639</v>
      </c>
      <c r="I36" s="59">
        <v>2033651639</v>
      </c>
      <c r="J36" s="59">
        <v>2029081262</v>
      </c>
      <c r="K36" s="59">
        <v>2023897339</v>
      </c>
      <c r="L36" s="59">
        <v>2022293343</v>
      </c>
      <c r="M36" s="59">
        <v>2022293343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2022293343</v>
      </c>
      <c r="W36" s="59">
        <v>1035502577</v>
      </c>
      <c r="X36" s="59">
        <v>986790766</v>
      </c>
      <c r="Y36" s="60">
        <v>95.3</v>
      </c>
      <c r="Z36" s="61">
        <v>2071005153</v>
      </c>
    </row>
    <row r="37" spans="1:26" ht="13.5">
      <c r="A37" s="57" t="s">
        <v>54</v>
      </c>
      <c r="B37" s="18">
        <v>163155052</v>
      </c>
      <c r="C37" s="18">
        <v>0</v>
      </c>
      <c r="D37" s="58">
        <v>162415278</v>
      </c>
      <c r="E37" s="59">
        <v>162415278</v>
      </c>
      <c r="F37" s="59">
        <v>97925722</v>
      </c>
      <c r="G37" s="59">
        <v>97709937</v>
      </c>
      <c r="H37" s="59">
        <v>121753900</v>
      </c>
      <c r="I37" s="59">
        <v>121753900</v>
      </c>
      <c r="J37" s="59">
        <v>120097413</v>
      </c>
      <c r="K37" s="59">
        <v>120984194</v>
      </c>
      <c r="L37" s="59">
        <v>118751121</v>
      </c>
      <c r="M37" s="59">
        <v>118751121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118751121</v>
      </c>
      <c r="W37" s="59">
        <v>81207639</v>
      </c>
      <c r="X37" s="59">
        <v>37543482</v>
      </c>
      <c r="Y37" s="60">
        <v>46.23</v>
      </c>
      <c r="Z37" s="61">
        <v>162415278</v>
      </c>
    </row>
    <row r="38" spans="1:26" ht="13.5">
      <c r="A38" s="57" t="s">
        <v>55</v>
      </c>
      <c r="B38" s="18">
        <v>220456286</v>
      </c>
      <c r="C38" s="18">
        <v>0</v>
      </c>
      <c r="D38" s="58">
        <v>212119259</v>
      </c>
      <c r="E38" s="59">
        <v>212119259</v>
      </c>
      <c r="F38" s="59">
        <v>224468568</v>
      </c>
      <c r="G38" s="59">
        <v>223884681</v>
      </c>
      <c r="H38" s="59">
        <v>222801194</v>
      </c>
      <c r="I38" s="59">
        <v>222801194</v>
      </c>
      <c r="J38" s="59">
        <v>222122807</v>
      </c>
      <c r="K38" s="59">
        <v>221396165</v>
      </c>
      <c r="L38" s="59">
        <v>222252463</v>
      </c>
      <c r="M38" s="59">
        <v>222252463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222252463</v>
      </c>
      <c r="W38" s="59">
        <v>106059630</v>
      </c>
      <c r="X38" s="59">
        <v>116192833</v>
      </c>
      <c r="Y38" s="60">
        <v>109.55</v>
      </c>
      <c r="Z38" s="61">
        <v>212119259</v>
      </c>
    </row>
    <row r="39" spans="1:26" ht="13.5">
      <c r="A39" s="57" t="s">
        <v>56</v>
      </c>
      <c r="B39" s="18">
        <v>2044706284</v>
      </c>
      <c r="C39" s="18">
        <v>0</v>
      </c>
      <c r="D39" s="58">
        <v>1995734956</v>
      </c>
      <c r="E39" s="59">
        <v>1995734956</v>
      </c>
      <c r="F39" s="59">
        <v>2176950092</v>
      </c>
      <c r="G39" s="59">
        <v>2167361612</v>
      </c>
      <c r="H39" s="59">
        <v>2067721272</v>
      </c>
      <c r="I39" s="59">
        <v>2067721272</v>
      </c>
      <c r="J39" s="59">
        <v>2074046259</v>
      </c>
      <c r="K39" s="59">
        <v>2071025297</v>
      </c>
      <c r="L39" s="59">
        <v>2100972623</v>
      </c>
      <c r="M39" s="59">
        <v>2100972623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2100972623</v>
      </c>
      <c r="W39" s="59">
        <v>997867478</v>
      </c>
      <c r="X39" s="59">
        <v>1103105145</v>
      </c>
      <c r="Y39" s="60">
        <v>110.55</v>
      </c>
      <c r="Z39" s="61">
        <v>1995734956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185063448</v>
      </c>
      <c r="C42" s="18">
        <v>0</v>
      </c>
      <c r="D42" s="58">
        <v>117751931</v>
      </c>
      <c r="E42" s="59">
        <v>117751931</v>
      </c>
      <c r="F42" s="59">
        <v>41862029</v>
      </c>
      <c r="G42" s="59">
        <v>3261800</v>
      </c>
      <c r="H42" s="59">
        <v>-19961262</v>
      </c>
      <c r="I42" s="59">
        <v>25162567</v>
      </c>
      <c r="J42" s="59">
        <v>12936523</v>
      </c>
      <c r="K42" s="59">
        <v>-1730344</v>
      </c>
      <c r="L42" s="59">
        <v>31705112</v>
      </c>
      <c r="M42" s="59">
        <v>42911291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68073858</v>
      </c>
      <c r="W42" s="59">
        <v>87080021</v>
      </c>
      <c r="X42" s="59">
        <v>-19006163</v>
      </c>
      <c r="Y42" s="60">
        <v>-21.83</v>
      </c>
      <c r="Z42" s="61">
        <v>117751931</v>
      </c>
    </row>
    <row r="43" spans="1:26" ht="13.5">
      <c r="A43" s="57" t="s">
        <v>59</v>
      </c>
      <c r="B43" s="18">
        <v>-139894502</v>
      </c>
      <c r="C43" s="18">
        <v>0</v>
      </c>
      <c r="D43" s="58">
        <v>-110162000</v>
      </c>
      <c r="E43" s="59">
        <v>-110162000</v>
      </c>
      <c r="F43" s="59">
        <v>-37373</v>
      </c>
      <c r="G43" s="59">
        <v>-4647022</v>
      </c>
      <c r="H43" s="59">
        <v>-6111176</v>
      </c>
      <c r="I43" s="59">
        <v>-10795571</v>
      </c>
      <c r="J43" s="59">
        <v>-5199965</v>
      </c>
      <c r="K43" s="59">
        <v>-4586418</v>
      </c>
      <c r="L43" s="59">
        <v>-8166346</v>
      </c>
      <c r="M43" s="59">
        <v>-17952729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-28748300</v>
      </c>
      <c r="W43" s="59">
        <v>-37516000</v>
      </c>
      <c r="X43" s="59">
        <v>8767700</v>
      </c>
      <c r="Y43" s="60">
        <v>-23.37</v>
      </c>
      <c r="Z43" s="61">
        <v>-110162000</v>
      </c>
    </row>
    <row r="44" spans="1:26" ht="13.5">
      <c r="A44" s="57" t="s">
        <v>60</v>
      </c>
      <c r="B44" s="18">
        <v>26724296</v>
      </c>
      <c r="C44" s="18">
        <v>0</v>
      </c>
      <c r="D44" s="58">
        <v>1158055</v>
      </c>
      <c r="E44" s="59">
        <v>1158055</v>
      </c>
      <c r="F44" s="59">
        <v>654992</v>
      </c>
      <c r="G44" s="59">
        <v>-583887</v>
      </c>
      <c r="H44" s="59">
        <v>-1083488</v>
      </c>
      <c r="I44" s="59">
        <v>-1012383</v>
      </c>
      <c r="J44" s="59">
        <v>-679017</v>
      </c>
      <c r="K44" s="59">
        <v>-726641</v>
      </c>
      <c r="L44" s="59">
        <v>-8870907</v>
      </c>
      <c r="M44" s="59">
        <v>-10276565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-11288948</v>
      </c>
      <c r="W44" s="59">
        <v>2639846</v>
      </c>
      <c r="X44" s="59">
        <v>-13928794</v>
      </c>
      <c r="Y44" s="60">
        <v>-527.64</v>
      </c>
      <c r="Z44" s="61">
        <v>1158055</v>
      </c>
    </row>
    <row r="45" spans="1:26" ht="13.5">
      <c r="A45" s="69" t="s">
        <v>61</v>
      </c>
      <c r="B45" s="21">
        <v>201984116</v>
      </c>
      <c r="C45" s="21">
        <v>0</v>
      </c>
      <c r="D45" s="98">
        <v>134558180</v>
      </c>
      <c r="E45" s="99">
        <v>134558180</v>
      </c>
      <c r="F45" s="99">
        <v>244463764</v>
      </c>
      <c r="G45" s="99">
        <v>242494655</v>
      </c>
      <c r="H45" s="99">
        <v>215338729</v>
      </c>
      <c r="I45" s="99">
        <v>215338729</v>
      </c>
      <c r="J45" s="99">
        <v>222396270</v>
      </c>
      <c r="K45" s="99">
        <v>215352867</v>
      </c>
      <c r="L45" s="99">
        <v>230020726</v>
      </c>
      <c r="M45" s="99">
        <v>230020726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230020726</v>
      </c>
      <c r="W45" s="99">
        <v>178014061</v>
      </c>
      <c r="X45" s="99">
        <v>52006665</v>
      </c>
      <c r="Y45" s="100">
        <v>29.21</v>
      </c>
      <c r="Z45" s="101">
        <v>134558180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65567597</v>
      </c>
      <c r="C49" s="51">
        <v>0</v>
      </c>
      <c r="D49" s="128">
        <v>15635414</v>
      </c>
      <c r="E49" s="53">
        <v>11039262</v>
      </c>
      <c r="F49" s="53">
        <v>0</v>
      </c>
      <c r="G49" s="53">
        <v>0</v>
      </c>
      <c r="H49" s="53">
        <v>0</v>
      </c>
      <c r="I49" s="53">
        <v>11409444</v>
      </c>
      <c r="J49" s="53">
        <v>0</v>
      </c>
      <c r="K49" s="53">
        <v>0</v>
      </c>
      <c r="L49" s="53">
        <v>0</v>
      </c>
      <c r="M49" s="53">
        <v>10367099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7436534</v>
      </c>
      <c r="W49" s="53">
        <v>31831751</v>
      </c>
      <c r="X49" s="53">
        <v>120605431</v>
      </c>
      <c r="Y49" s="53">
        <v>273892532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51268932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51268932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90.72628670173435</v>
      </c>
      <c r="C58" s="5">
        <f>IF(C67=0,0,+(C76/C67)*100)</f>
        <v>0</v>
      </c>
      <c r="D58" s="6">
        <f aca="true" t="shared" si="6" ref="D58:Z58">IF(D67=0,0,+(D76/D67)*100)</f>
        <v>94.43787871951996</v>
      </c>
      <c r="E58" s="7">
        <f t="shared" si="6"/>
        <v>94.43787871951996</v>
      </c>
      <c r="F58" s="7">
        <f t="shared" si="6"/>
        <v>60.68976927511447</v>
      </c>
      <c r="G58" s="7">
        <f t="shared" si="6"/>
        <v>99.62405475569804</v>
      </c>
      <c r="H58" s="7">
        <f t="shared" si="6"/>
        <v>99.97667572700357</v>
      </c>
      <c r="I58" s="7">
        <f t="shared" si="6"/>
        <v>82.94474336911135</v>
      </c>
      <c r="J58" s="7">
        <f t="shared" si="6"/>
        <v>99.86252811873524</v>
      </c>
      <c r="K58" s="7">
        <f t="shared" si="6"/>
        <v>90.75362431502762</v>
      </c>
      <c r="L58" s="7">
        <f t="shared" si="6"/>
        <v>99.7514947274656</v>
      </c>
      <c r="M58" s="7">
        <f t="shared" si="6"/>
        <v>96.81634466896159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89.89477321109541</v>
      </c>
      <c r="W58" s="7">
        <f t="shared" si="6"/>
        <v>94.46550283242536</v>
      </c>
      <c r="X58" s="7">
        <f t="shared" si="6"/>
        <v>0</v>
      </c>
      <c r="Y58" s="7">
        <f t="shared" si="6"/>
        <v>0</v>
      </c>
      <c r="Z58" s="8">
        <f t="shared" si="6"/>
        <v>94.43787871951996</v>
      </c>
    </row>
    <row r="59" spans="1:26" ht="13.5">
      <c r="A59" s="36" t="s">
        <v>31</v>
      </c>
      <c r="B59" s="9">
        <f aca="true" t="shared" si="7" ref="B59:Z66">IF(B68=0,0,+(B77/B68)*100)</f>
        <v>62.46245635952737</v>
      </c>
      <c r="C59" s="9">
        <f t="shared" si="7"/>
        <v>0</v>
      </c>
      <c r="D59" s="2">
        <f t="shared" si="7"/>
        <v>92.17726718854851</v>
      </c>
      <c r="E59" s="10">
        <f t="shared" si="7"/>
        <v>92.17726718854851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102.22912995713665</v>
      </c>
      <c r="K59" s="10">
        <f t="shared" si="7"/>
        <v>100</v>
      </c>
      <c r="L59" s="10">
        <f t="shared" si="7"/>
        <v>100</v>
      </c>
      <c r="M59" s="10">
        <f t="shared" si="7"/>
        <v>100.80609941138326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100.4524416944573</v>
      </c>
      <c r="W59" s="10">
        <f t="shared" si="7"/>
        <v>89.48254762996596</v>
      </c>
      <c r="X59" s="10">
        <f t="shared" si="7"/>
        <v>0</v>
      </c>
      <c r="Y59" s="10">
        <f t="shared" si="7"/>
        <v>0</v>
      </c>
      <c r="Z59" s="11">
        <f t="shared" si="7"/>
        <v>92.17726718854851</v>
      </c>
    </row>
    <row r="60" spans="1:26" ht="13.5">
      <c r="A60" s="37" t="s">
        <v>32</v>
      </c>
      <c r="B60" s="12">
        <f t="shared" si="7"/>
        <v>99.99999965758488</v>
      </c>
      <c r="C60" s="12">
        <f t="shared" si="7"/>
        <v>0</v>
      </c>
      <c r="D60" s="3">
        <f t="shared" si="7"/>
        <v>95.0989403645184</v>
      </c>
      <c r="E60" s="13">
        <f t="shared" si="7"/>
        <v>95.0989403645184</v>
      </c>
      <c r="F60" s="13">
        <f t="shared" si="7"/>
        <v>37.23869586856715</v>
      </c>
      <c r="G60" s="13">
        <f t="shared" si="7"/>
        <v>99.6212410322839</v>
      </c>
      <c r="H60" s="13">
        <f t="shared" si="7"/>
        <v>99.97209715507165</v>
      </c>
      <c r="I60" s="13">
        <f t="shared" si="7"/>
        <v>78.30649861761279</v>
      </c>
      <c r="J60" s="13">
        <f t="shared" si="7"/>
        <v>98.93982649103413</v>
      </c>
      <c r="K60" s="13">
        <f t="shared" si="7"/>
        <v>87.60263702997408</v>
      </c>
      <c r="L60" s="13">
        <f t="shared" si="7"/>
        <v>99.66121723560842</v>
      </c>
      <c r="M60" s="13">
        <f t="shared" si="7"/>
        <v>95.35310717131937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86.52756437085107</v>
      </c>
      <c r="W60" s="13">
        <f t="shared" si="7"/>
        <v>96.00935873848819</v>
      </c>
      <c r="X60" s="13">
        <f t="shared" si="7"/>
        <v>0</v>
      </c>
      <c r="Y60" s="13">
        <f t="shared" si="7"/>
        <v>0</v>
      </c>
      <c r="Z60" s="14">
        <f t="shared" si="7"/>
        <v>95.0989403645184</v>
      </c>
    </row>
    <row r="61" spans="1:26" ht="13.5">
      <c r="A61" s="38" t="s">
        <v>94</v>
      </c>
      <c r="B61" s="12">
        <f t="shared" si="7"/>
        <v>100.54780943591217</v>
      </c>
      <c r="C61" s="12">
        <f t="shared" si="7"/>
        <v>0</v>
      </c>
      <c r="D61" s="3">
        <f t="shared" si="7"/>
        <v>95.11024997848767</v>
      </c>
      <c r="E61" s="13">
        <f t="shared" si="7"/>
        <v>95.11024997848767</v>
      </c>
      <c r="F61" s="13">
        <f t="shared" si="7"/>
        <v>22.60922722897264</v>
      </c>
      <c r="G61" s="13">
        <f t="shared" si="7"/>
        <v>99.717680769299</v>
      </c>
      <c r="H61" s="13">
        <f t="shared" si="7"/>
        <v>100.00776709549358</v>
      </c>
      <c r="I61" s="13">
        <f t="shared" si="7"/>
        <v>74.05599427238533</v>
      </c>
      <c r="J61" s="13">
        <f t="shared" si="7"/>
        <v>102.47252074057522</v>
      </c>
      <c r="K61" s="13">
        <f t="shared" si="7"/>
        <v>78.68414081539548</v>
      </c>
      <c r="L61" s="13">
        <f t="shared" si="7"/>
        <v>103.04984925732441</v>
      </c>
      <c r="M61" s="13">
        <f t="shared" si="7"/>
        <v>94.01852256731014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83.23451464297756</v>
      </c>
      <c r="W61" s="13">
        <f t="shared" si="7"/>
        <v>100.05163636733745</v>
      </c>
      <c r="X61" s="13">
        <f t="shared" si="7"/>
        <v>0</v>
      </c>
      <c r="Y61" s="13">
        <f t="shared" si="7"/>
        <v>0</v>
      </c>
      <c r="Z61" s="14">
        <f t="shared" si="7"/>
        <v>95.11024997848767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95.03898905188287</v>
      </c>
      <c r="E62" s="13">
        <f t="shared" si="7"/>
        <v>95.03898905188287</v>
      </c>
      <c r="F62" s="13">
        <f t="shared" si="7"/>
        <v>40.545892045245616</v>
      </c>
      <c r="G62" s="13">
        <f t="shared" si="7"/>
        <v>100</v>
      </c>
      <c r="H62" s="13">
        <f t="shared" si="7"/>
        <v>99.9859219423489</v>
      </c>
      <c r="I62" s="13">
        <f t="shared" si="7"/>
        <v>78.47202350430102</v>
      </c>
      <c r="J62" s="13">
        <f t="shared" si="7"/>
        <v>96.7064860031354</v>
      </c>
      <c r="K62" s="13">
        <f t="shared" si="7"/>
        <v>100</v>
      </c>
      <c r="L62" s="13">
        <f t="shared" si="7"/>
        <v>100.42004146387</v>
      </c>
      <c r="M62" s="13">
        <f t="shared" si="7"/>
        <v>99.0421628899729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88.93092660788737</v>
      </c>
      <c r="W62" s="13">
        <f t="shared" si="7"/>
        <v>89.95950200337307</v>
      </c>
      <c r="X62" s="13">
        <f t="shared" si="7"/>
        <v>0</v>
      </c>
      <c r="Y62" s="13">
        <f t="shared" si="7"/>
        <v>0</v>
      </c>
      <c r="Z62" s="14">
        <f t="shared" si="7"/>
        <v>95.03898905188287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93.97231519392984</v>
      </c>
      <c r="E63" s="13">
        <f t="shared" si="7"/>
        <v>93.97231519392984</v>
      </c>
      <c r="F63" s="13">
        <f t="shared" si="7"/>
        <v>100</v>
      </c>
      <c r="G63" s="13">
        <f t="shared" si="7"/>
        <v>100</v>
      </c>
      <c r="H63" s="13">
        <f t="shared" si="7"/>
        <v>100.75310290598753</v>
      </c>
      <c r="I63" s="13">
        <f t="shared" si="7"/>
        <v>100.24885156737568</v>
      </c>
      <c r="J63" s="13">
        <f t="shared" si="7"/>
        <v>117.54593244620742</v>
      </c>
      <c r="K63" s="13">
        <f t="shared" si="7"/>
        <v>100</v>
      </c>
      <c r="L63" s="13">
        <f t="shared" si="7"/>
        <v>106.6981583995738</v>
      </c>
      <c r="M63" s="13">
        <f t="shared" si="7"/>
        <v>107.75124841703803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103.86249657138794</v>
      </c>
      <c r="W63" s="13">
        <f t="shared" si="7"/>
        <v>89.95301118504014</v>
      </c>
      <c r="X63" s="13">
        <f t="shared" si="7"/>
        <v>0</v>
      </c>
      <c r="Y63" s="13">
        <f t="shared" si="7"/>
        <v>0</v>
      </c>
      <c r="Z63" s="14">
        <f t="shared" si="7"/>
        <v>93.97231519392984</v>
      </c>
    </row>
    <row r="64" spans="1:26" ht="13.5">
      <c r="A64" s="38" t="s">
        <v>97</v>
      </c>
      <c r="B64" s="12">
        <f t="shared" si="7"/>
        <v>95.03478543637071</v>
      </c>
      <c r="C64" s="12">
        <f t="shared" si="7"/>
        <v>0</v>
      </c>
      <c r="D64" s="3">
        <f t="shared" si="7"/>
        <v>96.4356028988048</v>
      </c>
      <c r="E64" s="13">
        <f t="shared" si="7"/>
        <v>96.4356028988048</v>
      </c>
      <c r="F64" s="13">
        <f t="shared" si="7"/>
        <v>97.98421949189652</v>
      </c>
      <c r="G64" s="13">
        <f t="shared" si="7"/>
        <v>96.49312176679379</v>
      </c>
      <c r="H64" s="13">
        <f t="shared" si="7"/>
        <v>98.60122844457334</v>
      </c>
      <c r="I64" s="13">
        <f t="shared" si="7"/>
        <v>97.66579652850079</v>
      </c>
      <c r="J64" s="13">
        <f t="shared" si="7"/>
        <v>94.81545910884364</v>
      </c>
      <c r="K64" s="13">
        <f t="shared" si="7"/>
        <v>96.72095469104381</v>
      </c>
      <c r="L64" s="13">
        <f t="shared" si="7"/>
        <v>100.23657089217099</v>
      </c>
      <c r="M64" s="13">
        <f t="shared" si="7"/>
        <v>97.15825985463856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97.41471073649241</v>
      </c>
      <c r="W64" s="13">
        <f t="shared" si="7"/>
        <v>97.68411696716245</v>
      </c>
      <c r="X64" s="13">
        <f t="shared" si="7"/>
        <v>0</v>
      </c>
      <c r="Y64" s="13">
        <f t="shared" si="7"/>
        <v>0</v>
      </c>
      <c r="Z64" s="14">
        <f t="shared" si="7"/>
        <v>96.4356028988048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100</v>
      </c>
      <c r="B67" s="23">
        <v>787926116</v>
      </c>
      <c r="C67" s="23"/>
      <c r="D67" s="24">
        <v>857396227</v>
      </c>
      <c r="E67" s="25">
        <v>857396227</v>
      </c>
      <c r="F67" s="25">
        <v>96591748</v>
      </c>
      <c r="G67" s="25">
        <v>58119102</v>
      </c>
      <c r="H67" s="25">
        <v>69296908</v>
      </c>
      <c r="I67" s="25">
        <v>224007758</v>
      </c>
      <c r="J67" s="25">
        <v>75285214</v>
      </c>
      <c r="K67" s="25">
        <v>74301902</v>
      </c>
      <c r="L67" s="25">
        <v>75341661</v>
      </c>
      <c r="M67" s="25">
        <v>224928777</v>
      </c>
      <c r="N67" s="25"/>
      <c r="O67" s="25"/>
      <c r="P67" s="25"/>
      <c r="Q67" s="25"/>
      <c r="R67" s="25"/>
      <c r="S67" s="25"/>
      <c r="T67" s="25"/>
      <c r="U67" s="25"/>
      <c r="V67" s="25">
        <v>448936535</v>
      </c>
      <c r="W67" s="25">
        <v>427033320</v>
      </c>
      <c r="X67" s="25"/>
      <c r="Y67" s="24"/>
      <c r="Z67" s="26">
        <v>857396227</v>
      </c>
    </row>
    <row r="68" spans="1:26" ht="13.5" hidden="1">
      <c r="A68" s="36" t="s">
        <v>31</v>
      </c>
      <c r="B68" s="18">
        <v>194658467</v>
      </c>
      <c r="C68" s="18"/>
      <c r="D68" s="19">
        <v>206624544</v>
      </c>
      <c r="E68" s="20">
        <v>206624544</v>
      </c>
      <c r="F68" s="20">
        <v>35095005</v>
      </c>
      <c r="G68" s="20">
        <v>-344109</v>
      </c>
      <c r="H68" s="20">
        <v>10078545</v>
      </c>
      <c r="I68" s="20">
        <v>44829441</v>
      </c>
      <c r="J68" s="20">
        <v>20739392</v>
      </c>
      <c r="K68" s="20">
        <v>17721656</v>
      </c>
      <c r="L68" s="20">
        <v>18890191</v>
      </c>
      <c r="M68" s="20">
        <v>57351239</v>
      </c>
      <c r="N68" s="20"/>
      <c r="O68" s="20"/>
      <c r="P68" s="20"/>
      <c r="Q68" s="20"/>
      <c r="R68" s="20"/>
      <c r="S68" s="20"/>
      <c r="T68" s="20"/>
      <c r="U68" s="20"/>
      <c r="V68" s="20">
        <v>102180680</v>
      </c>
      <c r="W68" s="20">
        <v>103312272</v>
      </c>
      <c r="X68" s="20"/>
      <c r="Y68" s="19"/>
      <c r="Z68" s="22">
        <v>206624544</v>
      </c>
    </row>
    <row r="69" spans="1:26" ht="13.5" hidden="1">
      <c r="A69" s="37" t="s">
        <v>32</v>
      </c>
      <c r="B69" s="18">
        <v>584086366</v>
      </c>
      <c r="C69" s="18"/>
      <c r="D69" s="19">
        <v>643243183</v>
      </c>
      <c r="E69" s="20">
        <v>643243183</v>
      </c>
      <c r="F69" s="20">
        <v>60499761</v>
      </c>
      <c r="G69" s="20">
        <v>57687347</v>
      </c>
      <c r="H69" s="20">
        <v>57925993</v>
      </c>
      <c r="I69" s="20">
        <v>176113101</v>
      </c>
      <c r="J69" s="20">
        <v>53369000</v>
      </c>
      <c r="K69" s="20">
        <v>55416890</v>
      </c>
      <c r="L69" s="20">
        <v>55264913</v>
      </c>
      <c r="M69" s="20">
        <v>164050803</v>
      </c>
      <c r="N69" s="20"/>
      <c r="O69" s="20"/>
      <c r="P69" s="20"/>
      <c r="Q69" s="20"/>
      <c r="R69" s="20"/>
      <c r="S69" s="20"/>
      <c r="T69" s="20"/>
      <c r="U69" s="20"/>
      <c r="V69" s="20">
        <v>340163904</v>
      </c>
      <c r="W69" s="20">
        <v>319956798</v>
      </c>
      <c r="X69" s="20"/>
      <c r="Y69" s="19"/>
      <c r="Z69" s="22">
        <v>643243183</v>
      </c>
    </row>
    <row r="70" spans="1:26" ht="13.5" hidden="1">
      <c r="A70" s="38" t="s">
        <v>94</v>
      </c>
      <c r="B70" s="18">
        <v>326502043</v>
      </c>
      <c r="C70" s="18"/>
      <c r="D70" s="19">
        <v>353704196</v>
      </c>
      <c r="E70" s="20">
        <v>353704196</v>
      </c>
      <c r="F70" s="20">
        <v>34285201</v>
      </c>
      <c r="G70" s="20">
        <v>35285942</v>
      </c>
      <c r="H70" s="20">
        <v>33075427</v>
      </c>
      <c r="I70" s="20">
        <v>102646570</v>
      </c>
      <c r="J70" s="20">
        <v>27586988</v>
      </c>
      <c r="K70" s="20">
        <v>31728775</v>
      </c>
      <c r="L70" s="20">
        <v>28049124</v>
      </c>
      <c r="M70" s="20">
        <v>87364887</v>
      </c>
      <c r="N70" s="20"/>
      <c r="O70" s="20"/>
      <c r="P70" s="20"/>
      <c r="Q70" s="20"/>
      <c r="R70" s="20"/>
      <c r="S70" s="20"/>
      <c r="T70" s="20"/>
      <c r="U70" s="20"/>
      <c r="V70" s="20">
        <v>190011457</v>
      </c>
      <c r="W70" s="20">
        <v>176852100</v>
      </c>
      <c r="X70" s="20"/>
      <c r="Y70" s="19"/>
      <c r="Z70" s="22">
        <v>353704196</v>
      </c>
    </row>
    <row r="71" spans="1:26" ht="13.5" hidden="1">
      <c r="A71" s="38" t="s">
        <v>95</v>
      </c>
      <c r="B71" s="18">
        <v>183111410</v>
      </c>
      <c r="C71" s="18"/>
      <c r="D71" s="19">
        <v>205140023</v>
      </c>
      <c r="E71" s="20">
        <v>205140023</v>
      </c>
      <c r="F71" s="20">
        <v>19118139</v>
      </c>
      <c r="G71" s="20">
        <v>15444365</v>
      </c>
      <c r="H71" s="20">
        <v>18248256</v>
      </c>
      <c r="I71" s="20">
        <v>52810760</v>
      </c>
      <c r="J71" s="20">
        <v>18337071</v>
      </c>
      <c r="K71" s="20">
        <v>17077156</v>
      </c>
      <c r="L71" s="20">
        <v>19212389</v>
      </c>
      <c r="M71" s="20">
        <v>54626616</v>
      </c>
      <c r="N71" s="20"/>
      <c r="O71" s="20"/>
      <c r="P71" s="20"/>
      <c r="Q71" s="20"/>
      <c r="R71" s="20"/>
      <c r="S71" s="20"/>
      <c r="T71" s="20"/>
      <c r="U71" s="20"/>
      <c r="V71" s="20">
        <v>107437376</v>
      </c>
      <c r="W71" s="20">
        <v>102570012</v>
      </c>
      <c r="X71" s="20"/>
      <c r="Y71" s="19"/>
      <c r="Z71" s="22">
        <v>205140023</v>
      </c>
    </row>
    <row r="72" spans="1:26" ht="13.5" hidden="1">
      <c r="A72" s="38" t="s">
        <v>96</v>
      </c>
      <c r="B72" s="18">
        <v>38450079</v>
      </c>
      <c r="C72" s="18"/>
      <c r="D72" s="19">
        <v>42428977</v>
      </c>
      <c r="E72" s="20">
        <v>42428977</v>
      </c>
      <c r="F72" s="20">
        <v>3607053</v>
      </c>
      <c r="G72" s="20">
        <v>3567216</v>
      </c>
      <c r="H72" s="20">
        <v>3540552</v>
      </c>
      <c r="I72" s="20">
        <v>10714821</v>
      </c>
      <c r="J72" s="20">
        <v>3034293</v>
      </c>
      <c r="K72" s="20">
        <v>3348668</v>
      </c>
      <c r="L72" s="20">
        <v>3573848</v>
      </c>
      <c r="M72" s="20">
        <v>9956809</v>
      </c>
      <c r="N72" s="20"/>
      <c r="O72" s="20"/>
      <c r="P72" s="20"/>
      <c r="Q72" s="20"/>
      <c r="R72" s="20"/>
      <c r="S72" s="20"/>
      <c r="T72" s="20"/>
      <c r="U72" s="20"/>
      <c r="V72" s="20">
        <v>20671630</v>
      </c>
      <c r="W72" s="20">
        <v>20984994</v>
      </c>
      <c r="X72" s="20"/>
      <c r="Y72" s="19"/>
      <c r="Z72" s="22">
        <v>42428977</v>
      </c>
    </row>
    <row r="73" spans="1:26" ht="13.5" hidden="1">
      <c r="A73" s="38" t="s">
        <v>97</v>
      </c>
      <c r="B73" s="18">
        <v>36022834</v>
      </c>
      <c r="C73" s="18"/>
      <c r="D73" s="19">
        <v>41969987</v>
      </c>
      <c r="E73" s="20">
        <v>41969987</v>
      </c>
      <c r="F73" s="20">
        <v>3489368</v>
      </c>
      <c r="G73" s="20">
        <v>3389824</v>
      </c>
      <c r="H73" s="20">
        <v>3061758</v>
      </c>
      <c r="I73" s="20">
        <v>9940950</v>
      </c>
      <c r="J73" s="20">
        <v>3411141</v>
      </c>
      <c r="K73" s="20">
        <v>3262291</v>
      </c>
      <c r="L73" s="20">
        <v>3059548</v>
      </c>
      <c r="M73" s="20">
        <v>9732980</v>
      </c>
      <c r="N73" s="20"/>
      <c r="O73" s="20"/>
      <c r="P73" s="20"/>
      <c r="Q73" s="20"/>
      <c r="R73" s="20"/>
      <c r="S73" s="20"/>
      <c r="T73" s="20"/>
      <c r="U73" s="20"/>
      <c r="V73" s="20">
        <v>19673930</v>
      </c>
      <c r="W73" s="20">
        <v>19549692</v>
      </c>
      <c r="X73" s="20"/>
      <c r="Y73" s="19"/>
      <c r="Z73" s="22">
        <v>41969987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>
        <v>999507</v>
      </c>
      <c r="K74" s="20"/>
      <c r="L74" s="20">
        <v>1370004</v>
      </c>
      <c r="M74" s="20">
        <v>2369511</v>
      </c>
      <c r="N74" s="20"/>
      <c r="O74" s="20"/>
      <c r="P74" s="20"/>
      <c r="Q74" s="20"/>
      <c r="R74" s="20"/>
      <c r="S74" s="20"/>
      <c r="T74" s="20"/>
      <c r="U74" s="20"/>
      <c r="V74" s="20">
        <v>2369511</v>
      </c>
      <c r="W74" s="20"/>
      <c r="X74" s="20"/>
      <c r="Y74" s="19"/>
      <c r="Z74" s="22"/>
    </row>
    <row r="75" spans="1:26" ht="13.5" hidden="1">
      <c r="A75" s="39" t="s">
        <v>99</v>
      </c>
      <c r="B75" s="27">
        <v>9181283</v>
      </c>
      <c r="C75" s="27"/>
      <c r="D75" s="28">
        <v>7528500</v>
      </c>
      <c r="E75" s="29">
        <v>7528500</v>
      </c>
      <c r="F75" s="29">
        <v>996982</v>
      </c>
      <c r="G75" s="29">
        <v>775864</v>
      </c>
      <c r="H75" s="29">
        <v>1292370</v>
      </c>
      <c r="I75" s="29">
        <v>3065216</v>
      </c>
      <c r="J75" s="29">
        <v>1176822</v>
      </c>
      <c r="K75" s="29">
        <v>1163356</v>
      </c>
      <c r="L75" s="29">
        <v>1186557</v>
      </c>
      <c r="M75" s="29">
        <v>3526735</v>
      </c>
      <c r="N75" s="29"/>
      <c r="O75" s="29"/>
      <c r="P75" s="29"/>
      <c r="Q75" s="29"/>
      <c r="R75" s="29"/>
      <c r="S75" s="29"/>
      <c r="T75" s="29"/>
      <c r="U75" s="29"/>
      <c r="V75" s="29">
        <v>6591951</v>
      </c>
      <c r="W75" s="29">
        <v>3764250</v>
      </c>
      <c r="X75" s="29"/>
      <c r="Y75" s="28"/>
      <c r="Z75" s="30">
        <v>7528500</v>
      </c>
    </row>
    <row r="76" spans="1:26" ht="13.5" hidden="1">
      <c r="A76" s="41" t="s">
        <v>101</v>
      </c>
      <c r="B76" s="31">
        <v>714856107</v>
      </c>
      <c r="C76" s="31"/>
      <c r="D76" s="32">
        <v>809706809</v>
      </c>
      <c r="E76" s="33">
        <v>809706809</v>
      </c>
      <c r="F76" s="33">
        <v>58621309</v>
      </c>
      <c r="G76" s="33">
        <v>57900606</v>
      </c>
      <c r="H76" s="33">
        <v>69280745</v>
      </c>
      <c r="I76" s="33">
        <v>185802660</v>
      </c>
      <c r="J76" s="33">
        <v>75181718</v>
      </c>
      <c r="K76" s="33">
        <v>67431669</v>
      </c>
      <c r="L76" s="33">
        <v>75154433</v>
      </c>
      <c r="M76" s="33">
        <v>217767820</v>
      </c>
      <c r="N76" s="33"/>
      <c r="O76" s="33"/>
      <c r="P76" s="33"/>
      <c r="Q76" s="33"/>
      <c r="R76" s="33"/>
      <c r="S76" s="33"/>
      <c r="T76" s="33"/>
      <c r="U76" s="33"/>
      <c r="V76" s="33">
        <v>403570480</v>
      </c>
      <c r="W76" s="33">
        <v>403399173</v>
      </c>
      <c r="X76" s="33"/>
      <c r="Y76" s="32"/>
      <c r="Z76" s="34">
        <v>809706809</v>
      </c>
    </row>
    <row r="77" spans="1:26" ht="13.5" hidden="1">
      <c r="A77" s="36" t="s">
        <v>31</v>
      </c>
      <c r="B77" s="18">
        <v>121588460</v>
      </c>
      <c r="C77" s="18"/>
      <c r="D77" s="19">
        <v>190460858</v>
      </c>
      <c r="E77" s="20">
        <v>190460858</v>
      </c>
      <c r="F77" s="20">
        <v>35095005</v>
      </c>
      <c r="G77" s="20">
        <v>-344109</v>
      </c>
      <c r="H77" s="20">
        <v>10078545</v>
      </c>
      <c r="I77" s="20">
        <v>44829441</v>
      </c>
      <c r="J77" s="20">
        <v>21201700</v>
      </c>
      <c r="K77" s="20">
        <v>17721656</v>
      </c>
      <c r="L77" s="20">
        <v>18890191</v>
      </c>
      <c r="M77" s="20">
        <v>57813547</v>
      </c>
      <c r="N77" s="20"/>
      <c r="O77" s="20"/>
      <c r="P77" s="20"/>
      <c r="Q77" s="20"/>
      <c r="R77" s="20"/>
      <c r="S77" s="20"/>
      <c r="T77" s="20"/>
      <c r="U77" s="20"/>
      <c r="V77" s="20">
        <v>102642988</v>
      </c>
      <c r="W77" s="20">
        <v>92446453</v>
      </c>
      <c r="X77" s="20"/>
      <c r="Y77" s="19"/>
      <c r="Z77" s="22">
        <v>190460858</v>
      </c>
    </row>
    <row r="78" spans="1:26" ht="13.5" hidden="1">
      <c r="A78" s="37" t="s">
        <v>32</v>
      </c>
      <c r="B78" s="18">
        <v>584086364</v>
      </c>
      <c r="C78" s="18"/>
      <c r="D78" s="19">
        <v>611717451</v>
      </c>
      <c r="E78" s="20">
        <v>611717451</v>
      </c>
      <c r="F78" s="20">
        <v>22529322</v>
      </c>
      <c r="G78" s="20">
        <v>57468851</v>
      </c>
      <c r="H78" s="20">
        <v>57909830</v>
      </c>
      <c r="I78" s="20">
        <v>137908003</v>
      </c>
      <c r="J78" s="20">
        <v>52803196</v>
      </c>
      <c r="K78" s="20">
        <v>48546657</v>
      </c>
      <c r="L78" s="20">
        <v>55077685</v>
      </c>
      <c r="M78" s="20">
        <v>156427538</v>
      </c>
      <c r="N78" s="20"/>
      <c r="O78" s="20"/>
      <c r="P78" s="20"/>
      <c r="Q78" s="20"/>
      <c r="R78" s="20"/>
      <c r="S78" s="20"/>
      <c r="T78" s="20"/>
      <c r="U78" s="20"/>
      <c r="V78" s="20">
        <v>294335541</v>
      </c>
      <c r="W78" s="20">
        <v>307188470</v>
      </c>
      <c r="X78" s="20"/>
      <c r="Y78" s="19"/>
      <c r="Z78" s="22">
        <v>611717451</v>
      </c>
    </row>
    <row r="79" spans="1:26" ht="13.5" hidden="1">
      <c r="A79" s="38" t="s">
        <v>94</v>
      </c>
      <c r="B79" s="18">
        <v>328290652</v>
      </c>
      <c r="C79" s="18"/>
      <c r="D79" s="19">
        <v>336408945</v>
      </c>
      <c r="E79" s="20">
        <v>336408945</v>
      </c>
      <c r="F79" s="20">
        <v>7751619</v>
      </c>
      <c r="G79" s="20">
        <v>35186323</v>
      </c>
      <c r="H79" s="20">
        <v>33077996</v>
      </c>
      <c r="I79" s="20">
        <v>76015938</v>
      </c>
      <c r="J79" s="20">
        <v>28269082</v>
      </c>
      <c r="K79" s="20">
        <v>24965514</v>
      </c>
      <c r="L79" s="20">
        <v>28904580</v>
      </c>
      <c r="M79" s="20">
        <v>82139176</v>
      </c>
      <c r="N79" s="20"/>
      <c r="O79" s="20"/>
      <c r="P79" s="20"/>
      <c r="Q79" s="20"/>
      <c r="R79" s="20"/>
      <c r="S79" s="20"/>
      <c r="T79" s="20"/>
      <c r="U79" s="20"/>
      <c r="V79" s="20">
        <v>158155114</v>
      </c>
      <c r="W79" s="20">
        <v>176943420</v>
      </c>
      <c r="X79" s="20"/>
      <c r="Y79" s="19"/>
      <c r="Z79" s="22">
        <v>336408945</v>
      </c>
    </row>
    <row r="80" spans="1:26" ht="13.5" hidden="1">
      <c r="A80" s="38" t="s">
        <v>95</v>
      </c>
      <c r="B80" s="18">
        <v>183111410</v>
      </c>
      <c r="C80" s="18"/>
      <c r="D80" s="19">
        <v>194963004</v>
      </c>
      <c r="E80" s="20">
        <v>194963004</v>
      </c>
      <c r="F80" s="20">
        <v>7751620</v>
      </c>
      <c r="G80" s="20">
        <v>15444365</v>
      </c>
      <c r="H80" s="20">
        <v>18245687</v>
      </c>
      <c r="I80" s="20">
        <v>41441672</v>
      </c>
      <c r="J80" s="20">
        <v>17733137</v>
      </c>
      <c r="K80" s="20">
        <v>17077156</v>
      </c>
      <c r="L80" s="20">
        <v>19293089</v>
      </c>
      <c r="M80" s="20">
        <v>54103382</v>
      </c>
      <c r="N80" s="20"/>
      <c r="O80" s="20"/>
      <c r="P80" s="20"/>
      <c r="Q80" s="20"/>
      <c r="R80" s="20"/>
      <c r="S80" s="20"/>
      <c r="T80" s="20"/>
      <c r="U80" s="20"/>
      <c r="V80" s="20">
        <v>95545054</v>
      </c>
      <c r="W80" s="20">
        <v>92271472</v>
      </c>
      <c r="X80" s="20"/>
      <c r="Y80" s="19"/>
      <c r="Z80" s="22">
        <v>194963004</v>
      </c>
    </row>
    <row r="81" spans="1:26" ht="13.5" hidden="1">
      <c r="A81" s="38" t="s">
        <v>96</v>
      </c>
      <c r="B81" s="18">
        <v>38450079</v>
      </c>
      <c r="C81" s="18"/>
      <c r="D81" s="19">
        <v>39871492</v>
      </c>
      <c r="E81" s="20">
        <v>39871492</v>
      </c>
      <c r="F81" s="20">
        <v>3607053</v>
      </c>
      <c r="G81" s="20">
        <v>3567216</v>
      </c>
      <c r="H81" s="20">
        <v>3567216</v>
      </c>
      <c r="I81" s="20">
        <v>10741485</v>
      </c>
      <c r="J81" s="20">
        <v>3566688</v>
      </c>
      <c r="K81" s="20">
        <v>3348668</v>
      </c>
      <c r="L81" s="20">
        <v>3813230</v>
      </c>
      <c r="M81" s="20">
        <v>10728586</v>
      </c>
      <c r="N81" s="20"/>
      <c r="O81" s="20"/>
      <c r="P81" s="20"/>
      <c r="Q81" s="20"/>
      <c r="R81" s="20"/>
      <c r="S81" s="20"/>
      <c r="T81" s="20"/>
      <c r="U81" s="20"/>
      <c r="V81" s="20">
        <v>21470071</v>
      </c>
      <c r="W81" s="20">
        <v>18876634</v>
      </c>
      <c r="X81" s="20"/>
      <c r="Y81" s="19"/>
      <c r="Z81" s="22">
        <v>39871492</v>
      </c>
    </row>
    <row r="82" spans="1:26" ht="13.5" hidden="1">
      <c r="A82" s="38" t="s">
        <v>97</v>
      </c>
      <c r="B82" s="18">
        <v>34234223</v>
      </c>
      <c r="C82" s="18"/>
      <c r="D82" s="19">
        <v>40474010</v>
      </c>
      <c r="E82" s="20">
        <v>40474010</v>
      </c>
      <c r="F82" s="20">
        <v>3419030</v>
      </c>
      <c r="G82" s="20">
        <v>3270947</v>
      </c>
      <c r="H82" s="20">
        <v>3018931</v>
      </c>
      <c r="I82" s="20">
        <v>9708908</v>
      </c>
      <c r="J82" s="20">
        <v>3234289</v>
      </c>
      <c r="K82" s="20">
        <v>3155319</v>
      </c>
      <c r="L82" s="20">
        <v>3066786</v>
      </c>
      <c r="M82" s="20">
        <v>9456394</v>
      </c>
      <c r="N82" s="20"/>
      <c r="O82" s="20"/>
      <c r="P82" s="20"/>
      <c r="Q82" s="20"/>
      <c r="R82" s="20"/>
      <c r="S82" s="20"/>
      <c r="T82" s="20"/>
      <c r="U82" s="20"/>
      <c r="V82" s="20">
        <v>19165302</v>
      </c>
      <c r="W82" s="20">
        <v>19096944</v>
      </c>
      <c r="X82" s="20"/>
      <c r="Y82" s="19"/>
      <c r="Z82" s="22">
        <v>40474010</v>
      </c>
    </row>
    <row r="83" spans="1:26" ht="13.5" hidden="1">
      <c r="A83" s="38" t="s">
        <v>98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>
        <v>9181283</v>
      </c>
      <c r="C84" s="27"/>
      <c r="D84" s="28">
        <v>7528500</v>
      </c>
      <c r="E84" s="29">
        <v>7528500</v>
      </c>
      <c r="F84" s="29">
        <v>996982</v>
      </c>
      <c r="G84" s="29">
        <v>775864</v>
      </c>
      <c r="H84" s="29">
        <v>1292370</v>
      </c>
      <c r="I84" s="29">
        <v>3065216</v>
      </c>
      <c r="J84" s="29">
        <v>1176822</v>
      </c>
      <c r="K84" s="29">
        <v>1163356</v>
      </c>
      <c r="L84" s="29">
        <v>1186557</v>
      </c>
      <c r="M84" s="29">
        <v>3526735</v>
      </c>
      <c r="N84" s="29"/>
      <c r="O84" s="29"/>
      <c r="P84" s="29"/>
      <c r="Q84" s="29"/>
      <c r="R84" s="29"/>
      <c r="S84" s="29"/>
      <c r="T84" s="29"/>
      <c r="U84" s="29"/>
      <c r="V84" s="29">
        <v>6591951</v>
      </c>
      <c r="W84" s="29">
        <v>3764250</v>
      </c>
      <c r="X84" s="29"/>
      <c r="Y84" s="28"/>
      <c r="Z84" s="30">
        <v>7528500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106472601</v>
      </c>
      <c r="C5" s="18">
        <v>0</v>
      </c>
      <c r="D5" s="58">
        <v>110157707</v>
      </c>
      <c r="E5" s="59">
        <v>110157707</v>
      </c>
      <c r="F5" s="59">
        <v>9139180</v>
      </c>
      <c r="G5" s="59">
        <v>9124034</v>
      </c>
      <c r="H5" s="59">
        <v>9146473</v>
      </c>
      <c r="I5" s="59">
        <v>27409687</v>
      </c>
      <c r="J5" s="59">
        <v>9140223</v>
      </c>
      <c r="K5" s="59">
        <v>9103507</v>
      </c>
      <c r="L5" s="59">
        <v>9020974</v>
      </c>
      <c r="M5" s="59">
        <v>27264704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54674391</v>
      </c>
      <c r="W5" s="59">
        <v>55078854</v>
      </c>
      <c r="X5" s="59">
        <v>-404463</v>
      </c>
      <c r="Y5" s="60">
        <v>-0.73</v>
      </c>
      <c r="Z5" s="61">
        <v>110157707</v>
      </c>
    </row>
    <row r="6" spans="1:26" ht="13.5">
      <c r="A6" s="57" t="s">
        <v>32</v>
      </c>
      <c r="B6" s="18">
        <v>423210662</v>
      </c>
      <c r="C6" s="18">
        <v>0</v>
      </c>
      <c r="D6" s="58">
        <v>480402544</v>
      </c>
      <c r="E6" s="59">
        <v>480402544</v>
      </c>
      <c r="F6" s="59">
        <v>42480549</v>
      </c>
      <c r="G6" s="59">
        <v>44106424</v>
      </c>
      <c r="H6" s="59">
        <v>45335395</v>
      </c>
      <c r="I6" s="59">
        <v>131922368</v>
      </c>
      <c r="J6" s="59">
        <v>35186361</v>
      </c>
      <c r="K6" s="59">
        <v>41132453</v>
      </c>
      <c r="L6" s="59">
        <v>37454227</v>
      </c>
      <c r="M6" s="59">
        <v>113773041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245695409</v>
      </c>
      <c r="W6" s="59">
        <v>240201276</v>
      </c>
      <c r="X6" s="59">
        <v>5494133</v>
      </c>
      <c r="Y6" s="60">
        <v>2.29</v>
      </c>
      <c r="Z6" s="61">
        <v>480402544</v>
      </c>
    </row>
    <row r="7" spans="1:26" ht="13.5">
      <c r="A7" s="57" t="s">
        <v>33</v>
      </c>
      <c r="B7" s="18">
        <v>4487548</v>
      </c>
      <c r="C7" s="18">
        <v>0</v>
      </c>
      <c r="D7" s="58">
        <v>2000000</v>
      </c>
      <c r="E7" s="59">
        <v>2000000</v>
      </c>
      <c r="F7" s="59">
        <v>200747</v>
      </c>
      <c r="G7" s="59">
        <v>235115</v>
      </c>
      <c r="H7" s="59">
        <v>244351</v>
      </c>
      <c r="I7" s="59">
        <v>680213</v>
      </c>
      <c r="J7" s="59">
        <v>234460</v>
      </c>
      <c r="K7" s="59">
        <v>198058</v>
      </c>
      <c r="L7" s="59">
        <v>1196424</v>
      </c>
      <c r="M7" s="59">
        <v>1628942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2309155</v>
      </c>
      <c r="W7" s="59">
        <v>1000002</v>
      </c>
      <c r="X7" s="59">
        <v>1309153</v>
      </c>
      <c r="Y7" s="60">
        <v>130.92</v>
      </c>
      <c r="Z7" s="61">
        <v>2000000</v>
      </c>
    </row>
    <row r="8" spans="1:26" ht="13.5">
      <c r="A8" s="57" t="s">
        <v>34</v>
      </c>
      <c r="B8" s="18">
        <v>116357815</v>
      </c>
      <c r="C8" s="18">
        <v>0</v>
      </c>
      <c r="D8" s="58">
        <v>131121579</v>
      </c>
      <c r="E8" s="59">
        <v>131121579</v>
      </c>
      <c r="F8" s="59">
        <v>53225000</v>
      </c>
      <c r="G8" s="59">
        <v>0</v>
      </c>
      <c r="H8" s="59">
        <v>0</v>
      </c>
      <c r="I8" s="59">
        <v>53225000</v>
      </c>
      <c r="J8" s="59">
        <v>0</v>
      </c>
      <c r="K8" s="59">
        <v>0</v>
      </c>
      <c r="L8" s="59">
        <v>34858016</v>
      </c>
      <c r="M8" s="59">
        <v>34858016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88083016</v>
      </c>
      <c r="W8" s="59">
        <v>68060790</v>
      </c>
      <c r="X8" s="59">
        <v>20022226</v>
      </c>
      <c r="Y8" s="60">
        <v>29.42</v>
      </c>
      <c r="Z8" s="61">
        <v>131121579</v>
      </c>
    </row>
    <row r="9" spans="1:26" ht="13.5">
      <c r="A9" s="57" t="s">
        <v>35</v>
      </c>
      <c r="B9" s="18">
        <v>80798471</v>
      </c>
      <c r="C9" s="18">
        <v>0</v>
      </c>
      <c r="D9" s="58">
        <v>71276852</v>
      </c>
      <c r="E9" s="59">
        <v>71276852</v>
      </c>
      <c r="F9" s="59">
        <v>2767172</v>
      </c>
      <c r="G9" s="59">
        <v>2718178</v>
      </c>
      <c r="H9" s="59">
        <v>2665860</v>
      </c>
      <c r="I9" s="59">
        <v>8151210</v>
      </c>
      <c r="J9" s="59">
        <v>4313915</v>
      </c>
      <c r="K9" s="59">
        <v>3467419</v>
      </c>
      <c r="L9" s="59">
        <v>2645331</v>
      </c>
      <c r="M9" s="59">
        <v>10426665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18577875</v>
      </c>
      <c r="W9" s="59">
        <v>35638428</v>
      </c>
      <c r="X9" s="59">
        <v>-17060553</v>
      </c>
      <c r="Y9" s="60">
        <v>-47.87</v>
      </c>
      <c r="Z9" s="61">
        <v>71276852</v>
      </c>
    </row>
    <row r="10" spans="1:26" ht="25.5">
      <c r="A10" s="62" t="s">
        <v>86</v>
      </c>
      <c r="B10" s="63">
        <f>SUM(B5:B9)</f>
        <v>731327097</v>
      </c>
      <c r="C10" s="63">
        <f>SUM(C5:C9)</f>
        <v>0</v>
      </c>
      <c r="D10" s="64">
        <f aca="true" t="shared" si="0" ref="D10:Z10">SUM(D5:D9)</f>
        <v>794958682</v>
      </c>
      <c r="E10" s="65">
        <f t="shared" si="0"/>
        <v>794958682</v>
      </c>
      <c r="F10" s="65">
        <f t="shared" si="0"/>
        <v>107812648</v>
      </c>
      <c r="G10" s="65">
        <f t="shared" si="0"/>
        <v>56183751</v>
      </c>
      <c r="H10" s="65">
        <f t="shared" si="0"/>
        <v>57392079</v>
      </c>
      <c r="I10" s="65">
        <f t="shared" si="0"/>
        <v>221388478</v>
      </c>
      <c r="J10" s="65">
        <f t="shared" si="0"/>
        <v>48874959</v>
      </c>
      <c r="K10" s="65">
        <f t="shared" si="0"/>
        <v>53901437</v>
      </c>
      <c r="L10" s="65">
        <f t="shared" si="0"/>
        <v>85174972</v>
      </c>
      <c r="M10" s="65">
        <f t="shared" si="0"/>
        <v>187951368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409339846</v>
      </c>
      <c r="W10" s="65">
        <f t="shared" si="0"/>
        <v>399979350</v>
      </c>
      <c r="X10" s="65">
        <f t="shared" si="0"/>
        <v>9360496</v>
      </c>
      <c r="Y10" s="66">
        <f>+IF(W10&lt;&gt;0,(X10/W10)*100,0)</f>
        <v>2.3402448151385817</v>
      </c>
      <c r="Z10" s="67">
        <f t="shared" si="0"/>
        <v>794958682</v>
      </c>
    </row>
    <row r="11" spans="1:26" ht="13.5">
      <c r="A11" s="57" t="s">
        <v>36</v>
      </c>
      <c r="B11" s="18">
        <v>128952433</v>
      </c>
      <c r="C11" s="18">
        <v>0</v>
      </c>
      <c r="D11" s="58">
        <v>196166190</v>
      </c>
      <c r="E11" s="59">
        <v>196166190</v>
      </c>
      <c r="F11" s="59">
        <v>13307109</v>
      </c>
      <c r="G11" s="59">
        <v>13286237</v>
      </c>
      <c r="H11" s="59">
        <v>15559492</v>
      </c>
      <c r="I11" s="59">
        <v>42152838</v>
      </c>
      <c r="J11" s="59">
        <v>14086977</v>
      </c>
      <c r="K11" s="59">
        <v>14000692</v>
      </c>
      <c r="L11" s="59">
        <v>14305199</v>
      </c>
      <c r="M11" s="59">
        <v>42392868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84545706</v>
      </c>
      <c r="W11" s="59">
        <v>97583244</v>
      </c>
      <c r="X11" s="59">
        <v>-13037538</v>
      </c>
      <c r="Y11" s="60">
        <v>-13.36</v>
      </c>
      <c r="Z11" s="61">
        <v>196166190</v>
      </c>
    </row>
    <row r="12" spans="1:26" ht="13.5">
      <c r="A12" s="57" t="s">
        <v>37</v>
      </c>
      <c r="B12" s="18">
        <v>10666066</v>
      </c>
      <c r="C12" s="18">
        <v>0</v>
      </c>
      <c r="D12" s="58">
        <v>12091333</v>
      </c>
      <c r="E12" s="59">
        <v>12091333</v>
      </c>
      <c r="F12" s="59">
        <v>890879</v>
      </c>
      <c r="G12" s="59">
        <v>890879</v>
      </c>
      <c r="H12" s="59">
        <v>890879</v>
      </c>
      <c r="I12" s="59">
        <v>2672637</v>
      </c>
      <c r="J12" s="59">
        <v>890879</v>
      </c>
      <c r="K12" s="59">
        <v>890879</v>
      </c>
      <c r="L12" s="59">
        <v>890879</v>
      </c>
      <c r="M12" s="59">
        <v>2672637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5345274</v>
      </c>
      <c r="W12" s="59">
        <v>6045666</v>
      </c>
      <c r="X12" s="59">
        <v>-700392</v>
      </c>
      <c r="Y12" s="60">
        <v>-11.59</v>
      </c>
      <c r="Z12" s="61">
        <v>12091333</v>
      </c>
    </row>
    <row r="13" spans="1:26" ht="13.5">
      <c r="A13" s="57" t="s">
        <v>87</v>
      </c>
      <c r="B13" s="18">
        <v>8397106</v>
      </c>
      <c r="C13" s="18">
        <v>0</v>
      </c>
      <c r="D13" s="58">
        <v>38768274</v>
      </c>
      <c r="E13" s="59">
        <v>38768274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1212</v>
      </c>
      <c r="L13" s="59">
        <v>0</v>
      </c>
      <c r="M13" s="59">
        <v>1212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1212</v>
      </c>
      <c r="W13" s="59">
        <v>19384140</v>
      </c>
      <c r="X13" s="59">
        <v>-19382928</v>
      </c>
      <c r="Y13" s="60">
        <v>-99.99</v>
      </c>
      <c r="Z13" s="61">
        <v>38768274</v>
      </c>
    </row>
    <row r="14" spans="1:26" ht="13.5">
      <c r="A14" s="57" t="s">
        <v>38</v>
      </c>
      <c r="B14" s="18">
        <v>10716156</v>
      </c>
      <c r="C14" s="18">
        <v>0</v>
      </c>
      <c r="D14" s="58">
        <v>9711200</v>
      </c>
      <c r="E14" s="59">
        <v>9711200</v>
      </c>
      <c r="F14" s="59">
        <v>0</v>
      </c>
      <c r="G14" s="59">
        <v>853928</v>
      </c>
      <c r="H14" s="59">
        <v>409927</v>
      </c>
      <c r="I14" s="59">
        <v>1263855</v>
      </c>
      <c r="J14" s="59">
        <v>423591</v>
      </c>
      <c r="K14" s="59">
        <v>409927</v>
      </c>
      <c r="L14" s="59">
        <v>0</v>
      </c>
      <c r="M14" s="59">
        <v>833518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2097373</v>
      </c>
      <c r="W14" s="59">
        <v>4855602</v>
      </c>
      <c r="X14" s="59">
        <v>-2758229</v>
      </c>
      <c r="Y14" s="60">
        <v>-56.81</v>
      </c>
      <c r="Z14" s="61">
        <v>9711200</v>
      </c>
    </row>
    <row r="15" spans="1:26" ht="13.5">
      <c r="A15" s="57" t="s">
        <v>39</v>
      </c>
      <c r="B15" s="18">
        <v>286357619</v>
      </c>
      <c r="C15" s="18">
        <v>0</v>
      </c>
      <c r="D15" s="58">
        <v>318518088</v>
      </c>
      <c r="E15" s="59">
        <v>318518088</v>
      </c>
      <c r="F15" s="59">
        <v>3523268</v>
      </c>
      <c r="G15" s="59">
        <v>65765129</v>
      </c>
      <c r="H15" s="59">
        <v>9392941</v>
      </c>
      <c r="I15" s="59">
        <v>78681338</v>
      </c>
      <c r="J15" s="59">
        <v>45051638</v>
      </c>
      <c r="K15" s="59">
        <v>7564000</v>
      </c>
      <c r="L15" s="59">
        <v>26289912</v>
      </c>
      <c r="M15" s="59">
        <v>78905550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157586888</v>
      </c>
      <c r="W15" s="59">
        <v>159259044</v>
      </c>
      <c r="X15" s="59">
        <v>-1672156</v>
      </c>
      <c r="Y15" s="60">
        <v>-1.05</v>
      </c>
      <c r="Z15" s="61">
        <v>318518088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240141349</v>
      </c>
      <c r="C17" s="18">
        <v>0</v>
      </c>
      <c r="D17" s="58">
        <v>242076249</v>
      </c>
      <c r="E17" s="59">
        <v>242076249</v>
      </c>
      <c r="F17" s="59">
        <v>3621741</v>
      </c>
      <c r="G17" s="59">
        <v>6930558</v>
      </c>
      <c r="H17" s="59">
        <v>8803627</v>
      </c>
      <c r="I17" s="59">
        <v>19355926</v>
      </c>
      <c r="J17" s="59">
        <v>10303517</v>
      </c>
      <c r="K17" s="59">
        <v>23379574</v>
      </c>
      <c r="L17" s="59">
        <v>9634576</v>
      </c>
      <c r="M17" s="59">
        <v>43317667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62673593</v>
      </c>
      <c r="W17" s="59">
        <v>121022976</v>
      </c>
      <c r="X17" s="59">
        <v>-58349383</v>
      </c>
      <c r="Y17" s="60">
        <v>-48.21</v>
      </c>
      <c r="Z17" s="61">
        <v>242076249</v>
      </c>
    </row>
    <row r="18" spans="1:26" ht="13.5">
      <c r="A18" s="69" t="s">
        <v>42</v>
      </c>
      <c r="B18" s="70">
        <f>SUM(B11:B17)</f>
        <v>685230729</v>
      </c>
      <c r="C18" s="70">
        <f>SUM(C11:C17)</f>
        <v>0</v>
      </c>
      <c r="D18" s="71">
        <f aca="true" t="shared" si="1" ref="D18:Z18">SUM(D11:D17)</f>
        <v>817331334</v>
      </c>
      <c r="E18" s="72">
        <f t="shared" si="1"/>
        <v>817331334</v>
      </c>
      <c r="F18" s="72">
        <f t="shared" si="1"/>
        <v>21342997</v>
      </c>
      <c r="G18" s="72">
        <f t="shared" si="1"/>
        <v>87726731</v>
      </c>
      <c r="H18" s="72">
        <f t="shared" si="1"/>
        <v>35056866</v>
      </c>
      <c r="I18" s="72">
        <f t="shared" si="1"/>
        <v>144126594</v>
      </c>
      <c r="J18" s="72">
        <f t="shared" si="1"/>
        <v>70756602</v>
      </c>
      <c r="K18" s="72">
        <f t="shared" si="1"/>
        <v>46246284</v>
      </c>
      <c r="L18" s="72">
        <f t="shared" si="1"/>
        <v>51120566</v>
      </c>
      <c r="M18" s="72">
        <f t="shared" si="1"/>
        <v>168123452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312250046</v>
      </c>
      <c r="W18" s="72">
        <f t="shared" si="1"/>
        <v>408150672</v>
      </c>
      <c r="X18" s="72">
        <f t="shared" si="1"/>
        <v>-95900626</v>
      </c>
      <c r="Y18" s="66">
        <f>+IF(W18&lt;&gt;0,(X18/W18)*100,0)</f>
        <v>-23.496378317858067</v>
      </c>
      <c r="Z18" s="73">
        <f t="shared" si="1"/>
        <v>817331334</v>
      </c>
    </row>
    <row r="19" spans="1:26" ht="13.5">
      <c r="A19" s="69" t="s">
        <v>43</v>
      </c>
      <c r="B19" s="74">
        <f>+B10-B18</f>
        <v>46096368</v>
      </c>
      <c r="C19" s="74">
        <f>+C10-C18</f>
        <v>0</v>
      </c>
      <c r="D19" s="75">
        <f aca="true" t="shared" si="2" ref="D19:Z19">+D10-D18</f>
        <v>-22372652</v>
      </c>
      <c r="E19" s="76">
        <f t="shared" si="2"/>
        <v>-22372652</v>
      </c>
      <c r="F19" s="76">
        <f t="shared" si="2"/>
        <v>86469651</v>
      </c>
      <c r="G19" s="76">
        <f t="shared" si="2"/>
        <v>-31542980</v>
      </c>
      <c r="H19" s="76">
        <f t="shared" si="2"/>
        <v>22335213</v>
      </c>
      <c r="I19" s="76">
        <f t="shared" si="2"/>
        <v>77261884</v>
      </c>
      <c r="J19" s="76">
        <f t="shared" si="2"/>
        <v>-21881643</v>
      </c>
      <c r="K19" s="76">
        <f t="shared" si="2"/>
        <v>7655153</v>
      </c>
      <c r="L19" s="76">
        <f t="shared" si="2"/>
        <v>34054406</v>
      </c>
      <c r="M19" s="76">
        <f t="shared" si="2"/>
        <v>19827916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97089800</v>
      </c>
      <c r="W19" s="76">
        <f>IF(E10=E18,0,W10-W18)</f>
        <v>-8171322</v>
      </c>
      <c r="X19" s="76">
        <f t="shared" si="2"/>
        <v>105261122</v>
      </c>
      <c r="Y19" s="77">
        <f>+IF(W19&lt;&gt;0,(X19/W19)*100,0)</f>
        <v>-1288.1773842714802</v>
      </c>
      <c r="Z19" s="78">
        <f t="shared" si="2"/>
        <v>-22372652</v>
      </c>
    </row>
    <row r="20" spans="1:26" ht="13.5">
      <c r="A20" s="57" t="s">
        <v>44</v>
      </c>
      <c r="B20" s="18">
        <v>76082853</v>
      </c>
      <c r="C20" s="18">
        <v>0</v>
      </c>
      <c r="D20" s="58">
        <v>76565200</v>
      </c>
      <c r="E20" s="59">
        <v>76565200</v>
      </c>
      <c r="F20" s="59">
        <v>21875000</v>
      </c>
      <c r="G20" s="59">
        <v>0</v>
      </c>
      <c r="H20" s="59">
        <v>0</v>
      </c>
      <c r="I20" s="59">
        <v>21875000</v>
      </c>
      <c r="J20" s="59">
        <v>0</v>
      </c>
      <c r="K20" s="59">
        <v>0</v>
      </c>
      <c r="L20" s="59">
        <v>14697801</v>
      </c>
      <c r="M20" s="59">
        <v>14697801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36572801</v>
      </c>
      <c r="W20" s="59">
        <v>35282598</v>
      </c>
      <c r="X20" s="59">
        <v>1290203</v>
      </c>
      <c r="Y20" s="60">
        <v>3.66</v>
      </c>
      <c r="Z20" s="61">
        <v>76565200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122179221</v>
      </c>
      <c r="C22" s="85">
        <f>SUM(C19:C21)</f>
        <v>0</v>
      </c>
      <c r="D22" s="86">
        <f aca="true" t="shared" si="3" ref="D22:Z22">SUM(D19:D21)</f>
        <v>54192548</v>
      </c>
      <c r="E22" s="87">
        <f t="shared" si="3"/>
        <v>54192548</v>
      </c>
      <c r="F22" s="87">
        <f t="shared" si="3"/>
        <v>108344651</v>
      </c>
      <c r="G22" s="87">
        <f t="shared" si="3"/>
        <v>-31542980</v>
      </c>
      <c r="H22" s="87">
        <f t="shared" si="3"/>
        <v>22335213</v>
      </c>
      <c r="I22" s="87">
        <f t="shared" si="3"/>
        <v>99136884</v>
      </c>
      <c r="J22" s="87">
        <f t="shared" si="3"/>
        <v>-21881643</v>
      </c>
      <c r="K22" s="87">
        <f t="shared" si="3"/>
        <v>7655153</v>
      </c>
      <c r="L22" s="87">
        <f t="shared" si="3"/>
        <v>48752207</v>
      </c>
      <c r="M22" s="87">
        <f t="shared" si="3"/>
        <v>34525717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133662601</v>
      </c>
      <c r="W22" s="87">
        <f t="shared" si="3"/>
        <v>27111276</v>
      </c>
      <c r="X22" s="87">
        <f t="shared" si="3"/>
        <v>106551325</v>
      </c>
      <c r="Y22" s="88">
        <f>+IF(W22&lt;&gt;0,(X22/W22)*100,0)</f>
        <v>393.0147920739695</v>
      </c>
      <c r="Z22" s="89">
        <f t="shared" si="3"/>
        <v>54192548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122179221</v>
      </c>
      <c r="C24" s="74">
        <f>SUM(C22:C23)</f>
        <v>0</v>
      </c>
      <c r="D24" s="75">
        <f aca="true" t="shared" si="4" ref="D24:Z24">SUM(D22:D23)</f>
        <v>54192548</v>
      </c>
      <c r="E24" s="76">
        <f t="shared" si="4"/>
        <v>54192548</v>
      </c>
      <c r="F24" s="76">
        <f t="shared" si="4"/>
        <v>108344651</v>
      </c>
      <c r="G24" s="76">
        <f t="shared" si="4"/>
        <v>-31542980</v>
      </c>
      <c r="H24" s="76">
        <f t="shared" si="4"/>
        <v>22335213</v>
      </c>
      <c r="I24" s="76">
        <f t="shared" si="4"/>
        <v>99136884</v>
      </c>
      <c r="J24" s="76">
        <f t="shared" si="4"/>
        <v>-21881643</v>
      </c>
      <c r="K24" s="76">
        <f t="shared" si="4"/>
        <v>7655153</v>
      </c>
      <c r="L24" s="76">
        <f t="shared" si="4"/>
        <v>48752207</v>
      </c>
      <c r="M24" s="76">
        <f t="shared" si="4"/>
        <v>34525717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133662601</v>
      </c>
      <c r="W24" s="76">
        <f t="shared" si="4"/>
        <v>27111276</v>
      </c>
      <c r="X24" s="76">
        <f t="shared" si="4"/>
        <v>106551325</v>
      </c>
      <c r="Y24" s="77">
        <f>+IF(W24&lt;&gt;0,(X24/W24)*100,0)</f>
        <v>393.0147920739695</v>
      </c>
      <c r="Z24" s="78">
        <f t="shared" si="4"/>
        <v>54192548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60221510</v>
      </c>
      <c r="C27" s="21">
        <v>0</v>
      </c>
      <c r="D27" s="98">
        <v>90467795</v>
      </c>
      <c r="E27" s="99">
        <v>90467795</v>
      </c>
      <c r="F27" s="99">
        <v>2410618</v>
      </c>
      <c r="G27" s="99">
        <v>2315054</v>
      </c>
      <c r="H27" s="99">
        <v>323659</v>
      </c>
      <c r="I27" s="99">
        <v>5049331</v>
      </c>
      <c r="J27" s="99">
        <v>6912999</v>
      </c>
      <c r="K27" s="99">
        <v>168109</v>
      </c>
      <c r="L27" s="99">
        <v>422804</v>
      </c>
      <c r="M27" s="99">
        <v>7503912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12553243</v>
      </c>
      <c r="W27" s="99">
        <v>45233898</v>
      </c>
      <c r="X27" s="99">
        <v>-32680655</v>
      </c>
      <c r="Y27" s="100">
        <v>-72.25</v>
      </c>
      <c r="Z27" s="101">
        <v>90467795</v>
      </c>
    </row>
    <row r="28" spans="1:26" ht="13.5">
      <c r="A28" s="102" t="s">
        <v>44</v>
      </c>
      <c r="B28" s="18">
        <v>58913851</v>
      </c>
      <c r="C28" s="18">
        <v>0</v>
      </c>
      <c r="D28" s="58">
        <v>62690795</v>
      </c>
      <c r="E28" s="59">
        <v>62690795</v>
      </c>
      <c r="F28" s="59">
        <v>2410618</v>
      </c>
      <c r="G28" s="59">
        <v>2239683</v>
      </c>
      <c r="H28" s="59">
        <v>153697</v>
      </c>
      <c r="I28" s="59">
        <v>4803998</v>
      </c>
      <c r="J28" s="59">
        <v>3297052</v>
      </c>
      <c r="K28" s="59">
        <v>160639</v>
      </c>
      <c r="L28" s="59">
        <v>166717</v>
      </c>
      <c r="M28" s="59">
        <v>3624408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8428406</v>
      </c>
      <c r="W28" s="59">
        <v>31345398</v>
      </c>
      <c r="X28" s="59">
        <v>-22916992</v>
      </c>
      <c r="Y28" s="60">
        <v>-73.11</v>
      </c>
      <c r="Z28" s="61">
        <v>62690795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1307659</v>
      </c>
      <c r="C31" s="18">
        <v>0</v>
      </c>
      <c r="D31" s="58">
        <v>27777000</v>
      </c>
      <c r="E31" s="59">
        <v>27777000</v>
      </c>
      <c r="F31" s="59">
        <v>0</v>
      </c>
      <c r="G31" s="59">
        <v>75371</v>
      </c>
      <c r="H31" s="59">
        <v>169962</v>
      </c>
      <c r="I31" s="59">
        <v>245333</v>
      </c>
      <c r="J31" s="59">
        <v>3615947</v>
      </c>
      <c r="K31" s="59">
        <v>7470</v>
      </c>
      <c r="L31" s="59">
        <v>256087</v>
      </c>
      <c r="M31" s="59">
        <v>3879504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4124837</v>
      </c>
      <c r="W31" s="59">
        <v>13888500</v>
      </c>
      <c r="X31" s="59">
        <v>-9763663</v>
      </c>
      <c r="Y31" s="60">
        <v>-70.3</v>
      </c>
      <c r="Z31" s="61">
        <v>27777000</v>
      </c>
    </row>
    <row r="32" spans="1:26" ht="13.5">
      <c r="A32" s="69" t="s">
        <v>50</v>
      </c>
      <c r="B32" s="21">
        <f>SUM(B28:B31)</f>
        <v>60221510</v>
      </c>
      <c r="C32" s="21">
        <f>SUM(C28:C31)</f>
        <v>0</v>
      </c>
      <c r="D32" s="98">
        <f aca="true" t="shared" si="5" ref="D32:Z32">SUM(D28:D31)</f>
        <v>90467795</v>
      </c>
      <c r="E32" s="99">
        <f t="shared" si="5"/>
        <v>90467795</v>
      </c>
      <c r="F32" s="99">
        <f t="shared" si="5"/>
        <v>2410618</v>
      </c>
      <c r="G32" s="99">
        <f t="shared" si="5"/>
        <v>2315054</v>
      </c>
      <c r="H32" s="99">
        <f t="shared" si="5"/>
        <v>323659</v>
      </c>
      <c r="I32" s="99">
        <f t="shared" si="5"/>
        <v>5049331</v>
      </c>
      <c r="J32" s="99">
        <f t="shared" si="5"/>
        <v>6912999</v>
      </c>
      <c r="K32" s="99">
        <f t="shared" si="5"/>
        <v>168109</v>
      </c>
      <c r="L32" s="99">
        <f t="shared" si="5"/>
        <v>422804</v>
      </c>
      <c r="M32" s="99">
        <f t="shared" si="5"/>
        <v>7503912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12553243</v>
      </c>
      <c r="W32" s="99">
        <f t="shared" si="5"/>
        <v>45233898</v>
      </c>
      <c r="X32" s="99">
        <f t="shared" si="5"/>
        <v>-32680655</v>
      </c>
      <c r="Y32" s="100">
        <f>+IF(W32&lt;&gt;0,(X32/W32)*100,0)</f>
        <v>-72.24815115425162</v>
      </c>
      <c r="Z32" s="101">
        <f t="shared" si="5"/>
        <v>90467795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189206026</v>
      </c>
      <c r="C35" s="18">
        <v>0</v>
      </c>
      <c r="D35" s="58">
        <v>183797408</v>
      </c>
      <c r="E35" s="59">
        <v>183797408</v>
      </c>
      <c r="F35" s="59">
        <v>64822334</v>
      </c>
      <c r="G35" s="59">
        <v>68198105</v>
      </c>
      <c r="H35" s="59">
        <v>367610796</v>
      </c>
      <c r="I35" s="59">
        <v>367610796</v>
      </c>
      <c r="J35" s="59">
        <v>375349282</v>
      </c>
      <c r="K35" s="59">
        <v>376426786</v>
      </c>
      <c r="L35" s="59">
        <v>408308681</v>
      </c>
      <c r="M35" s="59">
        <v>408308681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408308681</v>
      </c>
      <c r="W35" s="59">
        <v>91898704</v>
      </c>
      <c r="X35" s="59">
        <v>316409977</v>
      </c>
      <c r="Y35" s="60">
        <v>344.3</v>
      </c>
      <c r="Z35" s="61">
        <v>183797408</v>
      </c>
    </row>
    <row r="36" spans="1:26" ht="13.5">
      <c r="A36" s="57" t="s">
        <v>53</v>
      </c>
      <c r="B36" s="18">
        <v>845986541</v>
      </c>
      <c r="C36" s="18">
        <v>0</v>
      </c>
      <c r="D36" s="58">
        <v>916782120</v>
      </c>
      <c r="E36" s="59">
        <v>916782120</v>
      </c>
      <c r="F36" s="59">
        <v>2410618</v>
      </c>
      <c r="G36" s="59">
        <v>4725672</v>
      </c>
      <c r="H36" s="59">
        <v>851035868</v>
      </c>
      <c r="I36" s="59">
        <v>851035868</v>
      </c>
      <c r="J36" s="59">
        <v>857948868</v>
      </c>
      <c r="K36" s="59">
        <v>864356253</v>
      </c>
      <c r="L36" s="59">
        <v>868573137</v>
      </c>
      <c r="M36" s="59">
        <v>868573137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868573137</v>
      </c>
      <c r="W36" s="59">
        <v>458391060</v>
      </c>
      <c r="X36" s="59">
        <v>410182077</v>
      </c>
      <c r="Y36" s="60">
        <v>89.48</v>
      </c>
      <c r="Z36" s="61">
        <v>916782120</v>
      </c>
    </row>
    <row r="37" spans="1:26" ht="13.5">
      <c r="A37" s="57" t="s">
        <v>54</v>
      </c>
      <c r="B37" s="18">
        <v>187965117</v>
      </c>
      <c r="C37" s="18">
        <v>0</v>
      </c>
      <c r="D37" s="58">
        <v>144010090</v>
      </c>
      <c r="E37" s="59">
        <v>144010090</v>
      </c>
      <c r="F37" s="59">
        <v>-40345402</v>
      </c>
      <c r="G37" s="59">
        <v>-4029486</v>
      </c>
      <c r="H37" s="59">
        <v>271953315</v>
      </c>
      <c r="I37" s="59">
        <v>271953315</v>
      </c>
      <c r="J37" s="59">
        <v>308295345</v>
      </c>
      <c r="K37" s="59">
        <v>309036863</v>
      </c>
      <c r="L37" s="59">
        <v>301076918</v>
      </c>
      <c r="M37" s="59">
        <v>301076918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301076918</v>
      </c>
      <c r="W37" s="59">
        <v>72005045</v>
      </c>
      <c r="X37" s="59">
        <v>229071873</v>
      </c>
      <c r="Y37" s="60">
        <v>318.13</v>
      </c>
      <c r="Z37" s="61">
        <v>144010090</v>
      </c>
    </row>
    <row r="38" spans="1:26" ht="13.5">
      <c r="A38" s="57" t="s">
        <v>55</v>
      </c>
      <c r="B38" s="18">
        <v>84182010</v>
      </c>
      <c r="C38" s="18">
        <v>0</v>
      </c>
      <c r="D38" s="58">
        <v>133012430</v>
      </c>
      <c r="E38" s="59">
        <v>133012430</v>
      </c>
      <c r="F38" s="59">
        <v>-232491</v>
      </c>
      <c r="G38" s="59">
        <v>388945</v>
      </c>
      <c r="H38" s="59">
        <v>84748390</v>
      </c>
      <c r="I38" s="59">
        <v>84748390</v>
      </c>
      <c r="J38" s="59">
        <v>84939490</v>
      </c>
      <c r="K38" s="59">
        <v>85116925</v>
      </c>
      <c r="L38" s="59">
        <v>80430610</v>
      </c>
      <c r="M38" s="59">
        <v>80430610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80430610</v>
      </c>
      <c r="W38" s="59">
        <v>66506215</v>
      </c>
      <c r="X38" s="59">
        <v>13924395</v>
      </c>
      <c r="Y38" s="60">
        <v>20.94</v>
      </c>
      <c r="Z38" s="61">
        <v>133012430</v>
      </c>
    </row>
    <row r="39" spans="1:26" ht="13.5">
      <c r="A39" s="57" t="s">
        <v>56</v>
      </c>
      <c r="B39" s="18">
        <v>763045440</v>
      </c>
      <c r="C39" s="18">
        <v>0</v>
      </c>
      <c r="D39" s="58">
        <v>823557008</v>
      </c>
      <c r="E39" s="59">
        <v>823557008</v>
      </c>
      <c r="F39" s="59">
        <v>107810845</v>
      </c>
      <c r="G39" s="59">
        <v>76564318</v>
      </c>
      <c r="H39" s="59">
        <v>861944959</v>
      </c>
      <c r="I39" s="59">
        <v>861944959</v>
      </c>
      <c r="J39" s="59">
        <v>840063315</v>
      </c>
      <c r="K39" s="59">
        <v>846629251</v>
      </c>
      <c r="L39" s="59">
        <v>895374290</v>
      </c>
      <c r="M39" s="59">
        <v>895374290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895374290</v>
      </c>
      <c r="W39" s="59">
        <v>411778504</v>
      </c>
      <c r="X39" s="59">
        <v>483595786</v>
      </c>
      <c r="Y39" s="60">
        <v>117.44</v>
      </c>
      <c r="Z39" s="61">
        <v>823557008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105481204</v>
      </c>
      <c r="C42" s="18">
        <v>0</v>
      </c>
      <c r="D42" s="58">
        <v>90231813</v>
      </c>
      <c r="E42" s="59">
        <v>90231813</v>
      </c>
      <c r="F42" s="59">
        <v>63047116</v>
      </c>
      <c r="G42" s="59">
        <v>-17471939</v>
      </c>
      <c r="H42" s="59">
        <v>-11114334</v>
      </c>
      <c r="I42" s="59">
        <v>34460843</v>
      </c>
      <c r="J42" s="59">
        <v>589980</v>
      </c>
      <c r="K42" s="59">
        <v>10121009</v>
      </c>
      <c r="L42" s="59">
        <v>17631614</v>
      </c>
      <c r="M42" s="59">
        <v>28342603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62803446</v>
      </c>
      <c r="W42" s="59">
        <v>73308824</v>
      </c>
      <c r="X42" s="59">
        <v>-10505378</v>
      </c>
      <c r="Y42" s="60">
        <v>-14.33</v>
      </c>
      <c r="Z42" s="61">
        <v>90231813</v>
      </c>
    </row>
    <row r="43" spans="1:26" ht="13.5">
      <c r="A43" s="57" t="s">
        <v>59</v>
      </c>
      <c r="B43" s="18">
        <v>-65817692</v>
      </c>
      <c r="C43" s="18">
        <v>0</v>
      </c>
      <c r="D43" s="58">
        <v>-90467795</v>
      </c>
      <c r="E43" s="59">
        <v>-90467795</v>
      </c>
      <c r="F43" s="59">
        <v>-15012574</v>
      </c>
      <c r="G43" s="59">
        <v>-2453843</v>
      </c>
      <c r="H43" s="59">
        <v>-392833</v>
      </c>
      <c r="I43" s="59">
        <v>-17859250</v>
      </c>
      <c r="J43" s="59">
        <v>-5403658</v>
      </c>
      <c r="K43" s="59">
        <v>-6360204</v>
      </c>
      <c r="L43" s="59">
        <v>-4086391</v>
      </c>
      <c r="M43" s="59">
        <v>-15850253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-33709503</v>
      </c>
      <c r="W43" s="59">
        <v>-40490241</v>
      </c>
      <c r="X43" s="59">
        <v>6780738</v>
      </c>
      <c r="Y43" s="60">
        <v>-16.75</v>
      </c>
      <c r="Z43" s="61">
        <v>-90467795</v>
      </c>
    </row>
    <row r="44" spans="1:26" ht="13.5">
      <c r="A44" s="57" t="s">
        <v>60</v>
      </c>
      <c r="B44" s="18">
        <v>-3671766</v>
      </c>
      <c r="C44" s="18">
        <v>0</v>
      </c>
      <c r="D44" s="58">
        <v>-4010414</v>
      </c>
      <c r="E44" s="59">
        <v>-4010414</v>
      </c>
      <c r="F44" s="59">
        <v>0</v>
      </c>
      <c r="G44" s="59">
        <v>151697</v>
      </c>
      <c r="H44" s="59">
        <v>9361</v>
      </c>
      <c r="I44" s="59">
        <v>161058</v>
      </c>
      <c r="J44" s="59">
        <v>84702</v>
      </c>
      <c r="K44" s="59">
        <v>-2944</v>
      </c>
      <c r="L44" s="59">
        <v>-1869794</v>
      </c>
      <c r="M44" s="59">
        <v>-1788036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-1626978</v>
      </c>
      <c r="W44" s="59">
        <v>-2005207</v>
      </c>
      <c r="X44" s="59">
        <v>378229</v>
      </c>
      <c r="Y44" s="60">
        <v>-18.86</v>
      </c>
      <c r="Z44" s="61">
        <v>-4010414</v>
      </c>
    </row>
    <row r="45" spans="1:26" ht="13.5">
      <c r="A45" s="69" t="s">
        <v>61</v>
      </c>
      <c r="B45" s="21">
        <v>47306697</v>
      </c>
      <c r="C45" s="21">
        <v>0</v>
      </c>
      <c r="D45" s="98">
        <v>4780757</v>
      </c>
      <c r="E45" s="99">
        <v>4780757</v>
      </c>
      <c r="F45" s="99">
        <v>95341284</v>
      </c>
      <c r="G45" s="99">
        <v>75567199</v>
      </c>
      <c r="H45" s="99">
        <v>64069393</v>
      </c>
      <c r="I45" s="99">
        <v>64069393</v>
      </c>
      <c r="J45" s="99">
        <v>59340417</v>
      </c>
      <c r="K45" s="99">
        <v>63098278</v>
      </c>
      <c r="L45" s="99">
        <v>74773707</v>
      </c>
      <c r="M45" s="99">
        <v>74773707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74773707</v>
      </c>
      <c r="W45" s="99">
        <v>39840529</v>
      </c>
      <c r="X45" s="99">
        <v>34933178</v>
      </c>
      <c r="Y45" s="100">
        <v>87.68</v>
      </c>
      <c r="Z45" s="101">
        <v>4780757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48034081</v>
      </c>
      <c r="C49" s="51">
        <v>0</v>
      </c>
      <c r="D49" s="128">
        <v>20949714</v>
      </c>
      <c r="E49" s="53">
        <v>21344837</v>
      </c>
      <c r="F49" s="53">
        <v>0</v>
      </c>
      <c r="G49" s="53">
        <v>0</v>
      </c>
      <c r="H49" s="53">
        <v>0</v>
      </c>
      <c r="I49" s="53">
        <v>18521243</v>
      </c>
      <c r="J49" s="53">
        <v>0</v>
      </c>
      <c r="K49" s="53">
        <v>0</v>
      </c>
      <c r="L49" s="53">
        <v>0</v>
      </c>
      <c r="M49" s="53">
        <v>17098482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15760858</v>
      </c>
      <c r="W49" s="53">
        <v>78691485</v>
      </c>
      <c r="X49" s="53">
        <v>471144414</v>
      </c>
      <c r="Y49" s="53">
        <v>691545114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5905526</v>
      </c>
      <c r="C51" s="51">
        <v>0</v>
      </c>
      <c r="D51" s="128">
        <v>25445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5930971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79.31770054574572</v>
      </c>
      <c r="C58" s="5">
        <f>IF(C67=0,0,+(C76/C67)*100)</f>
        <v>0</v>
      </c>
      <c r="D58" s="6">
        <f aca="true" t="shared" si="6" ref="D58:Z58">IF(D67=0,0,+(D76/D67)*100)</f>
        <v>83.67207506669155</v>
      </c>
      <c r="E58" s="7">
        <f t="shared" si="6"/>
        <v>83.67207506669155</v>
      </c>
      <c r="F58" s="7">
        <f t="shared" si="6"/>
        <v>69.79662717786785</v>
      </c>
      <c r="G58" s="7">
        <f t="shared" si="6"/>
        <v>71.36918561627226</v>
      </c>
      <c r="H58" s="7">
        <f t="shared" si="6"/>
        <v>67.48516680542419</v>
      </c>
      <c r="I58" s="7">
        <f t="shared" si="6"/>
        <v>69.53205931872698</v>
      </c>
      <c r="J58" s="7">
        <f t="shared" si="6"/>
        <v>101.61323700832934</v>
      </c>
      <c r="K58" s="7">
        <f t="shared" si="6"/>
        <v>71.11746163462965</v>
      </c>
      <c r="L58" s="7">
        <f t="shared" si="6"/>
        <v>66.72758430022128</v>
      </c>
      <c r="M58" s="7">
        <f t="shared" si="6"/>
        <v>79.26445425768249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74.1200480793517</v>
      </c>
      <c r="W58" s="7">
        <f t="shared" si="6"/>
        <v>83.61239077587035</v>
      </c>
      <c r="X58" s="7">
        <f t="shared" si="6"/>
        <v>0</v>
      </c>
      <c r="Y58" s="7">
        <f t="shared" si="6"/>
        <v>0</v>
      </c>
      <c r="Z58" s="8">
        <f t="shared" si="6"/>
        <v>83.67207506669155</v>
      </c>
    </row>
    <row r="59" spans="1:26" ht="13.5">
      <c r="A59" s="36" t="s">
        <v>31</v>
      </c>
      <c r="B59" s="9">
        <f aca="true" t="shared" si="7" ref="B59:Z66">IF(B68=0,0,+(B77/B68)*100)</f>
        <v>92.42744901103713</v>
      </c>
      <c r="C59" s="9">
        <f t="shared" si="7"/>
        <v>0</v>
      </c>
      <c r="D59" s="2">
        <f t="shared" si="7"/>
        <v>84.99999913760006</v>
      </c>
      <c r="E59" s="10">
        <f t="shared" si="7"/>
        <v>84.99999913760006</v>
      </c>
      <c r="F59" s="10">
        <f t="shared" si="7"/>
        <v>67.27353001035104</v>
      </c>
      <c r="G59" s="10">
        <f t="shared" si="7"/>
        <v>83.43883856636221</v>
      </c>
      <c r="H59" s="10">
        <f t="shared" si="7"/>
        <v>67.46075782435481</v>
      </c>
      <c r="I59" s="10">
        <f t="shared" si="7"/>
        <v>72.71705437570301</v>
      </c>
      <c r="J59" s="10">
        <f t="shared" si="7"/>
        <v>82.28528997596666</v>
      </c>
      <c r="K59" s="10">
        <f t="shared" si="7"/>
        <v>67.24032837015449</v>
      </c>
      <c r="L59" s="10">
        <f t="shared" si="7"/>
        <v>71.27698184253718</v>
      </c>
      <c r="M59" s="10">
        <f t="shared" si="7"/>
        <v>73.61959623695162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73.1671286471211</v>
      </c>
      <c r="W59" s="10">
        <f t="shared" si="7"/>
        <v>78.02288152182687</v>
      </c>
      <c r="X59" s="10">
        <f t="shared" si="7"/>
        <v>0</v>
      </c>
      <c r="Y59" s="10">
        <f t="shared" si="7"/>
        <v>0</v>
      </c>
      <c r="Z59" s="11">
        <f t="shared" si="7"/>
        <v>84.99999913760006</v>
      </c>
    </row>
    <row r="60" spans="1:26" ht="13.5">
      <c r="A60" s="37" t="s">
        <v>32</v>
      </c>
      <c r="B60" s="12">
        <f t="shared" si="7"/>
        <v>74.96617464708392</v>
      </c>
      <c r="C60" s="12">
        <f t="shared" si="7"/>
        <v>0</v>
      </c>
      <c r="D60" s="3">
        <f t="shared" si="7"/>
        <v>84.99999950041897</v>
      </c>
      <c r="E60" s="13">
        <f t="shared" si="7"/>
        <v>84.99999950041897</v>
      </c>
      <c r="F60" s="13">
        <f t="shared" si="7"/>
        <v>73.20467068351682</v>
      </c>
      <c r="G60" s="13">
        <f t="shared" si="7"/>
        <v>71.52950327598538</v>
      </c>
      <c r="H60" s="13">
        <f t="shared" si="7"/>
        <v>70.23394414011392</v>
      </c>
      <c r="I60" s="13">
        <f t="shared" si="7"/>
        <v>71.62370523852331</v>
      </c>
      <c r="J60" s="13">
        <f t="shared" si="7"/>
        <v>112.18035022149633</v>
      </c>
      <c r="K60" s="13">
        <f t="shared" si="7"/>
        <v>75.32260232571105</v>
      </c>
      <c r="L60" s="13">
        <f t="shared" si="7"/>
        <v>69.18237292682612</v>
      </c>
      <c r="M60" s="13">
        <f t="shared" si="7"/>
        <v>84.70015317600591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77.67895573498485</v>
      </c>
      <c r="W60" s="13">
        <f t="shared" si="7"/>
        <v>86.74091556449517</v>
      </c>
      <c r="X60" s="13">
        <f t="shared" si="7"/>
        <v>0</v>
      </c>
      <c r="Y60" s="13">
        <f t="shared" si="7"/>
        <v>0</v>
      </c>
      <c r="Z60" s="14">
        <f t="shared" si="7"/>
        <v>84.99999950041897</v>
      </c>
    </row>
    <row r="61" spans="1:26" ht="13.5">
      <c r="A61" s="38" t="s">
        <v>94</v>
      </c>
      <c r="B61" s="12">
        <f t="shared" si="7"/>
        <v>69.0743527334812</v>
      </c>
      <c r="C61" s="12">
        <f t="shared" si="7"/>
        <v>0</v>
      </c>
      <c r="D61" s="3">
        <f t="shared" si="7"/>
        <v>84.99999978761646</v>
      </c>
      <c r="E61" s="13">
        <f t="shared" si="7"/>
        <v>84.99999978761646</v>
      </c>
      <c r="F61" s="13">
        <f t="shared" si="7"/>
        <v>56.85888944531173</v>
      </c>
      <c r="G61" s="13">
        <f t="shared" si="7"/>
        <v>75.4068701395812</v>
      </c>
      <c r="H61" s="13">
        <f t="shared" si="7"/>
        <v>62.81252603977012</v>
      </c>
      <c r="I61" s="13">
        <f t="shared" si="7"/>
        <v>65.0012715365722</v>
      </c>
      <c r="J61" s="13">
        <f t="shared" si="7"/>
        <v>112.44705079800106</v>
      </c>
      <c r="K61" s="13">
        <f t="shared" si="7"/>
        <v>55.48125167669726</v>
      </c>
      <c r="L61" s="13">
        <f t="shared" si="7"/>
        <v>73.26393790209373</v>
      </c>
      <c r="M61" s="13">
        <f t="shared" si="7"/>
        <v>77.2572993817803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70.40483498256779</v>
      </c>
      <c r="W61" s="13">
        <f t="shared" si="7"/>
        <v>90.73272150145567</v>
      </c>
      <c r="X61" s="13">
        <f t="shared" si="7"/>
        <v>0</v>
      </c>
      <c r="Y61" s="13">
        <f t="shared" si="7"/>
        <v>0</v>
      </c>
      <c r="Z61" s="14">
        <f t="shared" si="7"/>
        <v>84.99999978761646</v>
      </c>
    </row>
    <row r="62" spans="1:26" ht="13.5">
      <c r="A62" s="38" t="s">
        <v>95</v>
      </c>
      <c r="B62" s="12">
        <f t="shared" si="7"/>
        <v>55.71981293066335</v>
      </c>
      <c r="C62" s="12">
        <f t="shared" si="7"/>
        <v>0</v>
      </c>
      <c r="D62" s="3">
        <f t="shared" si="7"/>
        <v>85.00000021995608</v>
      </c>
      <c r="E62" s="13">
        <f t="shared" si="7"/>
        <v>85.00000021995608</v>
      </c>
      <c r="F62" s="13">
        <f t="shared" si="7"/>
        <v>58.30448320028183</v>
      </c>
      <c r="G62" s="13">
        <f t="shared" si="7"/>
        <v>49.02350481775798</v>
      </c>
      <c r="H62" s="13">
        <f t="shared" si="7"/>
        <v>46.63144632383178</v>
      </c>
      <c r="I62" s="13">
        <f t="shared" si="7"/>
        <v>50.782015454862886</v>
      </c>
      <c r="J62" s="13">
        <f t="shared" si="7"/>
        <v>71.04767372575527</v>
      </c>
      <c r="K62" s="13">
        <f t="shared" si="7"/>
        <v>51.64368466399684</v>
      </c>
      <c r="L62" s="13">
        <f t="shared" si="7"/>
        <v>45.034118889169314</v>
      </c>
      <c r="M62" s="13">
        <f t="shared" si="7"/>
        <v>56.29222491785871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53.57719729396112</v>
      </c>
      <c r="W62" s="13">
        <f t="shared" si="7"/>
        <v>79.7303753780957</v>
      </c>
      <c r="X62" s="13">
        <f t="shared" si="7"/>
        <v>0</v>
      </c>
      <c r="Y62" s="13">
        <f t="shared" si="7"/>
        <v>0</v>
      </c>
      <c r="Z62" s="14">
        <f t="shared" si="7"/>
        <v>85.00000021995608</v>
      </c>
    </row>
    <row r="63" spans="1:26" ht="13.5">
      <c r="A63" s="38" t="s">
        <v>96</v>
      </c>
      <c r="B63" s="12">
        <f t="shared" si="7"/>
        <v>58.37896681954483</v>
      </c>
      <c r="C63" s="12">
        <f t="shared" si="7"/>
        <v>0</v>
      </c>
      <c r="D63" s="3">
        <f t="shared" si="7"/>
        <v>84.99999397344217</v>
      </c>
      <c r="E63" s="13">
        <f t="shared" si="7"/>
        <v>84.99999397344217</v>
      </c>
      <c r="F63" s="13">
        <f t="shared" si="7"/>
        <v>48.35671123669407</v>
      </c>
      <c r="G63" s="13">
        <f t="shared" si="7"/>
        <v>60.42559706062461</v>
      </c>
      <c r="H63" s="13">
        <f t="shared" si="7"/>
        <v>49.842078666753444</v>
      </c>
      <c r="I63" s="13">
        <f t="shared" si="7"/>
        <v>52.86260270113837</v>
      </c>
      <c r="J63" s="13">
        <f t="shared" si="7"/>
        <v>62.450533443369494</v>
      </c>
      <c r="K63" s="13">
        <f t="shared" si="7"/>
        <v>46.663969276281314</v>
      </c>
      <c r="L63" s="13">
        <f t="shared" si="7"/>
        <v>49.35661802812837</v>
      </c>
      <c r="M63" s="13">
        <f t="shared" si="7"/>
        <v>52.825887943771555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52.844437572253696</v>
      </c>
      <c r="W63" s="13">
        <f t="shared" si="7"/>
        <v>79.61809537387725</v>
      </c>
      <c r="X63" s="13">
        <f t="shared" si="7"/>
        <v>0</v>
      </c>
      <c r="Y63" s="13">
        <f t="shared" si="7"/>
        <v>0</v>
      </c>
      <c r="Z63" s="14">
        <f t="shared" si="7"/>
        <v>84.99999397344217</v>
      </c>
    </row>
    <row r="64" spans="1:26" ht="13.5">
      <c r="A64" s="38" t="s">
        <v>97</v>
      </c>
      <c r="B64" s="12">
        <f t="shared" si="7"/>
        <v>49.9987454587613</v>
      </c>
      <c r="C64" s="12">
        <f t="shared" si="7"/>
        <v>0</v>
      </c>
      <c r="D64" s="3">
        <f t="shared" si="7"/>
        <v>84.99999921024197</v>
      </c>
      <c r="E64" s="13">
        <f t="shared" si="7"/>
        <v>84.99999921024197</v>
      </c>
      <c r="F64" s="13">
        <f t="shared" si="7"/>
        <v>42.85389271754988</v>
      </c>
      <c r="G64" s="13">
        <f t="shared" si="7"/>
        <v>49.790490616617916</v>
      </c>
      <c r="H64" s="13">
        <f t="shared" si="7"/>
        <v>41.664096882121335</v>
      </c>
      <c r="I64" s="13">
        <f t="shared" si="7"/>
        <v>44.776156791580256</v>
      </c>
      <c r="J64" s="13">
        <f t="shared" si="7"/>
        <v>54.3779878402117</v>
      </c>
      <c r="K64" s="13">
        <f t="shared" si="7"/>
        <v>39.898723278562834</v>
      </c>
      <c r="L64" s="13">
        <f t="shared" si="7"/>
        <v>41.439517574476916</v>
      </c>
      <c r="M64" s="13">
        <f t="shared" si="7"/>
        <v>45.210037022579975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44.98845698819419</v>
      </c>
      <c r="W64" s="13">
        <f t="shared" si="7"/>
        <v>79.85271835322955</v>
      </c>
      <c r="X64" s="13">
        <f t="shared" si="7"/>
        <v>0</v>
      </c>
      <c r="Y64" s="13">
        <f t="shared" si="7"/>
        <v>0</v>
      </c>
      <c r="Z64" s="14">
        <f t="shared" si="7"/>
        <v>84.99999921024197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39.28904693279075</v>
      </c>
      <c r="E66" s="16">
        <f t="shared" si="7"/>
        <v>39.28904693279075</v>
      </c>
      <c r="F66" s="16">
        <f t="shared" si="7"/>
        <v>7.918240106394012</v>
      </c>
      <c r="G66" s="16">
        <f t="shared" si="7"/>
        <v>13.313623976986817</v>
      </c>
      <c r="H66" s="16">
        <f t="shared" si="7"/>
        <v>6.255223761580877</v>
      </c>
      <c r="I66" s="16">
        <f t="shared" si="7"/>
        <v>9.166801140515506</v>
      </c>
      <c r="J66" s="16">
        <f t="shared" si="7"/>
        <v>7.653057539842072</v>
      </c>
      <c r="K66" s="16">
        <f t="shared" si="7"/>
        <v>6.840925283186593</v>
      </c>
      <c r="L66" s="16">
        <f t="shared" si="7"/>
        <v>6.515624603815685</v>
      </c>
      <c r="M66" s="16">
        <f t="shared" si="7"/>
        <v>6.991585316427732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8.043345884291298</v>
      </c>
      <c r="W66" s="16">
        <f t="shared" si="7"/>
        <v>33.39981002132959</v>
      </c>
      <c r="X66" s="16">
        <f t="shared" si="7"/>
        <v>0</v>
      </c>
      <c r="Y66" s="16">
        <f t="shared" si="7"/>
        <v>0</v>
      </c>
      <c r="Z66" s="17">
        <f t="shared" si="7"/>
        <v>39.28904693279075</v>
      </c>
    </row>
    <row r="67" spans="1:26" ht="13.5" hidden="1">
      <c r="A67" s="40" t="s">
        <v>100</v>
      </c>
      <c r="B67" s="23">
        <v>551237111</v>
      </c>
      <c r="C67" s="23"/>
      <c r="D67" s="24">
        <v>608229603</v>
      </c>
      <c r="E67" s="25">
        <v>608229603</v>
      </c>
      <c r="F67" s="25">
        <v>53586757</v>
      </c>
      <c r="G67" s="25">
        <v>55249127</v>
      </c>
      <c r="H67" s="25">
        <v>56513450</v>
      </c>
      <c r="I67" s="25">
        <v>165349334</v>
      </c>
      <c r="J67" s="25">
        <v>46403597</v>
      </c>
      <c r="K67" s="25">
        <v>52377834</v>
      </c>
      <c r="L67" s="25">
        <v>48683769</v>
      </c>
      <c r="M67" s="25">
        <v>147465200</v>
      </c>
      <c r="N67" s="25"/>
      <c r="O67" s="25"/>
      <c r="P67" s="25"/>
      <c r="Q67" s="25"/>
      <c r="R67" s="25"/>
      <c r="S67" s="25"/>
      <c r="T67" s="25"/>
      <c r="U67" s="25"/>
      <c r="V67" s="25">
        <v>312814534</v>
      </c>
      <c r="W67" s="25">
        <v>304114806</v>
      </c>
      <c r="X67" s="25"/>
      <c r="Y67" s="24"/>
      <c r="Z67" s="26">
        <v>608229603</v>
      </c>
    </row>
    <row r="68" spans="1:26" ht="13.5" hidden="1">
      <c r="A68" s="36" t="s">
        <v>31</v>
      </c>
      <c r="B68" s="18">
        <v>106472601</v>
      </c>
      <c r="C68" s="18"/>
      <c r="D68" s="19">
        <v>110157707</v>
      </c>
      <c r="E68" s="20">
        <v>110157707</v>
      </c>
      <c r="F68" s="20">
        <v>9139180</v>
      </c>
      <c r="G68" s="20">
        <v>9124034</v>
      </c>
      <c r="H68" s="20">
        <v>9146473</v>
      </c>
      <c r="I68" s="20">
        <v>27409687</v>
      </c>
      <c r="J68" s="20">
        <v>9140223</v>
      </c>
      <c r="K68" s="20">
        <v>9103507</v>
      </c>
      <c r="L68" s="20">
        <v>9020974</v>
      </c>
      <c r="M68" s="20">
        <v>27264704</v>
      </c>
      <c r="N68" s="20"/>
      <c r="O68" s="20"/>
      <c r="P68" s="20"/>
      <c r="Q68" s="20"/>
      <c r="R68" s="20"/>
      <c r="S68" s="20"/>
      <c r="T68" s="20"/>
      <c r="U68" s="20"/>
      <c r="V68" s="20">
        <v>54674391</v>
      </c>
      <c r="W68" s="20">
        <v>55078854</v>
      </c>
      <c r="X68" s="20"/>
      <c r="Y68" s="19"/>
      <c r="Z68" s="22">
        <v>110157707</v>
      </c>
    </row>
    <row r="69" spans="1:26" ht="13.5" hidden="1">
      <c r="A69" s="37" t="s">
        <v>32</v>
      </c>
      <c r="B69" s="18">
        <v>423210662</v>
      </c>
      <c r="C69" s="18"/>
      <c r="D69" s="19">
        <v>480402544</v>
      </c>
      <c r="E69" s="20">
        <v>480402544</v>
      </c>
      <c r="F69" s="20">
        <v>42480549</v>
      </c>
      <c r="G69" s="20">
        <v>44106424</v>
      </c>
      <c r="H69" s="20">
        <v>45335395</v>
      </c>
      <c r="I69" s="20">
        <v>131922368</v>
      </c>
      <c r="J69" s="20">
        <v>35186361</v>
      </c>
      <c r="K69" s="20">
        <v>41132453</v>
      </c>
      <c r="L69" s="20">
        <v>37454227</v>
      </c>
      <c r="M69" s="20">
        <v>113773041</v>
      </c>
      <c r="N69" s="20"/>
      <c r="O69" s="20"/>
      <c r="P69" s="20"/>
      <c r="Q69" s="20"/>
      <c r="R69" s="20"/>
      <c r="S69" s="20"/>
      <c r="T69" s="20"/>
      <c r="U69" s="20"/>
      <c r="V69" s="20">
        <v>245695409</v>
      </c>
      <c r="W69" s="20">
        <v>240201276</v>
      </c>
      <c r="X69" s="20"/>
      <c r="Y69" s="19"/>
      <c r="Z69" s="22">
        <v>480402544</v>
      </c>
    </row>
    <row r="70" spans="1:26" ht="13.5" hidden="1">
      <c r="A70" s="38" t="s">
        <v>94</v>
      </c>
      <c r="B70" s="18">
        <v>273298587</v>
      </c>
      <c r="C70" s="18"/>
      <c r="D70" s="19">
        <v>306050089</v>
      </c>
      <c r="E70" s="20">
        <v>306050089</v>
      </c>
      <c r="F70" s="20">
        <v>28960789</v>
      </c>
      <c r="G70" s="20">
        <v>28911989</v>
      </c>
      <c r="H70" s="20">
        <v>29714164</v>
      </c>
      <c r="I70" s="20">
        <v>87586942</v>
      </c>
      <c r="J70" s="20">
        <v>19528859</v>
      </c>
      <c r="K70" s="20">
        <v>27520621</v>
      </c>
      <c r="L70" s="20">
        <v>22017876</v>
      </c>
      <c r="M70" s="20">
        <v>69067356</v>
      </c>
      <c r="N70" s="20"/>
      <c r="O70" s="20"/>
      <c r="P70" s="20"/>
      <c r="Q70" s="20"/>
      <c r="R70" s="20"/>
      <c r="S70" s="20"/>
      <c r="T70" s="20"/>
      <c r="U70" s="20"/>
      <c r="V70" s="20">
        <v>156654298</v>
      </c>
      <c r="W70" s="20">
        <v>153025044</v>
      </c>
      <c r="X70" s="20"/>
      <c r="Y70" s="19"/>
      <c r="Z70" s="22">
        <v>306050089</v>
      </c>
    </row>
    <row r="71" spans="1:26" ht="13.5" hidden="1">
      <c r="A71" s="38" t="s">
        <v>95</v>
      </c>
      <c r="B71" s="18">
        <v>97444297</v>
      </c>
      <c r="C71" s="18"/>
      <c r="D71" s="19">
        <v>113659055</v>
      </c>
      <c r="E71" s="20">
        <v>113659055</v>
      </c>
      <c r="F71" s="20">
        <v>8243174</v>
      </c>
      <c r="G71" s="20">
        <v>10093803</v>
      </c>
      <c r="H71" s="20">
        <v>10663345</v>
      </c>
      <c r="I71" s="20">
        <v>29000322</v>
      </c>
      <c r="J71" s="20">
        <v>10722489</v>
      </c>
      <c r="K71" s="20">
        <v>8653728</v>
      </c>
      <c r="L71" s="20">
        <v>10480265</v>
      </c>
      <c r="M71" s="20">
        <v>29856482</v>
      </c>
      <c r="N71" s="20"/>
      <c r="O71" s="20"/>
      <c r="P71" s="20"/>
      <c r="Q71" s="20"/>
      <c r="R71" s="20"/>
      <c r="S71" s="20"/>
      <c r="T71" s="20"/>
      <c r="U71" s="20"/>
      <c r="V71" s="20">
        <v>58856804</v>
      </c>
      <c r="W71" s="20">
        <v>56829528</v>
      </c>
      <c r="X71" s="20"/>
      <c r="Y71" s="19"/>
      <c r="Z71" s="22">
        <v>113659055</v>
      </c>
    </row>
    <row r="72" spans="1:26" ht="13.5" hidden="1">
      <c r="A72" s="38" t="s">
        <v>96</v>
      </c>
      <c r="B72" s="18">
        <v>25047396</v>
      </c>
      <c r="C72" s="18"/>
      <c r="D72" s="19">
        <v>29038135</v>
      </c>
      <c r="E72" s="20">
        <v>29038135</v>
      </c>
      <c r="F72" s="20">
        <v>2516265</v>
      </c>
      <c r="G72" s="20">
        <v>2462564</v>
      </c>
      <c r="H72" s="20">
        <v>2412277</v>
      </c>
      <c r="I72" s="20">
        <v>7391106</v>
      </c>
      <c r="J72" s="20">
        <v>2413752</v>
      </c>
      <c r="K72" s="20">
        <v>2412208</v>
      </c>
      <c r="L72" s="20">
        <v>2411942</v>
      </c>
      <c r="M72" s="20">
        <v>7237902</v>
      </c>
      <c r="N72" s="20"/>
      <c r="O72" s="20"/>
      <c r="P72" s="20"/>
      <c r="Q72" s="20"/>
      <c r="R72" s="20"/>
      <c r="S72" s="20"/>
      <c r="T72" s="20"/>
      <c r="U72" s="20"/>
      <c r="V72" s="20">
        <v>14629008</v>
      </c>
      <c r="W72" s="20">
        <v>14519070</v>
      </c>
      <c r="X72" s="20"/>
      <c r="Y72" s="19"/>
      <c r="Z72" s="22">
        <v>29038135</v>
      </c>
    </row>
    <row r="73" spans="1:26" ht="13.5" hidden="1">
      <c r="A73" s="38" t="s">
        <v>97</v>
      </c>
      <c r="B73" s="18">
        <v>27420382</v>
      </c>
      <c r="C73" s="18"/>
      <c r="D73" s="19">
        <v>31655265</v>
      </c>
      <c r="E73" s="20">
        <v>31655265</v>
      </c>
      <c r="F73" s="20">
        <v>2760321</v>
      </c>
      <c r="G73" s="20">
        <v>2638068</v>
      </c>
      <c r="H73" s="20">
        <v>2545609</v>
      </c>
      <c r="I73" s="20">
        <v>7943998</v>
      </c>
      <c r="J73" s="20">
        <v>2521261</v>
      </c>
      <c r="K73" s="20">
        <v>2545896</v>
      </c>
      <c r="L73" s="20">
        <v>2544144</v>
      </c>
      <c r="M73" s="20">
        <v>7611301</v>
      </c>
      <c r="N73" s="20"/>
      <c r="O73" s="20"/>
      <c r="P73" s="20"/>
      <c r="Q73" s="20"/>
      <c r="R73" s="20"/>
      <c r="S73" s="20"/>
      <c r="T73" s="20"/>
      <c r="U73" s="20"/>
      <c r="V73" s="20">
        <v>15555299</v>
      </c>
      <c r="W73" s="20">
        <v>15827634</v>
      </c>
      <c r="X73" s="20"/>
      <c r="Y73" s="19"/>
      <c r="Z73" s="22">
        <v>31655265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21553848</v>
      </c>
      <c r="C75" s="27"/>
      <c r="D75" s="28">
        <v>17669352</v>
      </c>
      <c r="E75" s="29">
        <v>17669352</v>
      </c>
      <c r="F75" s="29">
        <v>1967028</v>
      </c>
      <c r="G75" s="29">
        <v>2018669</v>
      </c>
      <c r="H75" s="29">
        <v>2031582</v>
      </c>
      <c r="I75" s="29">
        <v>6017279</v>
      </c>
      <c r="J75" s="29">
        <v>2077013</v>
      </c>
      <c r="K75" s="29">
        <v>2141874</v>
      </c>
      <c r="L75" s="29">
        <v>2208568</v>
      </c>
      <c r="M75" s="29">
        <v>6427455</v>
      </c>
      <c r="N75" s="29"/>
      <c r="O75" s="29"/>
      <c r="P75" s="29"/>
      <c r="Q75" s="29"/>
      <c r="R75" s="29"/>
      <c r="S75" s="29"/>
      <c r="T75" s="29"/>
      <c r="U75" s="29"/>
      <c r="V75" s="29">
        <v>12444734</v>
      </c>
      <c r="W75" s="29">
        <v>8834676</v>
      </c>
      <c r="X75" s="29"/>
      <c r="Y75" s="28"/>
      <c r="Z75" s="30">
        <v>17669352</v>
      </c>
    </row>
    <row r="76" spans="1:26" ht="13.5" hidden="1">
      <c r="A76" s="41" t="s">
        <v>101</v>
      </c>
      <c r="B76" s="31">
        <v>437228601</v>
      </c>
      <c r="C76" s="31"/>
      <c r="D76" s="32">
        <v>508918330</v>
      </c>
      <c r="E76" s="33">
        <v>508918330</v>
      </c>
      <c r="F76" s="33">
        <v>37401749</v>
      </c>
      <c r="G76" s="33">
        <v>39430852</v>
      </c>
      <c r="H76" s="33">
        <v>38138196</v>
      </c>
      <c r="I76" s="33">
        <v>114970797</v>
      </c>
      <c r="J76" s="33">
        <v>47152197</v>
      </c>
      <c r="K76" s="33">
        <v>37249786</v>
      </c>
      <c r="L76" s="33">
        <v>32485503</v>
      </c>
      <c r="M76" s="33">
        <v>116887486</v>
      </c>
      <c r="N76" s="33"/>
      <c r="O76" s="33"/>
      <c r="P76" s="33"/>
      <c r="Q76" s="33"/>
      <c r="R76" s="33"/>
      <c r="S76" s="33"/>
      <c r="T76" s="33"/>
      <c r="U76" s="33"/>
      <c r="V76" s="33">
        <v>231858283</v>
      </c>
      <c r="W76" s="33">
        <v>254277660</v>
      </c>
      <c r="X76" s="33"/>
      <c r="Y76" s="32"/>
      <c r="Z76" s="34">
        <v>508918330</v>
      </c>
    </row>
    <row r="77" spans="1:26" ht="13.5" hidden="1">
      <c r="A77" s="36" t="s">
        <v>31</v>
      </c>
      <c r="B77" s="18">
        <v>98409909</v>
      </c>
      <c r="C77" s="18"/>
      <c r="D77" s="19">
        <v>93634050</v>
      </c>
      <c r="E77" s="20">
        <v>93634050</v>
      </c>
      <c r="F77" s="20">
        <v>6148249</v>
      </c>
      <c r="G77" s="20">
        <v>7612988</v>
      </c>
      <c r="H77" s="20">
        <v>6170280</v>
      </c>
      <c r="I77" s="20">
        <v>19931517</v>
      </c>
      <c r="J77" s="20">
        <v>7521059</v>
      </c>
      <c r="K77" s="20">
        <v>6121228</v>
      </c>
      <c r="L77" s="20">
        <v>6429878</v>
      </c>
      <c r="M77" s="20">
        <v>20072165</v>
      </c>
      <c r="N77" s="20"/>
      <c r="O77" s="20"/>
      <c r="P77" s="20"/>
      <c r="Q77" s="20"/>
      <c r="R77" s="20"/>
      <c r="S77" s="20"/>
      <c r="T77" s="20"/>
      <c r="U77" s="20"/>
      <c r="V77" s="20">
        <v>40003682</v>
      </c>
      <c r="W77" s="20">
        <v>42974109</v>
      </c>
      <c r="X77" s="20"/>
      <c r="Y77" s="19"/>
      <c r="Z77" s="22">
        <v>93634050</v>
      </c>
    </row>
    <row r="78" spans="1:26" ht="13.5" hidden="1">
      <c r="A78" s="37" t="s">
        <v>32</v>
      </c>
      <c r="B78" s="18">
        <v>317264844</v>
      </c>
      <c r="C78" s="18"/>
      <c r="D78" s="19">
        <v>408342160</v>
      </c>
      <c r="E78" s="20">
        <v>408342160</v>
      </c>
      <c r="F78" s="20">
        <v>31097746</v>
      </c>
      <c r="G78" s="20">
        <v>31549106</v>
      </c>
      <c r="H78" s="20">
        <v>31840836</v>
      </c>
      <c r="I78" s="20">
        <v>94487688</v>
      </c>
      <c r="J78" s="20">
        <v>39472183</v>
      </c>
      <c r="K78" s="20">
        <v>30982034</v>
      </c>
      <c r="L78" s="20">
        <v>25911723</v>
      </c>
      <c r="M78" s="20">
        <v>96365940</v>
      </c>
      <c r="N78" s="20"/>
      <c r="O78" s="20"/>
      <c r="P78" s="20"/>
      <c r="Q78" s="20"/>
      <c r="R78" s="20"/>
      <c r="S78" s="20"/>
      <c r="T78" s="20"/>
      <c r="U78" s="20"/>
      <c r="V78" s="20">
        <v>190853628</v>
      </c>
      <c r="W78" s="20">
        <v>208352786</v>
      </c>
      <c r="X78" s="20"/>
      <c r="Y78" s="19"/>
      <c r="Z78" s="22">
        <v>408342160</v>
      </c>
    </row>
    <row r="79" spans="1:26" ht="13.5" hidden="1">
      <c r="A79" s="38" t="s">
        <v>94</v>
      </c>
      <c r="B79" s="18">
        <v>188779230</v>
      </c>
      <c r="C79" s="18"/>
      <c r="D79" s="19">
        <v>260142575</v>
      </c>
      <c r="E79" s="20">
        <v>260142575</v>
      </c>
      <c r="F79" s="20">
        <v>16466783</v>
      </c>
      <c r="G79" s="20">
        <v>21801626</v>
      </c>
      <c r="H79" s="20">
        <v>18664217</v>
      </c>
      <c r="I79" s="20">
        <v>56932626</v>
      </c>
      <c r="J79" s="20">
        <v>21959626</v>
      </c>
      <c r="K79" s="20">
        <v>15268785</v>
      </c>
      <c r="L79" s="20">
        <v>16131163</v>
      </c>
      <c r="M79" s="20">
        <v>53359574</v>
      </c>
      <c r="N79" s="20"/>
      <c r="O79" s="20"/>
      <c r="P79" s="20"/>
      <c r="Q79" s="20"/>
      <c r="R79" s="20"/>
      <c r="S79" s="20"/>
      <c r="T79" s="20"/>
      <c r="U79" s="20"/>
      <c r="V79" s="20">
        <v>110292200</v>
      </c>
      <c r="W79" s="20">
        <v>138843787</v>
      </c>
      <c r="X79" s="20"/>
      <c r="Y79" s="19"/>
      <c r="Z79" s="22">
        <v>260142575</v>
      </c>
    </row>
    <row r="80" spans="1:26" ht="13.5" hidden="1">
      <c r="A80" s="38" t="s">
        <v>95</v>
      </c>
      <c r="B80" s="18">
        <v>54295780</v>
      </c>
      <c r="C80" s="18"/>
      <c r="D80" s="19">
        <v>96610197</v>
      </c>
      <c r="E80" s="20">
        <v>96610197</v>
      </c>
      <c r="F80" s="20">
        <v>4806140</v>
      </c>
      <c r="G80" s="20">
        <v>4948336</v>
      </c>
      <c r="H80" s="20">
        <v>4972472</v>
      </c>
      <c r="I80" s="20">
        <v>14726948</v>
      </c>
      <c r="J80" s="20">
        <v>7618079</v>
      </c>
      <c r="K80" s="20">
        <v>4469104</v>
      </c>
      <c r="L80" s="20">
        <v>4719695</v>
      </c>
      <c r="M80" s="20">
        <v>16806878</v>
      </c>
      <c r="N80" s="20"/>
      <c r="O80" s="20"/>
      <c r="P80" s="20"/>
      <c r="Q80" s="20"/>
      <c r="R80" s="20"/>
      <c r="S80" s="20"/>
      <c r="T80" s="20"/>
      <c r="U80" s="20"/>
      <c r="V80" s="20">
        <v>31533826</v>
      </c>
      <c r="W80" s="20">
        <v>45310396</v>
      </c>
      <c r="X80" s="20"/>
      <c r="Y80" s="19"/>
      <c r="Z80" s="22">
        <v>96610197</v>
      </c>
    </row>
    <row r="81" spans="1:26" ht="13.5" hidden="1">
      <c r="A81" s="38" t="s">
        <v>96</v>
      </c>
      <c r="B81" s="18">
        <v>14622411</v>
      </c>
      <c r="C81" s="18"/>
      <c r="D81" s="19">
        <v>24682413</v>
      </c>
      <c r="E81" s="20">
        <v>24682413</v>
      </c>
      <c r="F81" s="20">
        <v>1216783</v>
      </c>
      <c r="G81" s="20">
        <v>1488019</v>
      </c>
      <c r="H81" s="20">
        <v>1202329</v>
      </c>
      <c r="I81" s="20">
        <v>3907131</v>
      </c>
      <c r="J81" s="20">
        <v>1507401</v>
      </c>
      <c r="K81" s="20">
        <v>1125632</v>
      </c>
      <c r="L81" s="20">
        <v>1190453</v>
      </c>
      <c r="M81" s="20">
        <v>3823486</v>
      </c>
      <c r="N81" s="20"/>
      <c r="O81" s="20"/>
      <c r="P81" s="20"/>
      <c r="Q81" s="20"/>
      <c r="R81" s="20"/>
      <c r="S81" s="20"/>
      <c r="T81" s="20"/>
      <c r="U81" s="20"/>
      <c r="V81" s="20">
        <v>7730617</v>
      </c>
      <c r="W81" s="20">
        <v>11559807</v>
      </c>
      <c r="X81" s="20"/>
      <c r="Y81" s="19"/>
      <c r="Z81" s="22">
        <v>24682413</v>
      </c>
    </row>
    <row r="82" spans="1:26" ht="13.5" hidden="1">
      <c r="A82" s="38" t="s">
        <v>97</v>
      </c>
      <c r="B82" s="18">
        <v>13709847</v>
      </c>
      <c r="C82" s="18"/>
      <c r="D82" s="19">
        <v>26906975</v>
      </c>
      <c r="E82" s="20">
        <v>26906975</v>
      </c>
      <c r="F82" s="20">
        <v>1182905</v>
      </c>
      <c r="G82" s="20">
        <v>1313507</v>
      </c>
      <c r="H82" s="20">
        <v>1060605</v>
      </c>
      <c r="I82" s="20">
        <v>3557017</v>
      </c>
      <c r="J82" s="20">
        <v>1371011</v>
      </c>
      <c r="K82" s="20">
        <v>1015780</v>
      </c>
      <c r="L82" s="20">
        <v>1054281</v>
      </c>
      <c r="M82" s="20">
        <v>3441072</v>
      </c>
      <c r="N82" s="20"/>
      <c r="O82" s="20"/>
      <c r="P82" s="20"/>
      <c r="Q82" s="20"/>
      <c r="R82" s="20"/>
      <c r="S82" s="20"/>
      <c r="T82" s="20"/>
      <c r="U82" s="20"/>
      <c r="V82" s="20">
        <v>6998089</v>
      </c>
      <c r="W82" s="20">
        <v>12638796</v>
      </c>
      <c r="X82" s="20"/>
      <c r="Y82" s="19"/>
      <c r="Z82" s="22">
        <v>26906975</v>
      </c>
    </row>
    <row r="83" spans="1:26" ht="13.5" hidden="1">
      <c r="A83" s="38" t="s">
        <v>98</v>
      </c>
      <c r="B83" s="18">
        <v>45857576</v>
      </c>
      <c r="C83" s="18"/>
      <c r="D83" s="19"/>
      <c r="E83" s="20"/>
      <c r="F83" s="20">
        <v>7425135</v>
      </c>
      <c r="G83" s="20">
        <v>1997618</v>
      </c>
      <c r="H83" s="20">
        <v>5941213</v>
      </c>
      <c r="I83" s="20">
        <v>15363966</v>
      </c>
      <c r="J83" s="20">
        <v>7016066</v>
      </c>
      <c r="K83" s="20">
        <v>9102733</v>
      </c>
      <c r="L83" s="20">
        <v>2816131</v>
      </c>
      <c r="M83" s="20">
        <v>18934930</v>
      </c>
      <c r="N83" s="20"/>
      <c r="O83" s="20"/>
      <c r="P83" s="20"/>
      <c r="Q83" s="20"/>
      <c r="R83" s="20"/>
      <c r="S83" s="20"/>
      <c r="T83" s="20"/>
      <c r="U83" s="20"/>
      <c r="V83" s="20">
        <v>34298896</v>
      </c>
      <c r="W83" s="20"/>
      <c r="X83" s="20"/>
      <c r="Y83" s="19"/>
      <c r="Z83" s="22"/>
    </row>
    <row r="84" spans="1:26" ht="13.5" hidden="1">
      <c r="A84" s="39" t="s">
        <v>99</v>
      </c>
      <c r="B84" s="27">
        <v>21553848</v>
      </c>
      <c r="C84" s="27"/>
      <c r="D84" s="28">
        <v>6942120</v>
      </c>
      <c r="E84" s="29">
        <v>6942120</v>
      </c>
      <c r="F84" s="29">
        <v>155754</v>
      </c>
      <c r="G84" s="29">
        <v>268758</v>
      </c>
      <c r="H84" s="29">
        <v>127080</v>
      </c>
      <c r="I84" s="29">
        <v>551592</v>
      </c>
      <c r="J84" s="29">
        <v>158955</v>
      </c>
      <c r="K84" s="29">
        <v>146524</v>
      </c>
      <c r="L84" s="29">
        <v>143902</v>
      </c>
      <c r="M84" s="29">
        <v>449381</v>
      </c>
      <c r="N84" s="29"/>
      <c r="O84" s="29"/>
      <c r="P84" s="29"/>
      <c r="Q84" s="29"/>
      <c r="R84" s="29"/>
      <c r="S84" s="29"/>
      <c r="T84" s="29"/>
      <c r="U84" s="29"/>
      <c r="V84" s="29">
        <v>1000973</v>
      </c>
      <c r="W84" s="29">
        <v>2950765</v>
      </c>
      <c r="X84" s="29"/>
      <c r="Y84" s="28"/>
      <c r="Z84" s="30">
        <v>6942120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2835809</v>
      </c>
      <c r="C7" s="18">
        <v>0</v>
      </c>
      <c r="D7" s="58">
        <v>1679991</v>
      </c>
      <c r="E7" s="59">
        <v>1679991</v>
      </c>
      <c r="F7" s="59">
        <v>137073</v>
      </c>
      <c r="G7" s="59">
        <v>376391</v>
      </c>
      <c r="H7" s="59">
        <v>325934</v>
      </c>
      <c r="I7" s="59">
        <v>839398</v>
      </c>
      <c r="J7" s="59">
        <v>231701</v>
      </c>
      <c r="K7" s="59">
        <v>7981</v>
      </c>
      <c r="L7" s="59">
        <v>109992</v>
      </c>
      <c r="M7" s="59">
        <v>349674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1189072</v>
      </c>
      <c r="W7" s="59">
        <v>840000</v>
      </c>
      <c r="X7" s="59">
        <v>349072</v>
      </c>
      <c r="Y7" s="60">
        <v>41.56</v>
      </c>
      <c r="Z7" s="61">
        <v>1679991</v>
      </c>
    </row>
    <row r="8" spans="1:26" ht="13.5">
      <c r="A8" s="57" t="s">
        <v>34</v>
      </c>
      <c r="B8" s="18">
        <v>263244374</v>
      </c>
      <c r="C8" s="18">
        <v>0</v>
      </c>
      <c r="D8" s="58">
        <v>277241000</v>
      </c>
      <c r="E8" s="59">
        <v>277241000</v>
      </c>
      <c r="F8" s="59">
        <v>108121000</v>
      </c>
      <c r="G8" s="59">
        <v>7927800</v>
      </c>
      <c r="H8" s="59">
        <v>4083000</v>
      </c>
      <c r="I8" s="59">
        <v>120131800</v>
      </c>
      <c r="J8" s="59">
        <v>-1828200</v>
      </c>
      <c r="K8" s="59">
        <v>5097849</v>
      </c>
      <c r="L8" s="59">
        <v>86303080</v>
      </c>
      <c r="M8" s="59">
        <v>89572729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209704529</v>
      </c>
      <c r="W8" s="59">
        <v>138620502</v>
      </c>
      <c r="X8" s="59">
        <v>71084027</v>
      </c>
      <c r="Y8" s="60">
        <v>51.28</v>
      </c>
      <c r="Z8" s="61">
        <v>277241000</v>
      </c>
    </row>
    <row r="9" spans="1:26" ht="13.5">
      <c r="A9" s="57" t="s">
        <v>35</v>
      </c>
      <c r="B9" s="18">
        <v>85916254</v>
      </c>
      <c r="C9" s="18">
        <v>0</v>
      </c>
      <c r="D9" s="58">
        <v>97045319</v>
      </c>
      <c r="E9" s="59">
        <v>97045319</v>
      </c>
      <c r="F9" s="59">
        <v>492962</v>
      </c>
      <c r="G9" s="59">
        <v>7434407</v>
      </c>
      <c r="H9" s="59">
        <v>6760324</v>
      </c>
      <c r="I9" s="59">
        <v>14687693</v>
      </c>
      <c r="J9" s="59">
        <v>5856770</v>
      </c>
      <c r="K9" s="59">
        <v>2091706</v>
      </c>
      <c r="L9" s="59">
        <v>12470851</v>
      </c>
      <c r="M9" s="59">
        <v>20419327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35107020</v>
      </c>
      <c r="W9" s="59">
        <v>48522660</v>
      </c>
      <c r="X9" s="59">
        <v>-13415640</v>
      </c>
      <c r="Y9" s="60">
        <v>-27.65</v>
      </c>
      <c r="Z9" s="61">
        <v>97045319</v>
      </c>
    </row>
    <row r="10" spans="1:26" ht="25.5">
      <c r="A10" s="62" t="s">
        <v>86</v>
      </c>
      <c r="B10" s="63">
        <f>SUM(B5:B9)</f>
        <v>351996437</v>
      </c>
      <c r="C10" s="63">
        <f>SUM(C5:C9)</f>
        <v>0</v>
      </c>
      <c r="D10" s="64">
        <f aca="true" t="shared" si="0" ref="D10:Z10">SUM(D5:D9)</f>
        <v>375966310</v>
      </c>
      <c r="E10" s="65">
        <f t="shared" si="0"/>
        <v>375966310</v>
      </c>
      <c r="F10" s="65">
        <f t="shared" si="0"/>
        <v>108751035</v>
      </c>
      <c r="G10" s="65">
        <f t="shared" si="0"/>
        <v>15738598</v>
      </c>
      <c r="H10" s="65">
        <f t="shared" si="0"/>
        <v>11169258</v>
      </c>
      <c r="I10" s="65">
        <f t="shared" si="0"/>
        <v>135658891</v>
      </c>
      <c r="J10" s="65">
        <f t="shared" si="0"/>
        <v>4260271</v>
      </c>
      <c r="K10" s="65">
        <f t="shared" si="0"/>
        <v>7197536</v>
      </c>
      <c r="L10" s="65">
        <f t="shared" si="0"/>
        <v>98883923</v>
      </c>
      <c r="M10" s="65">
        <f t="shared" si="0"/>
        <v>110341730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246000621</v>
      </c>
      <c r="W10" s="65">
        <f t="shared" si="0"/>
        <v>187983162</v>
      </c>
      <c r="X10" s="65">
        <f t="shared" si="0"/>
        <v>58017459</v>
      </c>
      <c r="Y10" s="66">
        <f>+IF(W10&lt;&gt;0,(X10/W10)*100,0)</f>
        <v>30.863114750671127</v>
      </c>
      <c r="Z10" s="67">
        <f t="shared" si="0"/>
        <v>375966310</v>
      </c>
    </row>
    <row r="11" spans="1:26" ht="13.5">
      <c r="A11" s="57" t="s">
        <v>36</v>
      </c>
      <c r="B11" s="18">
        <v>255327151</v>
      </c>
      <c r="C11" s="18">
        <v>0</v>
      </c>
      <c r="D11" s="58">
        <v>252666465</v>
      </c>
      <c r="E11" s="59">
        <v>252666465</v>
      </c>
      <c r="F11" s="59">
        <v>19828856</v>
      </c>
      <c r="G11" s="59">
        <v>23158257</v>
      </c>
      <c r="H11" s="59">
        <v>23565869</v>
      </c>
      <c r="I11" s="59">
        <v>66552982</v>
      </c>
      <c r="J11" s="59">
        <v>21230577</v>
      </c>
      <c r="K11" s="59">
        <v>21622593</v>
      </c>
      <c r="L11" s="59">
        <v>21185880</v>
      </c>
      <c r="M11" s="59">
        <v>64039050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130592032</v>
      </c>
      <c r="W11" s="59">
        <v>126333282</v>
      </c>
      <c r="X11" s="59">
        <v>4258750</v>
      </c>
      <c r="Y11" s="60">
        <v>3.37</v>
      </c>
      <c r="Z11" s="61">
        <v>252666465</v>
      </c>
    </row>
    <row r="12" spans="1:26" ht="13.5">
      <c r="A12" s="57" t="s">
        <v>37</v>
      </c>
      <c r="B12" s="18">
        <v>12898449</v>
      </c>
      <c r="C12" s="18">
        <v>0</v>
      </c>
      <c r="D12" s="58">
        <v>14027821</v>
      </c>
      <c r="E12" s="59">
        <v>14027821</v>
      </c>
      <c r="F12" s="59">
        <v>1069319</v>
      </c>
      <c r="G12" s="59">
        <v>1057330</v>
      </c>
      <c r="H12" s="59">
        <v>1074270</v>
      </c>
      <c r="I12" s="59">
        <v>3200919</v>
      </c>
      <c r="J12" s="59">
        <v>1040646</v>
      </c>
      <c r="K12" s="59">
        <v>1094538</v>
      </c>
      <c r="L12" s="59">
        <v>1043234</v>
      </c>
      <c r="M12" s="59">
        <v>3178418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6379337</v>
      </c>
      <c r="W12" s="59">
        <v>7013910</v>
      </c>
      <c r="X12" s="59">
        <v>-634573</v>
      </c>
      <c r="Y12" s="60">
        <v>-9.05</v>
      </c>
      <c r="Z12" s="61">
        <v>14027821</v>
      </c>
    </row>
    <row r="13" spans="1:26" ht="13.5">
      <c r="A13" s="57" t="s">
        <v>87</v>
      </c>
      <c r="B13" s="18">
        <v>25865754</v>
      </c>
      <c r="C13" s="18">
        <v>0</v>
      </c>
      <c r="D13" s="58">
        <v>12099180</v>
      </c>
      <c r="E13" s="59">
        <v>12099180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6049590</v>
      </c>
      <c r="X13" s="59">
        <v>-6049590</v>
      </c>
      <c r="Y13" s="60">
        <v>-100</v>
      </c>
      <c r="Z13" s="61">
        <v>12099180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7627837</v>
      </c>
      <c r="C15" s="18">
        <v>0</v>
      </c>
      <c r="D15" s="58">
        <v>7453792</v>
      </c>
      <c r="E15" s="59">
        <v>7453792</v>
      </c>
      <c r="F15" s="59">
        <v>371387</v>
      </c>
      <c r="G15" s="59">
        <v>872989</v>
      </c>
      <c r="H15" s="59">
        <v>955753</v>
      </c>
      <c r="I15" s="59">
        <v>2200129</v>
      </c>
      <c r="J15" s="59">
        <v>709876</v>
      </c>
      <c r="K15" s="59">
        <v>361910</v>
      </c>
      <c r="L15" s="59">
        <v>263984</v>
      </c>
      <c r="M15" s="59">
        <v>1335770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3535899</v>
      </c>
      <c r="W15" s="59">
        <v>3726894</v>
      </c>
      <c r="X15" s="59">
        <v>-190995</v>
      </c>
      <c r="Y15" s="60">
        <v>-5.12</v>
      </c>
      <c r="Z15" s="61">
        <v>7453792</v>
      </c>
    </row>
    <row r="16" spans="1:26" ht="13.5">
      <c r="A16" s="68" t="s">
        <v>40</v>
      </c>
      <c r="B16" s="18">
        <v>10625460</v>
      </c>
      <c r="C16" s="18">
        <v>0</v>
      </c>
      <c r="D16" s="58">
        <v>9287500</v>
      </c>
      <c r="E16" s="59">
        <v>9287500</v>
      </c>
      <c r="F16" s="59">
        <v>187985</v>
      </c>
      <c r="G16" s="59">
        <v>0</v>
      </c>
      <c r="H16" s="59">
        <v>1928728</v>
      </c>
      <c r="I16" s="59">
        <v>2116713</v>
      </c>
      <c r="J16" s="59">
        <v>194732</v>
      </c>
      <c r="K16" s="59">
        <v>2210464</v>
      </c>
      <c r="L16" s="59">
        <v>178678</v>
      </c>
      <c r="M16" s="59">
        <v>2583874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4700587</v>
      </c>
      <c r="W16" s="59">
        <v>4644000</v>
      </c>
      <c r="X16" s="59">
        <v>56587</v>
      </c>
      <c r="Y16" s="60">
        <v>1.22</v>
      </c>
      <c r="Z16" s="61">
        <v>9287500</v>
      </c>
    </row>
    <row r="17" spans="1:26" ht="13.5">
      <c r="A17" s="57" t="s">
        <v>41</v>
      </c>
      <c r="B17" s="18">
        <v>135173488</v>
      </c>
      <c r="C17" s="18">
        <v>0</v>
      </c>
      <c r="D17" s="58">
        <v>90715851</v>
      </c>
      <c r="E17" s="59">
        <v>90715851</v>
      </c>
      <c r="F17" s="59">
        <v>7221082</v>
      </c>
      <c r="G17" s="59">
        <v>6072662</v>
      </c>
      <c r="H17" s="59">
        <v>4661506</v>
      </c>
      <c r="I17" s="59">
        <v>17955250</v>
      </c>
      <c r="J17" s="59">
        <v>7843681</v>
      </c>
      <c r="K17" s="59">
        <v>6134284</v>
      </c>
      <c r="L17" s="59">
        <v>6133416</v>
      </c>
      <c r="M17" s="59">
        <v>20111381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38066631</v>
      </c>
      <c r="W17" s="59">
        <v>45357840</v>
      </c>
      <c r="X17" s="59">
        <v>-7291209</v>
      </c>
      <c r="Y17" s="60">
        <v>-16.07</v>
      </c>
      <c r="Z17" s="61">
        <v>90715851</v>
      </c>
    </row>
    <row r="18" spans="1:26" ht="13.5">
      <c r="A18" s="69" t="s">
        <v>42</v>
      </c>
      <c r="B18" s="70">
        <f>SUM(B11:B17)</f>
        <v>447518139</v>
      </c>
      <c r="C18" s="70">
        <f>SUM(C11:C17)</f>
        <v>0</v>
      </c>
      <c r="D18" s="71">
        <f aca="true" t="shared" si="1" ref="D18:Z18">SUM(D11:D17)</f>
        <v>386250609</v>
      </c>
      <c r="E18" s="72">
        <f t="shared" si="1"/>
        <v>386250609</v>
      </c>
      <c r="F18" s="72">
        <f t="shared" si="1"/>
        <v>28678629</v>
      </c>
      <c r="G18" s="72">
        <f t="shared" si="1"/>
        <v>31161238</v>
      </c>
      <c r="H18" s="72">
        <f t="shared" si="1"/>
        <v>32186126</v>
      </c>
      <c r="I18" s="72">
        <f t="shared" si="1"/>
        <v>92025993</v>
      </c>
      <c r="J18" s="72">
        <f t="shared" si="1"/>
        <v>31019512</v>
      </c>
      <c r="K18" s="72">
        <f t="shared" si="1"/>
        <v>31423789</v>
      </c>
      <c r="L18" s="72">
        <f t="shared" si="1"/>
        <v>28805192</v>
      </c>
      <c r="M18" s="72">
        <f t="shared" si="1"/>
        <v>91248493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183274486</v>
      </c>
      <c r="W18" s="72">
        <f t="shared" si="1"/>
        <v>193125516</v>
      </c>
      <c r="X18" s="72">
        <f t="shared" si="1"/>
        <v>-9851030</v>
      </c>
      <c r="Y18" s="66">
        <f>+IF(W18&lt;&gt;0,(X18/W18)*100,0)</f>
        <v>-5.100843329267791</v>
      </c>
      <c r="Z18" s="73">
        <f t="shared" si="1"/>
        <v>386250609</v>
      </c>
    </row>
    <row r="19" spans="1:26" ht="13.5">
      <c r="A19" s="69" t="s">
        <v>43</v>
      </c>
      <c r="B19" s="74">
        <f>+B10-B18</f>
        <v>-95521702</v>
      </c>
      <c r="C19" s="74">
        <f>+C10-C18</f>
        <v>0</v>
      </c>
      <c r="D19" s="75">
        <f aca="true" t="shared" si="2" ref="D19:Z19">+D10-D18</f>
        <v>-10284299</v>
      </c>
      <c r="E19" s="76">
        <f t="shared" si="2"/>
        <v>-10284299</v>
      </c>
      <c r="F19" s="76">
        <f t="shared" si="2"/>
        <v>80072406</v>
      </c>
      <c r="G19" s="76">
        <f t="shared" si="2"/>
        <v>-15422640</v>
      </c>
      <c r="H19" s="76">
        <f t="shared" si="2"/>
        <v>-21016868</v>
      </c>
      <c r="I19" s="76">
        <f t="shared" si="2"/>
        <v>43632898</v>
      </c>
      <c r="J19" s="76">
        <f t="shared" si="2"/>
        <v>-26759241</v>
      </c>
      <c r="K19" s="76">
        <f t="shared" si="2"/>
        <v>-24226253</v>
      </c>
      <c r="L19" s="76">
        <f t="shared" si="2"/>
        <v>70078731</v>
      </c>
      <c r="M19" s="76">
        <f t="shared" si="2"/>
        <v>19093237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62726135</v>
      </c>
      <c r="W19" s="76">
        <f>IF(E10=E18,0,W10-W18)</f>
        <v>-5142354</v>
      </c>
      <c r="X19" s="76">
        <f t="shared" si="2"/>
        <v>67868489</v>
      </c>
      <c r="Y19" s="77">
        <f>+IF(W19&lt;&gt;0,(X19/W19)*100,0)</f>
        <v>-1319.7941837531994</v>
      </c>
      <c r="Z19" s="78">
        <f t="shared" si="2"/>
        <v>-10284299</v>
      </c>
    </row>
    <row r="20" spans="1:26" ht="13.5">
      <c r="A20" s="57" t="s">
        <v>44</v>
      </c>
      <c r="B20" s="18">
        <v>6171000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-1705000</v>
      </c>
      <c r="I20" s="59">
        <v>-1705000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-1705000</v>
      </c>
      <c r="W20" s="59"/>
      <c r="X20" s="59">
        <v>-1705000</v>
      </c>
      <c r="Y20" s="60">
        <v>0</v>
      </c>
      <c r="Z20" s="61">
        <v>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-89350702</v>
      </c>
      <c r="C22" s="85">
        <f>SUM(C19:C21)</f>
        <v>0</v>
      </c>
      <c r="D22" s="86">
        <f aca="true" t="shared" si="3" ref="D22:Z22">SUM(D19:D21)</f>
        <v>-10284299</v>
      </c>
      <c r="E22" s="87">
        <f t="shared" si="3"/>
        <v>-10284299</v>
      </c>
      <c r="F22" s="87">
        <f t="shared" si="3"/>
        <v>80072406</v>
      </c>
      <c r="G22" s="87">
        <f t="shared" si="3"/>
        <v>-15422640</v>
      </c>
      <c r="H22" s="87">
        <f t="shared" si="3"/>
        <v>-22721868</v>
      </c>
      <c r="I22" s="87">
        <f t="shared" si="3"/>
        <v>41927898</v>
      </c>
      <c r="J22" s="87">
        <f t="shared" si="3"/>
        <v>-26759241</v>
      </c>
      <c r="K22" s="87">
        <f t="shared" si="3"/>
        <v>-24226253</v>
      </c>
      <c r="L22" s="87">
        <f t="shared" si="3"/>
        <v>70078731</v>
      </c>
      <c r="M22" s="87">
        <f t="shared" si="3"/>
        <v>19093237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61021135</v>
      </c>
      <c r="W22" s="87">
        <f t="shared" si="3"/>
        <v>-5142354</v>
      </c>
      <c r="X22" s="87">
        <f t="shared" si="3"/>
        <v>66163489</v>
      </c>
      <c r="Y22" s="88">
        <f>+IF(W22&lt;&gt;0,(X22/W22)*100,0)</f>
        <v>-1286.6381622113142</v>
      </c>
      <c r="Z22" s="89">
        <f t="shared" si="3"/>
        <v>-10284299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-89350702</v>
      </c>
      <c r="C24" s="74">
        <f>SUM(C22:C23)</f>
        <v>0</v>
      </c>
      <c r="D24" s="75">
        <f aca="true" t="shared" si="4" ref="D24:Z24">SUM(D22:D23)</f>
        <v>-10284299</v>
      </c>
      <c r="E24" s="76">
        <f t="shared" si="4"/>
        <v>-10284299</v>
      </c>
      <c r="F24" s="76">
        <f t="shared" si="4"/>
        <v>80072406</v>
      </c>
      <c r="G24" s="76">
        <f t="shared" si="4"/>
        <v>-15422640</v>
      </c>
      <c r="H24" s="76">
        <f t="shared" si="4"/>
        <v>-22721868</v>
      </c>
      <c r="I24" s="76">
        <f t="shared" si="4"/>
        <v>41927898</v>
      </c>
      <c r="J24" s="76">
        <f t="shared" si="4"/>
        <v>-26759241</v>
      </c>
      <c r="K24" s="76">
        <f t="shared" si="4"/>
        <v>-24226253</v>
      </c>
      <c r="L24" s="76">
        <f t="shared" si="4"/>
        <v>70078731</v>
      </c>
      <c r="M24" s="76">
        <f t="shared" si="4"/>
        <v>19093237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61021135</v>
      </c>
      <c r="W24" s="76">
        <f t="shared" si="4"/>
        <v>-5142354</v>
      </c>
      <c r="X24" s="76">
        <f t="shared" si="4"/>
        <v>66163489</v>
      </c>
      <c r="Y24" s="77">
        <f>+IF(W24&lt;&gt;0,(X24/W24)*100,0)</f>
        <v>-1286.6381622113142</v>
      </c>
      <c r="Z24" s="78">
        <f t="shared" si="4"/>
        <v>-10284299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3125963</v>
      </c>
      <c r="C27" s="21">
        <v>0</v>
      </c>
      <c r="D27" s="98">
        <v>3600000</v>
      </c>
      <c r="E27" s="99">
        <v>3600000</v>
      </c>
      <c r="F27" s="99">
        <v>104756</v>
      </c>
      <c r="G27" s="99">
        <v>108540</v>
      </c>
      <c r="H27" s="99">
        <v>388548</v>
      </c>
      <c r="I27" s="99">
        <v>601844</v>
      </c>
      <c r="J27" s="99">
        <v>1547541</v>
      </c>
      <c r="K27" s="99">
        <v>350323</v>
      </c>
      <c r="L27" s="99">
        <v>-15637</v>
      </c>
      <c r="M27" s="99">
        <v>1882227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2484071</v>
      </c>
      <c r="W27" s="99">
        <v>1800000</v>
      </c>
      <c r="X27" s="99">
        <v>684071</v>
      </c>
      <c r="Y27" s="100">
        <v>38</v>
      </c>
      <c r="Z27" s="101">
        <v>3600000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3125963</v>
      </c>
      <c r="C31" s="18">
        <v>0</v>
      </c>
      <c r="D31" s="58">
        <v>3600000</v>
      </c>
      <c r="E31" s="59">
        <v>3600000</v>
      </c>
      <c r="F31" s="59">
        <v>104756</v>
      </c>
      <c r="G31" s="59">
        <v>108540</v>
      </c>
      <c r="H31" s="59">
        <v>388548</v>
      </c>
      <c r="I31" s="59">
        <v>601844</v>
      </c>
      <c r="J31" s="59">
        <v>1547541</v>
      </c>
      <c r="K31" s="59">
        <v>350323</v>
      </c>
      <c r="L31" s="59">
        <v>-15637</v>
      </c>
      <c r="M31" s="59">
        <v>1882227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2484071</v>
      </c>
      <c r="W31" s="59">
        <v>1800000</v>
      </c>
      <c r="X31" s="59">
        <v>684071</v>
      </c>
      <c r="Y31" s="60">
        <v>38</v>
      </c>
      <c r="Z31" s="61">
        <v>3600000</v>
      </c>
    </row>
    <row r="32" spans="1:26" ht="13.5">
      <c r="A32" s="69" t="s">
        <v>50</v>
      </c>
      <c r="B32" s="21">
        <f>SUM(B28:B31)</f>
        <v>3125963</v>
      </c>
      <c r="C32" s="21">
        <f>SUM(C28:C31)</f>
        <v>0</v>
      </c>
      <c r="D32" s="98">
        <f aca="true" t="shared" si="5" ref="D32:Z32">SUM(D28:D31)</f>
        <v>3600000</v>
      </c>
      <c r="E32" s="99">
        <f t="shared" si="5"/>
        <v>3600000</v>
      </c>
      <c r="F32" s="99">
        <f t="shared" si="5"/>
        <v>104756</v>
      </c>
      <c r="G32" s="99">
        <f t="shared" si="5"/>
        <v>108540</v>
      </c>
      <c r="H32" s="99">
        <f t="shared" si="5"/>
        <v>388548</v>
      </c>
      <c r="I32" s="99">
        <f t="shared" si="5"/>
        <v>601844</v>
      </c>
      <c r="J32" s="99">
        <f t="shared" si="5"/>
        <v>1547541</v>
      </c>
      <c r="K32" s="99">
        <f t="shared" si="5"/>
        <v>350323</v>
      </c>
      <c r="L32" s="99">
        <f t="shared" si="5"/>
        <v>-15637</v>
      </c>
      <c r="M32" s="99">
        <f t="shared" si="5"/>
        <v>1882227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2484071</v>
      </c>
      <c r="W32" s="99">
        <f t="shared" si="5"/>
        <v>1800000</v>
      </c>
      <c r="X32" s="99">
        <f t="shared" si="5"/>
        <v>684071</v>
      </c>
      <c r="Y32" s="100">
        <f>+IF(W32&lt;&gt;0,(X32/W32)*100,0)</f>
        <v>38.00394444444444</v>
      </c>
      <c r="Z32" s="101">
        <f t="shared" si="5"/>
        <v>3600000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66932213</v>
      </c>
      <c r="C35" s="18">
        <v>0</v>
      </c>
      <c r="D35" s="58">
        <v>70962926</v>
      </c>
      <c r="E35" s="59">
        <v>70962926</v>
      </c>
      <c r="F35" s="59">
        <v>118781124</v>
      </c>
      <c r="G35" s="59">
        <v>105375024</v>
      </c>
      <c r="H35" s="59">
        <v>74696840</v>
      </c>
      <c r="I35" s="59">
        <v>74696840</v>
      </c>
      <c r="J35" s="59">
        <v>64592130</v>
      </c>
      <c r="K35" s="59">
        <v>16067493</v>
      </c>
      <c r="L35" s="59">
        <v>56301159</v>
      </c>
      <c r="M35" s="59">
        <v>56301159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56301159</v>
      </c>
      <c r="W35" s="59">
        <v>35481463</v>
      </c>
      <c r="X35" s="59">
        <v>20819696</v>
      </c>
      <c r="Y35" s="60">
        <v>58.68</v>
      </c>
      <c r="Z35" s="61">
        <v>70962926</v>
      </c>
    </row>
    <row r="36" spans="1:26" ht="13.5">
      <c r="A36" s="57" t="s">
        <v>53</v>
      </c>
      <c r="B36" s="18">
        <v>122806365</v>
      </c>
      <c r="C36" s="18">
        <v>0</v>
      </c>
      <c r="D36" s="58">
        <v>112364480</v>
      </c>
      <c r="E36" s="59">
        <v>112364480</v>
      </c>
      <c r="F36" s="59">
        <v>122911121</v>
      </c>
      <c r="G36" s="59">
        <v>123019660</v>
      </c>
      <c r="H36" s="59">
        <v>123408209</v>
      </c>
      <c r="I36" s="59">
        <v>123408209</v>
      </c>
      <c r="J36" s="59">
        <v>124955750</v>
      </c>
      <c r="K36" s="59">
        <v>113458837</v>
      </c>
      <c r="L36" s="59">
        <v>113443200</v>
      </c>
      <c r="M36" s="59">
        <v>113443200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113443200</v>
      </c>
      <c r="W36" s="59">
        <v>56182240</v>
      </c>
      <c r="X36" s="59">
        <v>57260960</v>
      </c>
      <c r="Y36" s="60">
        <v>101.92</v>
      </c>
      <c r="Z36" s="61">
        <v>112364480</v>
      </c>
    </row>
    <row r="37" spans="1:26" ht="13.5">
      <c r="A37" s="57" t="s">
        <v>54</v>
      </c>
      <c r="B37" s="18">
        <v>190381981</v>
      </c>
      <c r="C37" s="18">
        <v>0</v>
      </c>
      <c r="D37" s="58">
        <v>161851026</v>
      </c>
      <c r="E37" s="59">
        <v>161851026</v>
      </c>
      <c r="F37" s="59">
        <v>162263240</v>
      </c>
      <c r="G37" s="59">
        <v>164388315</v>
      </c>
      <c r="H37" s="59">
        <v>156899782</v>
      </c>
      <c r="I37" s="59">
        <v>156899782</v>
      </c>
      <c r="J37" s="59">
        <v>175101855</v>
      </c>
      <c r="K37" s="59">
        <v>196078694</v>
      </c>
      <c r="L37" s="59">
        <v>166217994</v>
      </c>
      <c r="M37" s="59">
        <v>166217994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166217994</v>
      </c>
      <c r="W37" s="59">
        <v>80925513</v>
      </c>
      <c r="X37" s="59">
        <v>85292481</v>
      </c>
      <c r="Y37" s="60">
        <v>105.4</v>
      </c>
      <c r="Z37" s="61">
        <v>161851026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-643403</v>
      </c>
      <c r="C39" s="18">
        <v>0</v>
      </c>
      <c r="D39" s="58">
        <v>21476380</v>
      </c>
      <c r="E39" s="59">
        <v>21476380</v>
      </c>
      <c r="F39" s="59">
        <v>79429005</v>
      </c>
      <c r="G39" s="59">
        <v>64006369</v>
      </c>
      <c r="H39" s="59">
        <v>41205267</v>
      </c>
      <c r="I39" s="59">
        <v>41205267</v>
      </c>
      <c r="J39" s="59">
        <v>14446025</v>
      </c>
      <c r="K39" s="59">
        <v>-66552364</v>
      </c>
      <c r="L39" s="59">
        <v>3526365</v>
      </c>
      <c r="M39" s="59">
        <v>3526365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3526365</v>
      </c>
      <c r="W39" s="59">
        <v>10738190</v>
      </c>
      <c r="X39" s="59">
        <v>-7211825</v>
      </c>
      <c r="Y39" s="60">
        <v>-67.16</v>
      </c>
      <c r="Z39" s="61">
        <v>21476380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-1812925</v>
      </c>
      <c r="C42" s="18">
        <v>0</v>
      </c>
      <c r="D42" s="58">
        <v>12119028</v>
      </c>
      <c r="E42" s="59">
        <v>12119028</v>
      </c>
      <c r="F42" s="59">
        <v>54176459</v>
      </c>
      <c r="G42" s="59">
        <v>-13967982</v>
      </c>
      <c r="H42" s="59">
        <v>-31973772</v>
      </c>
      <c r="I42" s="59">
        <v>8234705</v>
      </c>
      <c r="J42" s="59">
        <v>-8402793</v>
      </c>
      <c r="K42" s="59">
        <v>-3569637</v>
      </c>
      <c r="L42" s="59">
        <v>38371798</v>
      </c>
      <c r="M42" s="59">
        <v>26399368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34634073</v>
      </c>
      <c r="W42" s="59">
        <v>6059514</v>
      </c>
      <c r="X42" s="59">
        <v>28574559</v>
      </c>
      <c r="Y42" s="60">
        <v>471.57</v>
      </c>
      <c r="Z42" s="61">
        <v>12119028</v>
      </c>
    </row>
    <row r="43" spans="1:26" ht="13.5">
      <c r="A43" s="57" t="s">
        <v>59</v>
      </c>
      <c r="B43" s="18">
        <v>-2997134</v>
      </c>
      <c r="C43" s="18">
        <v>0</v>
      </c>
      <c r="D43" s="58">
        <v>1185996</v>
      </c>
      <c r="E43" s="59">
        <v>1185996</v>
      </c>
      <c r="F43" s="59">
        <v>-104756</v>
      </c>
      <c r="G43" s="59">
        <v>-108540</v>
      </c>
      <c r="H43" s="59">
        <v>-388548</v>
      </c>
      <c r="I43" s="59">
        <v>-601844</v>
      </c>
      <c r="J43" s="59">
        <v>-1483885</v>
      </c>
      <c r="K43" s="59">
        <v>-350322</v>
      </c>
      <c r="L43" s="59">
        <v>15637</v>
      </c>
      <c r="M43" s="59">
        <v>-1818570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-2420414</v>
      </c>
      <c r="W43" s="59">
        <v>592998</v>
      </c>
      <c r="X43" s="59">
        <v>-3013412</v>
      </c>
      <c r="Y43" s="60">
        <v>-508.17</v>
      </c>
      <c r="Z43" s="61">
        <v>1185996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17063612</v>
      </c>
      <c r="C45" s="21">
        <v>0</v>
      </c>
      <c r="D45" s="98">
        <v>22806879</v>
      </c>
      <c r="E45" s="99">
        <v>22806879</v>
      </c>
      <c r="F45" s="99">
        <v>71135315</v>
      </c>
      <c r="G45" s="99">
        <v>57058793</v>
      </c>
      <c r="H45" s="99">
        <v>24696473</v>
      </c>
      <c r="I45" s="99">
        <v>24696473</v>
      </c>
      <c r="J45" s="99">
        <v>14809795</v>
      </c>
      <c r="K45" s="99">
        <v>10889836</v>
      </c>
      <c r="L45" s="99">
        <v>49277271</v>
      </c>
      <c r="M45" s="99">
        <v>49277271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49277271</v>
      </c>
      <c r="W45" s="99">
        <v>16154367</v>
      </c>
      <c r="X45" s="99">
        <v>33122904</v>
      </c>
      <c r="Y45" s="100">
        <v>205.04</v>
      </c>
      <c r="Z45" s="101">
        <v>22806879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1846231</v>
      </c>
      <c r="C49" s="51">
        <v>0</v>
      </c>
      <c r="D49" s="128">
        <v>400961</v>
      </c>
      <c r="E49" s="53">
        <v>98314</v>
      </c>
      <c r="F49" s="53">
        <v>0</v>
      </c>
      <c r="G49" s="53">
        <v>0</v>
      </c>
      <c r="H49" s="53">
        <v>0</v>
      </c>
      <c r="I49" s="53">
        <v>996954</v>
      </c>
      <c r="J49" s="53">
        <v>0</v>
      </c>
      <c r="K49" s="53">
        <v>0</v>
      </c>
      <c r="L49" s="53">
        <v>0</v>
      </c>
      <c r="M49" s="53">
        <v>945669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1118048</v>
      </c>
      <c r="W49" s="53">
        <v>5077327</v>
      </c>
      <c r="X49" s="53">
        <v>41075203</v>
      </c>
      <c r="Y49" s="53">
        <v>51558707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16705612</v>
      </c>
      <c r="C51" s="51">
        <v>0</v>
      </c>
      <c r="D51" s="128">
        <v>4218052</v>
      </c>
      <c r="E51" s="53">
        <v>0</v>
      </c>
      <c r="F51" s="53">
        <v>0</v>
      </c>
      <c r="G51" s="53">
        <v>0</v>
      </c>
      <c r="H51" s="53">
        <v>0</v>
      </c>
      <c r="I51" s="53">
        <v>16027542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956018</v>
      </c>
      <c r="W51" s="53">
        <v>5266055</v>
      </c>
      <c r="X51" s="53">
        <v>86632376</v>
      </c>
      <c r="Y51" s="53">
        <v>129805655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498821026</v>
      </c>
      <c r="C5" s="18">
        <v>0</v>
      </c>
      <c r="D5" s="58">
        <v>575190303</v>
      </c>
      <c r="E5" s="59">
        <v>575190303</v>
      </c>
      <c r="F5" s="59">
        <v>47489632</v>
      </c>
      <c r="G5" s="59">
        <v>45758847</v>
      </c>
      <c r="H5" s="59">
        <v>47984854</v>
      </c>
      <c r="I5" s="59">
        <v>141233333</v>
      </c>
      <c r="J5" s="59">
        <v>48143948</v>
      </c>
      <c r="K5" s="59">
        <v>47557427</v>
      </c>
      <c r="L5" s="59">
        <v>47895588</v>
      </c>
      <c r="M5" s="59">
        <v>143596963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284830296</v>
      </c>
      <c r="W5" s="59">
        <v>258412610</v>
      </c>
      <c r="X5" s="59">
        <v>26417686</v>
      </c>
      <c r="Y5" s="60">
        <v>10.22</v>
      </c>
      <c r="Z5" s="61">
        <v>575190303</v>
      </c>
    </row>
    <row r="6" spans="1:26" ht="13.5">
      <c r="A6" s="57" t="s">
        <v>32</v>
      </c>
      <c r="B6" s="18">
        <v>1456363335</v>
      </c>
      <c r="C6" s="18">
        <v>0</v>
      </c>
      <c r="D6" s="58">
        <v>1570843122</v>
      </c>
      <c r="E6" s="59">
        <v>1570843122</v>
      </c>
      <c r="F6" s="59">
        <v>139769831</v>
      </c>
      <c r="G6" s="59">
        <v>141133106</v>
      </c>
      <c r="H6" s="59">
        <v>110328349</v>
      </c>
      <c r="I6" s="59">
        <v>391231286</v>
      </c>
      <c r="J6" s="59">
        <v>130154466</v>
      </c>
      <c r="K6" s="59">
        <v>136300974</v>
      </c>
      <c r="L6" s="59">
        <v>125064586</v>
      </c>
      <c r="M6" s="59">
        <v>391520026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782751312</v>
      </c>
      <c r="W6" s="59">
        <v>749859643</v>
      </c>
      <c r="X6" s="59">
        <v>32891669</v>
      </c>
      <c r="Y6" s="60">
        <v>4.39</v>
      </c>
      <c r="Z6" s="61">
        <v>1570843122</v>
      </c>
    </row>
    <row r="7" spans="1:26" ht="13.5">
      <c r="A7" s="57" t="s">
        <v>33</v>
      </c>
      <c r="B7" s="18">
        <v>8547474</v>
      </c>
      <c r="C7" s="18">
        <v>0</v>
      </c>
      <c r="D7" s="58">
        <v>7455120</v>
      </c>
      <c r="E7" s="59">
        <v>7455120</v>
      </c>
      <c r="F7" s="59">
        <v>0</v>
      </c>
      <c r="G7" s="59">
        <v>867831</v>
      </c>
      <c r="H7" s="59">
        <v>364152</v>
      </c>
      <c r="I7" s="59">
        <v>1231983</v>
      </c>
      <c r="J7" s="59">
        <v>401790</v>
      </c>
      <c r="K7" s="59">
        <v>94870</v>
      </c>
      <c r="L7" s="59">
        <v>1007663</v>
      </c>
      <c r="M7" s="59">
        <v>1504323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2736306</v>
      </c>
      <c r="W7" s="59">
        <v>3558785</v>
      </c>
      <c r="X7" s="59">
        <v>-822479</v>
      </c>
      <c r="Y7" s="60">
        <v>-23.11</v>
      </c>
      <c r="Z7" s="61">
        <v>7455120</v>
      </c>
    </row>
    <row r="8" spans="1:26" ht="13.5">
      <c r="A8" s="57" t="s">
        <v>34</v>
      </c>
      <c r="B8" s="18">
        <v>342501982</v>
      </c>
      <c r="C8" s="18">
        <v>0</v>
      </c>
      <c r="D8" s="58">
        <v>393900535</v>
      </c>
      <c r="E8" s="59">
        <v>393900535</v>
      </c>
      <c r="F8" s="59">
        <v>157323790</v>
      </c>
      <c r="G8" s="59">
        <v>1387605</v>
      </c>
      <c r="H8" s="59">
        <v>1176748</v>
      </c>
      <c r="I8" s="59">
        <v>159888143</v>
      </c>
      <c r="J8" s="59">
        <v>2527097</v>
      </c>
      <c r="K8" s="59">
        <v>1173355</v>
      </c>
      <c r="L8" s="59">
        <v>124906215</v>
      </c>
      <c r="M8" s="59">
        <v>128606667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288494810</v>
      </c>
      <c r="W8" s="59">
        <v>185017123</v>
      </c>
      <c r="X8" s="59">
        <v>103477687</v>
      </c>
      <c r="Y8" s="60">
        <v>55.93</v>
      </c>
      <c r="Z8" s="61">
        <v>393900535</v>
      </c>
    </row>
    <row r="9" spans="1:26" ht="13.5">
      <c r="A9" s="57" t="s">
        <v>35</v>
      </c>
      <c r="B9" s="18">
        <v>445206203</v>
      </c>
      <c r="C9" s="18">
        <v>0</v>
      </c>
      <c r="D9" s="58">
        <v>251484948</v>
      </c>
      <c r="E9" s="59">
        <v>251484948</v>
      </c>
      <c r="F9" s="59">
        <v>8498781</v>
      </c>
      <c r="G9" s="59">
        <v>13605770</v>
      </c>
      <c r="H9" s="59">
        <v>11447122</v>
      </c>
      <c r="I9" s="59">
        <v>33551673</v>
      </c>
      <c r="J9" s="59">
        <v>12341331</v>
      </c>
      <c r="K9" s="59">
        <v>10650748</v>
      </c>
      <c r="L9" s="59">
        <v>13044172</v>
      </c>
      <c r="M9" s="59">
        <v>36036251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69587924</v>
      </c>
      <c r="W9" s="59">
        <v>118512099</v>
      </c>
      <c r="X9" s="59">
        <v>-48924175</v>
      </c>
      <c r="Y9" s="60">
        <v>-41.28</v>
      </c>
      <c r="Z9" s="61">
        <v>251484948</v>
      </c>
    </row>
    <row r="10" spans="1:26" ht="25.5">
      <c r="A10" s="62" t="s">
        <v>86</v>
      </c>
      <c r="B10" s="63">
        <f>SUM(B5:B9)</f>
        <v>2751440020</v>
      </c>
      <c r="C10" s="63">
        <f>SUM(C5:C9)</f>
        <v>0</v>
      </c>
      <c r="D10" s="64">
        <f aca="true" t="shared" si="0" ref="D10:Z10">SUM(D5:D9)</f>
        <v>2798874028</v>
      </c>
      <c r="E10" s="65">
        <f t="shared" si="0"/>
        <v>2798874028</v>
      </c>
      <c r="F10" s="65">
        <f t="shared" si="0"/>
        <v>353082034</v>
      </c>
      <c r="G10" s="65">
        <f t="shared" si="0"/>
        <v>202753159</v>
      </c>
      <c r="H10" s="65">
        <f t="shared" si="0"/>
        <v>171301225</v>
      </c>
      <c r="I10" s="65">
        <f t="shared" si="0"/>
        <v>727136418</v>
      </c>
      <c r="J10" s="65">
        <f t="shared" si="0"/>
        <v>193568632</v>
      </c>
      <c r="K10" s="65">
        <f t="shared" si="0"/>
        <v>195777374</v>
      </c>
      <c r="L10" s="65">
        <f t="shared" si="0"/>
        <v>311918224</v>
      </c>
      <c r="M10" s="65">
        <f t="shared" si="0"/>
        <v>701264230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1428400648</v>
      </c>
      <c r="W10" s="65">
        <f t="shared" si="0"/>
        <v>1315360260</v>
      </c>
      <c r="X10" s="65">
        <f t="shared" si="0"/>
        <v>113040388</v>
      </c>
      <c r="Y10" s="66">
        <f>+IF(W10&lt;&gt;0,(X10/W10)*100,0)</f>
        <v>8.593872829942422</v>
      </c>
      <c r="Z10" s="67">
        <f t="shared" si="0"/>
        <v>2798874028</v>
      </c>
    </row>
    <row r="11" spans="1:26" ht="13.5">
      <c r="A11" s="57" t="s">
        <v>36</v>
      </c>
      <c r="B11" s="18">
        <v>692640367</v>
      </c>
      <c r="C11" s="18">
        <v>0</v>
      </c>
      <c r="D11" s="58">
        <v>788931809</v>
      </c>
      <c r="E11" s="59">
        <v>788931809</v>
      </c>
      <c r="F11" s="59">
        <v>55154930</v>
      </c>
      <c r="G11" s="59">
        <v>57472318</v>
      </c>
      <c r="H11" s="59">
        <v>65664397</v>
      </c>
      <c r="I11" s="59">
        <v>178291645</v>
      </c>
      <c r="J11" s="59">
        <v>59169382</v>
      </c>
      <c r="K11" s="59">
        <v>67475838</v>
      </c>
      <c r="L11" s="59">
        <v>61756473</v>
      </c>
      <c r="M11" s="59">
        <v>188401693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366693338</v>
      </c>
      <c r="W11" s="59">
        <v>337234548</v>
      </c>
      <c r="X11" s="59">
        <v>29458790</v>
      </c>
      <c r="Y11" s="60">
        <v>8.74</v>
      </c>
      <c r="Z11" s="61">
        <v>788931809</v>
      </c>
    </row>
    <row r="12" spans="1:26" ht="13.5">
      <c r="A12" s="57" t="s">
        <v>37</v>
      </c>
      <c r="B12" s="18">
        <v>33340575</v>
      </c>
      <c r="C12" s="18">
        <v>0</v>
      </c>
      <c r="D12" s="58">
        <v>37057176</v>
      </c>
      <c r="E12" s="59">
        <v>37057176</v>
      </c>
      <c r="F12" s="59">
        <v>2768795</v>
      </c>
      <c r="G12" s="59">
        <v>2785181</v>
      </c>
      <c r="H12" s="59">
        <v>2765988</v>
      </c>
      <c r="I12" s="59">
        <v>8319964</v>
      </c>
      <c r="J12" s="59">
        <v>2787545</v>
      </c>
      <c r="K12" s="59">
        <v>2758037</v>
      </c>
      <c r="L12" s="59">
        <v>2783200</v>
      </c>
      <c r="M12" s="59">
        <v>8328782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16648746</v>
      </c>
      <c r="W12" s="59">
        <v>15183348</v>
      </c>
      <c r="X12" s="59">
        <v>1465398</v>
      </c>
      <c r="Y12" s="60">
        <v>9.65</v>
      </c>
      <c r="Z12" s="61">
        <v>37057176</v>
      </c>
    </row>
    <row r="13" spans="1:26" ht="13.5">
      <c r="A13" s="57" t="s">
        <v>87</v>
      </c>
      <c r="B13" s="18">
        <v>292572440</v>
      </c>
      <c r="C13" s="18">
        <v>0</v>
      </c>
      <c r="D13" s="58">
        <v>289994708</v>
      </c>
      <c r="E13" s="59">
        <v>289994708</v>
      </c>
      <c r="F13" s="59">
        <v>0</v>
      </c>
      <c r="G13" s="59">
        <v>0</v>
      </c>
      <c r="H13" s="59">
        <v>140787</v>
      </c>
      <c r="I13" s="59">
        <v>140787</v>
      </c>
      <c r="J13" s="59">
        <v>68124</v>
      </c>
      <c r="K13" s="59">
        <v>0</v>
      </c>
      <c r="L13" s="59">
        <v>0</v>
      </c>
      <c r="M13" s="59">
        <v>68124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208911</v>
      </c>
      <c r="W13" s="59">
        <v>146529215</v>
      </c>
      <c r="X13" s="59">
        <v>-146320304</v>
      </c>
      <c r="Y13" s="60">
        <v>-99.86</v>
      </c>
      <c r="Z13" s="61">
        <v>289994708</v>
      </c>
    </row>
    <row r="14" spans="1:26" ht="13.5">
      <c r="A14" s="57" t="s">
        <v>38</v>
      </c>
      <c r="B14" s="18">
        <v>52959596</v>
      </c>
      <c r="C14" s="18">
        <v>0</v>
      </c>
      <c r="D14" s="58">
        <v>45983966</v>
      </c>
      <c r="E14" s="59">
        <v>45983966</v>
      </c>
      <c r="F14" s="59">
        <v>3617411</v>
      </c>
      <c r="G14" s="59">
        <v>3307354</v>
      </c>
      <c r="H14" s="59">
        <v>3206257</v>
      </c>
      <c r="I14" s="59">
        <v>10131022</v>
      </c>
      <c r="J14" s="59">
        <v>3775176</v>
      </c>
      <c r="K14" s="59">
        <v>3547278</v>
      </c>
      <c r="L14" s="59">
        <v>3367099</v>
      </c>
      <c r="M14" s="59">
        <v>10689553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20820575</v>
      </c>
      <c r="W14" s="59">
        <v>33139638</v>
      </c>
      <c r="X14" s="59">
        <v>-12319063</v>
      </c>
      <c r="Y14" s="60">
        <v>-37.17</v>
      </c>
      <c r="Z14" s="61">
        <v>45983966</v>
      </c>
    </row>
    <row r="15" spans="1:26" ht="13.5">
      <c r="A15" s="57" t="s">
        <v>39</v>
      </c>
      <c r="B15" s="18">
        <v>950732074</v>
      </c>
      <c r="C15" s="18">
        <v>0</v>
      </c>
      <c r="D15" s="58">
        <v>1012490110</v>
      </c>
      <c r="E15" s="59">
        <v>1012490110</v>
      </c>
      <c r="F15" s="59">
        <v>109449185</v>
      </c>
      <c r="G15" s="59">
        <v>120138429</v>
      </c>
      <c r="H15" s="59">
        <v>29666911</v>
      </c>
      <c r="I15" s="59">
        <v>259254525</v>
      </c>
      <c r="J15" s="59">
        <v>85463819</v>
      </c>
      <c r="K15" s="59">
        <v>93412358</v>
      </c>
      <c r="L15" s="59">
        <v>83799284</v>
      </c>
      <c r="M15" s="59">
        <v>262675461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521929986</v>
      </c>
      <c r="W15" s="59">
        <v>486867196</v>
      </c>
      <c r="X15" s="59">
        <v>35062790</v>
      </c>
      <c r="Y15" s="60">
        <v>7.2</v>
      </c>
      <c r="Z15" s="61">
        <v>1012490110</v>
      </c>
    </row>
    <row r="16" spans="1:26" ht="13.5">
      <c r="A16" s="68" t="s">
        <v>40</v>
      </c>
      <c r="B16" s="18">
        <v>54017656</v>
      </c>
      <c r="C16" s="18">
        <v>0</v>
      </c>
      <c r="D16" s="58">
        <v>4761400</v>
      </c>
      <c r="E16" s="59">
        <v>4761400</v>
      </c>
      <c r="F16" s="59">
        <v>1225340</v>
      </c>
      <c r="G16" s="59">
        <v>5636346</v>
      </c>
      <c r="H16" s="59">
        <v>4063869</v>
      </c>
      <c r="I16" s="59">
        <v>10925555</v>
      </c>
      <c r="J16" s="59">
        <v>3920346</v>
      </c>
      <c r="K16" s="59">
        <v>3716372</v>
      </c>
      <c r="L16" s="59">
        <v>4317762</v>
      </c>
      <c r="M16" s="59">
        <v>11954480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22880035</v>
      </c>
      <c r="W16" s="59">
        <v>30204325</v>
      </c>
      <c r="X16" s="59">
        <v>-7324290</v>
      </c>
      <c r="Y16" s="60">
        <v>-24.25</v>
      </c>
      <c r="Z16" s="61">
        <v>4761400</v>
      </c>
    </row>
    <row r="17" spans="1:26" ht="13.5">
      <c r="A17" s="57" t="s">
        <v>41</v>
      </c>
      <c r="B17" s="18">
        <v>736165386</v>
      </c>
      <c r="C17" s="18">
        <v>0</v>
      </c>
      <c r="D17" s="58">
        <v>519944453</v>
      </c>
      <c r="E17" s="59">
        <v>519944453</v>
      </c>
      <c r="F17" s="59">
        <v>20640651</v>
      </c>
      <c r="G17" s="59">
        <v>32184579</v>
      </c>
      <c r="H17" s="59">
        <v>45196366</v>
      </c>
      <c r="I17" s="59">
        <v>98021596</v>
      </c>
      <c r="J17" s="59">
        <v>31659117</v>
      </c>
      <c r="K17" s="59">
        <v>41279674</v>
      </c>
      <c r="L17" s="59">
        <v>21075919</v>
      </c>
      <c r="M17" s="59">
        <v>94014710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192036306</v>
      </c>
      <c r="W17" s="59">
        <v>181979711</v>
      </c>
      <c r="X17" s="59">
        <v>10056595</v>
      </c>
      <c r="Y17" s="60">
        <v>5.53</v>
      </c>
      <c r="Z17" s="61">
        <v>519944453</v>
      </c>
    </row>
    <row r="18" spans="1:26" ht="13.5">
      <c r="A18" s="69" t="s">
        <v>42</v>
      </c>
      <c r="B18" s="70">
        <f>SUM(B11:B17)</f>
        <v>2812428094</v>
      </c>
      <c r="C18" s="70">
        <f>SUM(C11:C17)</f>
        <v>0</v>
      </c>
      <c r="D18" s="71">
        <f aca="true" t="shared" si="1" ref="D18:Z18">SUM(D11:D17)</f>
        <v>2699163622</v>
      </c>
      <c r="E18" s="72">
        <f t="shared" si="1"/>
        <v>2699163622</v>
      </c>
      <c r="F18" s="72">
        <f t="shared" si="1"/>
        <v>192856312</v>
      </c>
      <c r="G18" s="72">
        <f t="shared" si="1"/>
        <v>221524207</v>
      </c>
      <c r="H18" s="72">
        <f t="shared" si="1"/>
        <v>150704575</v>
      </c>
      <c r="I18" s="72">
        <f t="shared" si="1"/>
        <v>565085094</v>
      </c>
      <c r="J18" s="72">
        <f t="shared" si="1"/>
        <v>186843509</v>
      </c>
      <c r="K18" s="72">
        <f t="shared" si="1"/>
        <v>212189557</v>
      </c>
      <c r="L18" s="72">
        <f t="shared" si="1"/>
        <v>177099737</v>
      </c>
      <c r="M18" s="72">
        <f t="shared" si="1"/>
        <v>576132803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1141217897</v>
      </c>
      <c r="W18" s="72">
        <f t="shared" si="1"/>
        <v>1231137981</v>
      </c>
      <c r="X18" s="72">
        <f t="shared" si="1"/>
        <v>-89920084</v>
      </c>
      <c r="Y18" s="66">
        <f>+IF(W18&lt;&gt;0,(X18/W18)*100,0)</f>
        <v>-7.30381853112531</v>
      </c>
      <c r="Z18" s="73">
        <f t="shared" si="1"/>
        <v>2699163622</v>
      </c>
    </row>
    <row r="19" spans="1:26" ht="13.5">
      <c r="A19" s="69" t="s">
        <v>43</v>
      </c>
      <c r="B19" s="74">
        <f>+B10-B18</f>
        <v>-60988074</v>
      </c>
      <c r="C19" s="74">
        <f>+C10-C18</f>
        <v>0</v>
      </c>
      <c r="D19" s="75">
        <f aca="true" t="shared" si="2" ref="D19:Z19">+D10-D18</f>
        <v>99710406</v>
      </c>
      <c r="E19" s="76">
        <f t="shared" si="2"/>
        <v>99710406</v>
      </c>
      <c r="F19" s="76">
        <f t="shared" si="2"/>
        <v>160225722</v>
      </c>
      <c r="G19" s="76">
        <f t="shared" si="2"/>
        <v>-18771048</v>
      </c>
      <c r="H19" s="76">
        <f t="shared" si="2"/>
        <v>20596650</v>
      </c>
      <c r="I19" s="76">
        <f t="shared" si="2"/>
        <v>162051324</v>
      </c>
      <c r="J19" s="76">
        <f t="shared" si="2"/>
        <v>6725123</v>
      </c>
      <c r="K19" s="76">
        <f t="shared" si="2"/>
        <v>-16412183</v>
      </c>
      <c r="L19" s="76">
        <f t="shared" si="2"/>
        <v>134818487</v>
      </c>
      <c r="M19" s="76">
        <f t="shared" si="2"/>
        <v>125131427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287182751</v>
      </c>
      <c r="W19" s="76">
        <f>IF(E10=E18,0,W10-W18)</f>
        <v>84222279</v>
      </c>
      <c r="X19" s="76">
        <f t="shared" si="2"/>
        <v>202960472</v>
      </c>
      <c r="Y19" s="77">
        <f>+IF(W19&lt;&gt;0,(X19/W19)*100,0)</f>
        <v>240.98192830901667</v>
      </c>
      <c r="Z19" s="78">
        <f t="shared" si="2"/>
        <v>99710406</v>
      </c>
    </row>
    <row r="20" spans="1:26" ht="13.5">
      <c r="A20" s="57" t="s">
        <v>44</v>
      </c>
      <c r="B20" s="18">
        <v>282789792</v>
      </c>
      <c r="C20" s="18">
        <v>0</v>
      </c>
      <c r="D20" s="58">
        <v>290132532</v>
      </c>
      <c r="E20" s="59">
        <v>290132532</v>
      </c>
      <c r="F20" s="59">
        <v>1644552</v>
      </c>
      <c r="G20" s="59">
        <v>16249886</v>
      </c>
      <c r="H20" s="59">
        <v>4473021</v>
      </c>
      <c r="I20" s="59">
        <v>22367459</v>
      </c>
      <c r="J20" s="59">
        <v>19102872</v>
      </c>
      <c r="K20" s="59">
        <v>16695094</v>
      </c>
      <c r="L20" s="59">
        <v>45262356</v>
      </c>
      <c r="M20" s="59">
        <v>81060322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103427781</v>
      </c>
      <c r="W20" s="59">
        <v>118134332</v>
      </c>
      <c r="X20" s="59">
        <v>-14706551</v>
      </c>
      <c r="Y20" s="60">
        <v>-12.45</v>
      </c>
      <c r="Z20" s="61">
        <v>290132532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221801718</v>
      </c>
      <c r="C22" s="85">
        <f>SUM(C19:C21)</f>
        <v>0</v>
      </c>
      <c r="D22" s="86">
        <f aca="true" t="shared" si="3" ref="D22:Z22">SUM(D19:D21)</f>
        <v>389842938</v>
      </c>
      <c r="E22" s="87">
        <f t="shared" si="3"/>
        <v>389842938</v>
      </c>
      <c r="F22" s="87">
        <f t="shared" si="3"/>
        <v>161870274</v>
      </c>
      <c r="G22" s="87">
        <f t="shared" si="3"/>
        <v>-2521162</v>
      </c>
      <c r="H22" s="87">
        <f t="shared" si="3"/>
        <v>25069671</v>
      </c>
      <c r="I22" s="87">
        <f t="shared" si="3"/>
        <v>184418783</v>
      </c>
      <c r="J22" s="87">
        <f t="shared" si="3"/>
        <v>25827995</v>
      </c>
      <c r="K22" s="87">
        <f t="shared" si="3"/>
        <v>282911</v>
      </c>
      <c r="L22" s="87">
        <f t="shared" si="3"/>
        <v>180080843</v>
      </c>
      <c r="M22" s="87">
        <f t="shared" si="3"/>
        <v>206191749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390610532</v>
      </c>
      <c r="W22" s="87">
        <f t="shared" si="3"/>
        <v>202356611</v>
      </c>
      <c r="X22" s="87">
        <f t="shared" si="3"/>
        <v>188253921</v>
      </c>
      <c r="Y22" s="88">
        <f>+IF(W22&lt;&gt;0,(X22/W22)*100,0)</f>
        <v>93.03077377590594</v>
      </c>
      <c r="Z22" s="89">
        <f t="shared" si="3"/>
        <v>389842938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221801718</v>
      </c>
      <c r="C24" s="74">
        <f>SUM(C22:C23)</f>
        <v>0</v>
      </c>
      <c r="D24" s="75">
        <f aca="true" t="shared" si="4" ref="D24:Z24">SUM(D22:D23)</f>
        <v>389842938</v>
      </c>
      <c r="E24" s="76">
        <f t="shared" si="4"/>
        <v>389842938</v>
      </c>
      <c r="F24" s="76">
        <f t="shared" si="4"/>
        <v>161870274</v>
      </c>
      <c r="G24" s="76">
        <f t="shared" si="4"/>
        <v>-2521162</v>
      </c>
      <c r="H24" s="76">
        <f t="shared" si="4"/>
        <v>25069671</v>
      </c>
      <c r="I24" s="76">
        <f t="shared" si="4"/>
        <v>184418783</v>
      </c>
      <c r="J24" s="76">
        <f t="shared" si="4"/>
        <v>25827995</v>
      </c>
      <c r="K24" s="76">
        <f t="shared" si="4"/>
        <v>282911</v>
      </c>
      <c r="L24" s="76">
        <f t="shared" si="4"/>
        <v>180080843</v>
      </c>
      <c r="M24" s="76">
        <f t="shared" si="4"/>
        <v>206191749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390610532</v>
      </c>
      <c r="W24" s="76">
        <f t="shared" si="4"/>
        <v>202356611</v>
      </c>
      <c r="X24" s="76">
        <f t="shared" si="4"/>
        <v>188253921</v>
      </c>
      <c r="Y24" s="77">
        <f>+IF(W24&lt;&gt;0,(X24/W24)*100,0)</f>
        <v>93.03077377590594</v>
      </c>
      <c r="Z24" s="78">
        <f t="shared" si="4"/>
        <v>389842938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374893201</v>
      </c>
      <c r="C27" s="21">
        <v>0</v>
      </c>
      <c r="D27" s="98">
        <v>386739113</v>
      </c>
      <c r="E27" s="99">
        <v>386739113</v>
      </c>
      <c r="F27" s="99">
        <v>2299513</v>
      </c>
      <c r="G27" s="99">
        <v>17480152</v>
      </c>
      <c r="H27" s="99">
        <v>7759694</v>
      </c>
      <c r="I27" s="99">
        <v>27539359</v>
      </c>
      <c r="J27" s="99">
        <v>23328915</v>
      </c>
      <c r="K27" s="99">
        <v>22970028</v>
      </c>
      <c r="L27" s="99">
        <v>50662903</v>
      </c>
      <c r="M27" s="99">
        <v>96961846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124501205</v>
      </c>
      <c r="W27" s="99">
        <v>193369557</v>
      </c>
      <c r="X27" s="99">
        <v>-68868352</v>
      </c>
      <c r="Y27" s="100">
        <v>-35.61</v>
      </c>
      <c r="Z27" s="101">
        <v>386739113</v>
      </c>
    </row>
    <row r="28" spans="1:26" ht="13.5">
      <c r="A28" s="102" t="s">
        <v>44</v>
      </c>
      <c r="B28" s="18">
        <v>282789791</v>
      </c>
      <c r="C28" s="18">
        <v>0</v>
      </c>
      <c r="D28" s="58">
        <v>290132532</v>
      </c>
      <c r="E28" s="59">
        <v>290132532</v>
      </c>
      <c r="F28" s="59">
        <v>1644552</v>
      </c>
      <c r="G28" s="59">
        <v>17220175</v>
      </c>
      <c r="H28" s="59">
        <v>3502732</v>
      </c>
      <c r="I28" s="59">
        <v>22367459</v>
      </c>
      <c r="J28" s="59">
        <v>19102872</v>
      </c>
      <c r="K28" s="59">
        <v>16699715</v>
      </c>
      <c r="L28" s="59">
        <v>45212199</v>
      </c>
      <c r="M28" s="59">
        <v>81014786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103382245</v>
      </c>
      <c r="W28" s="59">
        <v>145066266</v>
      </c>
      <c r="X28" s="59">
        <v>-41684021</v>
      </c>
      <c r="Y28" s="60">
        <v>-28.73</v>
      </c>
      <c r="Z28" s="61">
        <v>290132532</v>
      </c>
    </row>
    <row r="29" spans="1:26" ht="13.5">
      <c r="A29" s="57" t="s">
        <v>91</v>
      </c>
      <c r="B29" s="18">
        <v>21226086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70877323</v>
      </c>
      <c r="C31" s="18">
        <v>0</v>
      </c>
      <c r="D31" s="58">
        <v>96606581</v>
      </c>
      <c r="E31" s="59">
        <v>96606581</v>
      </c>
      <c r="F31" s="59">
        <v>654961</v>
      </c>
      <c r="G31" s="59">
        <v>259977</v>
      </c>
      <c r="H31" s="59">
        <v>4256962</v>
      </c>
      <c r="I31" s="59">
        <v>5171900</v>
      </c>
      <c r="J31" s="59">
        <v>4226043</v>
      </c>
      <c r="K31" s="59">
        <v>6270313</v>
      </c>
      <c r="L31" s="59">
        <v>5450703</v>
      </c>
      <c r="M31" s="59">
        <v>15947059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21118959</v>
      </c>
      <c r="W31" s="59">
        <v>48303291</v>
      </c>
      <c r="X31" s="59">
        <v>-27184332</v>
      </c>
      <c r="Y31" s="60">
        <v>-56.28</v>
      </c>
      <c r="Z31" s="61">
        <v>96606581</v>
      </c>
    </row>
    <row r="32" spans="1:26" ht="13.5">
      <c r="A32" s="69" t="s">
        <v>50</v>
      </c>
      <c r="B32" s="21">
        <f>SUM(B28:B31)</f>
        <v>374893200</v>
      </c>
      <c r="C32" s="21">
        <f>SUM(C28:C31)</f>
        <v>0</v>
      </c>
      <c r="D32" s="98">
        <f aca="true" t="shared" si="5" ref="D32:Z32">SUM(D28:D31)</f>
        <v>386739113</v>
      </c>
      <c r="E32" s="99">
        <f t="shared" si="5"/>
        <v>386739113</v>
      </c>
      <c r="F32" s="99">
        <f t="shared" si="5"/>
        <v>2299513</v>
      </c>
      <c r="G32" s="99">
        <f t="shared" si="5"/>
        <v>17480152</v>
      </c>
      <c r="H32" s="99">
        <f t="shared" si="5"/>
        <v>7759694</v>
      </c>
      <c r="I32" s="99">
        <f t="shared" si="5"/>
        <v>27539359</v>
      </c>
      <c r="J32" s="99">
        <f t="shared" si="5"/>
        <v>23328915</v>
      </c>
      <c r="K32" s="99">
        <f t="shared" si="5"/>
        <v>22970028</v>
      </c>
      <c r="L32" s="99">
        <f t="shared" si="5"/>
        <v>50662902</v>
      </c>
      <c r="M32" s="99">
        <f t="shared" si="5"/>
        <v>96961845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124501204</v>
      </c>
      <c r="W32" s="99">
        <f t="shared" si="5"/>
        <v>193369557</v>
      </c>
      <c r="X32" s="99">
        <f t="shared" si="5"/>
        <v>-68868353</v>
      </c>
      <c r="Y32" s="100">
        <f>+IF(W32&lt;&gt;0,(X32/W32)*100,0)</f>
        <v>-35.614888955866</v>
      </c>
      <c r="Z32" s="101">
        <f t="shared" si="5"/>
        <v>386739113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471183998</v>
      </c>
      <c r="C35" s="18">
        <v>0</v>
      </c>
      <c r="D35" s="58">
        <v>804819875</v>
      </c>
      <c r="E35" s="59">
        <v>804819875</v>
      </c>
      <c r="F35" s="59">
        <v>1760667773</v>
      </c>
      <c r="G35" s="59">
        <v>1483262306</v>
      </c>
      <c r="H35" s="59">
        <v>1494700035</v>
      </c>
      <c r="I35" s="59">
        <v>1494700035</v>
      </c>
      <c r="J35" s="59">
        <v>1258980642</v>
      </c>
      <c r="K35" s="59">
        <v>1525406311</v>
      </c>
      <c r="L35" s="59">
        <v>1529497175</v>
      </c>
      <c r="M35" s="59">
        <v>1529497175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1529497175</v>
      </c>
      <c r="W35" s="59">
        <v>402409938</v>
      </c>
      <c r="X35" s="59">
        <v>1127087237</v>
      </c>
      <c r="Y35" s="60">
        <v>280.08</v>
      </c>
      <c r="Z35" s="61">
        <v>804819875</v>
      </c>
    </row>
    <row r="36" spans="1:26" ht="13.5">
      <c r="A36" s="57" t="s">
        <v>53</v>
      </c>
      <c r="B36" s="18">
        <v>6266166767</v>
      </c>
      <c r="C36" s="18">
        <v>0</v>
      </c>
      <c r="D36" s="58">
        <v>6321856135</v>
      </c>
      <c r="E36" s="59">
        <v>6321856135</v>
      </c>
      <c r="F36" s="59">
        <v>6121275466</v>
      </c>
      <c r="G36" s="59">
        <v>6121304746</v>
      </c>
      <c r="H36" s="59">
        <v>6121302502</v>
      </c>
      <c r="I36" s="59">
        <v>6121302502</v>
      </c>
      <c r="J36" s="59">
        <v>6121255166</v>
      </c>
      <c r="K36" s="59">
        <v>6121280249</v>
      </c>
      <c r="L36" s="59">
        <v>6121309236</v>
      </c>
      <c r="M36" s="59">
        <v>6121309236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6121309236</v>
      </c>
      <c r="W36" s="59">
        <v>3160928068</v>
      </c>
      <c r="X36" s="59">
        <v>2960381168</v>
      </c>
      <c r="Y36" s="60">
        <v>93.66</v>
      </c>
      <c r="Z36" s="61">
        <v>6321856135</v>
      </c>
    </row>
    <row r="37" spans="1:26" ht="13.5">
      <c r="A37" s="57" t="s">
        <v>54</v>
      </c>
      <c r="B37" s="18">
        <v>980205610</v>
      </c>
      <c r="C37" s="18">
        <v>0</v>
      </c>
      <c r="D37" s="58">
        <v>570294935</v>
      </c>
      <c r="E37" s="59">
        <v>570294935</v>
      </c>
      <c r="F37" s="59">
        <v>537479568</v>
      </c>
      <c r="G37" s="59">
        <v>574574896</v>
      </c>
      <c r="H37" s="59">
        <v>523764158</v>
      </c>
      <c r="I37" s="59">
        <v>523764158</v>
      </c>
      <c r="J37" s="59">
        <v>458809299</v>
      </c>
      <c r="K37" s="59">
        <v>492437919</v>
      </c>
      <c r="L37" s="59">
        <v>430637665</v>
      </c>
      <c r="M37" s="59">
        <v>430637665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430637665</v>
      </c>
      <c r="W37" s="59">
        <v>285147468</v>
      </c>
      <c r="X37" s="59">
        <v>145490197</v>
      </c>
      <c r="Y37" s="60">
        <v>51.02</v>
      </c>
      <c r="Z37" s="61">
        <v>570294935</v>
      </c>
    </row>
    <row r="38" spans="1:26" ht="13.5">
      <c r="A38" s="57" t="s">
        <v>55</v>
      </c>
      <c r="B38" s="18">
        <v>575372231</v>
      </c>
      <c r="C38" s="18">
        <v>0</v>
      </c>
      <c r="D38" s="58">
        <v>590713618</v>
      </c>
      <c r="E38" s="59">
        <v>590713618</v>
      </c>
      <c r="F38" s="59">
        <v>559548034</v>
      </c>
      <c r="G38" s="59">
        <v>557299891</v>
      </c>
      <c r="H38" s="59">
        <v>554030639</v>
      </c>
      <c r="I38" s="59">
        <v>554030639</v>
      </c>
      <c r="J38" s="59">
        <v>551115866</v>
      </c>
      <c r="K38" s="59">
        <v>548814010</v>
      </c>
      <c r="L38" s="59">
        <v>545422163</v>
      </c>
      <c r="M38" s="59">
        <v>545422163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545422163</v>
      </c>
      <c r="W38" s="59">
        <v>295356809</v>
      </c>
      <c r="X38" s="59">
        <v>250065354</v>
      </c>
      <c r="Y38" s="60">
        <v>84.67</v>
      </c>
      <c r="Z38" s="61">
        <v>590713618</v>
      </c>
    </row>
    <row r="39" spans="1:26" ht="13.5">
      <c r="A39" s="57" t="s">
        <v>56</v>
      </c>
      <c r="B39" s="18">
        <v>5181772924</v>
      </c>
      <c r="C39" s="18">
        <v>0</v>
      </c>
      <c r="D39" s="58">
        <v>5965667455</v>
      </c>
      <c r="E39" s="59">
        <v>5965667455</v>
      </c>
      <c r="F39" s="59">
        <v>6784915638</v>
      </c>
      <c r="G39" s="59">
        <v>6472692266</v>
      </c>
      <c r="H39" s="59">
        <v>6538207739</v>
      </c>
      <c r="I39" s="59">
        <v>6538207739</v>
      </c>
      <c r="J39" s="59">
        <v>6370310643</v>
      </c>
      <c r="K39" s="59">
        <v>6605434631</v>
      </c>
      <c r="L39" s="59">
        <v>6674746582</v>
      </c>
      <c r="M39" s="59">
        <v>6674746582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6674746582</v>
      </c>
      <c r="W39" s="59">
        <v>2982833728</v>
      </c>
      <c r="X39" s="59">
        <v>3691912854</v>
      </c>
      <c r="Y39" s="60">
        <v>123.77</v>
      </c>
      <c r="Z39" s="61">
        <v>5965667455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464999858</v>
      </c>
      <c r="C42" s="18">
        <v>0</v>
      </c>
      <c r="D42" s="58">
        <v>558725815</v>
      </c>
      <c r="E42" s="59">
        <v>558725815</v>
      </c>
      <c r="F42" s="59">
        <v>42818027</v>
      </c>
      <c r="G42" s="59">
        <v>8771803</v>
      </c>
      <c r="H42" s="59">
        <v>-22802004</v>
      </c>
      <c r="I42" s="59">
        <v>28787826</v>
      </c>
      <c r="J42" s="59">
        <v>76812546</v>
      </c>
      <c r="K42" s="59">
        <v>20300932</v>
      </c>
      <c r="L42" s="59">
        <v>82182388</v>
      </c>
      <c r="M42" s="59">
        <v>179295866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208083692</v>
      </c>
      <c r="W42" s="59">
        <v>241695891</v>
      </c>
      <c r="X42" s="59">
        <v>-33612199</v>
      </c>
      <c r="Y42" s="60">
        <v>-13.91</v>
      </c>
      <c r="Z42" s="61">
        <v>558725815</v>
      </c>
    </row>
    <row r="43" spans="1:26" ht="13.5">
      <c r="A43" s="57" t="s">
        <v>59</v>
      </c>
      <c r="B43" s="18">
        <v>-349593803</v>
      </c>
      <c r="C43" s="18">
        <v>0</v>
      </c>
      <c r="D43" s="58">
        <v>-365739112</v>
      </c>
      <c r="E43" s="59">
        <v>-365739112</v>
      </c>
      <c r="F43" s="59">
        <v>-33401312</v>
      </c>
      <c r="G43" s="59">
        <v>-34542603</v>
      </c>
      <c r="H43" s="59">
        <v>-20046808</v>
      </c>
      <c r="I43" s="59">
        <v>-87990723</v>
      </c>
      <c r="J43" s="59">
        <v>-40404745</v>
      </c>
      <c r="K43" s="59">
        <v>-24137515</v>
      </c>
      <c r="L43" s="59">
        <v>-33435808</v>
      </c>
      <c r="M43" s="59">
        <v>-97978068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-185968791</v>
      </c>
      <c r="W43" s="59">
        <v>-212926551</v>
      </c>
      <c r="X43" s="59">
        <v>26957760</v>
      </c>
      <c r="Y43" s="60">
        <v>-12.66</v>
      </c>
      <c r="Z43" s="61">
        <v>-365739112</v>
      </c>
    </row>
    <row r="44" spans="1:26" ht="13.5">
      <c r="A44" s="57" t="s">
        <v>60</v>
      </c>
      <c r="B44" s="18">
        <v>-119783588</v>
      </c>
      <c r="C44" s="18">
        <v>0</v>
      </c>
      <c r="D44" s="58">
        <v>-34665634</v>
      </c>
      <c r="E44" s="59">
        <v>-34665634</v>
      </c>
      <c r="F44" s="59">
        <v>-3904571</v>
      </c>
      <c r="G44" s="59">
        <v>-3049889</v>
      </c>
      <c r="H44" s="59">
        <v>-2250010</v>
      </c>
      <c r="I44" s="59">
        <v>-9204470</v>
      </c>
      <c r="J44" s="59">
        <v>-3936985</v>
      </c>
      <c r="K44" s="59">
        <v>-2724312</v>
      </c>
      <c r="L44" s="59">
        <v>-2693833</v>
      </c>
      <c r="M44" s="59">
        <v>-9355130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-18559600</v>
      </c>
      <c r="W44" s="59">
        <v>81440400</v>
      </c>
      <c r="X44" s="59">
        <v>-100000000</v>
      </c>
      <c r="Y44" s="60">
        <v>-122.79</v>
      </c>
      <c r="Z44" s="61">
        <v>-34665634</v>
      </c>
    </row>
    <row r="45" spans="1:26" ht="13.5">
      <c r="A45" s="69" t="s">
        <v>61</v>
      </c>
      <c r="B45" s="21">
        <v>40374841</v>
      </c>
      <c r="C45" s="21">
        <v>0</v>
      </c>
      <c r="D45" s="98">
        <v>203073725</v>
      </c>
      <c r="E45" s="99">
        <v>203073725</v>
      </c>
      <c r="F45" s="99">
        <v>45886985</v>
      </c>
      <c r="G45" s="99">
        <v>17066296</v>
      </c>
      <c r="H45" s="99">
        <v>-28032526</v>
      </c>
      <c r="I45" s="99">
        <v>-28032526</v>
      </c>
      <c r="J45" s="99">
        <v>4438290</v>
      </c>
      <c r="K45" s="99">
        <v>-2122605</v>
      </c>
      <c r="L45" s="99">
        <v>43930142</v>
      </c>
      <c r="M45" s="99">
        <v>43930142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43930142</v>
      </c>
      <c r="W45" s="99">
        <v>154962396</v>
      </c>
      <c r="X45" s="99">
        <v>-111032254</v>
      </c>
      <c r="Y45" s="100">
        <v>-71.65</v>
      </c>
      <c r="Z45" s="101">
        <v>203073725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228004365</v>
      </c>
      <c r="C49" s="51">
        <v>0</v>
      </c>
      <c r="D49" s="128">
        <v>31375470</v>
      </c>
      <c r="E49" s="53">
        <v>49864984</v>
      </c>
      <c r="F49" s="53">
        <v>0</v>
      </c>
      <c r="G49" s="53">
        <v>0</v>
      </c>
      <c r="H49" s="53">
        <v>0</v>
      </c>
      <c r="I49" s="53">
        <v>1106230054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1415474873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190693342</v>
      </c>
      <c r="C51" s="51">
        <v>0</v>
      </c>
      <c r="D51" s="128">
        <v>54722950</v>
      </c>
      <c r="E51" s="53">
        <v>658378</v>
      </c>
      <c r="F51" s="53">
        <v>0</v>
      </c>
      <c r="G51" s="53">
        <v>0</v>
      </c>
      <c r="H51" s="53">
        <v>0</v>
      </c>
      <c r="I51" s="53">
        <v>1618990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247693660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99.96781809516887</v>
      </c>
      <c r="C58" s="5">
        <f>IF(C67=0,0,+(C76/C67)*100)</f>
        <v>0</v>
      </c>
      <c r="D58" s="6">
        <f aca="true" t="shared" si="6" ref="D58:Z58">IF(D67=0,0,+(D76/D67)*100)</f>
        <v>98.40906357318241</v>
      </c>
      <c r="E58" s="7">
        <f t="shared" si="6"/>
        <v>98.40906357318241</v>
      </c>
      <c r="F58" s="7">
        <f t="shared" si="6"/>
        <v>83.03430341198437</v>
      </c>
      <c r="G58" s="7">
        <f t="shared" si="6"/>
        <v>88.25957720461258</v>
      </c>
      <c r="H58" s="7">
        <f t="shared" si="6"/>
        <v>100.44886620530701</v>
      </c>
      <c r="I58" s="7">
        <f t="shared" si="6"/>
        <v>90.05691338253017</v>
      </c>
      <c r="J58" s="7">
        <f t="shared" si="6"/>
        <v>104.50106517571353</v>
      </c>
      <c r="K58" s="7">
        <f t="shared" si="6"/>
        <v>100.84642117683144</v>
      </c>
      <c r="L58" s="7">
        <f t="shared" si="6"/>
        <v>93.38101833371846</v>
      </c>
      <c r="M58" s="7">
        <f t="shared" si="6"/>
        <v>99.64578602437918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94.85963592995287</v>
      </c>
      <c r="W58" s="7">
        <f t="shared" si="6"/>
        <v>102.10886015340009</v>
      </c>
      <c r="X58" s="7">
        <f t="shared" si="6"/>
        <v>0</v>
      </c>
      <c r="Y58" s="7">
        <f t="shared" si="6"/>
        <v>0</v>
      </c>
      <c r="Z58" s="8">
        <f t="shared" si="6"/>
        <v>98.40906357318241</v>
      </c>
    </row>
    <row r="59" spans="1:26" ht="13.5">
      <c r="A59" s="36" t="s">
        <v>31</v>
      </c>
      <c r="B59" s="9">
        <f aca="true" t="shared" si="7" ref="B59:Z66">IF(B68=0,0,+(B77/B68)*100)</f>
        <v>100.0000002004727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71.96002698020486</v>
      </c>
      <c r="G59" s="10">
        <f t="shared" si="7"/>
        <v>94.61816475007817</v>
      </c>
      <c r="H59" s="10">
        <f t="shared" si="7"/>
        <v>81.18835789309685</v>
      </c>
      <c r="I59" s="10">
        <f t="shared" si="7"/>
        <v>82.63821021358953</v>
      </c>
      <c r="J59" s="10">
        <f t="shared" si="7"/>
        <v>100.25305776751006</v>
      </c>
      <c r="K59" s="10">
        <f t="shared" si="7"/>
        <v>117.51034386279981</v>
      </c>
      <c r="L59" s="10">
        <f t="shared" si="7"/>
        <v>72.13532068966353</v>
      </c>
      <c r="M59" s="10">
        <f t="shared" si="7"/>
        <v>96.59000378719709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89.61376465178876</v>
      </c>
      <c r="W59" s="10">
        <f t="shared" si="7"/>
        <v>100.57479006152215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100.00000006866418</v>
      </c>
      <c r="C60" s="12">
        <f t="shared" si="7"/>
        <v>0</v>
      </c>
      <c r="D60" s="3">
        <f t="shared" si="7"/>
        <v>97.78580817442062</v>
      </c>
      <c r="E60" s="13">
        <f t="shared" si="7"/>
        <v>97.78580817442062</v>
      </c>
      <c r="F60" s="13">
        <f t="shared" si="7"/>
        <v>86.33076976389847</v>
      </c>
      <c r="G60" s="13">
        <f t="shared" si="7"/>
        <v>85.82336946513458</v>
      </c>
      <c r="H60" s="13">
        <f t="shared" si="7"/>
        <v>108.84255142801058</v>
      </c>
      <c r="I60" s="13">
        <f t="shared" si="7"/>
        <v>92.4961169899894</v>
      </c>
      <c r="J60" s="13">
        <f t="shared" si="7"/>
        <v>106.2160402548154</v>
      </c>
      <c r="K60" s="13">
        <f t="shared" si="7"/>
        <v>95.05797221962625</v>
      </c>
      <c r="L60" s="13">
        <f t="shared" si="7"/>
        <v>101.28050797689443</v>
      </c>
      <c r="M60" s="13">
        <f t="shared" si="7"/>
        <v>100.75497645170262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96.62706997800599</v>
      </c>
      <c r="W60" s="13">
        <f t="shared" si="7"/>
        <v>102.77354878264863</v>
      </c>
      <c r="X60" s="13">
        <f t="shared" si="7"/>
        <v>0</v>
      </c>
      <c r="Y60" s="13">
        <f t="shared" si="7"/>
        <v>0</v>
      </c>
      <c r="Z60" s="14">
        <f t="shared" si="7"/>
        <v>97.78580817442062</v>
      </c>
    </row>
    <row r="61" spans="1:26" ht="13.5">
      <c r="A61" s="38" t="s">
        <v>94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89.71674322120293</v>
      </c>
      <c r="G61" s="13">
        <f t="shared" si="7"/>
        <v>83.27169725219132</v>
      </c>
      <c r="H61" s="13">
        <f t="shared" si="7"/>
        <v>130.59098101318855</v>
      </c>
      <c r="I61" s="13">
        <f t="shared" si="7"/>
        <v>97.92143149964</v>
      </c>
      <c r="J61" s="13">
        <f t="shared" si="7"/>
        <v>115.60236896807527</v>
      </c>
      <c r="K61" s="13">
        <f t="shared" si="7"/>
        <v>99.10619432198648</v>
      </c>
      <c r="L61" s="13">
        <f t="shared" si="7"/>
        <v>111.6774970968326</v>
      </c>
      <c r="M61" s="13">
        <f t="shared" si="7"/>
        <v>108.5649811117791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103.10247253468702</v>
      </c>
      <c r="W61" s="13">
        <f t="shared" si="7"/>
        <v>107.74501267407652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95</v>
      </c>
      <c r="B62" s="12">
        <f t="shared" si="7"/>
        <v>100.00106899646227</v>
      </c>
      <c r="C62" s="12">
        <f t="shared" si="7"/>
        <v>0</v>
      </c>
      <c r="D62" s="3">
        <f t="shared" si="7"/>
        <v>100.00389817463035</v>
      </c>
      <c r="E62" s="13">
        <f t="shared" si="7"/>
        <v>100.00389817463035</v>
      </c>
      <c r="F62" s="13">
        <f t="shared" si="7"/>
        <v>86.97147452023987</v>
      </c>
      <c r="G62" s="13">
        <f t="shared" si="7"/>
        <v>102.82923836672396</v>
      </c>
      <c r="H62" s="13">
        <f t="shared" si="7"/>
        <v>99.74262488435139</v>
      </c>
      <c r="I62" s="13">
        <f t="shared" si="7"/>
        <v>96.25619388669293</v>
      </c>
      <c r="J62" s="13">
        <f t="shared" si="7"/>
        <v>96.19333709427922</v>
      </c>
      <c r="K62" s="13">
        <f t="shared" si="7"/>
        <v>100.12760248403127</v>
      </c>
      <c r="L62" s="13">
        <f t="shared" si="7"/>
        <v>102.09557052257483</v>
      </c>
      <c r="M62" s="13">
        <f t="shared" si="7"/>
        <v>99.43604391457043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97.94970648770742</v>
      </c>
      <c r="W62" s="13">
        <f t="shared" si="7"/>
        <v>99.88151193064762</v>
      </c>
      <c r="X62" s="13">
        <f t="shared" si="7"/>
        <v>0</v>
      </c>
      <c r="Y62" s="13">
        <f t="shared" si="7"/>
        <v>0</v>
      </c>
      <c r="Z62" s="14">
        <f t="shared" si="7"/>
        <v>100.00389817463035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99.99999935474109</v>
      </c>
      <c r="E63" s="13">
        <f t="shared" si="7"/>
        <v>99.99999935474109</v>
      </c>
      <c r="F63" s="13">
        <f t="shared" si="7"/>
        <v>73.05326399524107</v>
      </c>
      <c r="G63" s="13">
        <f t="shared" si="7"/>
        <v>75.32320781701122</v>
      </c>
      <c r="H63" s="13">
        <f t="shared" si="7"/>
        <v>62.377385054768006</v>
      </c>
      <c r="I63" s="13">
        <f t="shared" si="7"/>
        <v>70.02636544005799</v>
      </c>
      <c r="J63" s="13">
        <f t="shared" si="7"/>
        <v>91.57069350627751</v>
      </c>
      <c r="K63" s="13">
        <f t="shared" si="7"/>
        <v>75.98939796837772</v>
      </c>
      <c r="L63" s="13">
        <f t="shared" si="7"/>
        <v>73.04758079395572</v>
      </c>
      <c r="M63" s="13">
        <f t="shared" si="7"/>
        <v>80.02221166806382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75.20632173392026</v>
      </c>
      <c r="W63" s="13">
        <f t="shared" si="7"/>
        <v>97.14903794210092</v>
      </c>
      <c r="X63" s="13">
        <f t="shared" si="7"/>
        <v>0</v>
      </c>
      <c r="Y63" s="13">
        <f t="shared" si="7"/>
        <v>0</v>
      </c>
      <c r="Z63" s="14">
        <f t="shared" si="7"/>
        <v>99.99999935474109</v>
      </c>
    </row>
    <row r="64" spans="1:26" ht="13.5">
      <c r="A64" s="38" t="s">
        <v>97</v>
      </c>
      <c r="B64" s="12">
        <f t="shared" si="7"/>
        <v>100.00000078308551</v>
      </c>
      <c r="C64" s="12">
        <f t="shared" si="7"/>
        <v>0</v>
      </c>
      <c r="D64" s="3">
        <f t="shared" si="7"/>
        <v>75.50742781127401</v>
      </c>
      <c r="E64" s="13">
        <f t="shared" si="7"/>
        <v>75.50742781127401</v>
      </c>
      <c r="F64" s="13">
        <f t="shared" si="7"/>
        <v>66.47348247454042</v>
      </c>
      <c r="G64" s="13">
        <f t="shared" si="7"/>
        <v>59.11831742314184</v>
      </c>
      <c r="H64" s="13">
        <f t="shared" si="7"/>
        <v>55.02360217862975</v>
      </c>
      <c r="I64" s="13">
        <f t="shared" si="7"/>
        <v>59.87821509054396</v>
      </c>
      <c r="J64" s="13">
        <f t="shared" si="7"/>
        <v>61.31004499944016</v>
      </c>
      <c r="K64" s="13">
        <f t="shared" si="7"/>
        <v>63.47379249694832</v>
      </c>
      <c r="L64" s="13">
        <f t="shared" si="7"/>
        <v>61.09067722991887</v>
      </c>
      <c r="M64" s="13">
        <f t="shared" si="7"/>
        <v>61.97155246082631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60.94243365624406</v>
      </c>
      <c r="W64" s="13">
        <f t="shared" si="7"/>
        <v>77.02268146804137</v>
      </c>
      <c r="X64" s="13">
        <f t="shared" si="7"/>
        <v>0</v>
      </c>
      <c r="Y64" s="13">
        <f t="shared" si="7"/>
        <v>0</v>
      </c>
      <c r="Z64" s="14">
        <f t="shared" si="7"/>
        <v>75.50742781127401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107.36481297602514</v>
      </c>
      <c r="E65" s="13">
        <f t="shared" si="7"/>
        <v>107.36481297602514</v>
      </c>
      <c r="F65" s="13">
        <f t="shared" si="7"/>
        <v>121.43571069655768</v>
      </c>
      <c r="G65" s="13">
        <f t="shared" si="7"/>
        <v>581679.4310722101</v>
      </c>
      <c r="H65" s="13">
        <f t="shared" si="7"/>
        <v>2793844.897959184</v>
      </c>
      <c r="I65" s="13">
        <f t="shared" si="7"/>
        <v>348.2594219653179</v>
      </c>
      <c r="J65" s="13">
        <f t="shared" si="7"/>
        <v>826790.6976744186</v>
      </c>
      <c r="K65" s="13">
        <f t="shared" si="7"/>
        <v>0</v>
      </c>
      <c r="L65" s="13">
        <f t="shared" si="7"/>
        <v>876511.004784689</v>
      </c>
      <c r="M65" s="13">
        <f t="shared" si="7"/>
        <v>1258595.134228188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663.4364232860627</v>
      </c>
      <c r="W65" s="13">
        <f t="shared" si="7"/>
        <v>128.56272377665948</v>
      </c>
      <c r="X65" s="13">
        <f t="shared" si="7"/>
        <v>0</v>
      </c>
      <c r="Y65" s="13">
        <f t="shared" si="7"/>
        <v>0</v>
      </c>
      <c r="Z65" s="14">
        <f t="shared" si="7"/>
        <v>107.36481297602514</v>
      </c>
    </row>
    <row r="66" spans="1:26" ht="13.5">
      <c r="A66" s="39" t="s">
        <v>99</v>
      </c>
      <c r="B66" s="15">
        <f t="shared" si="7"/>
        <v>98.38576166849693</v>
      </c>
      <c r="C66" s="15">
        <f t="shared" si="7"/>
        <v>0</v>
      </c>
      <c r="D66" s="4">
        <f t="shared" si="7"/>
        <v>99.99999751203738</v>
      </c>
      <c r="E66" s="16">
        <f t="shared" si="7"/>
        <v>99.99999751203738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96.72725398280589</v>
      </c>
      <c r="X66" s="16">
        <f t="shared" si="7"/>
        <v>0</v>
      </c>
      <c r="Y66" s="16">
        <f t="shared" si="7"/>
        <v>0</v>
      </c>
      <c r="Z66" s="17">
        <f t="shared" si="7"/>
        <v>99.99999751203738</v>
      </c>
    </row>
    <row r="67" spans="1:26" ht="13.5" hidden="1">
      <c r="A67" s="40" t="s">
        <v>100</v>
      </c>
      <c r="B67" s="23">
        <v>1994956493</v>
      </c>
      <c r="C67" s="23"/>
      <c r="D67" s="24">
        <v>2186226955</v>
      </c>
      <c r="E67" s="25">
        <v>2186226955</v>
      </c>
      <c r="F67" s="25">
        <v>191100553</v>
      </c>
      <c r="G67" s="25">
        <v>192484976</v>
      </c>
      <c r="H67" s="25">
        <v>162431921</v>
      </c>
      <c r="I67" s="25">
        <v>546017450</v>
      </c>
      <c r="J67" s="25">
        <v>182452057</v>
      </c>
      <c r="K67" s="25">
        <v>188019516</v>
      </c>
      <c r="L67" s="25">
        <v>177436509</v>
      </c>
      <c r="M67" s="25">
        <v>547908082</v>
      </c>
      <c r="N67" s="25"/>
      <c r="O67" s="25"/>
      <c r="P67" s="25"/>
      <c r="Q67" s="25"/>
      <c r="R67" s="25"/>
      <c r="S67" s="25"/>
      <c r="T67" s="25"/>
      <c r="U67" s="25"/>
      <c r="V67" s="25">
        <v>1093925532</v>
      </c>
      <c r="W67" s="25">
        <v>1027225725</v>
      </c>
      <c r="X67" s="25"/>
      <c r="Y67" s="24"/>
      <c r="Z67" s="26">
        <v>2186226955</v>
      </c>
    </row>
    <row r="68" spans="1:26" ht="13.5" hidden="1">
      <c r="A68" s="36" t="s">
        <v>31</v>
      </c>
      <c r="B68" s="18">
        <v>498821026</v>
      </c>
      <c r="C68" s="18"/>
      <c r="D68" s="19">
        <v>575190303</v>
      </c>
      <c r="E68" s="20">
        <v>575190303</v>
      </c>
      <c r="F68" s="20">
        <v>47489632</v>
      </c>
      <c r="G68" s="20">
        <v>48136572</v>
      </c>
      <c r="H68" s="20">
        <v>47984854</v>
      </c>
      <c r="I68" s="20">
        <v>143611058</v>
      </c>
      <c r="J68" s="20">
        <v>48143948</v>
      </c>
      <c r="K68" s="20">
        <v>47557427</v>
      </c>
      <c r="L68" s="20">
        <v>47895588</v>
      </c>
      <c r="M68" s="20">
        <v>143596963</v>
      </c>
      <c r="N68" s="20"/>
      <c r="O68" s="20"/>
      <c r="P68" s="20"/>
      <c r="Q68" s="20"/>
      <c r="R68" s="20"/>
      <c r="S68" s="20"/>
      <c r="T68" s="20"/>
      <c r="U68" s="20"/>
      <c r="V68" s="20">
        <v>287208021</v>
      </c>
      <c r="W68" s="20">
        <v>258412610</v>
      </c>
      <c r="X68" s="20"/>
      <c r="Y68" s="19"/>
      <c r="Z68" s="22">
        <v>575190303</v>
      </c>
    </row>
    <row r="69" spans="1:26" ht="13.5" hidden="1">
      <c r="A69" s="37" t="s">
        <v>32</v>
      </c>
      <c r="B69" s="18">
        <v>1456363335</v>
      </c>
      <c r="C69" s="18"/>
      <c r="D69" s="19">
        <v>1570843122</v>
      </c>
      <c r="E69" s="20">
        <v>1570843122</v>
      </c>
      <c r="F69" s="20">
        <v>139769831</v>
      </c>
      <c r="G69" s="20">
        <v>141133106</v>
      </c>
      <c r="H69" s="20">
        <v>110328349</v>
      </c>
      <c r="I69" s="20">
        <v>391231286</v>
      </c>
      <c r="J69" s="20">
        <v>130154466</v>
      </c>
      <c r="K69" s="20">
        <v>136300974</v>
      </c>
      <c r="L69" s="20">
        <v>125064586</v>
      </c>
      <c r="M69" s="20">
        <v>391520026</v>
      </c>
      <c r="N69" s="20"/>
      <c r="O69" s="20"/>
      <c r="P69" s="20"/>
      <c r="Q69" s="20"/>
      <c r="R69" s="20"/>
      <c r="S69" s="20"/>
      <c r="T69" s="20"/>
      <c r="U69" s="20"/>
      <c r="V69" s="20">
        <v>782751312</v>
      </c>
      <c r="W69" s="20">
        <v>749859643</v>
      </c>
      <c r="X69" s="20"/>
      <c r="Y69" s="19"/>
      <c r="Z69" s="22">
        <v>1570843122</v>
      </c>
    </row>
    <row r="70" spans="1:26" ht="13.5" hidden="1">
      <c r="A70" s="38" t="s">
        <v>94</v>
      </c>
      <c r="B70" s="18">
        <v>863775566</v>
      </c>
      <c r="C70" s="18"/>
      <c r="D70" s="19">
        <v>948069059</v>
      </c>
      <c r="E70" s="20">
        <v>948069059</v>
      </c>
      <c r="F70" s="20">
        <v>86759936</v>
      </c>
      <c r="G70" s="20">
        <v>87807605</v>
      </c>
      <c r="H70" s="20">
        <v>61163877</v>
      </c>
      <c r="I70" s="20">
        <v>235731418</v>
      </c>
      <c r="J70" s="20">
        <v>74601934</v>
      </c>
      <c r="K70" s="20">
        <v>78648527</v>
      </c>
      <c r="L70" s="20">
        <v>70334387</v>
      </c>
      <c r="M70" s="20">
        <v>223584848</v>
      </c>
      <c r="N70" s="20"/>
      <c r="O70" s="20"/>
      <c r="P70" s="20"/>
      <c r="Q70" s="20"/>
      <c r="R70" s="20"/>
      <c r="S70" s="20"/>
      <c r="T70" s="20"/>
      <c r="U70" s="20"/>
      <c r="V70" s="20">
        <v>459316266</v>
      </c>
      <c r="W70" s="20">
        <v>452571435</v>
      </c>
      <c r="X70" s="20"/>
      <c r="Y70" s="19"/>
      <c r="Z70" s="22">
        <v>948069059</v>
      </c>
    </row>
    <row r="71" spans="1:26" ht="13.5" hidden="1">
      <c r="A71" s="38" t="s">
        <v>95</v>
      </c>
      <c r="B71" s="18">
        <v>273714657</v>
      </c>
      <c r="C71" s="18"/>
      <c r="D71" s="19">
        <v>280490256</v>
      </c>
      <c r="E71" s="20">
        <v>280490256</v>
      </c>
      <c r="F71" s="20">
        <v>25718060</v>
      </c>
      <c r="G71" s="20">
        <v>25497074</v>
      </c>
      <c r="H71" s="20">
        <v>20419612</v>
      </c>
      <c r="I71" s="20">
        <v>71634746</v>
      </c>
      <c r="J71" s="20">
        <v>27455859</v>
      </c>
      <c r="K71" s="20">
        <v>27957136</v>
      </c>
      <c r="L71" s="20">
        <v>26206658</v>
      </c>
      <c r="M71" s="20">
        <v>81619653</v>
      </c>
      <c r="N71" s="20"/>
      <c r="O71" s="20"/>
      <c r="P71" s="20"/>
      <c r="Q71" s="20"/>
      <c r="R71" s="20"/>
      <c r="S71" s="20"/>
      <c r="T71" s="20"/>
      <c r="U71" s="20"/>
      <c r="V71" s="20">
        <v>153254399</v>
      </c>
      <c r="W71" s="20">
        <v>133900401</v>
      </c>
      <c r="X71" s="20"/>
      <c r="Y71" s="19"/>
      <c r="Z71" s="22">
        <v>280490256</v>
      </c>
    </row>
    <row r="72" spans="1:26" ht="13.5" hidden="1">
      <c r="A72" s="38" t="s">
        <v>96</v>
      </c>
      <c r="B72" s="18">
        <v>191170212</v>
      </c>
      <c r="C72" s="18"/>
      <c r="D72" s="19">
        <v>154976549</v>
      </c>
      <c r="E72" s="20">
        <v>154976549</v>
      </c>
      <c r="F72" s="20">
        <v>15347985</v>
      </c>
      <c r="G72" s="20">
        <v>16526828</v>
      </c>
      <c r="H72" s="20">
        <v>17518256</v>
      </c>
      <c r="I72" s="20">
        <v>49393069</v>
      </c>
      <c r="J72" s="20">
        <v>17075260</v>
      </c>
      <c r="K72" s="20">
        <v>18442503</v>
      </c>
      <c r="L72" s="20">
        <v>17609269</v>
      </c>
      <c r="M72" s="20">
        <v>53127032</v>
      </c>
      <c r="N72" s="20"/>
      <c r="O72" s="20"/>
      <c r="P72" s="20"/>
      <c r="Q72" s="20"/>
      <c r="R72" s="20"/>
      <c r="S72" s="20"/>
      <c r="T72" s="20"/>
      <c r="U72" s="20"/>
      <c r="V72" s="20">
        <v>102520101</v>
      </c>
      <c r="W72" s="20">
        <v>73979799</v>
      </c>
      <c r="X72" s="20"/>
      <c r="Y72" s="19"/>
      <c r="Z72" s="22">
        <v>154976549</v>
      </c>
    </row>
    <row r="73" spans="1:26" ht="13.5" hidden="1">
      <c r="A73" s="38" t="s">
        <v>97</v>
      </c>
      <c r="B73" s="18">
        <v>127699974</v>
      </c>
      <c r="C73" s="18"/>
      <c r="D73" s="19">
        <v>152514847</v>
      </c>
      <c r="E73" s="20">
        <v>152514847</v>
      </c>
      <c r="F73" s="20">
        <v>9565655</v>
      </c>
      <c r="G73" s="20">
        <v>11301142</v>
      </c>
      <c r="H73" s="20">
        <v>11226506</v>
      </c>
      <c r="I73" s="20">
        <v>32093303</v>
      </c>
      <c r="J73" s="20">
        <v>11021026</v>
      </c>
      <c r="K73" s="20">
        <v>11252808</v>
      </c>
      <c r="L73" s="20">
        <v>10914063</v>
      </c>
      <c r="M73" s="20">
        <v>33187897</v>
      </c>
      <c r="N73" s="20"/>
      <c r="O73" s="20"/>
      <c r="P73" s="20"/>
      <c r="Q73" s="20"/>
      <c r="R73" s="20"/>
      <c r="S73" s="20"/>
      <c r="T73" s="20"/>
      <c r="U73" s="20"/>
      <c r="V73" s="20">
        <v>65281200</v>
      </c>
      <c r="W73" s="20">
        <v>72804679</v>
      </c>
      <c r="X73" s="20"/>
      <c r="Y73" s="19"/>
      <c r="Z73" s="22">
        <v>152514847</v>
      </c>
    </row>
    <row r="74" spans="1:26" ht="13.5" hidden="1">
      <c r="A74" s="38" t="s">
        <v>98</v>
      </c>
      <c r="B74" s="18">
        <v>2926</v>
      </c>
      <c r="C74" s="18"/>
      <c r="D74" s="19">
        <v>34792411</v>
      </c>
      <c r="E74" s="20">
        <v>34792411</v>
      </c>
      <c r="F74" s="20">
        <v>2378195</v>
      </c>
      <c r="G74" s="20">
        <v>457</v>
      </c>
      <c r="H74" s="20">
        <v>98</v>
      </c>
      <c r="I74" s="20">
        <v>2378750</v>
      </c>
      <c r="J74" s="20">
        <v>387</v>
      </c>
      <c r="K74" s="20"/>
      <c r="L74" s="20">
        <v>209</v>
      </c>
      <c r="M74" s="20">
        <v>596</v>
      </c>
      <c r="N74" s="20"/>
      <c r="O74" s="20"/>
      <c r="P74" s="20"/>
      <c r="Q74" s="20"/>
      <c r="R74" s="20"/>
      <c r="S74" s="20"/>
      <c r="T74" s="20"/>
      <c r="U74" s="20"/>
      <c r="V74" s="20">
        <v>2379346</v>
      </c>
      <c r="W74" s="20">
        <v>16603329</v>
      </c>
      <c r="X74" s="20"/>
      <c r="Y74" s="19"/>
      <c r="Z74" s="22">
        <v>34792411</v>
      </c>
    </row>
    <row r="75" spans="1:26" ht="13.5" hidden="1">
      <c r="A75" s="39" t="s">
        <v>99</v>
      </c>
      <c r="B75" s="27">
        <v>39772132</v>
      </c>
      <c r="C75" s="27"/>
      <c r="D75" s="28">
        <v>40193530</v>
      </c>
      <c r="E75" s="29">
        <v>40193530</v>
      </c>
      <c r="F75" s="29">
        <v>3841090</v>
      </c>
      <c r="G75" s="29">
        <v>3215298</v>
      </c>
      <c r="H75" s="29">
        <v>4118718</v>
      </c>
      <c r="I75" s="29">
        <v>11175106</v>
      </c>
      <c r="J75" s="29">
        <v>4153643</v>
      </c>
      <c r="K75" s="29">
        <v>4161115</v>
      </c>
      <c r="L75" s="29">
        <v>4476335</v>
      </c>
      <c r="M75" s="29">
        <v>12791093</v>
      </c>
      <c r="N75" s="29"/>
      <c r="O75" s="29"/>
      <c r="P75" s="29"/>
      <c r="Q75" s="29"/>
      <c r="R75" s="29"/>
      <c r="S75" s="29"/>
      <c r="T75" s="29"/>
      <c r="U75" s="29"/>
      <c r="V75" s="29">
        <v>23966199</v>
      </c>
      <c r="W75" s="29">
        <v>18953472</v>
      </c>
      <c r="X75" s="29"/>
      <c r="Y75" s="28"/>
      <c r="Z75" s="30">
        <v>40193530</v>
      </c>
    </row>
    <row r="76" spans="1:26" ht="13.5" hidden="1">
      <c r="A76" s="41" t="s">
        <v>101</v>
      </c>
      <c r="B76" s="31">
        <v>1994314478</v>
      </c>
      <c r="C76" s="31"/>
      <c r="D76" s="32">
        <v>2151445474</v>
      </c>
      <c r="E76" s="33">
        <v>2151445474</v>
      </c>
      <c r="F76" s="33">
        <v>158679013</v>
      </c>
      <c r="G76" s="33">
        <v>169886426</v>
      </c>
      <c r="H76" s="33">
        <v>163161023</v>
      </c>
      <c r="I76" s="33">
        <v>491726462</v>
      </c>
      <c r="J76" s="33">
        <v>190664343</v>
      </c>
      <c r="K76" s="33">
        <v>189610953</v>
      </c>
      <c r="L76" s="33">
        <v>165692019</v>
      </c>
      <c r="M76" s="33">
        <v>545967315</v>
      </c>
      <c r="N76" s="33"/>
      <c r="O76" s="33"/>
      <c r="P76" s="33"/>
      <c r="Q76" s="33"/>
      <c r="R76" s="33"/>
      <c r="S76" s="33"/>
      <c r="T76" s="33"/>
      <c r="U76" s="33"/>
      <c r="V76" s="33">
        <v>1037693777</v>
      </c>
      <c r="W76" s="33">
        <v>1048888479</v>
      </c>
      <c r="X76" s="33"/>
      <c r="Y76" s="32"/>
      <c r="Z76" s="34">
        <v>2151445474</v>
      </c>
    </row>
    <row r="77" spans="1:26" ht="13.5" hidden="1">
      <c r="A77" s="36" t="s">
        <v>31</v>
      </c>
      <c r="B77" s="18">
        <v>498821027</v>
      </c>
      <c r="C77" s="18"/>
      <c r="D77" s="19">
        <v>575190303</v>
      </c>
      <c r="E77" s="20">
        <v>575190303</v>
      </c>
      <c r="F77" s="20">
        <v>34173552</v>
      </c>
      <c r="G77" s="20">
        <v>45545941</v>
      </c>
      <c r="H77" s="20">
        <v>38958115</v>
      </c>
      <c r="I77" s="20">
        <v>118677608</v>
      </c>
      <c r="J77" s="20">
        <v>48265780</v>
      </c>
      <c r="K77" s="20">
        <v>55884896</v>
      </c>
      <c r="L77" s="20">
        <v>34549636</v>
      </c>
      <c r="M77" s="20">
        <v>138700312</v>
      </c>
      <c r="N77" s="20"/>
      <c r="O77" s="20"/>
      <c r="P77" s="20"/>
      <c r="Q77" s="20"/>
      <c r="R77" s="20"/>
      <c r="S77" s="20"/>
      <c r="T77" s="20"/>
      <c r="U77" s="20"/>
      <c r="V77" s="20">
        <v>257377920</v>
      </c>
      <c r="W77" s="20">
        <v>259897940</v>
      </c>
      <c r="X77" s="20"/>
      <c r="Y77" s="19"/>
      <c r="Z77" s="22">
        <v>575190303</v>
      </c>
    </row>
    <row r="78" spans="1:26" ht="13.5" hidden="1">
      <c r="A78" s="37" t="s">
        <v>32</v>
      </c>
      <c r="B78" s="18">
        <v>1456363336</v>
      </c>
      <c r="C78" s="18"/>
      <c r="D78" s="19">
        <v>1536061642</v>
      </c>
      <c r="E78" s="20">
        <v>1536061642</v>
      </c>
      <c r="F78" s="20">
        <v>120664371</v>
      </c>
      <c r="G78" s="20">
        <v>121125187</v>
      </c>
      <c r="H78" s="20">
        <v>120084190</v>
      </c>
      <c r="I78" s="20">
        <v>361873748</v>
      </c>
      <c r="J78" s="20">
        <v>138244920</v>
      </c>
      <c r="K78" s="20">
        <v>129564942</v>
      </c>
      <c r="L78" s="20">
        <v>126666048</v>
      </c>
      <c r="M78" s="20">
        <v>394475910</v>
      </c>
      <c r="N78" s="20"/>
      <c r="O78" s="20"/>
      <c r="P78" s="20"/>
      <c r="Q78" s="20"/>
      <c r="R78" s="20"/>
      <c r="S78" s="20"/>
      <c r="T78" s="20"/>
      <c r="U78" s="20"/>
      <c r="V78" s="20">
        <v>756349658</v>
      </c>
      <c r="W78" s="20">
        <v>770657366</v>
      </c>
      <c r="X78" s="20"/>
      <c r="Y78" s="19"/>
      <c r="Z78" s="22">
        <v>1536061642</v>
      </c>
    </row>
    <row r="79" spans="1:26" ht="13.5" hidden="1">
      <c r="A79" s="38" t="s">
        <v>94</v>
      </c>
      <c r="B79" s="18">
        <v>863775566</v>
      </c>
      <c r="C79" s="18"/>
      <c r="D79" s="19">
        <v>948069059</v>
      </c>
      <c r="E79" s="20">
        <v>948069059</v>
      </c>
      <c r="F79" s="20">
        <v>77838189</v>
      </c>
      <c r="G79" s="20">
        <v>73118883</v>
      </c>
      <c r="H79" s="20">
        <v>79874507</v>
      </c>
      <c r="I79" s="20">
        <v>230831579</v>
      </c>
      <c r="J79" s="20">
        <v>86241603</v>
      </c>
      <c r="K79" s="20">
        <v>77945562</v>
      </c>
      <c r="L79" s="20">
        <v>78547683</v>
      </c>
      <c r="M79" s="20">
        <v>242734848</v>
      </c>
      <c r="N79" s="20"/>
      <c r="O79" s="20"/>
      <c r="P79" s="20"/>
      <c r="Q79" s="20"/>
      <c r="R79" s="20"/>
      <c r="S79" s="20"/>
      <c r="T79" s="20"/>
      <c r="U79" s="20"/>
      <c r="V79" s="20">
        <v>473566427</v>
      </c>
      <c r="W79" s="20">
        <v>487623150</v>
      </c>
      <c r="X79" s="20"/>
      <c r="Y79" s="19"/>
      <c r="Z79" s="22">
        <v>948069059</v>
      </c>
    </row>
    <row r="80" spans="1:26" ht="13.5" hidden="1">
      <c r="A80" s="38" t="s">
        <v>95</v>
      </c>
      <c r="B80" s="18">
        <v>273717583</v>
      </c>
      <c r="C80" s="18"/>
      <c r="D80" s="19">
        <v>280501190</v>
      </c>
      <c r="E80" s="20">
        <v>280501190</v>
      </c>
      <c r="F80" s="20">
        <v>22367376</v>
      </c>
      <c r="G80" s="20">
        <v>26218447</v>
      </c>
      <c r="H80" s="20">
        <v>20367057</v>
      </c>
      <c r="I80" s="20">
        <v>68952880</v>
      </c>
      <c r="J80" s="20">
        <v>26410707</v>
      </c>
      <c r="K80" s="20">
        <v>27992810</v>
      </c>
      <c r="L80" s="20">
        <v>26755837</v>
      </c>
      <c r="M80" s="20">
        <v>81159354</v>
      </c>
      <c r="N80" s="20"/>
      <c r="O80" s="20"/>
      <c r="P80" s="20"/>
      <c r="Q80" s="20"/>
      <c r="R80" s="20"/>
      <c r="S80" s="20"/>
      <c r="T80" s="20"/>
      <c r="U80" s="20"/>
      <c r="V80" s="20">
        <v>150112234</v>
      </c>
      <c r="W80" s="20">
        <v>133741745</v>
      </c>
      <c r="X80" s="20"/>
      <c r="Y80" s="19"/>
      <c r="Z80" s="22">
        <v>280501190</v>
      </c>
    </row>
    <row r="81" spans="1:26" ht="13.5" hidden="1">
      <c r="A81" s="38" t="s">
        <v>96</v>
      </c>
      <c r="B81" s="18">
        <v>191170212</v>
      </c>
      <c r="C81" s="18"/>
      <c r="D81" s="19">
        <v>154976548</v>
      </c>
      <c r="E81" s="20">
        <v>154976548</v>
      </c>
      <c r="F81" s="20">
        <v>11212204</v>
      </c>
      <c r="G81" s="20">
        <v>12448537</v>
      </c>
      <c r="H81" s="20">
        <v>10927430</v>
      </c>
      <c r="I81" s="20">
        <v>34588171</v>
      </c>
      <c r="J81" s="20">
        <v>15635934</v>
      </c>
      <c r="K81" s="20">
        <v>14014347</v>
      </c>
      <c r="L81" s="20">
        <v>12863145</v>
      </c>
      <c r="M81" s="20">
        <v>42513426</v>
      </c>
      <c r="N81" s="20"/>
      <c r="O81" s="20"/>
      <c r="P81" s="20"/>
      <c r="Q81" s="20"/>
      <c r="R81" s="20"/>
      <c r="S81" s="20"/>
      <c r="T81" s="20"/>
      <c r="U81" s="20"/>
      <c r="V81" s="20">
        <v>77101597</v>
      </c>
      <c r="W81" s="20">
        <v>71870663</v>
      </c>
      <c r="X81" s="20"/>
      <c r="Y81" s="19"/>
      <c r="Z81" s="22">
        <v>154976548</v>
      </c>
    </row>
    <row r="82" spans="1:26" ht="13.5" hidden="1">
      <c r="A82" s="38" t="s">
        <v>97</v>
      </c>
      <c r="B82" s="18">
        <v>127699975</v>
      </c>
      <c r="C82" s="18"/>
      <c r="D82" s="19">
        <v>115160038</v>
      </c>
      <c r="E82" s="20">
        <v>115160038</v>
      </c>
      <c r="F82" s="20">
        <v>6358624</v>
      </c>
      <c r="G82" s="20">
        <v>6681045</v>
      </c>
      <c r="H82" s="20">
        <v>6177228</v>
      </c>
      <c r="I82" s="20">
        <v>19216897</v>
      </c>
      <c r="J82" s="20">
        <v>6756996</v>
      </c>
      <c r="K82" s="20">
        <v>7142584</v>
      </c>
      <c r="L82" s="20">
        <v>6667475</v>
      </c>
      <c r="M82" s="20">
        <v>20567055</v>
      </c>
      <c r="N82" s="20"/>
      <c r="O82" s="20"/>
      <c r="P82" s="20"/>
      <c r="Q82" s="20"/>
      <c r="R82" s="20"/>
      <c r="S82" s="20"/>
      <c r="T82" s="20"/>
      <c r="U82" s="20"/>
      <c r="V82" s="20">
        <v>39783952</v>
      </c>
      <c r="W82" s="20">
        <v>56076116</v>
      </c>
      <c r="X82" s="20"/>
      <c r="Y82" s="19"/>
      <c r="Z82" s="22">
        <v>115160038</v>
      </c>
    </row>
    <row r="83" spans="1:26" ht="13.5" hidden="1">
      <c r="A83" s="38" t="s">
        <v>98</v>
      </c>
      <c r="B83" s="18"/>
      <c r="C83" s="18"/>
      <c r="D83" s="19">
        <v>37354807</v>
      </c>
      <c r="E83" s="20">
        <v>37354807</v>
      </c>
      <c r="F83" s="20">
        <v>2887978</v>
      </c>
      <c r="G83" s="20">
        <v>2658275</v>
      </c>
      <c r="H83" s="20">
        <v>2737968</v>
      </c>
      <c r="I83" s="20">
        <v>8284221</v>
      </c>
      <c r="J83" s="20">
        <v>3199680</v>
      </c>
      <c r="K83" s="20">
        <v>2469639</v>
      </c>
      <c r="L83" s="20">
        <v>1831908</v>
      </c>
      <c r="M83" s="20">
        <v>7501227</v>
      </c>
      <c r="N83" s="20"/>
      <c r="O83" s="20"/>
      <c r="P83" s="20"/>
      <c r="Q83" s="20"/>
      <c r="R83" s="20"/>
      <c r="S83" s="20"/>
      <c r="T83" s="20"/>
      <c r="U83" s="20"/>
      <c r="V83" s="20">
        <v>15785448</v>
      </c>
      <c r="W83" s="20">
        <v>21345692</v>
      </c>
      <c r="X83" s="20"/>
      <c r="Y83" s="19"/>
      <c r="Z83" s="22">
        <v>37354807</v>
      </c>
    </row>
    <row r="84" spans="1:26" ht="13.5" hidden="1">
      <c r="A84" s="39" t="s">
        <v>99</v>
      </c>
      <c r="B84" s="27">
        <v>39130115</v>
      </c>
      <c r="C84" s="27"/>
      <c r="D84" s="28">
        <v>40193529</v>
      </c>
      <c r="E84" s="29">
        <v>40193529</v>
      </c>
      <c r="F84" s="29">
        <v>3841090</v>
      </c>
      <c r="G84" s="29">
        <v>3215298</v>
      </c>
      <c r="H84" s="29">
        <v>4118718</v>
      </c>
      <c r="I84" s="29">
        <v>11175106</v>
      </c>
      <c r="J84" s="29">
        <v>4153643</v>
      </c>
      <c r="K84" s="29">
        <v>4161115</v>
      </c>
      <c r="L84" s="29">
        <v>4476335</v>
      </c>
      <c r="M84" s="29">
        <v>12791093</v>
      </c>
      <c r="N84" s="29"/>
      <c r="O84" s="29"/>
      <c r="P84" s="29"/>
      <c r="Q84" s="29"/>
      <c r="R84" s="29"/>
      <c r="S84" s="29"/>
      <c r="T84" s="29"/>
      <c r="U84" s="29"/>
      <c r="V84" s="29">
        <v>23966199</v>
      </c>
      <c r="W84" s="29">
        <v>18333173</v>
      </c>
      <c r="X84" s="29"/>
      <c r="Y84" s="28"/>
      <c r="Z84" s="30">
        <v>40193529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2019-01-31T09:29:02Z</dcterms:created>
  <dcterms:modified xsi:type="dcterms:W3CDTF">2019-01-31T09:29:30Z</dcterms:modified>
  <cp:category/>
  <cp:version/>
  <cp:contentType/>
  <cp:contentStatus/>
</cp:coreProperties>
</file>