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'DC33'!$A$1:$Z$66</definedName>
    <definedName name="_xlnm.Print_Area" localSheetId="11">'DC34'!$A$1:$Z$66</definedName>
    <definedName name="_xlnm.Print_Area" localSheetId="16">'DC35'!$A$1:$Z$66</definedName>
    <definedName name="_xlnm.Print_Area" localSheetId="22">'DC36'!$A$1:$Z$66</definedName>
    <definedName name="_xlnm.Print_Area" localSheetId="27">'DC47'!$A$1:$Z$66</definedName>
    <definedName name="_xlnm.Print_Area" localSheetId="1">'LIM331'!$A$1:$Z$66</definedName>
    <definedName name="_xlnm.Print_Area" localSheetId="2">'LIM332'!$A$1:$Z$66</definedName>
    <definedName name="_xlnm.Print_Area" localSheetId="3">'LIM333'!$A$1:$Z$66</definedName>
    <definedName name="_xlnm.Print_Area" localSheetId="4">'LIM334'!$A$1:$Z$66</definedName>
    <definedName name="_xlnm.Print_Area" localSheetId="5">'LIM335'!$A$1:$Z$66</definedName>
    <definedName name="_xlnm.Print_Area" localSheetId="7">'LIM341'!$A$1:$Z$66</definedName>
    <definedName name="_xlnm.Print_Area" localSheetId="8">'LIM343'!$A$1:$Z$66</definedName>
    <definedName name="_xlnm.Print_Area" localSheetId="9">'LIM344'!$A$1:$Z$66</definedName>
    <definedName name="_xlnm.Print_Area" localSheetId="10">'LIM345'!$A$1:$Z$66</definedName>
    <definedName name="_xlnm.Print_Area" localSheetId="12">'LIM351'!$A$1:$Z$66</definedName>
    <definedName name="_xlnm.Print_Area" localSheetId="13">'LIM353'!$A$1:$Z$66</definedName>
    <definedName name="_xlnm.Print_Area" localSheetId="14">'LIM354'!$A$1:$Z$66</definedName>
    <definedName name="_xlnm.Print_Area" localSheetId="15">'LIM355'!$A$1:$Z$66</definedName>
    <definedName name="_xlnm.Print_Area" localSheetId="17">'LIM361'!$A$1:$Z$66</definedName>
    <definedName name="_xlnm.Print_Area" localSheetId="18">'LIM362'!$A$1:$Z$66</definedName>
    <definedName name="_xlnm.Print_Area" localSheetId="19">'LIM366'!$A$1:$Z$66</definedName>
    <definedName name="_xlnm.Print_Area" localSheetId="20">'LIM367'!$A$1:$Z$66</definedName>
    <definedName name="_xlnm.Print_Area" localSheetId="21">'LIM368'!$A$1:$Z$66</definedName>
    <definedName name="_xlnm.Print_Area" localSheetId="23">'LIM471'!$A$1:$Z$66</definedName>
    <definedName name="_xlnm.Print_Area" localSheetId="24">'LIM472'!$A$1:$Z$66</definedName>
    <definedName name="_xlnm.Print_Area" localSheetId="25">'LIM473'!$A$1:$Z$66</definedName>
    <definedName name="_xlnm.Print_Area" localSheetId="26">'LIM476'!$A$1:$Z$66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<sst xmlns="http://schemas.openxmlformats.org/spreadsheetml/2006/main" count="3108" uniqueCount="118">
  <si>
    <t>Limpopo: Greater Giyani(LIM331)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</si>
  <si>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</si>
  <si>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</si>
  <si>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</si>
  <si>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</si>
  <si>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</si>
  <si>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</si>
  <si>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</si>
  <si>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</si>
  <si>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</si>
  <si>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</si>
  <si>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</si>
  <si>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</si>
  <si>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</si>
  <si>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</si>
  <si>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</si>
  <si>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</si>
  <si>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</si>
  <si>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</si>
  <si>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</si>
  <si>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</si>
  <si>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</si>
  <si>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</si>
  <si>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</si>
  <si>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</si>
  <si>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</si>
  <si>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</si>
  <si>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</si>
  <si>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</si>
  <si>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</si>
  <si>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</si>
  <si>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</si>
  <si>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</si>
  <si>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</si>
  <si>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</si>
  <si>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</si>
  <si>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</si>
  <si>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</si>
  <si>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</si>
  <si>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</si>
  <si>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</si>
  <si>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</si>
  <si>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</si>
  <si>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</si>
  <si>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</si>
  <si>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</si>
  <si>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</si>
  <si>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</si>
  <si>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</si>
  <si>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</si>
  <si>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</si>
  <si>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</si>
  <si>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</si>
  <si>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</si>
  <si>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</si>
  <si>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</si>
  <si>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</si>
  <si>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</si>
  <si>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</si>
  <si>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</si>
  <si>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</si>
  <si>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</si>
  <si>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</si>
  <si>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</si>
  <si>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</si>
  <si>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</si>
  <si>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C1 Schedule Quarterly Budget Statement Summary for 2nd Quarter ended 31 December 2018 (Figures Finalised as at 2019/01/30)</t>
  </si>
  <si>
    <t>Limpopo: Greater Tzaneen(LIM333) - Table C1 Schedule Quarterly Budget Statement Summary for 2nd Quarter ended 31 December 2018 (Figures Finalised as at 2019/01/30)</t>
  </si>
  <si>
    <t>Limpopo: Ba-Phalaborwa(LIM334) - Table C1 Schedule Quarterly Budget Statement Summary for 2nd Quarter ended 31 December 2018 (Figures Finalised as at 2019/01/30)</t>
  </si>
  <si>
    <t>Limpopo: Maruleng(LIM335) - Table C1 Schedule Quarterly Budget Statement Summary for 2nd Quarter ended 31 December 2018 (Figures Finalised as at 2019/01/30)</t>
  </si>
  <si>
    <t>Limpopo: Mopani(DC33) - Table C1 Schedule Quarterly Budget Statement Summary for 2nd Quarter ended 31 December 2018 (Figures Finalised as at 2019/01/30)</t>
  </si>
  <si>
    <t>Limpopo: Musina(LIM341) - Table C1 Schedule Quarterly Budget Statement Summary for 2nd Quarter ended 31 December 2018 (Figures Finalised as at 2019/01/30)</t>
  </si>
  <si>
    <t>Limpopo: Thulamela(LIM343) - Table C1 Schedule Quarterly Budget Statement Summary for 2nd Quarter ended 31 December 2018 (Figures Finalised as at 2019/01/30)</t>
  </si>
  <si>
    <t>Limpopo: Makhado(LIM344) - Table C1 Schedule Quarterly Budget Statement Summary for 2nd Quarter ended 31 December 2018 (Figures Finalised as at 2019/01/30)</t>
  </si>
  <si>
    <t>Limpopo: Collins Chabane(LIM345) - Table C1 Schedule Quarterly Budget Statement Summary for 2nd Quarter ended 31 December 2018 (Figures Finalised as at 2019/01/30)</t>
  </si>
  <si>
    <t>Limpopo: Vhembe(DC34) - Table C1 Schedule Quarterly Budget Statement Summary for 2nd Quarter ended 31 December 2018 (Figures Finalised as at 2019/01/30)</t>
  </si>
  <si>
    <t>Limpopo: Blouberg(LIM351) - Table C1 Schedule Quarterly Budget Statement Summary for 2nd Quarter ended 31 December 2018 (Figures Finalised as at 2019/01/30)</t>
  </si>
  <si>
    <t>Limpopo: Molemole(LIM353) - Table C1 Schedule Quarterly Budget Statement Summary for 2nd Quarter ended 31 December 2018 (Figures Finalised as at 2019/01/30)</t>
  </si>
  <si>
    <t>Limpopo: Polokwane(LIM354) - Table C1 Schedule Quarterly Budget Statement Summary for 2nd Quarter ended 31 December 2018 (Figures Finalised as at 2019/01/30)</t>
  </si>
  <si>
    <t>Limpopo: Lepelle-Nkumpi(LIM355) - Table C1 Schedule Quarterly Budget Statement Summary for 2nd Quarter ended 31 December 2018 (Figures Finalised as at 2019/01/30)</t>
  </si>
  <si>
    <t>Limpopo: Capricorn(DC35) - Table C1 Schedule Quarterly Budget Statement Summary for 2nd Quarter ended 31 December 2018 (Figures Finalised as at 2019/01/30)</t>
  </si>
  <si>
    <t>Limpopo: Thabazimbi(LIM361) - Table C1 Schedule Quarterly Budget Statement Summary for 2nd Quarter ended 31 December 2018 (Figures Finalised as at 2019/01/30)</t>
  </si>
  <si>
    <t>Limpopo: Lephalale(LIM362) - Table C1 Schedule Quarterly Budget Statement Summary for 2nd Quarter ended 31 December 2018 (Figures Finalised as at 2019/01/30)</t>
  </si>
  <si>
    <t>Limpopo: Bela Bela(LIM366) - Table C1 Schedule Quarterly Budget Statement Summary for 2nd Quarter ended 31 December 2018 (Figures Finalised as at 2019/01/30)</t>
  </si>
  <si>
    <t>Limpopo: Mogalakwena(LIM367) - Table C1 Schedule Quarterly Budget Statement Summary for 2nd Quarter ended 31 December 2018 (Figures Finalised as at 2019/01/30)</t>
  </si>
  <si>
    <t>Limpopo: Modimolle-Mookgopong(LIM368) - Table C1 Schedule Quarterly Budget Statement Summary for 2nd Quarter ended 31 December 2018 (Figures Finalised as at 2019/01/30)</t>
  </si>
  <si>
    <t>Limpopo: Waterberg(DC36) - Table C1 Schedule Quarterly Budget Statement Summary for 2nd Quarter ended 31 December 2018 (Figures Finalised as at 2019/01/30)</t>
  </si>
  <si>
    <t>Limpopo: Ephraim Mogale(LIM471) - Table C1 Schedule Quarterly Budget Statement Summary for 2nd Quarter ended 31 December 2018 (Figures Finalised as at 2019/01/30)</t>
  </si>
  <si>
    <t>Limpopo: Elias Motsoaledi(LIM472) - Table C1 Schedule Quarterly Budget Statement Summary for 2nd Quarter ended 31 December 2018 (Figures Finalised as at 2019/01/30)</t>
  </si>
  <si>
    <t>Limpopo: Makhuduthamaga(LIM473) - Table C1 Schedule Quarterly Budget Statement Summary for 2nd Quarter ended 31 December 2018 (Figures Finalised as at 2019/01/30)</t>
  </si>
  <si>
    <t>Limpopo: Tubatse Fetakgomo(LIM476) - Table C1 Schedule Quarterly Budget Statement Summary for 2nd Quarter ended 31 December 2018 (Figures Finalised as at 2019/01/30)</t>
  </si>
  <si>
    <t>Limpopo: Sekhukhune(DC47)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</si>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</sst>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1318651315</v>
      </c>
      <c r="C5" s="18">
        <v>0</v>
      </c>
      <c r="D5" s="58">
        <v>1654345972</v>
      </c>
      <c r="E5" s="59">
        <v>1654345972</v>
      </c>
      <c r="F5" s="59">
        <v>148214672</v>
      </c>
      <c r="G5" s="59">
        <v>123617944</v>
      </c>
      <c r="H5" s="59">
        <v>126122498</v>
      </c>
      <c r="I5" s="59">
        <v>397955114</v>
      </c>
      <c r="J5" s="59">
        <v>119651685</v>
      </c>
      <c r="K5" s="59">
        <v>130763340</v>
      </c>
      <c r="L5" s="59">
        <v>133835255</v>
      </c>
      <c r="M5" s="59">
        <v>384250280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782205394</v>
      </c>
      <c r="W5" s="59">
        <v>842541585</v>
      </c>
      <c r="X5" s="59">
        <v>-60336191</v>
      </c>
      <c r="Y5" s="60">
        <v>-7.16</v>
      </c>
      <c r="Z5" s="61">
        <v>1654345972</v>
      </c>
    </row>
    <row r="6" spans="1:26" ht="13.5">
      <c r="A6" s="57" t="s">
        <v>32</v>
      </c>
      <c r="B6" s="18">
        <v>3736957097</v>
      </c>
      <c r="C6" s="18">
        <v>0</v>
      </c>
      <c r="D6" s="58">
        <v>4676026509</v>
      </c>
      <c r="E6" s="59">
        <v>4675935773</v>
      </c>
      <c r="F6" s="59">
        <v>325956221</v>
      </c>
      <c r="G6" s="59">
        <v>394779308</v>
      </c>
      <c r="H6" s="59">
        <v>357078092</v>
      </c>
      <c r="I6" s="59">
        <v>1077813621</v>
      </c>
      <c r="J6" s="59">
        <v>295535712</v>
      </c>
      <c r="K6" s="59">
        <v>303116878</v>
      </c>
      <c r="L6" s="59">
        <v>334566714</v>
      </c>
      <c r="M6" s="59">
        <v>933219304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2011032925</v>
      </c>
      <c r="W6" s="59">
        <v>2298805488</v>
      </c>
      <c r="X6" s="59">
        <v>-287772563</v>
      </c>
      <c r="Y6" s="60">
        <v>-12.52</v>
      </c>
      <c r="Z6" s="61">
        <v>4675935773</v>
      </c>
    </row>
    <row r="7" spans="1:26" ht="13.5">
      <c r="A7" s="57" t="s">
        <v>33</v>
      </c>
      <c r="B7" s="18">
        <v>286126147</v>
      </c>
      <c r="C7" s="18">
        <v>0</v>
      </c>
      <c r="D7" s="58">
        <v>314820278</v>
      </c>
      <c r="E7" s="59">
        <v>314820278</v>
      </c>
      <c r="F7" s="59">
        <v>8688504</v>
      </c>
      <c r="G7" s="59">
        <v>15908787</v>
      </c>
      <c r="H7" s="59">
        <v>13865279</v>
      </c>
      <c r="I7" s="59">
        <v>38462570</v>
      </c>
      <c r="J7" s="59">
        <v>11998332</v>
      </c>
      <c r="K7" s="59">
        <v>12795436</v>
      </c>
      <c r="L7" s="59">
        <v>13334273</v>
      </c>
      <c r="M7" s="59">
        <v>38128041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76590611</v>
      </c>
      <c r="W7" s="59">
        <v>155038828</v>
      </c>
      <c r="X7" s="59">
        <v>-78448217</v>
      </c>
      <c r="Y7" s="60">
        <v>-50.6</v>
      </c>
      <c r="Z7" s="61">
        <v>314820278</v>
      </c>
    </row>
    <row r="8" spans="1:26" ht="13.5">
      <c r="A8" s="57" t="s">
        <v>34</v>
      </c>
      <c r="B8" s="18">
        <v>7743338614</v>
      </c>
      <c r="C8" s="18">
        <v>0</v>
      </c>
      <c r="D8" s="58">
        <v>9064849154</v>
      </c>
      <c r="E8" s="59">
        <v>9079849154</v>
      </c>
      <c r="F8" s="59">
        <v>2008094144</v>
      </c>
      <c r="G8" s="59">
        <v>305943236</v>
      </c>
      <c r="H8" s="59">
        <v>107763701</v>
      </c>
      <c r="I8" s="59">
        <v>2421801081</v>
      </c>
      <c r="J8" s="59">
        <v>98083763</v>
      </c>
      <c r="K8" s="59">
        <v>136535444</v>
      </c>
      <c r="L8" s="59">
        <v>1753232119</v>
      </c>
      <c r="M8" s="59">
        <v>1987851326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4409652407</v>
      </c>
      <c r="W8" s="59">
        <v>4994271971</v>
      </c>
      <c r="X8" s="59">
        <v>-584619564</v>
      </c>
      <c r="Y8" s="60">
        <v>-11.71</v>
      </c>
      <c r="Z8" s="61">
        <v>9079849154</v>
      </c>
    </row>
    <row r="9" spans="1:26" ht="13.5">
      <c r="A9" s="57" t="s">
        <v>35</v>
      </c>
      <c r="B9" s="18">
        <v>2010659005</v>
      </c>
      <c r="C9" s="18">
        <v>0</v>
      </c>
      <c r="D9" s="58">
        <v>1961576086</v>
      </c>
      <c r="E9" s="59">
        <v>1962077620</v>
      </c>
      <c r="F9" s="59">
        <v>77542404</v>
      </c>
      <c r="G9" s="59">
        <v>151785704</v>
      </c>
      <c r="H9" s="59">
        <v>123260299</v>
      </c>
      <c r="I9" s="59">
        <v>352588407</v>
      </c>
      <c r="J9" s="59">
        <v>70925101</v>
      </c>
      <c r="K9" s="59">
        <v>137880809</v>
      </c>
      <c r="L9" s="59">
        <v>105967983</v>
      </c>
      <c r="M9" s="59">
        <v>314773893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667362300</v>
      </c>
      <c r="W9" s="59">
        <v>940934856</v>
      </c>
      <c r="X9" s="59">
        <v>-273572556</v>
      </c>
      <c r="Y9" s="60">
        <v>-29.07</v>
      </c>
      <c r="Z9" s="61">
        <v>1962077620</v>
      </c>
    </row>
    <row r="10" spans="1:26" ht="25.5">
      <c r="A10" s="62" t="s">
        <v>102</v>
      </c>
      <c r="B10" s="63">
        <f>SUM(B5:B9)</f>
        <v>15095732178</v>
      </c>
      <c r="C10" s="63">
        <f>SUM(C5:C9)</f>
        <v>0</v>
      </c>
      <c r="D10" s="64">
        <f aca="true" t="shared" si="0" ref="D10:Z10">SUM(D5:D9)</f>
        <v>17671617999</v>
      </c>
      <c r="E10" s="65">
        <f t="shared" si="0"/>
        <v>17687028797</v>
      </c>
      <c r="F10" s="65">
        <f t="shared" si="0"/>
        <v>2568495945</v>
      </c>
      <c r="G10" s="65">
        <f t="shared" si="0"/>
        <v>992034979</v>
      </c>
      <c r="H10" s="65">
        <f t="shared" si="0"/>
        <v>728089869</v>
      </c>
      <c r="I10" s="65">
        <f t="shared" si="0"/>
        <v>4288620793</v>
      </c>
      <c r="J10" s="65">
        <f t="shared" si="0"/>
        <v>596194593</v>
      </c>
      <c r="K10" s="65">
        <f t="shared" si="0"/>
        <v>721091907</v>
      </c>
      <c r="L10" s="65">
        <f t="shared" si="0"/>
        <v>2340936344</v>
      </c>
      <c r="M10" s="65">
        <f t="shared" si="0"/>
        <v>3658222844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7946843637</v>
      </c>
      <c r="W10" s="65">
        <f t="shared" si="0"/>
        <v>9231592728</v>
      </c>
      <c r="X10" s="65">
        <f t="shared" si="0"/>
        <v>-1284749091</v>
      </c>
      <c r="Y10" s="66">
        <f>+IF(W10&lt;&gt;0,(X10/W10)*100,0)</f>
        <v>-13.916873597589237</v>
      </c>
      <c r="Z10" s="67">
        <f t="shared" si="0"/>
        <v>17687028797</v>
      </c>
    </row>
    <row r="11" spans="1:26" ht="13.5">
      <c r="A11" s="57" t="s">
        <v>36</v>
      </c>
      <c r="B11" s="18">
        <v>4901009954</v>
      </c>
      <c r="C11" s="18">
        <v>0</v>
      </c>
      <c r="D11" s="58">
        <v>5875728865</v>
      </c>
      <c r="E11" s="59">
        <v>5876252564</v>
      </c>
      <c r="F11" s="59">
        <v>368823738</v>
      </c>
      <c r="G11" s="59">
        <v>415489017</v>
      </c>
      <c r="H11" s="59">
        <v>363652234</v>
      </c>
      <c r="I11" s="59">
        <v>1147964989</v>
      </c>
      <c r="J11" s="59">
        <v>458485263</v>
      </c>
      <c r="K11" s="59">
        <v>371428371</v>
      </c>
      <c r="L11" s="59">
        <v>395923438</v>
      </c>
      <c r="M11" s="59">
        <v>1225837072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2373802061</v>
      </c>
      <c r="W11" s="59">
        <v>2853452678</v>
      </c>
      <c r="X11" s="59">
        <v>-479650617</v>
      </c>
      <c r="Y11" s="60">
        <v>-16.81</v>
      </c>
      <c r="Z11" s="61">
        <v>5876252564</v>
      </c>
    </row>
    <row r="12" spans="1:26" ht="13.5">
      <c r="A12" s="57" t="s">
        <v>37</v>
      </c>
      <c r="B12" s="18">
        <v>401144844</v>
      </c>
      <c r="C12" s="18">
        <v>0</v>
      </c>
      <c r="D12" s="58">
        <v>517002825</v>
      </c>
      <c r="E12" s="59">
        <v>517002825</v>
      </c>
      <c r="F12" s="59">
        <v>33181780</v>
      </c>
      <c r="G12" s="59">
        <v>36717003</v>
      </c>
      <c r="H12" s="59">
        <v>36583859</v>
      </c>
      <c r="I12" s="59">
        <v>106482642</v>
      </c>
      <c r="J12" s="59">
        <v>37169782</v>
      </c>
      <c r="K12" s="59">
        <v>30233290</v>
      </c>
      <c r="L12" s="59">
        <v>30190890</v>
      </c>
      <c r="M12" s="59">
        <v>97593962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204076604</v>
      </c>
      <c r="W12" s="59">
        <v>251477420</v>
      </c>
      <c r="X12" s="59">
        <v>-47400816</v>
      </c>
      <c r="Y12" s="60">
        <v>-18.85</v>
      </c>
      <c r="Z12" s="61">
        <v>517002825</v>
      </c>
    </row>
    <row r="13" spans="1:26" ht="13.5">
      <c r="A13" s="57" t="s">
        <v>103</v>
      </c>
      <c r="B13" s="18">
        <v>2665855913</v>
      </c>
      <c r="C13" s="18">
        <v>0</v>
      </c>
      <c r="D13" s="58">
        <v>1548743716</v>
      </c>
      <c r="E13" s="59">
        <v>1548793716</v>
      </c>
      <c r="F13" s="59">
        <v>26422781</v>
      </c>
      <c r="G13" s="59">
        <v>165763703</v>
      </c>
      <c r="H13" s="59">
        <v>147996398</v>
      </c>
      <c r="I13" s="59">
        <v>340182882</v>
      </c>
      <c r="J13" s="59">
        <v>53342956</v>
      </c>
      <c r="K13" s="59">
        <v>36544522</v>
      </c>
      <c r="L13" s="59">
        <v>81167816</v>
      </c>
      <c r="M13" s="59">
        <v>171055294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511238176</v>
      </c>
      <c r="W13" s="59">
        <v>635862078</v>
      </c>
      <c r="X13" s="59">
        <v>-124623902</v>
      </c>
      <c r="Y13" s="60">
        <v>-19.6</v>
      </c>
      <c r="Z13" s="61">
        <v>1548793716</v>
      </c>
    </row>
    <row r="14" spans="1:26" ht="13.5">
      <c r="A14" s="57" t="s">
        <v>38</v>
      </c>
      <c r="B14" s="18">
        <v>152124957</v>
      </c>
      <c r="C14" s="18">
        <v>0</v>
      </c>
      <c r="D14" s="58">
        <v>200945361</v>
      </c>
      <c r="E14" s="59">
        <v>200299210</v>
      </c>
      <c r="F14" s="59">
        <v>2858709</v>
      </c>
      <c r="G14" s="59">
        <v>2627510</v>
      </c>
      <c r="H14" s="59">
        <v>2293955</v>
      </c>
      <c r="I14" s="59">
        <v>7780174</v>
      </c>
      <c r="J14" s="59">
        <v>3743762</v>
      </c>
      <c r="K14" s="59">
        <v>2813979</v>
      </c>
      <c r="L14" s="59">
        <v>8867470</v>
      </c>
      <c r="M14" s="59">
        <v>15425211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23205385</v>
      </c>
      <c r="W14" s="59">
        <v>69345234</v>
      </c>
      <c r="X14" s="59">
        <v>-46139849</v>
      </c>
      <c r="Y14" s="60">
        <v>-66.54</v>
      </c>
      <c r="Z14" s="61">
        <v>200299210</v>
      </c>
    </row>
    <row r="15" spans="1:26" ht="13.5">
      <c r="A15" s="57" t="s">
        <v>39</v>
      </c>
      <c r="B15" s="18">
        <v>3077002673</v>
      </c>
      <c r="C15" s="18">
        <v>0</v>
      </c>
      <c r="D15" s="58">
        <v>3563692521</v>
      </c>
      <c r="E15" s="59">
        <v>3556240040</v>
      </c>
      <c r="F15" s="59">
        <v>188827434</v>
      </c>
      <c r="G15" s="59">
        <v>278025588</v>
      </c>
      <c r="H15" s="59">
        <v>203662259</v>
      </c>
      <c r="I15" s="59">
        <v>670515281</v>
      </c>
      <c r="J15" s="59">
        <v>447398029</v>
      </c>
      <c r="K15" s="59">
        <v>210068770</v>
      </c>
      <c r="L15" s="59">
        <v>303277570</v>
      </c>
      <c r="M15" s="59">
        <v>960744369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1631259650</v>
      </c>
      <c r="W15" s="59">
        <v>1722782018</v>
      </c>
      <c r="X15" s="59">
        <v>-91522368</v>
      </c>
      <c r="Y15" s="60">
        <v>-5.31</v>
      </c>
      <c r="Z15" s="61">
        <v>3556240040</v>
      </c>
    </row>
    <row r="16" spans="1:26" ht="13.5">
      <c r="A16" s="68" t="s">
        <v>40</v>
      </c>
      <c r="B16" s="18">
        <v>1421728432</v>
      </c>
      <c r="C16" s="18">
        <v>0</v>
      </c>
      <c r="D16" s="58">
        <v>68701117</v>
      </c>
      <c r="E16" s="59">
        <v>68701117</v>
      </c>
      <c r="F16" s="59">
        <v>705151</v>
      </c>
      <c r="G16" s="59">
        <v>3540540</v>
      </c>
      <c r="H16" s="59">
        <v>5598952</v>
      </c>
      <c r="I16" s="59">
        <v>9844643</v>
      </c>
      <c r="J16" s="59">
        <v>5868691</v>
      </c>
      <c r="K16" s="59">
        <v>5711120</v>
      </c>
      <c r="L16" s="59">
        <v>6673972</v>
      </c>
      <c r="M16" s="59">
        <v>18253783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28098426</v>
      </c>
      <c r="W16" s="59">
        <v>30591009</v>
      </c>
      <c r="X16" s="59">
        <v>-2492583</v>
      </c>
      <c r="Y16" s="60">
        <v>-8.15</v>
      </c>
      <c r="Z16" s="61">
        <v>68701117</v>
      </c>
    </row>
    <row r="17" spans="1:26" ht="13.5">
      <c r="A17" s="57" t="s">
        <v>41</v>
      </c>
      <c r="B17" s="18">
        <v>6312053575</v>
      </c>
      <c r="C17" s="18">
        <v>0</v>
      </c>
      <c r="D17" s="58">
        <v>5522532190</v>
      </c>
      <c r="E17" s="59">
        <v>5478827179</v>
      </c>
      <c r="F17" s="59">
        <v>208680422</v>
      </c>
      <c r="G17" s="59">
        <v>365106159</v>
      </c>
      <c r="H17" s="59">
        <v>398645872</v>
      </c>
      <c r="I17" s="59">
        <v>972432453</v>
      </c>
      <c r="J17" s="59">
        <v>418991050</v>
      </c>
      <c r="K17" s="59">
        <v>349819349</v>
      </c>
      <c r="L17" s="59">
        <v>439833481</v>
      </c>
      <c r="M17" s="59">
        <v>1208643880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2181076333</v>
      </c>
      <c r="W17" s="59">
        <v>2588463643</v>
      </c>
      <c r="X17" s="59">
        <v>-407387310</v>
      </c>
      <c r="Y17" s="60">
        <v>-15.74</v>
      </c>
      <c r="Z17" s="61">
        <v>5478827179</v>
      </c>
    </row>
    <row r="18" spans="1:26" ht="13.5">
      <c r="A18" s="69" t="s">
        <v>42</v>
      </c>
      <c r="B18" s="70">
        <f>SUM(B11:B17)</f>
        <v>18930920348</v>
      </c>
      <c r="C18" s="70">
        <f>SUM(C11:C17)</f>
        <v>0</v>
      </c>
      <c r="D18" s="71">
        <f aca="true" t="shared" si="1" ref="D18:Z18">SUM(D11:D17)</f>
        <v>17297346595</v>
      </c>
      <c r="E18" s="72">
        <f t="shared" si="1"/>
        <v>17246116651</v>
      </c>
      <c r="F18" s="72">
        <f t="shared" si="1"/>
        <v>829500015</v>
      </c>
      <c r="G18" s="72">
        <f t="shared" si="1"/>
        <v>1267269520</v>
      </c>
      <c r="H18" s="72">
        <f t="shared" si="1"/>
        <v>1158433529</v>
      </c>
      <c r="I18" s="72">
        <f t="shared" si="1"/>
        <v>3255203064</v>
      </c>
      <c r="J18" s="72">
        <f t="shared" si="1"/>
        <v>1424999533</v>
      </c>
      <c r="K18" s="72">
        <f t="shared" si="1"/>
        <v>1006619401</v>
      </c>
      <c r="L18" s="72">
        <f t="shared" si="1"/>
        <v>1265934637</v>
      </c>
      <c r="M18" s="72">
        <f t="shared" si="1"/>
        <v>3697553571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6952756635</v>
      </c>
      <c r="W18" s="72">
        <f t="shared" si="1"/>
        <v>8151974080</v>
      </c>
      <c r="X18" s="72">
        <f t="shared" si="1"/>
        <v>-1199217445</v>
      </c>
      <c r="Y18" s="66">
        <f>+IF(W18&lt;&gt;0,(X18/W18)*100,0)</f>
        <v>-14.710761261399888</v>
      </c>
      <c r="Z18" s="73">
        <f t="shared" si="1"/>
        <v>17246116651</v>
      </c>
    </row>
    <row r="19" spans="1:26" ht="13.5">
      <c r="A19" s="69" t="s">
        <v>43</v>
      </c>
      <c r="B19" s="74">
        <f>+B10-B18</f>
        <v>-3835188170</v>
      </c>
      <c r="C19" s="74">
        <f>+C10-C18</f>
        <v>0</v>
      </c>
      <c r="D19" s="75">
        <f aca="true" t="shared" si="2" ref="D19:Z19">+D10-D18</f>
        <v>374271404</v>
      </c>
      <c r="E19" s="76">
        <f t="shared" si="2"/>
        <v>440912146</v>
      </c>
      <c r="F19" s="76">
        <f t="shared" si="2"/>
        <v>1738995930</v>
      </c>
      <c r="G19" s="76">
        <f t="shared" si="2"/>
        <v>-275234541</v>
      </c>
      <c r="H19" s="76">
        <f t="shared" si="2"/>
        <v>-430343660</v>
      </c>
      <c r="I19" s="76">
        <f t="shared" si="2"/>
        <v>1033417729</v>
      </c>
      <c r="J19" s="76">
        <f t="shared" si="2"/>
        <v>-828804940</v>
      </c>
      <c r="K19" s="76">
        <f t="shared" si="2"/>
        <v>-285527494</v>
      </c>
      <c r="L19" s="76">
        <f t="shared" si="2"/>
        <v>1075001707</v>
      </c>
      <c r="M19" s="76">
        <f t="shared" si="2"/>
        <v>-39330727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994087002</v>
      </c>
      <c r="W19" s="76">
        <f>IF(E10=E18,0,W10-W18)</f>
        <v>1079618648</v>
      </c>
      <c r="X19" s="76">
        <f t="shared" si="2"/>
        <v>-85531646</v>
      </c>
      <c r="Y19" s="77">
        <f>+IF(W19&lt;&gt;0,(X19/W19)*100,0)</f>
        <v>-7.922394278613831</v>
      </c>
      <c r="Z19" s="78">
        <f t="shared" si="2"/>
        <v>440912146</v>
      </c>
    </row>
    <row r="20" spans="1:26" ht="13.5">
      <c r="A20" s="57" t="s">
        <v>44</v>
      </c>
      <c r="B20" s="18">
        <v>3361839235</v>
      </c>
      <c r="C20" s="18">
        <v>0</v>
      </c>
      <c r="D20" s="58">
        <v>4417735666</v>
      </c>
      <c r="E20" s="59">
        <v>4402735666</v>
      </c>
      <c r="F20" s="59">
        <v>304974650</v>
      </c>
      <c r="G20" s="59">
        <v>235148950</v>
      </c>
      <c r="H20" s="59">
        <v>495468384</v>
      </c>
      <c r="I20" s="59">
        <v>1035591984</v>
      </c>
      <c r="J20" s="59">
        <v>267136260</v>
      </c>
      <c r="K20" s="59">
        <v>259333847</v>
      </c>
      <c r="L20" s="59">
        <v>479644701</v>
      </c>
      <c r="M20" s="59">
        <v>1006114808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2041706792</v>
      </c>
      <c r="W20" s="59">
        <v>2701295885</v>
      </c>
      <c r="X20" s="59">
        <v>-659589093</v>
      </c>
      <c r="Y20" s="60">
        <v>-24.42</v>
      </c>
      <c r="Z20" s="61">
        <v>4402735666</v>
      </c>
    </row>
    <row r="21" spans="1:26" ht="13.5">
      <c r="A21" s="57" t="s">
        <v>104</v>
      </c>
      <c r="B21" s="79">
        <v>1516000</v>
      </c>
      <c r="C21" s="79">
        <v>0</v>
      </c>
      <c r="D21" s="80">
        <v>28334977</v>
      </c>
      <c r="E21" s="81">
        <v>28334977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17318486</v>
      </c>
      <c r="X21" s="81">
        <v>-17318486</v>
      </c>
      <c r="Y21" s="82">
        <v>-100</v>
      </c>
      <c r="Z21" s="83">
        <v>28334977</v>
      </c>
    </row>
    <row r="22" spans="1:26" ht="25.5">
      <c r="A22" s="84" t="s">
        <v>105</v>
      </c>
      <c r="B22" s="85">
        <f>SUM(B19:B21)</f>
        <v>-471832935</v>
      </c>
      <c r="C22" s="85">
        <f>SUM(C19:C21)</f>
        <v>0</v>
      </c>
      <c r="D22" s="86">
        <f aca="true" t="shared" si="3" ref="D22:Z22">SUM(D19:D21)</f>
        <v>4820342047</v>
      </c>
      <c r="E22" s="87">
        <f t="shared" si="3"/>
        <v>4871982789</v>
      </c>
      <c r="F22" s="87">
        <f t="shared" si="3"/>
        <v>2043970580</v>
      </c>
      <c r="G22" s="87">
        <f t="shared" si="3"/>
        <v>-40085591</v>
      </c>
      <c r="H22" s="87">
        <f t="shared" si="3"/>
        <v>65124724</v>
      </c>
      <c r="I22" s="87">
        <f t="shared" si="3"/>
        <v>2069009713</v>
      </c>
      <c r="J22" s="87">
        <f t="shared" si="3"/>
        <v>-561668680</v>
      </c>
      <c r="K22" s="87">
        <f t="shared" si="3"/>
        <v>-26193647</v>
      </c>
      <c r="L22" s="87">
        <f t="shared" si="3"/>
        <v>1554646408</v>
      </c>
      <c r="M22" s="87">
        <f t="shared" si="3"/>
        <v>966784081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3035793794</v>
      </c>
      <c r="W22" s="87">
        <f t="shared" si="3"/>
        <v>3798233019</v>
      </c>
      <c r="X22" s="87">
        <f t="shared" si="3"/>
        <v>-762439225</v>
      </c>
      <c r="Y22" s="88">
        <f>+IF(W22&lt;&gt;0,(X22/W22)*100,0)</f>
        <v>-20.073524219973613</v>
      </c>
      <c r="Z22" s="89">
        <f t="shared" si="3"/>
        <v>4871982789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-471832935</v>
      </c>
      <c r="C24" s="74">
        <f>SUM(C22:C23)</f>
        <v>0</v>
      </c>
      <c r="D24" s="75">
        <f aca="true" t="shared" si="4" ref="D24:Z24">SUM(D22:D23)</f>
        <v>4820342047</v>
      </c>
      <c r="E24" s="76">
        <f t="shared" si="4"/>
        <v>4871982789</v>
      </c>
      <c r="F24" s="76">
        <f t="shared" si="4"/>
        <v>2043970580</v>
      </c>
      <c r="G24" s="76">
        <f t="shared" si="4"/>
        <v>-40085591</v>
      </c>
      <c r="H24" s="76">
        <f t="shared" si="4"/>
        <v>65124724</v>
      </c>
      <c r="I24" s="76">
        <f t="shared" si="4"/>
        <v>2069009713</v>
      </c>
      <c r="J24" s="76">
        <f t="shared" si="4"/>
        <v>-561668680</v>
      </c>
      <c r="K24" s="76">
        <f t="shared" si="4"/>
        <v>-26193647</v>
      </c>
      <c r="L24" s="76">
        <f t="shared" si="4"/>
        <v>1554646408</v>
      </c>
      <c r="M24" s="76">
        <f t="shared" si="4"/>
        <v>966784081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3035793794</v>
      </c>
      <c r="W24" s="76">
        <f t="shared" si="4"/>
        <v>3798233019</v>
      </c>
      <c r="X24" s="76">
        <f t="shared" si="4"/>
        <v>-762439225</v>
      </c>
      <c r="Y24" s="77">
        <f>+IF(W24&lt;&gt;0,(X24/W24)*100,0)</f>
        <v>-20.073524219973613</v>
      </c>
      <c r="Z24" s="78">
        <f t="shared" si="4"/>
        <v>4871982789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5890749364</v>
      </c>
      <c r="C27" s="21">
        <v>0</v>
      </c>
      <c r="D27" s="98">
        <v>6605560884</v>
      </c>
      <c r="E27" s="99">
        <v>6588137984</v>
      </c>
      <c r="F27" s="99">
        <v>151452243</v>
      </c>
      <c r="G27" s="99">
        <v>376798852</v>
      </c>
      <c r="H27" s="99">
        <v>319734563</v>
      </c>
      <c r="I27" s="99">
        <v>847985658</v>
      </c>
      <c r="J27" s="99">
        <v>444929200</v>
      </c>
      <c r="K27" s="99">
        <v>424724055</v>
      </c>
      <c r="L27" s="99">
        <v>430312647</v>
      </c>
      <c r="M27" s="99">
        <v>1299965902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2147951560</v>
      </c>
      <c r="W27" s="99">
        <v>3294068997</v>
      </c>
      <c r="X27" s="99">
        <v>-1146117437</v>
      </c>
      <c r="Y27" s="100">
        <v>-34.79</v>
      </c>
      <c r="Z27" s="101">
        <v>6588137984</v>
      </c>
    </row>
    <row r="28" spans="1:26" ht="13.5">
      <c r="A28" s="102" t="s">
        <v>44</v>
      </c>
      <c r="B28" s="18">
        <v>4491638867</v>
      </c>
      <c r="C28" s="18">
        <v>0</v>
      </c>
      <c r="D28" s="58">
        <v>4406125358</v>
      </c>
      <c r="E28" s="59">
        <v>4391125358</v>
      </c>
      <c r="F28" s="59">
        <v>145677951</v>
      </c>
      <c r="G28" s="59">
        <v>347356103</v>
      </c>
      <c r="H28" s="59">
        <v>262672968</v>
      </c>
      <c r="I28" s="59">
        <v>755707022</v>
      </c>
      <c r="J28" s="59">
        <v>370386564</v>
      </c>
      <c r="K28" s="59">
        <v>387226956</v>
      </c>
      <c r="L28" s="59">
        <v>399973235</v>
      </c>
      <c r="M28" s="59">
        <v>1157586755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1913293777</v>
      </c>
      <c r="W28" s="59">
        <v>2195562681</v>
      </c>
      <c r="X28" s="59">
        <v>-282268904</v>
      </c>
      <c r="Y28" s="60">
        <v>-12.86</v>
      </c>
      <c r="Z28" s="61">
        <v>4391125358</v>
      </c>
    </row>
    <row r="29" spans="1:26" ht="13.5">
      <c r="A29" s="57" t="s">
        <v>107</v>
      </c>
      <c r="B29" s="18">
        <v>3819390</v>
      </c>
      <c r="C29" s="18">
        <v>0</v>
      </c>
      <c r="D29" s="58">
        <v>14400000</v>
      </c>
      <c r="E29" s="59">
        <v>14400000</v>
      </c>
      <c r="F29" s="59">
        <v>0</v>
      </c>
      <c r="G29" s="59">
        <v>1091134</v>
      </c>
      <c r="H29" s="59">
        <v>136687</v>
      </c>
      <c r="I29" s="59">
        <v>1227821</v>
      </c>
      <c r="J29" s="59">
        <v>4150611</v>
      </c>
      <c r="K29" s="59">
        <v>0</v>
      </c>
      <c r="L29" s="59">
        <v>176500</v>
      </c>
      <c r="M29" s="59">
        <v>4327111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5554932</v>
      </c>
      <c r="W29" s="59">
        <v>7200000</v>
      </c>
      <c r="X29" s="59">
        <v>-1645068</v>
      </c>
      <c r="Y29" s="60">
        <v>-22.85</v>
      </c>
      <c r="Z29" s="61">
        <v>14400000</v>
      </c>
    </row>
    <row r="30" spans="1:26" ht="13.5">
      <c r="A30" s="57" t="s">
        <v>48</v>
      </c>
      <c r="B30" s="18">
        <v>139015972</v>
      </c>
      <c r="C30" s="18">
        <v>0</v>
      </c>
      <c r="D30" s="58">
        <v>920000001</v>
      </c>
      <c r="E30" s="59">
        <v>920000001</v>
      </c>
      <c r="F30" s="59">
        <v>0</v>
      </c>
      <c r="G30" s="59">
        <v>5820143</v>
      </c>
      <c r="H30" s="59">
        <v>10138350</v>
      </c>
      <c r="I30" s="59">
        <v>15958493</v>
      </c>
      <c r="J30" s="59">
        <v>324437</v>
      </c>
      <c r="K30" s="59">
        <v>992694</v>
      </c>
      <c r="L30" s="59">
        <v>-14942774</v>
      </c>
      <c r="M30" s="59">
        <v>-13625643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2332850</v>
      </c>
      <c r="W30" s="59">
        <v>460000001</v>
      </c>
      <c r="X30" s="59">
        <v>-457667151</v>
      </c>
      <c r="Y30" s="60">
        <v>-99.49</v>
      </c>
      <c r="Z30" s="61">
        <v>920000001</v>
      </c>
    </row>
    <row r="31" spans="1:26" ht="13.5">
      <c r="A31" s="57" t="s">
        <v>49</v>
      </c>
      <c r="B31" s="18">
        <v>1256275136</v>
      </c>
      <c r="C31" s="18">
        <v>0</v>
      </c>
      <c r="D31" s="58">
        <v>1265035524</v>
      </c>
      <c r="E31" s="59">
        <v>1262612624</v>
      </c>
      <c r="F31" s="59">
        <v>5774292</v>
      </c>
      <c r="G31" s="59">
        <v>22531471</v>
      </c>
      <c r="H31" s="59">
        <v>46786558</v>
      </c>
      <c r="I31" s="59">
        <v>75092321</v>
      </c>
      <c r="J31" s="59">
        <v>70067588</v>
      </c>
      <c r="K31" s="59">
        <v>36504402</v>
      </c>
      <c r="L31" s="59">
        <v>45105683</v>
      </c>
      <c r="M31" s="59">
        <v>151677673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226769994</v>
      </c>
      <c r="W31" s="59">
        <v>631306314</v>
      </c>
      <c r="X31" s="59">
        <v>-404536320</v>
      </c>
      <c r="Y31" s="60">
        <v>-64.08</v>
      </c>
      <c r="Z31" s="61">
        <v>1262612624</v>
      </c>
    </row>
    <row r="32" spans="1:26" ht="13.5">
      <c r="A32" s="69" t="s">
        <v>50</v>
      </c>
      <c r="B32" s="21">
        <f>SUM(B28:B31)</f>
        <v>5890749365</v>
      </c>
      <c r="C32" s="21">
        <f>SUM(C28:C31)</f>
        <v>0</v>
      </c>
      <c r="D32" s="98">
        <f aca="true" t="shared" si="5" ref="D32:Z32">SUM(D28:D31)</f>
        <v>6605560883</v>
      </c>
      <c r="E32" s="99">
        <f t="shared" si="5"/>
        <v>6588137983</v>
      </c>
      <c r="F32" s="99">
        <f t="shared" si="5"/>
        <v>151452243</v>
      </c>
      <c r="G32" s="99">
        <f t="shared" si="5"/>
        <v>376798851</v>
      </c>
      <c r="H32" s="99">
        <f t="shared" si="5"/>
        <v>319734563</v>
      </c>
      <c r="I32" s="99">
        <f t="shared" si="5"/>
        <v>847985657</v>
      </c>
      <c r="J32" s="99">
        <f t="shared" si="5"/>
        <v>444929200</v>
      </c>
      <c r="K32" s="99">
        <f t="shared" si="5"/>
        <v>424724052</v>
      </c>
      <c r="L32" s="99">
        <f t="shared" si="5"/>
        <v>430312644</v>
      </c>
      <c r="M32" s="99">
        <f t="shared" si="5"/>
        <v>1299965896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2147951553</v>
      </c>
      <c r="W32" s="99">
        <f t="shared" si="5"/>
        <v>3294068996</v>
      </c>
      <c r="X32" s="99">
        <f t="shared" si="5"/>
        <v>-1146117443</v>
      </c>
      <c r="Y32" s="100">
        <f>+IF(W32&lt;&gt;0,(X32/W32)*100,0)</f>
        <v>-34.79336481390447</v>
      </c>
      <c r="Z32" s="101">
        <f t="shared" si="5"/>
        <v>6588137983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8110063319</v>
      </c>
      <c r="C35" s="18">
        <v>0</v>
      </c>
      <c r="D35" s="58">
        <v>8459802969</v>
      </c>
      <c r="E35" s="59">
        <v>8255684510</v>
      </c>
      <c r="F35" s="59">
        <v>10182918693</v>
      </c>
      <c r="G35" s="59">
        <v>11245377775</v>
      </c>
      <c r="H35" s="59">
        <v>10310900816</v>
      </c>
      <c r="I35" s="59">
        <v>10310900816</v>
      </c>
      <c r="J35" s="59">
        <v>9362769377</v>
      </c>
      <c r="K35" s="59">
        <v>8477259754</v>
      </c>
      <c r="L35" s="59">
        <v>9276222080</v>
      </c>
      <c r="M35" s="59">
        <v>10096387417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10096387417</v>
      </c>
      <c r="W35" s="59">
        <v>4127842260</v>
      </c>
      <c r="X35" s="59">
        <v>5968545157</v>
      </c>
      <c r="Y35" s="60">
        <v>144.59</v>
      </c>
      <c r="Z35" s="61">
        <v>8255684510</v>
      </c>
    </row>
    <row r="36" spans="1:26" ht="13.5">
      <c r="A36" s="57" t="s">
        <v>53</v>
      </c>
      <c r="B36" s="18">
        <v>53847839894</v>
      </c>
      <c r="C36" s="18">
        <v>0</v>
      </c>
      <c r="D36" s="58">
        <v>63664581885</v>
      </c>
      <c r="E36" s="59">
        <v>63664581885</v>
      </c>
      <c r="F36" s="59">
        <v>38177573305</v>
      </c>
      <c r="G36" s="59">
        <v>53436807186</v>
      </c>
      <c r="H36" s="59">
        <v>52433573955</v>
      </c>
      <c r="I36" s="59">
        <v>52433573955</v>
      </c>
      <c r="J36" s="59">
        <v>53500978956</v>
      </c>
      <c r="K36" s="59">
        <v>48994160237</v>
      </c>
      <c r="L36" s="59">
        <v>43459175650</v>
      </c>
      <c r="M36" s="59">
        <v>51844910142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51844910142</v>
      </c>
      <c r="W36" s="59">
        <v>31832290950</v>
      </c>
      <c r="X36" s="59">
        <v>20012619192</v>
      </c>
      <c r="Y36" s="60">
        <v>62.87</v>
      </c>
      <c r="Z36" s="61">
        <v>63664581885</v>
      </c>
    </row>
    <row r="37" spans="1:26" ht="13.5">
      <c r="A37" s="57" t="s">
        <v>54</v>
      </c>
      <c r="B37" s="18">
        <v>8031470106</v>
      </c>
      <c r="C37" s="18">
        <v>0</v>
      </c>
      <c r="D37" s="58">
        <v>5093300610</v>
      </c>
      <c r="E37" s="59">
        <v>5093300151</v>
      </c>
      <c r="F37" s="59">
        <v>2383409761</v>
      </c>
      <c r="G37" s="59">
        <v>5648788678</v>
      </c>
      <c r="H37" s="59">
        <v>5066309791</v>
      </c>
      <c r="I37" s="59">
        <v>5066309791</v>
      </c>
      <c r="J37" s="59">
        <v>5369270684</v>
      </c>
      <c r="K37" s="59">
        <v>4913216651</v>
      </c>
      <c r="L37" s="59">
        <v>3814748632</v>
      </c>
      <c r="M37" s="59">
        <v>5284985608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5284985608</v>
      </c>
      <c r="W37" s="59">
        <v>2546650079</v>
      </c>
      <c r="X37" s="59">
        <v>2738335529</v>
      </c>
      <c r="Y37" s="60">
        <v>107.53</v>
      </c>
      <c r="Z37" s="61">
        <v>5093300151</v>
      </c>
    </row>
    <row r="38" spans="1:26" ht="13.5">
      <c r="A38" s="57" t="s">
        <v>55</v>
      </c>
      <c r="B38" s="18">
        <v>2420861446</v>
      </c>
      <c r="C38" s="18">
        <v>0</v>
      </c>
      <c r="D38" s="58">
        <v>2594842311</v>
      </c>
      <c r="E38" s="59">
        <v>2632909320</v>
      </c>
      <c r="F38" s="59">
        <v>1587170514</v>
      </c>
      <c r="G38" s="59">
        <v>1959516889</v>
      </c>
      <c r="H38" s="59">
        <v>1794973600</v>
      </c>
      <c r="I38" s="59">
        <v>1794973600</v>
      </c>
      <c r="J38" s="59">
        <v>1948572139</v>
      </c>
      <c r="K38" s="59">
        <v>1921396345</v>
      </c>
      <c r="L38" s="59">
        <v>1829492811</v>
      </c>
      <c r="M38" s="59">
        <v>1982413584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1982413584</v>
      </c>
      <c r="W38" s="59">
        <v>1316454662</v>
      </c>
      <c r="X38" s="59">
        <v>665958922</v>
      </c>
      <c r="Y38" s="60">
        <v>50.59</v>
      </c>
      <c r="Z38" s="61">
        <v>2632909320</v>
      </c>
    </row>
    <row r="39" spans="1:26" ht="13.5">
      <c r="A39" s="57" t="s">
        <v>56</v>
      </c>
      <c r="B39" s="18">
        <v>51505571662</v>
      </c>
      <c r="C39" s="18">
        <v>0</v>
      </c>
      <c r="D39" s="58">
        <v>64436241937</v>
      </c>
      <c r="E39" s="59">
        <v>64194056928</v>
      </c>
      <c r="F39" s="59">
        <v>44389911724</v>
      </c>
      <c r="G39" s="59">
        <v>57073879391</v>
      </c>
      <c r="H39" s="59">
        <v>55883191377</v>
      </c>
      <c r="I39" s="59">
        <v>55883191377</v>
      </c>
      <c r="J39" s="59">
        <v>55545905514</v>
      </c>
      <c r="K39" s="59">
        <v>50636806995</v>
      </c>
      <c r="L39" s="59">
        <v>47090950062</v>
      </c>
      <c r="M39" s="59">
        <v>54673692142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54673692142</v>
      </c>
      <c r="W39" s="59">
        <v>32097028471</v>
      </c>
      <c r="X39" s="59">
        <v>22576663671</v>
      </c>
      <c r="Y39" s="60">
        <v>70.34</v>
      </c>
      <c r="Z39" s="61">
        <v>64194056928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3682218191</v>
      </c>
      <c r="C42" s="18">
        <v>0</v>
      </c>
      <c r="D42" s="58">
        <v>5933926979</v>
      </c>
      <c r="E42" s="59">
        <v>5959807578</v>
      </c>
      <c r="F42" s="59">
        <v>3653863408</v>
      </c>
      <c r="G42" s="59">
        <v>-259082531</v>
      </c>
      <c r="H42" s="59">
        <v>-645797007</v>
      </c>
      <c r="I42" s="59">
        <v>2748983870</v>
      </c>
      <c r="J42" s="59">
        <v>-510556893</v>
      </c>
      <c r="K42" s="59">
        <v>-227514727</v>
      </c>
      <c r="L42" s="59">
        <v>2225749153</v>
      </c>
      <c r="M42" s="59">
        <v>1487677533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4236661403</v>
      </c>
      <c r="W42" s="59">
        <v>4443367589</v>
      </c>
      <c r="X42" s="59">
        <v>-206706186</v>
      </c>
      <c r="Y42" s="60">
        <v>-4.65</v>
      </c>
      <c r="Z42" s="61">
        <v>5959807578</v>
      </c>
    </row>
    <row r="43" spans="1:26" ht="13.5">
      <c r="A43" s="57" t="s">
        <v>59</v>
      </c>
      <c r="B43" s="18">
        <v>-3514745779</v>
      </c>
      <c r="C43" s="18">
        <v>0</v>
      </c>
      <c r="D43" s="58">
        <v>-6674267209</v>
      </c>
      <c r="E43" s="59">
        <v>-6674267217</v>
      </c>
      <c r="F43" s="59">
        <v>-40429835</v>
      </c>
      <c r="G43" s="59">
        <v>-363275514</v>
      </c>
      <c r="H43" s="59">
        <v>-416708365</v>
      </c>
      <c r="I43" s="59">
        <v>-820413714</v>
      </c>
      <c r="J43" s="59">
        <v>-505762241</v>
      </c>
      <c r="K43" s="59">
        <v>-445812912</v>
      </c>
      <c r="L43" s="59">
        <v>-463796940</v>
      </c>
      <c r="M43" s="59">
        <v>-1415372093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-2235785807</v>
      </c>
      <c r="W43" s="59">
        <v>-2986798299</v>
      </c>
      <c r="X43" s="59">
        <v>751012492</v>
      </c>
      <c r="Y43" s="60">
        <v>-25.14</v>
      </c>
      <c r="Z43" s="61">
        <v>-6674267217</v>
      </c>
    </row>
    <row r="44" spans="1:26" ht="13.5">
      <c r="A44" s="57" t="s">
        <v>60</v>
      </c>
      <c r="B44" s="18">
        <v>100039528</v>
      </c>
      <c r="C44" s="18">
        <v>0</v>
      </c>
      <c r="D44" s="58">
        <v>793212248</v>
      </c>
      <c r="E44" s="59">
        <v>793212248</v>
      </c>
      <c r="F44" s="59">
        <v>-16033270</v>
      </c>
      <c r="G44" s="59">
        <v>-2027684</v>
      </c>
      <c r="H44" s="59">
        <v>-394586</v>
      </c>
      <c r="I44" s="59">
        <v>-18455540</v>
      </c>
      <c r="J44" s="59">
        <v>36665938</v>
      </c>
      <c r="K44" s="59">
        <v>-1154913</v>
      </c>
      <c r="L44" s="59">
        <v>-28644681</v>
      </c>
      <c r="M44" s="59">
        <v>6866344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-11589196</v>
      </c>
      <c r="W44" s="59">
        <v>851316140</v>
      </c>
      <c r="X44" s="59">
        <v>-862905336</v>
      </c>
      <c r="Y44" s="60">
        <v>-101.36</v>
      </c>
      <c r="Z44" s="61">
        <v>793212248</v>
      </c>
    </row>
    <row r="45" spans="1:26" ht="13.5">
      <c r="A45" s="69" t="s">
        <v>61</v>
      </c>
      <c r="B45" s="21">
        <v>2746722588</v>
      </c>
      <c r="C45" s="21">
        <v>0</v>
      </c>
      <c r="D45" s="98">
        <v>2593884783</v>
      </c>
      <c r="E45" s="99">
        <v>2389765574</v>
      </c>
      <c r="F45" s="99">
        <v>6347958879</v>
      </c>
      <c r="G45" s="99">
        <v>5723573150</v>
      </c>
      <c r="H45" s="99">
        <v>4660673192</v>
      </c>
      <c r="I45" s="99">
        <v>4660673192</v>
      </c>
      <c r="J45" s="99">
        <v>3496437699</v>
      </c>
      <c r="K45" s="99">
        <v>2821955147</v>
      </c>
      <c r="L45" s="99">
        <v>4631730968</v>
      </c>
      <c r="M45" s="99">
        <v>4555262679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4555262679</v>
      </c>
      <c r="W45" s="99">
        <v>4618898395</v>
      </c>
      <c r="X45" s="99">
        <v>-63635716</v>
      </c>
      <c r="Y45" s="100">
        <v>-1.38</v>
      </c>
      <c r="Z45" s="101">
        <v>2389765574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346416517</v>
      </c>
      <c r="C49" s="51">
        <v>0</v>
      </c>
      <c r="D49" s="128">
        <v>286297540</v>
      </c>
      <c r="E49" s="53">
        <v>209695788</v>
      </c>
      <c r="F49" s="53">
        <v>0</v>
      </c>
      <c r="G49" s="53">
        <v>0</v>
      </c>
      <c r="H49" s="53">
        <v>0</v>
      </c>
      <c r="I49" s="53">
        <v>254201946</v>
      </c>
      <c r="J49" s="53">
        <v>0</v>
      </c>
      <c r="K49" s="53">
        <v>0</v>
      </c>
      <c r="L49" s="53">
        <v>0</v>
      </c>
      <c r="M49" s="53">
        <v>1095832476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949167998</v>
      </c>
      <c r="W49" s="53">
        <v>528734837</v>
      </c>
      <c r="X49" s="53">
        <v>3432541522</v>
      </c>
      <c r="Y49" s="53">
        <v>7102888624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331209024</v>
      </c>
      <c r="C51" s="51">
        <v>0</v>
      </c>
      <c r="D51" s="128">
        <v>111117287</v>
      </c>
      <c r="E51" s="53">
        <v>113836791</v>
      </c>
      <c r="F51" s="53">
        <v>0</v>
      </c>
      <c r="G51" s="53">
        <v>0</v>
      </c>
      <c r="H51" s="53">
        <v>0</v>
      </c>
      <c r="I51" s="53">
        <v>316452958</v>
      </c>
      <c r="J51" s="53">
        <v>0</v>
      </c>
      <c r="K51" s="53">
        <v>0</v>
      </c>
      <c r="L51" s="53">
        <v>0</v>
      </c>
      <c r="M51" s="53">
        <v>188777948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264511721</v>
      </c>
      <c r="W51" s="53">
        <v>131186859</v>
      </c>
      <c r="X51" s="53">
        <v>287724132</v>
      </c>
      <c r="Y51" s="53">
        <v>1744816720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81.99838855608607</v>
      </c>
      <c r="C58" s="5">
        <f>IF(C67=0,0,+(C76/C67)*100)</f>
        <v>0</v>
      </c>
      <c r="D58" s="6">
        <f aca="true" t="shared" si="6" ref="D58:Z58">IF(D67=0,0,+(D76/D67)*100)</f>
        <v>84.75078903461795</v>
      </c>
      <c r="E58" s="7">
        <f t="shared" si="6"/>
        <v>84.91091794626648</v>
      </c>
      <c r="F58" s="7">
        <f t="shared" si="6"/>
        <v>82.5934752182388</v>
      </c>
      <c r="G58" s="7">
        <f t="shared" si="6"/>
        <v>75.40969433297998</v>
      </c>
      <c r="H58" s="7">
        <f t="shared" si="6"/>
        <v>73.75792822924339</v>
      </c>
      <c r="I58" s="7">
        <f t="shared" si="6"/>
        <v>77.16615830263619</v>
      </c>
      <c r="J58" s="7">
        <f t="shared" si="6"/>
        <v>101.69484233151684</v>
      </c>
      <c r="K58" s="7">
        <f t="shared" si="6"/>
        <v>92.82258714236889</v>
      </c>
      <c r="L58" s="7">
        <f t="shared" si="6"/>
        <v>92.5862659702937</v>
      </c>
      <c r="M58" s="7">
        <f t="shared" si="6"/>
        <v>95.53194849669289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85.85081729732525</v>
      </c>
      <c r="W58" s="7">
        <f t="shared" si="6"/>
        <v>85.49402810225375</v>
      </c>
      <c r="X58" s="7">
        <f t="shared" si="6"/>
        <v>0</v>
      </c>
      <c r="Y58" s="7">
        <f t="shared" si="6"/>
        <v>0</v>
      </c>
      <c r="Z58" s="8">
        <f t="shared" si="6"/>
        <v>84.91091794626648</v>
      </c>
    </row>
    <row r="59" spans="1:26" ht="13.5">
      <c r="A59" s="36" t="s">
        <v>31</v>
      </c>
      <c r="B59" s="9">
        <f aca="true" t="shared" si="7" ref="B59:Z66">IF(B68=0,0,+(B77/B68)*100)</f>
        <v>85.67591194583727</v>
      </c>
      <c r="C59" s="9">
        <f t="shared" si="7"/>
        <v>0</v>
      </c>
      <c r="D59" s="2">
        <f t="shared" si="7"/>
        <v>81.12204579417927</v>
      </c>
      <c r="E59" s="10">
        <f t="shared" si="7"/>
        <v>81.75313129660763</v>
      </c>
      <c r="F59" s="10">
        <f t="shared" si="7"/>
        <v>59.74201730851585</v>
      </c>
      <c r="G59" s="10">
        <f t="shared" si="7"/>
        <v>72.52061318864841</v>
      </c>
      <c r="H59" s="10">
        <f t="shared" si="7"/>
        <v>65.70459855623855</v>
      </c>
      <c r="I59" s="10">
        <f t="shared" si="7"/>
        <v>65.60116903033442</v>
      </c>
      <c r="J59" s="10">
        <f t="shared" si="7"/>
        <v>86.99395741933019</v>
      </c>
      <c r="K59" s="10">
        <f t="shared" si="7"/>
        <v>83.23016635565911</v>
      </c>
      <c r="L59" s="10">
        <f t="shared" si="7"/>
        <v>70.37096566372729</v>
      </c>
      <c r="M59" s="10">
        <f t="shared" si="7"/>
        <v>79.91879903537654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72.57736812429278</v>
      </c>
      <c r="W59" s="10">
        <f t="shared" si="7"/>
        <v>81.64407564523951</v>
      </c>
      <c r="X59" s="10">
        <f t="shared" si="7"/>
        <v>0</v>
      </c>
      <c r="Y59" s="10">
        <f t="shared" si="7"/>
        <v>0</v>
      </c>
      <c r="Z59" s="11">
        <f t="shared" si="7"/>
        <v>81.75313129660763</v>
      </c>
    </row>
    <row r="60" spans="1:26" ht="13.5">
      <c r="A60" s="37" t="s">
        <v>32</v>
      </c>
      <c r="B60" s="12">
        <f t="shared" si="7"/>
        <v>84.82758058808938</v>
      </c>
      <c r="C60" s="12">
        <f t="shared" si="7"/>
        <v>0</v>
      </c>
      <c r="D60" s="3">
        <f t="shared" si="7"/>
        <v>88.59482053890126</v>
      </c>
      <c r="E60" s="13">
        <f t="shared" si="7"/>
        <v>88.59653971128229</v>
      </c>
      <c r="F60" s="13">
        <f t="shared" si="7"/>
        <v>95.53162754331969</v>
      </c>
      <c r="G60" s="13">
        <f t="shared" si="7"/>
        <v>79.10941902760517</v>
      </c>
      <c r="H60" s="13">
        <f t="shared" si="7"/>
        <v>80.85809756147123</v>
      </c>
      <c r="I60" s="13">
        <f t="shared" si="7"/>
        <v>84.65521628437465</v>
      </c>
      <c r="J60" s="13">
        <f t="shared" si="7"/>
        <v>113.86837033082486</v>
      </c>
      <c r="K60" s="13">
        <f t="shared" si="7"/>
        <v>100.0868463682184</v>
      </c>
      <c r="L60" s="13">
        <f t="shared" si="7"/>
        <v>106.93721432192444</v>
      </c>
      <c r="M60" s="13">
        <f t="shared" si="7"/>
        <v>106.9071484830751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94.98121961379623</v>
      </c>
      <c r="W60" s="13">
        <f t="shared" si="7"/>
        <v>90.73472461624817</v>
      </c>
      <c r="X60" s="13">
        <f t="shared" si="7"/>
        <v>0</v>
      </c>
      <c r="Y60" s="13">
        <f t="shared" si="7"/>
        <v>0</v>
      </c>
      <c r="Z60" s="14">
        <f t="shared" si="7"/>
        <v>88.59653971128229</v>
      </c>
    </row>
    <row r="61" spans="1:26" ht="13.5">
      <c r="A61" s="38" t="s">
        <v>110</v>
      </c>
      <c r="B61" s="12">
        <f t="shared" si="7"/>
        <v>73.55404154325569</v>
      </c>
      <c r="C61" s="12">
        <f t="shared" si="7"/>
        <v>0</v>
      </c>
      <c r="D61" s="3">
        <f t="shared" si="7"/>
        <v>93.61623463170073</v>
      </c>
      <c r="E61" s="13">
        <f t="shared" si="7"/>
        <v>93.61623463170073</v>
      </c>
      <c r="F61" s="13">
        <f t="shared" si="7"/>
        <v>97.14734410218455</v>
      </c>
      <c r="G61" s="13">
        <f t="shared" si="7"/>
        <v>90.48782424028826</v>
      </c>
      <c r="H61" s="13">
        <f t="shared" si="7"/>
        <v>92.06493715038646</v>
      </c>
      <c r="I61" s="13">
        <f t="shared" si="7"/>
        <v>93.11896730237197</v>
      </c>
      <c r="J61" s="13">
        <f t="shared" si="7"/>
        <v>118.73244399451299</v>
      </c>
      <c r="K61" s="13">
        <f t="shared" si="7"/>
        <v>99.77880887162695</v>
      </c>
      <c r="L61" s="13">
        <f t="shared" si="7"/>
        <v>103.51857637043716</v>
      </c>
      <c r="M61" s="13">
        <f t="shared" si="7"/>
        <v>107.05668677846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99.74699900566792</v>
      </c>
      <c r="W61" s="13">
        <f t="shared" si="7"/>
        <v>94.65941329184328</v>
      </c>
      <c r="X61" s="13">
        <f t="shared" si="7"/>
        <v>0</v>
      </c>
      <c r="Y61" s="13">
        <f t="shared" si="7"/>
        <v>0</v>
      </c>
      <c r="Z61" s="14">
        <f t="shared" si="7"/>
        <v>93.61623463170073</v>
      </c>
    </row>
    <row r="62" spans="1:26" ht="13.5">
      <c r="A62" s="38" t="s">
        <v>111</v>
      </c>
      <c r="B62" s="12">
        <f t="shared" si="7"/>
        <v>99.49119085552579</v>
      </c>
      <c r="C62" s="12">
        <f t="shared" si="7"/>
        <v>0</v>
      </c>
      <c r="D62" s="3">
        <f t="shared" si="7"/>
        <v>77.02197302369878</v>
      </c>
      <c r="E62" s="13">
        <f t="shared" si="7"/>
        <v>77.02197302369878</v>
      </c>
      <c r="F62" s="13">
        <f t="shared" si="7"/>
        <v>110.16919368453198</v>
      </c>
      <c r="G62" s="13">
        <f t="shared" si="7"/>
        <v>52.22949264689786</v>
      </c>
      <c r="H62" s="13">
        <f t="shared" si="7"/>
        <v>68.98997304065226</v>
      </c>
      <c r="I62" s="13">
        <f t="shared" si="7"/>
        <v>72.47791633986348</v>
      </c>
      <c r="J62" s="13">
        <f t="shared" si="7"/>
        <v>150.76392909244908</v>
      </c>
      <c r="K62" s="13">
        <f t="shared" si="7"/>
        <v>101.4560474866725</v>
      </c>
      <c r="L62" s="13">
        <f t="shared" si="7"/>
        <v>183.7230837562555</v>
      </c>
      <c r="M62" s="13">
        <f t="shared" si="7"/>
        <v>134.47099765093859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98.25781621626513</v>
      </c>
      <c r="W62" s="13">
        <f t="shared" si="7"/>
        <v>84.96707835418721</v>
      </c>
      <c r="X62" s="13">
        <f t="shared" si="7"/>
        <v>0</v>
      </c>
      <c r="Y62" s="13">
        <f t="shared" si="7"/>
        <v>0</v>
      </c>
      <c r="Z62" s="14">
        <f t="shared" si="7"/>
        <v>77.02197302369878</v>
      </c>
    </row>
    <row r="63" spans="1:26" ht="13.5">
      <c r="A63" s="38" t="s">
        <v>112</v>
      </c>
      <c r="B63" s="12">
        <f t="shared" si="7"/>
        <v>96.73994134016965</v>
      </c>
      <c r="C63" s="12">
        <f t="shared" si="7"/>
        <v>0</v>
      </c>
      <c r="D63" s="3">
        <f t="shared" si="7"/>
        <v>86.1487832898894</v>
      </c>
      <c r="E63" s="13">
        <f t="shared" si="7"/>
        <v>86.1487832898894</v>
      </c>
      <c r="F63" s="13">
        <f t="shared" si="7"/>
        <v>95.17807341297541</v>
      </c>
      <c r="G63" s="13">
        <f t="shared" si="7"/>
        <v>66.19798132626421</v>
      </c>
      <c r="H63" s="13">
        <f t="shared" si="7"/>
        <v>80.78298330736543</v>
      </c>
      <c r="I63" s="13">
        <f t="shared" si="7"/>
        <v>78.87814393963637</v>
      </c>
      <c r="J63" s="13">
        <f t="shared" si="7"/>
        <v>93.09484776565277</v>
      </c>
      <c r="K63" s="13">
        <f t="shared" si="7"/>
        <v>146.84563807305798</v>
      </c>
      <c r="L63" s="13">
        <f t="shared" si="7"/>
        <v>93.91970355530653</v>
      </c>
      <c r="M63" s="13">
        <f t="shared" si="7"/>
        <v>108.65930865133863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92.5595924422331</v>
      </c>
      <c r="W63" s="13">
        <f t="shared" si="7"/>
        <v>84.0116962281834</v>
      </c>
      <c r="X63" s="13">
        <f t="shared" si="7"/>
        <v>0</v>
      </c>
      <c r="Y63" s="13">
        <f t="shared" si="7"/>
        <v>0</v>
      </c>
      <c r="Z63" s="14">
        <f t="shared" si="7"/>
        <v>86.1487832898894</v>
      </c>
    </row>
    <row r="64" spans="1:26" ht="13.5">
      <c r="A64" s="38" t="s">
        <v>113</v>
      </c>
      <c r="B64" s="12">
        <f t="shared" si="7"/>
        <v>48.53678456658195</v>
      </c>
      <c r="C64" s="12">
        <f t="shared" si="7"/>
        <v>0</v>
      </c>
      <c r="D64" s="3">
        <f t="shared" si="7"/>
        <v>77.29716412754361</v>
      </c>
      <c r="E64" s="13">
        <f t="shared" si="7"/>
        <v>77.31579453284044</v>
      </c>
      <c r="F64" s="13">
        <f t="shared" si="7"/>
        <v>80.57074169284057</v>
      </c>
      <c r="G64" s="13">
        <f t="shared" si="7"/>
        <v>71.72071896613923</v>
      </c>
      <c r="H64" s="13">
        <f t="shared" si="7"/>
        <v>64.6712460133757</v>
      </c>
      <c r="I64" s="13">
        <f t="shared" si="7"/>
        <v>71.97408496229954</v>
      </c>
      <c r="J64" s="13">
        <f t="shared" si="7"/>
        <v>89.71860238128411</v>
      </c>
      <c r="K64" s="13">
        <f t="shared" si="7"/>
        <v>84.51161308768286</v>
      </c>
      <c r="L64" s="13">
        <f t="shared" si="7"/>
        <v>84.562410323734</v>
      </c>
      <c r="M64" s="13">
        <f t="shared" si="7"/>
        <v>86.28156950229543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78.84437689794584</v>
      </c>
      <c r="W64" s="13">
        <f t="shared" si="7"/>
        <v>75.50463152694972</v>
      </c>
      <c r="X64" s="13">
        <f t="shared" si="7"/>
        <v>0</v>
      </c>
      <c r="Y64" s="13">
        <f t="shared" si="7"/>
        <v>0</v>
      </c>
      <c r="Z64" s="14">
        <f t="shared" si="7"/>
        <v>77.31579453284044</v>
      </c>
    </row>
    <row r="65" spans="1:26" ht="13.5">
      <c r="A65" s="38" t="s">
        <v>114</v>
      </c>
      <c r="B65" s="12">
        <f t="shared" si="7"/>
        <v>312.4836065728927</v>
      </c>
      <c r="C65" s="12">
        <f t="shared" si="7"/>
        <v>0</v>
      </c>
      <c r="D65" s="3">
        <f t="shared" si="7"/>
        <v>94.44292236798971</v>
      </c>
      <c r="E65" s="13">
        <f t="shared" si="7"/>
        <v>94.44292236798971</v>
      </c>
      <c r="F65" s="13">
        <f t="shared" si="7"/>
        <v>37.15126104719324</v>
      </c>
      <c r="G65" s="13">
        <f t="shared" si="7"/>
        <v>45.85891364810714</v>
      </c>
      <c r="H65" s="13">
        <f t="shared" si="7"/>
        <v>7.141315572319297</v>
      </c>
      <c r="I65" s="13">
        <f t="shared" si="7"/>
        <v>25.985625371989702</v>
      </c>
      <c r="J65" s="13">
        <f t="shared" si="7"/>
        <v>14.33295831157469</v>
      </c>
      <c r="K65" s="13">
        <f t="shared" si="7"/>
        <v>56.73629261562142</v>
      </c>
      <c r="L65" s="13">
        <f t="shared" si="7"/>
        <v>33.281951895080624</v>
      </c>
      <c r="M65" s="13">
        <f t="shared" si="7"/>
        <v>29.201810368527504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27.383199396528845</v>
      </c>
      <c r="W65" s="13">
        <f t="shared" si="7"/>
        <v>107.58946946655254</v>
      </c>
      <c r="X65" s="13">
        <f t="shared" si="7"/>
        <v>0</v>
      </c>
      <c r="Y65" s="13">
        <f t="shared" si="7"/>
        <v>0</v>
      </c>
      <c r="Z65" s="14">
        <f t="shared" si="7"/>
        <v>94.44292236798971</v>
      </c>
    </row>
    <row r="66" spans="1:26" ht="13.5">
      <c r="A66" s="39" t="s">
        <v>115</v>
      </c>
      <c r="B66" s="15">
        <f t="shared" si="7"/>
        <v>39.22932832549005</v>
      </c>
      <c r="C66" s="15">
        <f t="shared" si="7"/>
        <v>0</v>
      </c>
      <c r="D66" s="4">
        <f t="shared" si="7"/>
        <v>57.63041797398345</v>
      </c>
      <c r="E66" s="16">
        <f t="shared" si="7"/>
        <v>57.61857432039198</v>
      </c>
      <c r="F66" s="16">
        <f t="shared" si="7"/>
        <v>51.72224387461494</v>
      </c>
      <c r="G66" s="16">
        <f t="shared" si="7"/>
        <v>31.446662686975337</v>
      </c>
      <c r="H66" s="16">
        <f t="shared" si="7"/>
        <v>29.853516830898908</v>
      </c>
      <c r="I66" s="16">
        <f t="shared" si="7"/>
        <v>37.106816058144425</v>
      </c>
      <c r="J66" s="16">
        <f t="shared" si="7"/>
        <v>35.483658822915366</v>
      </c>
      <c r="K66" s="16">
        <f t="shared" si="7"/>
        <v>55.86159470121973</v>
      </c>
      <c r="L66" s="16">
        <f t="shared" si="7"/>
        <v>40.26030882832284</v>
      </c>
      <c r="M66" s="16">
        <f t="shared" si="7"/>
        <v>43.291786953672215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40.26188747100787</v>
      </c>
      <c r="W66" s="16">
        <f t="shared" si="7"/>
        <v>42.33343247716649</v>
      </c>
      <c r="X66" s="16">
        <f t="shared" si="7"/>
        <v>0</v>
      </c>
      <c r="Y66" s="16">
        <f t="shared" si="7"/>
        <v>0</v>
      </c>
      <c r="Z66" s="17">
        <f t="shared" si="7"/>
        <v>57.61857432039198</v>
      </c>
    </row>
    <row r="67" spans="1:26" ht="13.5" hidden="1">
      <c r="A67" s="40" t="s">
        <v>116</v>
      </c>
      <c r="B67" s="23">
        <v>5395077002</v>
      </c>
      <c r="C67" s="23"/>
      <c r="D67" s="24">
        <v>6771796989</v>
      </c>
      <c r="E67" s="25">
        <v>6759026423</v>
      </c>
      <c r="F67" s="25">
        <v>501068100</v>
      </c>
      <c r="G67" s="25">
        <v>543496351</v>
      </c>
      <c r="H67" s="25">
        <v>517812348</v>
      </c>
      <c r="I67" s="25">
        <v>1562376799</v>
      </c>
      <c r="J67" s="25">
        <v>441377399</v>
      </c>
      <c r="K67" s="25">
        <v>458013140</v>
      </c>
      <c r="L67" s="25">
        <v>502171886</v>
      </c>
      <c r="M67" s="25">
        <v>1401562425</v>
      </c>
      <c r="N67" s="25"/>
      <c r="O67" s="25"/>
      <c r="P67" s="25"/>
      <c r="Q67" s="25"/>
      <c r="R67" s="25"/>
      <c r="S67" s="25"/>
      <c r="T67" s="25"/>
      <c r="U67" s="25"/>
      <c r="V67" s="25">
        <v>2963939224</v>
      </c>
      <c r="W67" s="25">
        <v>3345320089</v>
      </c>
      <c r="X67" s="25"/>
      <c r="Y67" s="24"/>
      <c r="Z67" s="26">
        <v>6759026423</v>
      </c>
    </row>
    <row r="68" spans="1:26" ht="13.5" hidden="1">
      <c r="A68" s="36" t="s">
        <v>31</v>
      </c>
      <c r="B68" s="18">
        <v>1299205585</v>
      </c>
      <c r="C68" s="18"/>
      <c r="D68" s="19">
        <v>1654345972</v>
      </c>
      <c r="E68" s="20">
        <v>1641575406</v>
      </c>
      <c r="F68" s="20">
        <v>148214672</v>
      </c>
      <c r="G68" s="20">
        <v>123617944</v>
      </c>
      <c r="H68" s="20">
        <v>126122498</v>
      </c>
      <c r="I68" s="20">
        <v>397955114</v>
      </c>
      <c r="J68" s="20">
        <v>117619944</v>
      </c>
      <c r="K68" s="20">
        <v>128731599</v>
      </c>
      <c r="L68" s="20">
        <v>131805541</v>
      </c>
      <c r="M68" s="20">
        <v>378157084</v>
      </c>
      <c r="N68" s="20"/>
      <c r="O68" s="20"/>
      <c r="P68" s="20"/>
      <c r="Q68" s="20"/>
      <c r="R68" s="20"/>
      <c r="S68" s="20"/>
      <c r="T68" s="20"/>
      <c r="U68" s="20"/>
      <c r="V68" s="20">
        <v>776112198</v>
      </c>
      <c r="W68" s="20">
        <v>842541585</v>
      </c>
      <c r="X68" s="20"/>
      <c r="Y68" s="19"/>
      <c r="Z68" s="22">
        <v>1641575406</v>
      </c>
    </row>
    <row r="69" spans="1:26" ht="13.5" hidden="1">
      <c r="A69" s="37" t="s">
        <v>32</v>
      </c>
      <c r="B69" s="18">
        <v>3736957097</v>
      </c>
      <c r="C69" s="18"/>
      <c r="D69" s="19">
        <v>4676026509</v>
      </c>
      <c r="E69" s="20">
        <v>4675935773</v>
      </c>
      <c r="F69" s="20">
        <v>325956221</v>
      </c>
      <c r="G69" s="20">
        <v>394779308</v>
      </c>
      <c r="H69" s="20">
        <v>357078092</v>
      </c>
      <c r="I69" s="20">
        <v>1077813621</v>
      </c>
      <c r="J69" s="20">
        <v>295535712</v>
      </c>
      <c r="K69" s="20">
        <v>303116878</v>
      </c>
      <c r="L69" s="20">
        <v>334566714</v>
      </c>
      <c r="M69" s="20">
        <v>933219304</v>
      </c>
      <c r="N69" s="20"/>
      <c r="O69" s="20"/>
      <c r="P69" s="20"/>
      <c r="Q69" s="20"/>
      <c r="R69" s="20"/>
      <c r="S69" s="20"/>
      <c r="T69" s="20"/>
      <c r="U69" s="20"/>
      <c r="V69" s="20">
        <v>2011032925</v>
      </c>
      <c r="W69" s="20">
        <v>2298805488</v>
      </c>
      <c r="X69" s="20"/>
      <c r="Y69" s="19"/>
      <c r="Z69" s="22">
        <v>4675935773</v>
      </c>
    </row>
    <row r="70" spans="1:26" ht="13.5" hidden="1">
      <c r="A70" s="38" t="s">
        <v>110</v>
      </c>
      <c r="B70" s="18">
        <v>2492166015</v>
      </c>
      <c r="C70" s="18"/>
      <c r="D70" s="19">
        <v>3104777597</v>
      </c>
      <c r="E70" s="20">
        <v>3104777597</v>
      </c>
      <c r="F70" s="20">
        <v>225247672</v>
      </c>
      <c r="G70" s="20">
        <v>254619307</v>
      </c>
      <c r="H70" s="20">
        <v>225271234</v>
      </c>
      <c r="I70" s="20">
        <v>705138213</v>
      </c>
      <c r="J70" s="20">
        <v>195921205</v>
      </c>
      <c r="K70" s="20">
        <v>192128863</v>
      </c>
      <c r="L70" s="20">
        <v>251331336</v>
      </c>
      <c r="M70" s="20">
        <v>639381404</v>
      </c>
      <c r="N70" s="20"/>
      <c r="O70" s="20"/>
      <c r="P70" s="20"/>
      <c r="Q70" s="20"/>
      <c r="R70" s="20"/>
      <c r="S70" s="20"/>
      <c r="T70" s="20"/>
      <c r="U70" s="20"/>
      <c r="V70" s="20">
        <v>1344519617</v>
      </c>
      <c r="W70" s="20">
        <v>1554261330</v>
      </c>
      <c r="X70" s="20"/>
      <c r="Y70" s="19"/>
      <c r="Z70" s="22">
        <v>3104777597</v>
      </c>
    </row>
    <row r="71" spans="1:26" ht="13.5" hidden="1">
      <c r="A71" s="38" t="s">
        <v>111</v>
      </c>
      <c r="B71" s="18">
        <v>500099699</v>
      </c>
      <c r="C71" s="18"/>
      <c r="D71" s="19">
        <v>928981249</v>
      </c>
      <c r="E71" s="20">
        <v>928981249</v>
      </c>
      <c r="F71" s="20">
        <v>46999272</v>
      </c>
      <c r="G71" s="20">
        <v>75918842</v>
      </c>
      <c r="H71" s="20">
        <v>67152960</v>
      </c>
      <c r="I71" s="20">
        <v>190071074</v>
      </c>
      <c r="J71" s="20">
        <v>40548855</v>
      </c>
      <c r="K71" s="20">
        <v>64762929</v>
      </c>
      <c r="L71" s="20">
        <v>29998428</v>
      </c>
      <c r="M71" s="20">
        <v>135310212</v>
      </c>
      <c r="N71" s="20"/>
      <c r="O71" s="20"/>
      <c r="P71" s="20"/>
      <c r="Q71" s="20"/>
      <c r="R71" s="20"/>
      <c r="S71" s="20"/>
      <c r="T71" s="20"/>
      <c r="U71" s="20"/>
      <c r="V71" s="20">
        <v>325381286</v>
      </c>
      <c r="W71" s="20">
        <v>433618358</v>
      </c>
      <c r="X71" s="20"/>
      <c r="Y71" s="19"/>
      <c r="Z71" s="22">
        <v>928981249</v>
      </c>
    </row>
    <row r="72" spans="1:26" ht="13.5" hidden="1">
      <c r="A72" s="38" t="s">
        <v>112</v>
      </c>
      <c r="B72" s="18">
        <v>161164462</v>
      </c>
      <c r="C72" s="18"/>
      <c r="D72" s="19">
        <v>257915133</v>
      </c>
      <c r="E72" s="20">
        <v>257915133</v>
      </c>
      <c r="F72" s="20">
        <v>16303276</v>
      </c>
      <c r="G72" s="20">
        <v>23661575</v>
      </c>
      <c r="H72" s="20">
        <v>18001712</v>
      </c>
      <c r="I72" s="20">
        <v>57966563</v>
      </c>
      <c r="J72" s="20">
        <v>17706648</v>
      </c>
      <c r="K72" s="20">
        <v>13994526</v>
      </c>
      <c r="L72" s="20">
        <v>17558486</v>
      </c>
      <c r="M72" s="20">
        <v>49259660</v>
      </c>
      <c r="N72" s="20"/>
      <c r="O72" s="20"/>
      <c r="P72" s="20"/>
      <c r="Q72" s="20"/>
      <c r="R72" s="20"/>
      <c r="S72" s="20"/>
      <c r="T72" s="20"/>
      <c r="U72" s="20"/>
      <c r="V72" s="20">
        <v>107226223</v>
      </c>
      <c r="W72" s="20">
        <v>121157349</v>
      </c>
      <c r="X72" s="20"/>
      <c r="Y72" s="19"/>
      <c r="Z72" s="22">
        <v>257915133</v>
      </c>
    </row>
    <row r="73" spans="1:26" ht="13.5" hidden="1">
      <c r="A73" s="38" t="s">
        <v>113</v>
      </c>
      <c r="B73" s="18">
        <v>431908990</v>
      </c>
      <c r="C73" s="18"/>
      <c r="D73" s="19">
        <v>376552513</v>
      </c>
      <c r="E73" s="20">
        <v>376461777</v>
      </c>
      <c r="F73" s="20">
        <v>26201345</v>
      </c>
      <c r="G73" s="20">
        <v>30868992</v>
      </c>
      <c r="H73" s="20">
        <v>29772369</v>
      </c>
      <c r="I73" s="20">
        <v>86842706</v>
      </c>
      <c r="J73" s="20">
        <v>27000726</v>
      </c>
      <c r="K73" s="20">
        <v>25683049</v>
      </c>
      <c r="L73" s="20">
        <v>27539338</v>
      </c>
      <c r="M73" s="20">
        <v>80223113</v>
      </c>
      <c r="N73" s="20"/>
      <c r="O73" s="20"/>
      <c r="P73" s="20"/>
      <c r="Q73" s="20"/>
      <c r="R73" s="20"/>
      <c r="S73" s="20"/>
      <c r="T73" s="20"/>
      <c r="U73" s="20"/>
      <c r="V73" s="20">
        <v>167065819</v>
      </c>
      <c r="W73" s="20">
        <v>186474031</v>
      </c>
      <c r="X73" s="20"/>
      <c r="Y73" s="19"/>
      <c r="Z73" s="22">
        <v>376461777</v>
      </c>
    </row>
    <row r="74" spans="1:26" ht="13.5" hidden="1">
      <c r="A74" s="38" t="s">
        <v>114</v>
      </c>
      <c r="B74" s="18">
        <v>151617931</v>
      </c>
      <c r="C74" s="18"/>
      <c r="D74" s="19">
        <v>7800017</v>
      </c>
      <c r="E74" s="20">
        <v>7800017</v>
      </c>
      <c r="F74" s="20">
        <v>11204656</v>
      </c>
      <c r="G74" s="20">
        <v>9710592</v>
      </c>
      <c r="H74" s="20">
        <v>16879817</v>
      </c>
      <c r="I74" s="20">
        <v>37795065</v>
      </c>
      <c r="J74" s="20">
        <v>14358278</v>
      </c>
      <c r="K74" s="20">
        <v>6547511</v>
      </c>
      <c r="L74" s="20">
        <v>8139126</v>
      </c>
      <c r="M74" s="20">
        <v>29044915</v>
      </c>
      <c r="N74" s="20"/>
      <c r="O74" s="20"/>
      <c r="P74" s="20"/>
      <c r="Q74" s="20"/>
      <c r="R74" s="20"/>
      <c r="S74" s="20"/>
      <c r="T74" s="20"/>
      <c r="U74" s="20"/>
      <c r="V74" s="20">
        <v>66839980</v>
      </c>
      <c r="W74" s="20">
        <v>3294420</v>
      </c>
      <c r="X74" s="20"/>
      <c r="Y74" s="19"/>
      <c r="Z74" s="22">
        <v>7800017</v>
      </c>
    </row>
    <row r="75" spans="1:26" ht="13.5" hidden="1">
      <c r="A75" s="39" t="s">
        <v>115</v>
      </c>
      <c r="B75" s="27">
        <v>358914320</v>
      </c>
      <c r="C75" s="27"/>
      <c r="D75" s="28">
        <v>441424508</v>
      </c>
      <c r="E75" s="29">
        <v>441515244</v>
      </c>
      <c r="F75" s="29">
        <v>26897207</v>
      </c>
      <c r="G75" s="29">
        <v>25099099</v>
      </c>
      <c r="H75" s="29">
        <v>34611758</v>
      </c>
      <c r="I75" s="29">
        <v>86608064</v>
      </c>
      <c r="J75" s="29">
        <v>28221743</v>
      </c>
      <c r="K75" s="29">
        <v>26164663</v>
      </c>
      <c r="L75" s="29">
        <v>35799631</v>
      </c>
      <c r="M75" s="29">
        <v>90186037</v>
      </c>
      <c r="N75" s="29"/>
      <c r="O75" s="29"/>
      <c r="P75" s="29"/>
      <c r="Q75" s="29"/>
      <c r="R75" s="29"/>
      <c r="S75" s="29"/>
      <c r="T75" s="29"/>
      <c r="U75" s="29"/>
      <c r="V75" s="29">
        <v>176794101</v>
      </c>
      <c r="W75" s="29">
        <v>203973016</v>
      </c>
      <c r="X75" s="29"/>
      <c r="Y75" s="28"/>
      <c r="Z75" s="30">
        <v>441515244</v>
      </c>
    </row>
    <row r="76" spans="1:26" ht="13.5" hidden="1">
      <c r="A76" s="41" t="s">
        <v>117</v>
      </c>
      <c r="B76" s="31">
        <v>4423876203</v>
      </c>
      <c r="C76" s="31"/>
      <c r="D76" s="32">
        <v>5739151380</v>
      </c>
      <c r="E76" s="33">
        <v>5739151380</v>
      </c>
      <c r="F76" s="33">
        <v>413849557</v>
      </c>
      <c r="G76" s="33">
        <v>409848937</v>
      </c>
      <c r="H76" s="33">
        <v>381927660</v>
      </c>
      <c r="I76" s="33">
        <v>1205626154</v>
      </c>
      <c r="J76" s="33">
        <v>448858050</v>
      </c>
      <c r="K76" s="33">
        <v>425139646</v>
      </c>
      <c r="L76" s="33">
        <v>464942198</v>
      </c>
      <c r="M76" s="33">
        <v>1338939894</v>
      </c>
      <c r="N76" s="33"/>
      <c r="O76" s="33"/>
      <c r="P76" s="33"/>
      <c r="Q76" s="33"/>
      <c r="R76" s="33"/>
      <c r="S76" s="33"/>
      <c r="T76" s="33"/>
      <c r="U76" s="33"/>
      <c r="V76" s="33">
        <v>2544566048</v>
      </c>
      <c r="W76" s="33">
        <v>2860048897</v>
      </c>
      <c r="X76" s="33"/>
      <c r="Y76" s="32"/>
      <c r="Z76" s="34">
        <v>5739151380</v>
      </c>
    </row>
    <row r="77" spans="1:26" ht="13.5" hidden="1">
      <c r="A77" s="36" t="s">
        <v>31</v>
      </c>
      <c r="B77" s="18">
        <v>1113106233</v>
      </c>
      <c r="C77" s="18"/>
      <c r="D77" s="19">
        <v>1342039297</v>
      </c>
      <c r="E77" s="20">
        <v>1342039297</v>
      </c>
      <c r="F77" s="20">
        <v>88546435</v>
      </c>
      <c r="G77" s="20">
        <v>89648491</v>
      </c>
      <c r="H77" s="20">
        <v>82868281</v>
      </c>
      <c r="I77" s="20">
        <v>261063207</v>
      </c>
      <c r="J77" s="20">
        <v>102322244</v>
      </c>
      <c r="K77" s="20">
        <v>107143524</v>
      </c>
      <c r="L77" s="20">
        <v>92752832</v>
      </c>
      <c r="M77" s="20">
        <v>302218600</v>
      </c>
      <c r="N77" s="20"/>
      <c r="O77" s="20"/>
      <c r="P77" s="20"/>
      <c r="Q77" s="20"/>
      <c r="R77" s="20"/>
      <c r="S77" s="20"/>
      <c r="T77" s="20"/>
      <c r="U77" s="20"/>
      <c r="V77" s="20">
        <v>563281807</v>
      </c>
      <c r="W77" s="20">
        <v>687885289</v>
      </c>
      <c r="X77" s="20"/>
      <c r="Y77" s="19"/>
      <c r="Z77" s="22">
        <v>1342039297</v>
      </c>
    </row>
    <row r="78" spans="1:26" ht="13.5" hidden="1">
      <c r="A78" s="37" t="s">
        <v>32</v>
      </c>
      <c r="B78" s="18">
        <v>3169970293</v>
      </c>
      <c r="C78" s="18"/>
      <c r="D78" s="19">
        <v>4142717294</v>
      </c>
      <c r="E78" s="20">
        <v>4142717294</v>
      </c>
      <c r="F78" s="20">
        <v>311391283</v>
      </c>
      <c r="G78" s="20">
        <v>312307617</v>
      </c>
      <c r="H78" s="20">
        <v>288726552</v>
      </c>
      <c r="I78" s="20">
        <v>912425452</v>
      </c>
      <c r="J78" s="20">
        <v>336521699</v>
      </c>
      <c r="K78" s="20">
        <v>303380124</v>
      </c>
      <c r="L78" s="20">
        <v>357776324</v>
      </c>
      <c r="M78" s="20">
        <v>997678147</v>
      </c>
      <c r="N78" s="20"/>
      <c r="O78" s="20"/>
      <c r="P78" s="20"/>
      <c r="Q78" s="20"/>
      <c r="R78" s="20"/>
      <c r="S78" s="20"/>
      <c r="T78" s="20"/>
      <c r="U78" s="20"/>
      <c r="V78" s="20">
        <v>1910103599</v>
      </c>
      <c r="W78" s="20">
        <v>2085814829</v>
      </c>
      <c r="X78" s="20"/>
      <c r="Y78" s="19"/>
      <c r="Z78" s="22">
        <v>4142717294</v>
      </c>
    </row>
    <row r="79" spans="1:26" ht="13.5" hidden="1">
      <c r="A79" s="38" t="s">
        <v>110</v>
      </c>
      <c r="B79" s="18">
        <v>1833088826</v>
      </c>
      <c r="C79" s="18"/>
      <c r="D79" s="19">
        <v>2906575880</v>
      </c>
      <c r="E79" s="20">
        <v>2906575880</v>
      </c>
      <c r="F79" s="20">
        <v>218822131</v>
      </c>
      <c r="G79" s="20">
        <v>230399471</v>
      </c>
      <c r="H79" s="20">
        <v>207395820</v>
      </c>
      <c r="I79" s="20">
        <v>656617422</v>
      </c>
      <c r="J79" s="20">
        <v>232622035</v>
      </c>
      <c r="K79" s="20">
        <v>191703891</v>
      </c>
      <c r="L79" s="20">
        <v>260174621</v>
      </c>
      <c r="M79" s="20">
        <v>684500547</v>
      </c>
      <c r="N79" s="20"/>
      <c r="O79" s="20"/>
      <c r="P79" s="20"/>
      <c r="Q79" s="20"/>
      <c r="R79" s="20"/>
      <c r="S79" s="20"/>
      <c r="T79" s="20"/>
      <c r="U79" s="20"/>
      <c r="V79" s="20">
        <v>1341117969</v>
      </c>
      <c r="W79" s="20">
        <v>1471254656</v>
      </c>
      <c r="X79" s="20"/>
      <c r="Y79" s="19"/>
      <c r="Z79" s="22">
        <v>2906575880</v>
      </c>
    </row>
    <row r="80" spans="1:26" ht="13.5" hidden="1">
      <c r="A80" s="38" t="s">
        <v>111</v>
      </c>
      <c r="B80" s="18">
        <v>497555146</v>
      </c>
      <c r="C80" s="18"/>
      <c r="D80" s="19">
        <v>715519687</v>
      </c>
      <c r="E80" s="20">
        <v>715519687</v>
      </c>
      <c r="F80" s="20">
        <v>51778719</v>
      </c>
      <c r="G80" s="20">
        <v>39652026</v>
      </c>
      <c r="H80" s="20">
        <v>46328809</v>
      </c>
      <c r="I80" s="20">
        <v>137759554</v>
      </c>
      <c r="J80" s="20">
        <v>61133047</v>
      </c>
      <c r="K80" s="20">
        <v>65705908</v>
      </c>
      <c r="L80" s="20">
        <v>55114037</v>
      </c>
      <c r="M80" s="20">
        <v>181952992</v>
      </c>
      <c r="N80" s="20"/>
      <c r="O80" s="20"/>
      <c r="P80" s="20"/>
      <c r="Q80" s="20"/>
      <c r="R80" s="20"/>
      <c r="S80" s="20"/>
      <c r="T80" s="20"/>
      <c r="U80" s="20"/>
      <c r="V80" s="20">
        <v>319712546</v>
      </c>
      <c r="W80" s="20">
        <v>368432850</v>
      </c>
      <c r="X80" s="20"/>
      <c r="Y80" s="19"/>
      <c r="Z80" s="22">
        <v>715519687</v>
      </c>
    </row>
    <row r="81" spans="1:26" ht="13.5" hidden="1">
      <c r="A81" s="38" t="s">
        <v>112</v>
      </c>
      <c r="B81" s="18">
        <v>155910406</v>
      </c>
      <c r="C81" s="18"/>
      <c r="D81" s="19">
        <v>222190749</v>
      </c>
      <c r="E81" s="20">
        <v>222190749</v>
      </c>
      <c r="F81" s="20">
        <v>15517144</v>
      </c>
      <c r="G81" s="20">
        <v>15663485</v>
      </c>
      <c r="H81" s="20">
        <v>14542320</v>
      </c>
      <c r="I81" s="20">
        <v>45722949</v>
      </c>
      <c r="J81" s="20">
        <v>16483977</v>
      </c>
      <c r="K81" s="20">
        <v>20550351</v>
      </c>
      <c r="L81" s="20">
        <v>16490878</v>
      </c>
      <c r="M81" s="20">
        <v>53525206</v>
      </c>
      <c r="N81" s="20"/>
      <c r="O81" s="20"/>
      <c r="P81" s="20"/>
      <c r="Q81" s="20"/>
      <c r="R81" s="20"/>
      <c r="S81" s="20"/>
      <c r="T81" s="20"/>
      <c r="U81" s="20"/>
      <c r="V81" s="20">
        <v>99248155</v>
      </c>
      <c r="W81" s="20">
        <v>101786344</v>
      </c>
      <c r="X81" s="20"/>
      <c r="Y81" s="19"/>
      <c r="Z81" s="22">
        <v>222190749</v>
      </c>
    </row>
    <row r="82" spans="1:26" ht="13.5" hidden="1">
      <c r="A82" s="38" t="s">
        <v>113</v>
      </c>
      <c r="B82" s="18">
        <v>209634736</v>
      </c>
      <c r="C82" s="18"/>
      <c r="D82" s="19">
        <v>291064414</v>
      </c>
      <c r="E82" s="20">
        <v>291064414</v>
      </c>
      <c r="F82" s="20">
        <v>21110618</v>
      </c>
      <c r="G82" s="20">
        <v>22139463</v>
      </c>
      <c r="H82" s="20">
        <v>19254162</v>
      </c>
      <c r="I82" s="20">
        <v>62504243</v>
      </c>
      <c r="J82" s="20">
        <v>24224674</v>
      </c>
      <c r="K82" s="20">
        <v>21705159</v>
      </c>
      <c r="L82" s="20">
        <v>23287928</v>
      </c>
      <c r="M82" s="20">
        <v>69217761</v>
      </c>
      <c r="N82" s="20"/>
      <c r="O82" s="20"/>
      <c r="P82" s="20"/>
      <c r="Q82" s="20"/>
      <c r="R82" s="20"/>
      <c r="S82" s="20"/>
      <c r="T82" s="20"/>
      <c r="U82" s="20"/>
      <c r="V82" s="20">
        <v>131722004</v>
      </c>
      <c r="W82" s="20">
        <v>140796530</v>
      </c>
      <c r="X82" s="20"/>
      <c r="Y82" s="19"/>
      <c r="Z82" s="22">
        <v>291064414</v>
      </c>
    </row>
    <row r="83" spans="1:26" ht="13.5" hidden="1">
      <c r="A83" s="38" t="s">
        <v>114</v>
      </c>
      <c r="B83" s="18">
        <v>473781179</v>
      </c>
      <c r="C83" s="18"/>
      <c r="D83" s="19">
        <v>7366564</v>
      </c>
      <c r="E83" s="20">
        <v>7366564</v>
      </c>
      <c r="F83" s="20">
        <v>4162671</v>
      </c>
      <c r="G83" s="20">
        <v>4453172</v>
      </c>
      <c r="H83" s="20">
        <v>1205441</v>
      </c>
      <c r="I83" s="20">
        <v>9821284</v>
      </c>
      <c r="J83" s="20">
        <v>2057966</v>
      </c>
      <c r="K83" s="20">
        <v>3714815</v>
      </c>
      <c r="L83" s="20">
        <v>2708860</v>
      </c>
      <c r="M83" s="20">
        <v>8481641</v>
      </c>
      <c r="N83" s="20"/>
      <c r="O83" s="20"/>
      <c r="P83" s="20"/>
      <c r="Q83" s="20"/>
      <c r="R83" s="20"/>
      <c r="S83" s="20"/>
      <c r="T83" s="20"/>
      <c r="U83" s="20"/>
      <c r="V83" s="20">
        <v>18302925</v>
      </c>
      <c r="W83" s="20">
        <v>3544449</v>
      </c>
      <c r="X83" s="20"/>
      <c r="Y83" s="19"/>
      <c r="Z83" s="22">
        <v>7366564</v>
      </c>
    </row>
    <row r="84" spans="1:26" ht="13.5" hidden="1">
      <c r="A84" s="39" t="s">
        <v>115</v>
      </c>
      <c r="B84" s="27">
        <v>140799677</v>
      </c>
      <c r="C84" s="27"/>
      <c r="D84" s="28">
        <v>254394789</v>
      </c>
      <c r="E84" s="29">
        <v>254394789</v>
      </c>
      <c r="F84" s="29">
        <v>13911839</v>
      </c>
      <c r="G84" s="29">
        <v>7892829</v>
      </c>
      <c r="H84" s="29">
        <v>10332827</v>
      </c>
      <c r="I84" s="29">
        <v>32137495</v>
      </c>
      <c r="J84" s="29">
        <v>10014107</v>
      </c>
      <c r="K84" s="29">
        <v>14615998</v>
      </c>
      <c r="L84" s="29">
        <v>14413042</v>
      </c>
      <c r="M84" s="29">
        <v>39043147</v>
      </c>
      <c r="N84" s="29"/>
      <c r="O84" s="29"/>
      <c r="P84" s="29"/>
      <c r="Q84" s="29"/>
      <c r="R84" s="29"/>
      <c r="S84" s="29"/>
      <c r="T84" s="29"/>
      <c r="U84" s="29"/>
      <c r="V84" s="29">
        <v>71180642</v>
      </c>
      <c r="W84" s="29">
        <v>86348779</v>
      </c>
      <c r="X84" s="29"/>
      <c r="Y84" s="28"/>
      <c r="Z84" s="30">
        <v>254394789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60193333</v>
      </c>
      <c r="C5" s="18">
        <v>0</v>
      </c>
      <c r="D5" s="58">
        <v>55915328</v>
      </c>
      <c r="E5" s="59">
        <v>55915328</v>
      </c>
      <c r="F5" s="59">
        <v>0</v>
      </c>
      <c r="G5" s="59">
        <v>2776531</v>
      </c>
      <c r="H5" s="59">
        <v>2974609</v>
      </c>
      <c r="I5" s="59">
        <v>5751140</v>
      </c>
      <c r="J5" s="59">
        <v>2553159</v>
      </c>
      <c r="K5" s="59">
        <v>15114714</v>
      </c>
      <c r="L5" s="59">
        <v>7278964</v>
      </c>
      <c r="M5" s="59">
        <v>24946837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30697977</v>
      </c>
      <c r="W5" s="59">
        <v>29902911</v>
      </c>
      <c r="X5" s="59">
        <v>795066</v>
      </c>
      <c r="Y5" s="60">
        <v>2.66</v>
      </c>
      <c r="Z5" s="61">
        <v>55915328</v>
      </c>
    </row>
    <row r="6" spans="1:26" ht="13.5">
      <c r="A6" s="57" t="s">
        <v>32</v>
      </c>
      <c r="B6" s="18">
        <v>284687461</v>
      </c>
      <c r="C6" s="18">
        <v>0</v>
      </c>
      <c r="D6" s="58">
        <v>349693906</v>
      </c>
      <c r="E6" s="59">
        <v>349693906</v>
      </c>
      <c r="F6" s="59">
        <v>26831267</v>
      </c>
      <c r="G6" s="59">
        <v>25367988</v>
      </c>
      <c r="H6" s="59">
        <v>27130235</v>
      </c>
      <c r="I6" s="59">
        <v>79329490</v>
      </c>
      <c r="J6" s="59">
        <v>28573081</v>
      </c>
      <c r="K6" s="59">
        <v>24642323</v>
      </c>
      <c r="L6" s="59">
        <v>24806262</v>
      </c>
      <c r="M6" s="59">
        <v>78021666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157351156</v>
      </c>
      <c r="W6" s="59">
        <v>136192471</v>
      </c>
      <c r="X6" s="59">
        <v>21158685</v>
      </c>
      <c r="Y6" s="60">
        <v>15.54</v>
      </c>
      <c r="Z6" s="61">
        <v>349693906</v>
      </c>
    </row>
    <row r="7" spans="1:26" ht="13.5">
      <c r="A7" s="57" t="s">
        <v>33</v>
      </c>
      <c r="B7" s="18">
        <v>9338780</v>
      </c>
      <c r="C7" s="18">
        <v>0</v>
      </c>
      <c r="D7" s="58">
        <v>5613159</v>
      </c>
      <c r="E7" s="59">
        <v>5613159</v>
      </c>
      <c r="F7" s="59">
        <v>526731</v>
      </c>
      <c r="G7" s="59">
        <v>593854</v>
      </c>
      <c r="H7" s="59">
        <v>0</v>
      </c>
      <c r="I7" s="59">
        <v>1120585</v>
      </c>
      <c r="J7" s="59">
        <v>2348</v>
      </c>
      <c r="K7" s="59">
        <v>281</v>
      </c>
      <c r="L7" s="59">
        <v>2578</v>
      </c>
      <c r="M7" s="59">
        <v>5207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1125792</v>
      </c>
      <c r="W7" s="59">
        <v>1906522</v>
      </c>
      <c r="X7" s="59">
        <v>-780730</v>
      </c>
      <c r="Y7" s="60">
        <v>-40.95</v>
      </c>
      <c r="Z7" s="61">
        <v>5613159</v>
      </c>
    </row>
    <row r="8" spans="1:26" ht="13.5">
      <c r="A8" s="57" t="s">
        <v>34</v>
      </c>
      <c r="B8" s="18">
        <v>301635508</v>
      </c>
      <c r="C8" s="18">
        <v>0</v>
      </c>
      <c r="D8" s="58">
        <v>321472939</v>
      </c>
      <c r="E8" s="59">
        <v>321472939</v>
      </c>
      <c r="F8" s="59">
        <v>131775000</v>
      </c>
      <c r="G8" s="59">
        <v>2010000</v>
      </c>
      <c r="H8" s="59">
        <v>471000</v>
      </c>
      <c r="I8" s="59">
        <v>134256000</v>
      </c>
      <c r="J8" s="59">
        <v>0</v>
      </c>
      <c r="K8" s="59">
        <v>558000</v>
      </c>
      <c r="L8" s="59">
        <v>104920000</v>
      </c>
      <c r="M8" s="59">
        <v>105478000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239734000</v>
      </c>
      <c r="W8" s="59">
        <v>230440000</v>
      </c>
      <c r="X8" s="59">
        <v>9294000</v>
      </c>
      <c r="Y8" s="60">
        <v>4.03</v>
      </c>
      <c r="Z8" s="61">
        <v>321472939</v>
      </c>
    </row>
    <row r="9" spans="1:26" ht="13.5">
      <c r="A9" s="57" t="s">
        <v>35</v>
      </c>
      <c r="B9" s="18">
        <v>90157912</v>
      </c>
      <c r="C9" s="18">
        <v>0</v>
      </c>
      <c r="D9" s="58">
        <v>103305842</v>
      </c>
      <c r="E9" s="59">
        <v>103305842</v>
      </c>
      <c r="F9" s="59">
        <v>3137640</v>
      </c>
      <c r="G9" s="59">
        <v>2241364</v>
      </c>
      <c r="H9" s="59">
        <v>5215221</v>
      </c>
      <c r="I9" s="59">
        <v>10594225</v>
      </c>
      <c r="J9" s="59">
        <v>3542734</v>
      </c>
      <c r="K9" s="59">
        <v>3366326</v>
      </c>
      <c r="L9" s="59">
        <v>3315351</v>
      </c>
      <c r="M9" s="59">
        <v>10224411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20818636</v>
      </c>
      <c r="W9" s="59">
        <v>16613939</v>
      </c>
      <c r="X9" s="59">
        <v>4204697</v>
      </c>
      <c r="Y9" s="60">
        <v>25.31</v>
      </c>
      <c r="Z9" s="61">
        <v>103305842</v>
      </c>
    </row>
    <row r="10" spans="1:26" ht="25.5">
      <c r="A10" s="62" t="s">
        <v>102</v>
      </c>
      <c r="B10" s="63">
        <f>SUM(B5:B9)</f>
        <v>746012994</v>
      </c>
      <c r="C10" s="63">
        <f>SUM(C5:C9)</f>
        <v>0</v>
      </c>
      <c r="D10" s="64">
        <f aca="true" t="shared" si="0" ref="D10:Z10">SUM(D5:D9)</f>
        <v>836001174</v>
      </c>
      <c r="E10" s="65">
        <f t="shared" si="0"/>
        <v>836001174</v>
      </c>
      <c r="F10" s="65">
        <f t="shared" si="0"/>
        <v>162270638</v>
      </c>
      <c r="G10" s="65">
        <f t="shared" si="0"/>
        <v>32989737</v>
      </c>
      <c r="H10" s="65">
        <f t="shared" si="0"/>
        <v>35791065</v>
      </c>
      <c r="I10" s="65">
        <f t="shared" si="0"/>
        <v>231051440</v>
      </c>
      <c r="J10" s="65">
        <f t="shared" si="0"/>
        <v>34671322</v>
      </c>
      <c r="K10" s="65">
        <f t="shared" si="0"/>
        <v>43681644</v>
      </c>
      <c r="L10" s="65">
        <f t="shared" si="0"/>
        <v>140323155</v>
      </c>
      <c r="M10" s="65">
        <f t="shared" si="0"/>
        <v>218676121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449727561</v>
      </c>
      <c r="W10" s="65">
        <f t="shared" si="0"/>
        <v>415055843</v>
      </c>
      <c r="X10" s="65">
        <f t="shared" si="0"/>
        <v>34671718</v>
      </c>
      <c r="Y10" s="66">
        <f>+IF(W10&lt;&gt;0,(X10/W10)*100,0)</f>
        <v>8.353506783423358</v>
      </c>
      <c r="Z10" s="67">
        <f t="shared" si="0"/>
        <v>836001174</v>
      </c>
    </row>
    <row r="11" spans="1:26" ht="13.5">
      <c r="A11" s="57" t="s">
        <v>36</v>
      </c>
      <c r="B11" s="18">
        <v>264944053</v>
      </c>
      <c r="C11" s="18">
        <v>0</v>
      </c>
      <c r="D11" s="58">
        <v>261549323</v>
      </c>
      <c r="E11" s="59">
        <v>261549323</v>
      </c>
      <c r="F11" s="59">
        <v>19614642</v>
      </c>
      <c r="G11" s="59">
        <v>18320585</v>
      </c>
      <c r="H11" s="59">
        <v>20766603</v>
      </c>
      <c r="I11" s="59">
        <v>58701830</v>
      </c>
      <c r="J11" s="59">
        <v>19267327</v>
      </c>
      <c r="K11" s="59">
        <v>19198201</v>
      </c>
      <c r="L11" s="59">
        <v>29847539</v>
      </c>
      <c r="M11" s="59">
        <v>68313067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127014897</v>
      </c>
      <c r="W11" s="59">
        <v>125582378</v>
      </c>
      <c r="X11" s="59">
        <v>1432519</v>
      </c>
      <c r="Y11" s="60">
        <v>1.14</v>
      </c>
      <c r="Z11" s="61">
        <v>261549323</v>
      </c>
    </row>
    <row r="12" spans="1:26" ht="13.5">
      <c r="A12" s="57" t="s">
        <v>37</v>
      </c>
      <c r="B12" s="18">
        <v>25306856</v>
      </c>
      <c r="C12" s="18">
        <v>0</v>
      </c>
      <c r="D12" s="58">
        <v>27774945</v>
      </c>
      <c r="E12" s="59">
        <v>27774945</v>
      </c>
      <c r="F12" s="59">
        <v>2128944</v>
      </c>
      <c r="G12" s="59">
        <v>2103451</v>
      </c>
      <c r="H12" s="59">
        <v>2121709</v>
      </c>
      <c r="I12" s="59">
        <v>6354104</v>
      </c>
      <c r="J12" s="59">
        <v>2134270</v>
      </c>
      <c r="K12" s="59">
        <v>2239167</v>
      </c>
      <c r="L12" s="59">
        <v>2126521</v>
      </c>
      <c r="M12" s="59">
        <v>6499958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12854062</v>
      </c>
      <c r="W12" s="59">
        <v>11581490</v>
      </c>
      <c r="X12" s="59">
        <v>1272572</v>
      </c>
      <c r="Y12" s="60">
        <v>10.99</v>
      </c>
      <c r="Z12" s="61">
        <v>27774945</v>
      </c>
    </row>
    <row r="13" spans="1:26" ht="13.5">
      <c r="A13" s="57" t="s">
        <v>103</v>
      </c>
      <c r="B13" s="18">
        <v>3427773</v>
      </c>
      <c r="C13" s="18">
        <v>0</v>
      </c>
      <c r="D13" s="58">
        <v>79893216</v>
      </c>
      <c r="E13" s="59">
        <v>79893216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79893216</v>
      </c>
    </row>
    <row r="14" spans="1:26" ht="13.5">
      <c r="A14" s="57" t="s">
        <v>38</v>
      </c>
      <c r="B14" s="18">
        <v>12159191</v>
      </c>
      <c r="C14" s="18">
        <v>0</v>
      </c>
      <c r="D14" s="58">
        <v>13101777</v>
      </c>
      <c r="E14" s="59">
        <v>13101777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706610</v>
      </c>
      <c r="X14" s="59">
        <v>-706610</v>
      </c>
      <c r="Y14" s="60">
        <v>-100</v>
      </c>
      <c r="Z14" s="61">
        <v>13101777</v>
      </c>
    </row>
    <row r="15" spans="1:26" ht="13.5">
      <c r="A15" s="57" t="s">
        <v>39</v>
      </c>
      <c r="B15" s="18">
        <v>159446808</v>
      </c>
      <c r="C15" s="18">
        <v>0</v>
      </c>
      <c r="D15" s="58">
        <v>158747758</v>
      </c>
      <c r="E15" s="59">
        <v>158747758</v>
      </c>
      <c r="F15" s="59">
        <v>0</v>
      </c>
      <c r="G15" s="59">
        <v>0</v>
      </c>
      <c r="H15" s="59">
        <v>16947011</v>
      </c>
      <c r="I15" s="59">
        <v>16947011</v>
      </c>
      <c r="J15" s="59">
        <v>24517162</v>
      </c>
      <c r="K15" s="59">
        <v>19018927</v>
      </c>
      <c r="L15" s="59">
        <v>18373749</v>
      </c>
      <c r="M15" s="59">
        <v>61909838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78856849</v>
      </c>
      <c r="W15" s="59">
        <v>53261419</v>
      </c>
      <c r="X15" s="59">
        <v>25595430</v>
      </c>
      <c r="Y15" s="60">
        <v>48.06</v>
      </c>
      <c r="Z15" s="61">
        <v>158747758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416004593</v>
      </c>
      <c r="C17" s="18">
        <v>0</v>
      </c>
      <c r="D17" s="58">
        <v>272637942</v>
      </c>
      <c r="E17" s="59">
        <v>272637942</v>
      </c>
      <c r="F17" s="59">
        <v>7785576</v>
      </c>
      <c r="G17" s="59">
        <v>13415678</v>
      </c>
      <c r="H17" s="59">
        <v>31017678</v>
      </c>
      <c r="I17" s="59">
        <v>52218932</v>
      </c>
      <c r="J17" s="59">
        <v>20335899</v>
      </c>
      <c r="K17" s="59">
        <v>31335196</v>
      </c>
      <c r="L17" s="59">
        <v>8728213</v>
      </c>
      <c r="M17" s="59">
        <v>60399308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112618240</v>
      </c>
      <c r="W17" s="59">
        <v>88038785</v>
      </c>
      <c r="X17" s="59">
        <v>24579455</v>
      </c>
      <c r="Y17" s="60">
        <v>27.92</v>
      </c>
      <c r="Z17" s="61">
        <v>272637942</v>
      </c>
    </row>
    <row r="18" spans="1:26" ht="13.5">
      <c r="A18" s="69" t="s">
        <v>42</v>
      </c>
      <c r="B18" s="70">
        <f>SUM(B11:B17)</f>
        <v>881289274</v>
      </c>
      <c r="C18" s="70">
        <f>SUM(C11:C17)</f>
        <v>0</v>
      </c>
      <c r="D18" s="71">
        <f aca="true" t="shared" si="1" ref="D18:Z18">SUM(D11:D17)</f>
        <v>813704961</v>
      </c>
      <c r="E18" s="72">
        <f t="shared" si="1"/>
        <v>813704961</v>
      </c>
      <c r="F18" s="72">
        <f t="shared" si="1"/>
        <v>29529162</v>
      </c>
      <c r="G18" s="72">
        <f t="shared" si="1"/>
        <v>33839714</v>
      </c>
      <c r="H18" s="72">
        <f t="shared" si="1"/>
        <v>70853001</v>
      </c>
      <c r="I18" s="72">
        <f t="shared" si="1"/>
        <v>134221877</v>
      </c>
      <c r="J18" s="72">
        <f t="shared" si="1"/>
        <v>66254658</v>
      </c>
      <c r="K18" s="72">
        <f t="shared" si="1"/>
        <v>71791491</v>
      </c>
      <c r="L18" s="72">
        <f t="shared" si="1"/>
        <v>59076022</v>
      </c>
      <c r="M18" s="72">
        <f t="shared" si="1"/>
        <v>197122171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331344048</v>
      </c>
      <c r="W18" s="72">
        <f t="shared" si="1"/>
        <v>279170682</v>
      </c>
      <c r="X18" s="72">
        <f t="shared" si="1"/>
        <v>52173366</v>
      </c>
      <c r="Y18" s="66">
        <f>+IF(W18&lt;&gt;0,(X18/W18)*100,0)</f>
        <v>18.688698120528286</v>
      </c>
      <c r="Z18" s="73">
        <f t="shared" si="1"/>
        <v>813704961</v>
      </c>
    </row>
    <row r="19" spans="1:26" ht="13.5">
      <c r="A19" s="69" t="s">
        <v>43</v>
      </c>
      <c r="B19" s="74">
        <f>+B10-B18</f>
        <v>-135276280</v>
      </c>
      <c r="C19" s="74">
        <f>+C10-C18</f>
        <v>0</v>
      </c>
      <c r="D19" s="75">
        <f aca="true" t="shared" si="2" ref="D19:Z19">+D10-D18</f>
        <v>22296213</v>
      </c>
      <c r="E19" s="76">
        <f t="shared" si="2"/>
        <v>22296213</v>
      </c>
      <c r="F19" s="76">
        <f t="shared" si="2"/>
        <v>132741476</v>
      </c>
      <c r="G19" s="76">
        <f t="shared" si="2"/>
        <v>-849977</v>
      </c>
      <c r="H19" s="76">
        <f t="shared" si="2"/>
        <v>-35061936</v>
      </c>
      <c r="I19" s="76">
        <f t="shared" si="2"/>
        <v>96829563</v>
      </c>
      <c r="J19" s="76">
        <f t="shared" si="2"/>
        <v>-31583336</v>
      </c>
      <c r="K19" s="76">
        <f t="shared" si="2"/>
        <v>-28109847</v>
      </c>
      <c r="L19" s="76">
        <f t="shared" si="2"/>
        <v>81247133</v>
      </c>
      <c r="M19" s="76">
        <f t="shared" si="2"/>
        <v>21553950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118383513</v>
      </c>
      <c r="W19" s="76">
        <f>IF(E10=E18,0,W10-W18)</f>
        <v>135885161</v>
      </c>
      <c r="X19" s="76">
        <f t="shared" si="2"/>
        <v>-17501648</v>
      </c>
      <c r="Y19" s="77">
        <f>+IF(W19&lt;&gt;0,(X19/W19)*100,0)</f>
        <v>-12.879734528187372</v>
      </c>
      <c r="Z19" s="78">
        <f t="shared" si="2"/>
        <v>22296213</v>
      </c>
    </row>
    <row r="20" spans="1:26" ht="13.5">
      <c r="A20" s="57" t="s">
        <v>44</v>
      </c>
      <c r="B20" s="18">
        <v>141372767</v>
      </c>
      <c r="C20" s="18">
        <v>0</v>
      </c>
      <c r="D20" s="58">
        <v>104645000</v>
      </c>
      <c r="E20" s="59">
        <v>104645000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83079000</v>
      </c>
      <c r="X20" s="59">
        <v>-83079000</v>
      </c>
      <c r="Y20" s="60">
        <v>-100</v>
      </c>
      <c r="Z20" s="61">
        <v>104645000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6096487</v>
      </c>
      <c r="C22" s="85">
        <f>SUM(C19:C21)</f>
        <v>0</v>
      </c>
      <c r="D22" s="86">
        <f aca="true" t="shared" si="3" ref="D22:Z22">SUM(D19:D21)</f>
        <v>126941213</v>
      </c>
      <c r="E22" s="87">
        <f t="shared" si="3"/>
        <v>126941213</v>
      </c>
      <c r="F22" s="87">
        <f t="shared" si="3"/>
        <v>132741476</v>
      </c>
      <c r="G22" s="87">
        <f t="shared" si="3"/>
        <v>-849977</v>
      </c>
      <c r="H22" s="87">
        <f t="shared" si="3"/>
        <v>-35061936</v>
      </c>
      <c r="I22" s="87">
        <f t="shared" si="3"/>
        <v>96829563</v>
      </c>
      <c r="J22" s="87">
        <f t="shared" si="3"/>
        <v>-31583336</v>
      </c>
      <c r="K22" s="87">
        <f t="shared" si="3"/>
        <v>-28109847</v>
      </c>
      <c r="L22" s="87">
        <f t="shared" si="3"/>
        <v>81247133</v>
      </c>
      <c r="M22" s="87">
        <f t="shared" si="3"/>
        <v>21553950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118383513</v>
      </c>
      <c r="W22" s="87">
        <f t="shared" si="3"/>
        <v>218964161</v>
      </c>
      <c r="X22" s="87">
        <f t="shared" si="3"/>
        <v>-100580648</v>
      </c>
      <c r="Y22" s="88">
        <f>+IF(W22&lt;&gt;0,(X22/W22)*100,0)</f>
        <v>-45.93475367870818</v>
      </c>
      <c r="Z22" s="89">
        <f t="shared" si="3"/>
        <v>126941213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6096487</v>
      </c>
      <c r="C24" s="74">
        <f>SUM(C22:C23)</f>
        <v>0</v>
      </c>
      <c r="D24" s="75">
        <f aca="true" t="shared" si="4" ref="D24:Z24">SUM(D22:D23)</f>
        <v>126941213</v>
      </c>
      <c r="E24" s="76">
        <f t="shared" si="4"/>
        <v>126941213</v>
      </c>
      <c r="F24" s="76">
        <f t="shared" si="4"/>
        <v>132741476</v>
      </c>
      <c r="G24" s="76">
        <f t="shared" si="4"/>
        <v>-849977</v>
      </c>
      <c r="H24" s="76">
        <f t="shared" si="4"/>
        <v>-35061936</v>
      </c>
      <c r="I24" s="76">
        <f t="shared" si="4"/>
        <v>96829563</v>
      </c>
      <c r="J24" s="76">
        <f t="shared" si="4"/>
        <v>-31583336</v>
      </c>
      <c r="K24" s="76">
        <f t="shared" si="4"/>
        <v>-28109847</v>
      </c>
      <c r="L24" s="76">
        <f t="shared" si="4"/>
        <v>81247133</v>
      </c>
      <c r="M24" s="76">
        <f t="shared" si="4"/>
        <v>21553950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118383513</v>
      </c>
      <c r="W24" s="76">
        <f t="shared" si="4"/>
        <v>218964161</v>
      </c>
      <c r="X24" s="76">
        <f t="shared" si="4"/>
        <v>-100580648</v>
      </c>
      <c r="Y24" s="77">
        <f>+IF(W24&lt;&gt;0,(X24/W24)*100,0)</f>
        <v>-45.93475367870818</v>
      </c>
      <c r="Z24" s="78">
        <f t="shared" si="4"/>
        <v>126941213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203941922</v>
      </c>
      <c r="C27" s="21">
        <v>0</v>
      </c>
      <c r="D27" s="98">
        <v>162639000</v>
      </c>
      <c r="E27" s="99">
        <v>162639000</v>
      </c>
      <c r="F27" s="99">
        <v>6315635</v>
      </c>
      <c r="G27" s="99">
        <v>15638990</v>
      </c>
      <c r="H27" s="99">
        <v>1762200</v>
      </c>
      <c r="I27" s="99">
        <v>23716825</v>
      </c>
      <c r="J27" s="99">
        <v>10823438</v>
      </c>
      <c r="K27" s="99">
        <v>8608600</v>
      </c>
      <c r="L27" s="99">
        <v>6718423</v>
      </c>
      <c r="M27" s="99">
        <v>26150461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49867286</v>
      </c>
      <c r="W27" s="99">
        <v>81319500</v>
      </c>
      <c r="X27" s="99">
        <v>-31452214</v>
      </c>
      <c r="Y27" s="100">
        <v>-38.68</v>
      </c>
      <c r="Z27" s="101">
        <v>162639000</v>
      </c>
    </row>
    <row r="28" spans="1:26" ht="13.5">
      <c r="A28" s="102" t="s">
        <v>44</v>
      </c>
      <c r="B28" s="18">
        <v>97234197</v>
      </c>
      <c r="C28" s="18">
        <v>0</v>
      </c>
      <c r="D28" s="58">
        <v>102423000</v>
      </c>
      <c r="E28" s="59">
        <v>102423000</v>
      </c>
      <c r="F28" s="59">
        <v>6284859</v>
      </c>
      <c r="G28" s="59">
        <v>15638990</v>
      </c>
      <c r="H28" s="59">
        <v>1579070</v>
      </c>
      <c r="I28" s="59">
        <v>23502919</v>
      </c>
      <c r="J28" s="59">
        <v>9090630</v>
      </c>
      <c r="K28" s="59">
        <v>8253837</v>
      </c>
      <c r="L28" s="59">
        <v>5891442</v>
      </c>
      <c r="M28" s="59">
        <v>23235909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46738828</v>
      </c>
      <c r="W28" s="59">
        <v>51211500</v>
      </c>
      <c r="X28" s="59">
        <v>-4472672</v>
      </c>
      <c r="Y28" s="60">
        <v>-8.73</v>
      </c>
      <c r="Z28" s="61">
        <v>102423000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106707725</v>
      </c>
      <c r="C31" s="18">
        <v>0</v>
      </c>
      <c r="D31" s="58">
        <v>60216000</v>
      </c>
      <c r="E31" s="59">
        <v>60216000</v>
      </c>
      <c r="F31" s="59">
        <v>30776</v>
      </c>
      <c r="G31" s="59">
        <v>0</v>
      </c>
      <c r="H31" s="59">
        <v>183130</v>
      </c>
      <c r="I31" s="59">
        <v>213906</v>
      </c>
      <c r="J31" s="59">
        <v>1732808</v>
      </c>
      <c r="K31" s="59">
        <v>354763</v>
      </c>
      <c r="L31" s="59">
        <v>826981</v>
      </c>
      <c r="M31" s="59">
        <v>2914552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3128458</v>
      </c>
      <c r="W31" s="59">
        <v>30108000</v>
      </c>
      <c r="X31" s="59">
        <v>-26979542</v>
      </c>
      <c r="Y31" s="60">
        <v>-89.61</v>
      </c>
      <c r="Z31" s="61">
        <v>60216000</v>
      </c>
    </row>
    <row r="32" spans="1:26" ht="13.5">
      <c r="A32" s="69" t="s">
        <v>50</v>
      </c>
      <c r="B32" s="21">
        <f>SUM(B28:B31)</f>
        <v>203941922</v>
      </c>
      <c r="C32" s="21">
        <f>SUM(C28:C31)</f>
        <v>0</v>
      </c>
      <c r="D32" s="98">
        <f aca="true" t="shared" si="5" ref="D32:Z32">SUM(D28:D31)</f>
        <v>162639000</v>
      </c>
      <c r="E32" s="99">
        <f t="shared" si="5"/>
        <v>162639000</v>
      </c>
      <c r="F32" s="99">
        <f t="shared" si="5"/>
        <v>6315635</v>
      </c>
      <c r="G32" s="99">
        <f t="shared" si="5"/>
        <v>15638990</v>
      </c>
      <c r="H32" s="99">
        <f t="shared" si="5"/>
        <v>1762200</v>
      </c>
      <c r="I32" s="99">
        <f t="shared" si="5"/>
        <v>23716825</v>
      </c>
      <c r="J32" s="99">
        <f t="shared" si="5"/>
        <v>10823438</v>
      </c>
      <c r="K32" s="99">
        <f t="shared" si="5"/>
        <v>8608600</v>
      </c>
      <c r="L32" s="99">
        <f t="shared" si="5"/>
        <v>6718423</v>
      </c>
      <c r="M32" s="99">
        <f t="shared" si="5"/>
        <v>26150461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49867286</v>
      </c>
      <c r="W32" s="99">
        <f t="shared" si="5"/>
        <v>81319500</v>
      </c>
      <c r="X32" s="99">
        <f t="shared" si="5"/>
        <v>-31452214</v>
      </c>
      <c r="Y32" s="100">
        <f>+IF(W32&lt;&gt;0,(X32/W32)*100,0)</f>
        <v>-38.677333234955945</v>
      </c>
      <c r="Z32" s="101">
        <f t="shared" si="5"/>
        <v>162639000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282644507</v>
      </c>
      <c r="C35" s="18">
        <v>0</v>
      </c>
      <c r="D35" s="58">
        <v>434643441</v>
      </c>
      <c r="E35" s="59">
        <v>434643441</v>
      </c>
      <c r="F35" s="59">
        <v>372998537</v>
      </c>
      <c r="G35" s="59">
        <v>351021797</v>
      </c>
      <c r="H35" s="59">
        <v>500414163</v>
      </c>
      <c r="I35" s="59">
        <v>500414163</v>
      </c>
      <c r="J35" s="59">
        <v>402689130</v>
      </c>
      <c r="K35" s="59">
        <v>390634101</v>
      </c>
      <c r="L35" s="59">
        <v>504351614</v>
      </c>
      <c r="M35" s="59">
        <v>504351614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504351614</v>
      </c>
      <c r="W35" s="59">
        <v>217321721</v>
      </c>
      <c r="X35" s="59">
        <v>287029893</v>
      </c>
      <c r="Y35" s="60">
        <v>132.08</v>
      </c>
      <c r="Z35" s="61">
        <v>434643441</v>
      </c>
    </row>
    <row r="36" spans="1:26" ht="13.5">
      <c r="A36" s="57" t="s">
        <v>53</v>
      </c>
      <c r="B36" s="18">
        <v>1664045484</v>
      </c>
      <c r="C36" s="18">
        <v>0</v>
      </c>
      <c r="D36" s="58">
        <v>2418732000</v>
      </c>
      <c r="E36" s="59">
        <v>2418732000</v>
      </c>
      <c r="F36" s="59">
        <v>201561000</v>
      </c>
      <c r="G36" s="59">
        <v>403122000</v>
      </c>
      <c r="H36" s="59">
        <v>1664111858</v>
      </c>
      <c r="I36" s="59">
        <v>1664111858</v>
      </c>
      <c r="J36" s="59">
        <v>1664111858</v>
      </c>
      <c r="K36" s="59">
        <v>1664111858</v>
      </c>
      <c r="L36" s="59">
        <v>1664111858</v>
      </c>
      <c r="M36" s="59">
        <v>1664111858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1664111858</v>
      </c>
      <c r="W36" s="59">
        <v>1209366000</v>
      </c>
      <c r="X36" s="59">
        <v>454745858</v>
      </c>
      <c r="Y36" s="60">
        <v>37.6</v>
      </c>
      <c r="Z36" s="61">
        <v>2418732000</v>
      </c>
    </row>
    <row r="37" spans="1:26" ht="13.5">
      <c r="A37" s="57" t="s">
        <v>54</v>
      </c>
      <c r="B37" s="18">
        <v>204470428</v>
      </c>
      <c r="C37" s="18">
        <v>0</v>
      </c>
      <c r="D37" s="58">
        <v>100875000</v>
      </c>
      <c r="E37" s="59">
        <v>100875000</v>
      </c>
      <c r="F37" s="59">
        <v>8406250</v>
      </c>
      <c r="G37" s="59">
        <v>16812500</v>
      </c>
      <c r="H37" s="59">
        <v>25218750</v>
      </c>
      <c r="I37" s="59">
        <v>25218750</v>
      </c>
      <c r="J37" s="59">
        <v>25218750</v>
      </c>
      <c r="K37" s="59">
        <v>25218750</v>
      </c>
      <c r="L37" s="59">
        <v>25218750</v>
      </c>
      <c r="M37" s="59">
        <v>25218750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25218750</v>
      </c>
      <c r="W37" s="59">
        <v>50437500</v>
      </c>
      <c r="X37" s="59">
        <v>-25218750</v>
      </c>
      <c r="Y37" s="60">
        <v>-50</v>
      </c>
      <c r="Z37" s="61">
        <v>100875000</v>
      </c>
    </row>
    <row r="38" spans="1:26" ht="13.5">
      <c r="A38" s="57" t="s">
        <v>55</v>
      </c>
      <c r="B38" s="18">
        <v>117626322</v>
      </c>
      <c r="C38" s="18">
        <v>0</v>
      </c>
      <c r="D38" s="58">
        <v>139097000</v>
      </c>
      <c r="E38" s="59">
        <v>139097000</v>
      </c>
      <c r="F38" s="59">
        <v>11591416</v>
      </c>
      <c r="G38" s="59">
        <v>23182834</v>
      </c>
      <c r="H38" s="59">
        <v>16000</v>
      </c>
      <c r="I38" s="59">
        <v>16000</v>
      </c>
      <c r="J38" s="59">
        <v>16000</v>
      </c>
      <c r="K38" s="59">
        <v>16000</v>
      </c>
      <c r="L38" s="59">
        <v>16000</v>
      </c>
      <c r="M38" s="59">
        <v>16000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16000</v>
      </c>
      <c r="W38" s="59">
        <v>69548500</v>
      </c>
      <c r="X38" s="59">
        <v>-69532500</v>
      </c>
      <c r="Y38" s="60">
        <v>-99.98</v>
      </c>
      <c r="Z38" s="61">
        <v>139097000</v>
      </c>
    </row>
    <row r="39" spans="1:26" ht="13.5">
      <c r="A39" s="57" t="s">
        <v>56</v>
      </c>
      <c r="B39" s="18">
        <v>1624593241</v>
      </c>
      <c r="C39" s="18">
        <v>0</v>
      </c>
      <c r="D39" s="58">
        <v>2613403441</v>
      </c>
      <c r="E39" s="59">
        <v>2613403441</v>
      </c>
      <c r="F39" s="59">
        <v>554561870</v>
      </c>
      <c r="G39" s="59">
        <v>714148463</v>
      </c>
      <c r="H39" s="59">
        <v>2139291271</v>
      </c>
      <c r="I39" s="59">
        <v>2139291271</v>
      </c>
      <c r="J39" s="59">
        <v>2041566237</v>
      </c>
      <c r="K39" s="59">
        <v>2029511209</v>
      </c>
      <c r="L39" s="59">
        <v>2143228722</v>
      </c>
      <c r="M39" s="59">
        <v>2143228722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2143228722</v>
      </c>
      <c r="W39" s="59">
        <v>1306701721</v>
      </c>
      <c r="X39" s="59">
        <v>836527001</v>
      </c>
      <c r="Y39" s="60">
        <v>64.02</v>
      </c>
      <c r="Z39" s="61">
        <v>2613403441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125502232</v>
      </c>
      <c r="C42" s="18">
        <v>0</v>
      </c>
      <c r="D42" s="58">
        <v>272896891</v>
      </c>
      <c r="E42" s="59">
        <v>272896891</v>
      </c>
      <c r="F42" s="59">
        <v>178678476</v>
      </c>
      <c r="G42" s="59">
        <v>-28614219</v>
      </c>
      <c r="H42" s="59">
        <v>-35061781</v>
      </c>
      <c r="I42" s="59">
        <v>115002476</v>
      </c>
      <c r="J42" s="59">
        <v>-24670336</v>
      </c>
      <c r="K42" s="59">
        <v>-27981665</v>
      </c>
      <c r="L42" s="59">
        <v>121478134</v>
      </c>
      <c r="M42" s="59">
        <v>68826133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183828609</v>
      </c>
      <c r="W42" s="59">
        <v>222978608</v>
      </c>
      <c r="X42" s="59">
        <v>-39149999</v>
      </c>
      <c r="Y42" s="60">
        <v>-17.56</v>
      </c>
      <c r="Z42" s="61">
        <v>272896891</v>
      </c>
    </row>
    <row r="43" spans="1:26" ht="13.5">
      <c r="A43" s="57" t="s">
        <v>59</v>
      </c>
      <c r="B43" s="18">
        <v>-203941922</v>
      </c>
      <c r="C43" s="18">
        <v>0</v>
      </c>
      <c r="D43" s="58">
        <v>-162638999</v>
      </c>
      <c r="E43" s="59">
        <v>-162638999</v>
      </c>
      <c r="F43" s="59">
        <v>-6315635</v>
      </c>
      <c r="G43" s="59">
        <v>-15638990</v>
      </c>
      <c r="H43" s="59">
        <v>-1837707</v>
      </c>
      <c r="I43" s="59">
        <v>-23792332</v>
      </c>
      <c r="J43" s="59">
        <v>-10823438</v>
      </c>
      <c r="K43" s="59">
        <v>-8608600</v>
      </c>
      <c r="L43" s="59">
        <v>-6718425</v>
      </c>
      <c r="M43" s="59">
        <v>-26150463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-49942795</v>
      </c>
      <c r="W43" s="59">
        <v>-89171916</v>
      </c>
      <c r="X43" s="59">
        <v>39229121</v>
      </c>
      <c r="Y43" s="60">
        <v>-43.99</v>
      </c>
      <c r="Z43" s="61">
        <v>-162638999</v>
      </c>
    </row>
    <row r="44" spans="1:26" ht="13.5">
      <c r="A44" s="57" t="s">
        <v>60</v>
      </c>
      <c r="B44" s="18">
        <v>-5862729</v>
      </c>
      <c r="C44" s="18">
        <v>0</v>
      </c>
      <c r="D44" s="58">
        <v>2</v>
      </c>
      <c r="E44" s="59">
        <v>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2</v>
      </c>
      <c r="X44" s="59">
        <v>-2</v>
      </c>
      <c r="Y44" s="60">
        <v>-100</v>
      </c>
      <c r="Z44" s="61">
        <v>2</v>
      </c>
    </row>
    <row r="45" spans="1:26" ht="13.5">
      <c r="A45" s="69" t="s">
        <v>61</v>
      </c>
      <c r="B45" s="21">
        <v>19026891</v>
      </c>
      <c r="C45" s="21">
        <v>0</v>
      </c>
      <c r="D45" s="98">
        <v>226175460</v>
      </c>
      <c r="E45" s="99">
        <v>226175460</v>
      </c>
      <c r="F45" s="99">
        <v>275666950</v>
      </c>
      <c r="G45" s="99">
        <v>231413741</v>
      </c>
      <c r="H45" s="99">
        <v>194514253</v>
      </c>
      <c r="I45" s="99">
        <v>194514253</v>
      </c>
      <c r="J45" s="99">
        <v>159020479</v>
      </c>
      <c r="K45" s="99">
        <v>122430214</v>
      </c>
      <c r="L45" s="99">
        <v>237189923</v>
      </c>
      <c r="M45" s="99">
        <v>237189923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237189923</v>
      </c>
      <c r="W45" s="99">
        <v>249724260</v>
      </c>
      <c r="X45" s="99">
        <v>-12534337</v>
      </c>
      <c r="Y45" s="100">
        <v>-5.02</v>
      </c>
      <c r="Z45" s="101">
        <v>226175460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1312830</v>
      </c>
      <c r="C49" s="51">
        <v>0</v>
      </c>
      <c r="D49" s="128">
        <v>36413043</v>
      </c>
      <c r="E49" s="53">
        <v>11848958</v>
      </c>
      <c r="F49" s="53">
        <v>0</v>
      </c>
      <c r="G49" s="53">
        <v>0</v>
      </c>
      <c r="H49" s="53">
        <v>0</v>
      </c>
      <c r="I49" s="53">
        <v>5091282</v>
      </c>
      <c r="J49" s="53">
        <v>0</v>
      </c>
      <c r="K49" s="53">
        <v>0</v>
      </c>
      <c r="L49" s="53">
        <v>0</v>
      </c>
      <c r="M49" s="53">
        <v>5786167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175655691</v>
      </c>
      <c r="W49" s="53">
        <v>0</v>
      </c>
      <c r="X49" s="53">
        <v>0</v>
      </c>
      <c r="Y49" s="53">
        <v>236107971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3320242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3320242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88.77955523061607</v>
      </c>
      <c r="C58" s="5">
        <f>IF(C67=0,0,+(C76/C67)*100)</f>
        <v>0</v>
      </c>
      <c r="D58" s="6">
        <f aca="true" t="shared" si="6" ref="D58:Z58">IF(D67=0,0,+(D76/D67)*100)</f>
        <v>99.8267838853386</v>
      </c>
      <c r="E58" s="7">
        <f t="shared" si="6"/>
        <v>99.8267838853386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103.01031849278026</v>
      </c>
      <c r="X58" s="7">
        <f t="shared" si="6"/>
        <v>0</v>
      </c>
      <c r="Y58" s="7">
        <f t="shared" si="6"/>
        <v>0</v>
      </c>
      <c r="Z58" s="8">
        <f t="shared" si="6"/>
        <v>99.8267838853386</v>
      </c>
    </row>
    <row r="59" spans="1:26" ht="13.5">
      <c r="A59" s="36" t="s">
        <v>31</v>
      </c>
      <c r="B59" s="9">
        <f aca="true" t="shared" si="7" ref="B59:Z66">IF(B68=0,0,+(B77/B68)*100)</f>
        <v>99.6410732065626</v>
      </c>
      <c r="C59" s="9">
        <f t="shared" si="7"/>
        <v>0</v>
      </c>
      <c r="D59" s="2">
        <f t="shared" si="7"/>
        <v>100.00000178841837</v>
      </c>
      <c r="E59" s="10">
        <f t="shared" si="7"/>
        <v>100.00000178841837</v>
      </c>
      <c r="F59" s="10">
        <f t="shared" si="7"/>
        <v>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100.00000178841837</v>
      </c>
    </row>
    <row r="60" spans="1:26" ht="13.5">
      <c r="A60" s="37" t="s">
        <v>32</v>
      </c>
      <c r="B60" s="12">
        <f t="shared" si="7"/>
        <v>91.46027439543606</v>
      </c>
      <c r="C60" s="12">
        <f t="shared" si="7"/>
        <v>0</v>
      </c>
      <c r="D60" s="3">
        <f t="shared" si="7"/>
        <v>99.99996568427476</v>
      </c>
      <c r="E60" s="13">
        <f t="shared" si="7"/>
        <v>99.99996568427476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103.67127489742072</v>
      </c>
      <c r="X60" s="13">
        <f t="shared" si="7"/>
        <v>0</v>
      </c>
      <c r="Y60" s="13">
        <f t="shared" si="7"/>
        <v>0</v>
      </c>
      <c r="Z60" s="14">
        <f t="shared" si="7"/>
        <v>99.99996568427476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100.15657175117074</v>
      </c>
      <c r="E61" s="13">
        <f t="shared" si="7"/>
        <v>100.15657175117074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103.79110142513342</v>
      </c>
      <c r="X61" s="13">
        <f t="shared" si="7"/>
        <v>0</v>
      </c>
      <c r="Y61" s="13">
        <f t="shared" si="7"/>
        <v>0</v>
      </c>
      <c r="Z61" s="14">
        <f t="shared" si="7"/>
        <v>100.15657175117074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94.96676970611723</v>
      </c>
      <c r="E64" s="13">
        <f t="shared" si="7"/>
        <v>94.96676970611723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94.96676970611723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94.96676220504713</v>
      </c>
      <c r="E66" s="16">
        <f t="shared" si="7"/>
        <v>94.96676220504713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94.96676220504713</v>
      </c>
    </row>
    <row r="67" spans="1:26" ht="13.5" hidden="1">
      <c r="A67" s="40" t="s">
        <v>116</v>
      </c>
      <c r="B67" s="23">
        <v>360841204</v>
      </c>
      <c r="C67" s="23"/>
      <c r="D67" s="24">
        <v>420063111</v>
      </c>
      <c r="E67" s="25">
        <v>420063111</v>
      </c>
      <c r="F67" s="25">
        <v>28388690</v>
      </c>
      <c r="G67" s="25">
        <v>29741042</v>
      </c>
      <c r="H67" s="25">
        <v>31714025</v>
      </c>
      <c r="I67" s="25">
        <v>89843757</v>
      </c>
      <c r="J67" s="25">
        <v>32719294</v>
      </c>
      <c r="K67" s="25">
        <v>41437181</v>
      </c>
      <c r="L67" s="25">
        <v>33732870</v>
      </c>
      <c r="M67" s="25">
        <v>107889345</v>
      </c>
      <c r="N67" s="25"/>
      <c r="O67" s="25"/>
      <c r="P67" s="25"/>
      <c r="Q67" s="25"/>
      <c r="R67" s="25"/>
      <c r="S67" s="25"/>
      <c r="T67" s="25"/>
      <c r="U67" s="25"/>
      <c r="V67" s="25">
        <v>197733102</v>
      </c>
      <c r="W67" s="25">
        <v>166095382</v>
      </c>
      <c r="X67" s="25"/>
      <c r="Y67" s="24"/>
      <c r="Z67" s="26">
        <v>420063111</v>
      </c>
    </row>
    <row r="68" spans="1:26" ht="13.5" hidden="1">
      <c r="A68" s="36" t="s">
        <v>31</v>
      </c>
      <c r="B68" s="18">
        <v>60193333</v>
      </c>
      <c r="C68" s="18"/>
      <c r="D68" s="19">
        <v>55915328</v>
      </c>
      <c r="E68" s="20">
        <v>55915328</v>
      </c>
      <c r="F68" s="20"/>
      <c r="G68" s="20">
        <v>2776531</v>
      </c>
      <c r="H68" s="20">
        <v>2974609</v>
      </c>
      <c r="I68" s="20">
        <v>5751140</v>
      </c>
      <c r="J68" s="20">
        <v>2553159</v>
      </c>
      <c r="K68" s="20">
        <v>15114714</v>
      </c>
      <c r="L68" s="20">
        <v>7278964</v>
      </c>
      <c r="M68" s="20">
        <v>24946837</v>
      </c>
      <c r="N68" s="20"/>
      <c r="O68" s="20"/>
      <c r="P68" s="20"/>
      <c r="Q68" s="20"/>
      <c r="R68" s="20"/>
      <c r="S68" s="20"/>
      <c r="T68" s="20"/>
      <c r="U68" s="20"/>
      <c r="V68" s="20">
        <v>30697977</v>
      </c>
      <c r="W68" s="20">
        <v>29902911</v>
      </c>
      <c r="X68" s="20"/>
      <c r="Y68" s="19"/>
      <c r="Z68" s="22">
        <v>55915328</v>
      </c>
    </row>
    <row r="69" spans="1:26" ht="13.5" hidden="1">
      <c r="A69" s="37" t="s">
        <v>32</v>
      </c>
      <c r="B69" s="18">
        <v>284687461</v>
      </c>
      <c r="C69" s="18"/>
      <c r="D69" s="19">
        <v>349693906</v>
      </c>
      <c r="E69" s="20">
        <v>349693906</v>
      </c>
      <c r="F69" s="20">
        <v>26831267</v>
      </c>
      <c r="G69" s="20">
        <v>25367988</v>
      </c>
      <c r="H69" s="20">
        <v>27130235</v>
      </c>
      <c r="I69" s="20">
        <v>79329490</v>
      </c>
      <c r="J69" s="20">
        <v>28573081</v>
      </c>
      <c r="K69" s="20">
        <v>24642323</v>
      </c>
      <c r="L69" s="20">
        <v>24806262</v>
      </c>
      <c r="M69" s="20">
        <v>78021666</v>
      </c>
      <c r="N69" s="20"/>
      <c r="O69" s="20"/>
      <c r="P69" s="20"/>
      <c r="Q69" s="20"/>
      <c r="R69" s="20"/>
      <c r="S69" s="20"/>
      <c r="T69" s="20"/>
      <c r="U69" s="20"/>
      <c r="V69" s="20">
        <v>157351156</v>
      </c>
      <c r="W69" s="20">
        <v>136192471</v>
      </c>
      <c r="X69" s="20"/>
      <c r="Y69" s="19"/>
      <c r="Z69" s="22">
        <v>349693906</v>
      </c>
    </row>
    <row r="70" spans="1:26" ht="13.5" hidden="1">
      <c r="A70" s="38" t="s">
        <v>110</v>
      </c>
      <c r="B70" s="18">
        <v>275839966</v>
      </c>
      <c r="C70" s="18"/>
      <c r="D70" s="19">
        <v>339141637</v>
      </c>
      <c r="E70" s="20">
        <v>339141637</v>
      </c>
      <c r="F70" s="20">
        <v>26040847</v>
      </c>
      <c r="G70" s="20">
        <v>24587024</v>
      </c>
      <c r="H70" s="20">
        <v>26417699</v>
      </c>
      <c r="I70" s="20">
        <v>77045570</v>
      </c>
      <c r="J70" s="20">
        <v>27884116</v>
      </c>
      <c r="K70" s="20">
        <v>23771181</v>
      </c>
      <c r="L70" s="20">
        <v>23981528</v>
      </c>
      <c r="M70" s="20">
        <v>75636825</v>
      </c>
      <c r="N70" s="20"/>
      <c r="O70" s="20"/>
      <c r="P70" s="20"/>
      <c r="Q70" s="20"/>
      <c r="R70" s="20"/>
      <c r="S70" s="20"/>
      <c r="T70" s="20"/>
      <c r="U70" s="20"/>
      <c r="V70" s="20">
        <v>152682395</v>
      </c>
      <c r="W70" s="20">
        <v>131887793</v>
      </c>
      <c r="X70" s="20"/>
      <c r="Y70" s="19"/>
      <c r="Z70" s="22">
        <v>339141637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8847495</v>
      </c>
      <c r="C73" s="18"/>
      <c r="D73" s="19">
        <v>10552269</v>
      </c>
      <c r="E73" s="20">
        <v>10552269</v>
      </c>
      <c r="F73" s="20">
        <v>790420</v>
      </c>
      <c r="G73" s="20">
        <v>780964</v>
      </c>
      <c r="H73" s="20">
        <v>712536</v>
      </c>
      <c r="I73" s="20">
        <v>2283920</v>
      </c>
      <c r="J73" s="20">
        <v>688965</v>
      </c>
      <c r="K73" s="20">
        <v>871142</v>
      </c>
      <c r="L73" s="20">
        <v>824734</v>
      </c>
      <c r="M73" s="20">
        <v>2384841</v>
      </c>
      <c r="N73" s="20"/>
      <c r="O73" s="20"/>
      <c r="P73" s="20"/>
      <c r="Q73" s="20"/>
      <c r="R73" s="20"/>
      <c r="S73" s="20"/>
      <c r="T73" s="20"/>
      <c r="U73" s="20"/>
      <c r="V73" s="20">
        <v>4668761</v>
      </c>
      <c r="W73" s="20">
        <v>4304678</v>
      </c>
      <c r="X73" s="20"/>
      <c r="Y73" s="19"/>
      <c r="Z73" s="22">
        <v>10552269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15960410</v>
      </c>
      <c r="C75" s="27"/>
      <c r="D75" s="28">
        <v>14453877</v>
      </c>
      <c r="E75" s="29">
        <v>14453877</v>
      </c>
      <c r="F75" s="29">
        <v>1557423</v>
      </c>
      <c r="G75" s="29">
        <v>1596523</v>
      </c>
      <c r="H75" s="29">
        <v>1609181</v>
      </c>
      <c r="I75" s="29">
        <v>4763127</v>
      </c>
      <c r="J75" s="29">
        <v>1593054</v>
      </c>
      <c r="K75" s="29">
        <v>1680144</v>
      </c>
      <c r="L75" s="29">
        <v>1647644</v>
      </c>
      <c r="M75" s="29">
        <v>4920842</v>
      </c>
      <c r="N75" s="29"/>
      <c r="O75" s="29"/>
      <c r="P75" s="29"/>
      <c r="Q75" s="29"/>
      <c r="R75" s="29"/>
      <c r="S75" s="29"/>
      <c r="T75" s="29"/>
      <c r="U75" s="29"/>
      <c r="V75" s="29">
        <v>9683969</v>
      </c>
      <c r="W75" s="29"/>
      <c r="X75" s="29"/>
      <c r="Y75" s="28"/>
      <c r="Z75" s="30">
        <v>14453877</v>
      </c>
    </row>
    <row r="76" spans="1:26" ht="13.5" hidden="1">
      <c r="A76" s="41" t="s">
        <v>117</v>
      </c>
      <c r="B76" s="31">
        <v>320353216</v>
      </c>
      <c r="C76" s="31"/>
      <c r="D76" s="32">
        <v>419335494</v>
      </c>
      <c r="E76" s="33">
        <v>419335494</v>
      </c>
      <c r="F76" s="33">
        <v>28388690</v>
      </c>
      <c r="G76" s="33">
        <v>29741042</v>
      </c>
      <c r="H76" s="33">
        <v>31714025</v>
      </c>
      <c r="I76" s="33">
        <v>89843757</v>
      </c>
      <c r="J76" s="33">
        <v>32719294</v>
      </c>
      <c r="K76" s="33">
        <v>41437181</v>
      </c>
      <c r="L76" s="33">
        <v>33732870</v>
      </c>
      <c r="M76" s="33">
        <v>107889345</v>
      </c>
      <c r="N76" s="33"/>
      <c r="O76" s="33"/>
      <c r="P76" s="33"/>
      <c r="Q76" s="33"/>
      <c r="R76" s="33"/>
      <c r="S76" s="33"/>
      <c r="T76" s="33"/>
      <c r="U76" s="33"/>
      <c r="V76" s="33">
        <v>197733102</v>
      </c>
      <c r="W76" s="33">
        <v>171095382</v>
      </c>
      <c r="X76" s="33"/>
      <c r="Y76" s="32"/>
      <c r="Z76" s="34">
        <v>419335494</v>
      </c>
    </row>
    <row r="77" spans="1:26" ht="13.5" hidden="1">
      <c r="A77" s="36" t="s">
        <v>31</v>
      </c>
      <c r="B77" s="18">
        <v>59977283</v>
      </c>
      <c r="C77" s="18"/>
      <c r="D77" s="19">
        <v>55915329</v>
      </c>
      <c r="E77" s="20">
        <v>55915329</v>
      </c>
      <c r="F77" s="20"/>
      <c r="G77" s="20">
        <v>2776531</v>
      </c>
      <c r="H77" s="20">
        <v>2974609</v>
      </c>
      <c r="I77" s="20">
        <v>5751140</v>
      </c>
      <c r="J77" s="20">
        <v>2553159</v>
      </c>
      <c r="K77" s="20">
        <v>15114714</v>
      </c>
      <c r="L77" s="20">
        <v>7278964</v>
      </c>
      <c r="M77" s="20">
        <v>24946837</v>
      </c>
      <c r="N77" s="20"/>
      <c r="O77" s="20"/>
      <c r="P77" s="20"/>
      <c r="Q77" s="20"/>
      <c r="R77" s="20"/>
      <c r="S77" s="20"/>
      <c r="T77" s="20"/>
      <c r="U77" s="20"/>
      <c r="V77" s="20">
        <v>30697977</v>
      </c>
      <c r="W77" s="20">
        <v>29902911</v>
      </c>
      <c r="X77" s="20"/>
      <c r="Y77" s="19"/>
      <c r="Z77" s="22">
        <v>55915329</v>
      </c>
    </row>
    <row r="78" spans="1:26" ht="13.5" hidden="1">
      <c r="A78" s="37" t="s">
        <v>32</v>
      </c>
      <c r="B78" s="18">
        <v>260375933</v>
      </c>
      <c r="C78" s="18"/>
      <c r="D78" s="19">
        <v>349693786</v>
      </c>
      <c r="E78" s="20">
        <v>349693786</v>
      </c>
      <c r="F78" s="20">
        <v>26831267</v>
      </c>
      <c r="G78" s="20">
        <v>25367988</v>
      </c>
      <c r="H78" s="20">
        <v>27130235</v>
      </c>
      <c r="I78" s="20">
        <v>79329490</v>
      </c>
      <c r="J78" s="20">
        <v>28573081</v>
      </c>
      <c r="K78" s="20">
        <v>24642323</v>
      </c>
      <c r="L78" s="20">
        <v>24806262</v>
      </c>
      <c r="M78" s="20">
        <v>78021666</v>
      </c>
      <c r="N78" s="20"/>
      <c r="O78" s="20"/>
      <c r="P78" s="20"/>
      <c r="Q78" s="20"/>
      <c r="R78" s="20"/>
      <c r="S78" s="20"/>
      <c r="T78" s="20"/>
      <c r="U78" s="20"/>
      <c r="V78" s="20">
        <v>157351156</v>
      </c>
      <c r="W78" s="20">
        <v>141192471</v>
      </c>
      <c r="X78" s="20"/>
      <c r="Y78" s="19"/>
      <c r="Z78" s="22">
        <v>349693786</v>
      </c>
    </row>
    <row r="79" spans="1:26" ht="13.5" hidden="1">
      <c r="A79" s="38" t="s">
        <v>110</v>
      </c>
      <c r="B79" s="18"/>
      <c r="C79" s="18"/>
      <c r="D79" s="19">
        <v>339672637</v>
      </c>
      <c r="E79" s="20">
        <v>339672637</v>
      </c>
      <c r="F79" s="20">
        <v>26040847</v>
      </c>
      <c r="G79" s="20">
        <v>24587024</v>
      </c>
      <c r="H79" s="20">
        <v>26417699</v>
      </c>
      <c r="I79" s="20">
        <v>77045570</v>
      </c>
      <c r="J79" s="20">
        <v>27884116</v>
      </c>
      <c r="K79" s="20">
        <v>23771181</v>
      </c>
      <c r="L79" s="20">
        <v>23981528</v>
      </c>
      <c r="M79" s="20">
        <v>75636825</v>
      </c>
      <c r="N79" s="20"/>
      <c r="O79" s="20"/>
      <c r="P79" s="20"/>
      <c r="Q79" s="20"/>
      <c r="R79" s="20"/>
      <c r="S79" s="20"/>
      <c r="T79" s="20"/>
      <c r="U79" s="20"/>
      <c r="V79" s="20">
        <v>152682395</v>
      </c>
      <c r="W79" s="20">
        <v>136887793</v>
      </c>
      <c r="X79" s="20"/>
      <c r="Y79" s="19"/>
      <c r="Z79" s="22">
        <v>339672637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10021149</v>
      </c>
      <c r="E82" s="20">
        <v>10021149</v>
      </c>
      <c r="F82" s="20">
        <v>790420</v>
      </c>
      <c r="G82" s="20">
        <v>780964</v>
      </c>
      <c r="H82" s="20">
        <v>712536</v>
      </c>
      <c r="I82" s="20">
        <v>2283920</v>
      </c>
      <c r="J82" s="20">
        <v>688965</v>
      </c>
      <c r="K82" s="20">
        <v>871142</v>
      </c>
      <c r="L82" s="20">
        <v>824734</v>
      </c>
      <c r="M82" s="20">
        <v>2384841</v>
      </c>
      <c r="N82" s="20"/>
      <c r="O82" s="20"/>
      <c r="P82" s="20"/>
      <c r="Q82" s="20"/>
      <c r="R82" s="20"/>
      <c r="S82" s="20"/>
      <c r="T82" s="20"/>
      <c r="U82" s="20"/>
      <c r="V82" s="20">
        <v>4668761</v>
      </c>
      <c r="W82" s="20">
        <v>4304678</v>
      </c>
      <c r="X82" s="20"/>
      <c r="Y82" s="19"/>
      <c r="Z82" s="22">
        <v>10021149</v>
      </c>
    </row>
    <row r="83" spans="1:26" ht="13.5" hidden="1">
      <c r="A83" s="38" t="s">
        <v>114</v>
      </c>
      <c r="B83" s="18">
        <v>260375933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13726379</v>
      </c>
      <c r="E84" s="29">
        <v>13726379</v>
      </c>
      <c r="F84" s="29">
        <v>1557423</v>
      </c>
      <c r="G84" s="29">
        <v>1596523</v>
      </c>
      <c r="H84" s="29">
        <v>1609181</v>
      </c>
      <c r="I84" s="29">
        <v>4763127</v>
      </c>
      <c r="J84" s="29">
        <v>1593054</v>
      </c>
      <c r="K84" s="29">
        <v>1680144</v>
      </c>
      <c r="L84" s="29">
        <v>1647644</v>
      </c>
      <c r="M84" s="29">
        <v>4920842</v>
      </c>
      <c r="N84" s="29"/>
      <c r="O84" s="29"/>
      <c r="P84" s="29"/>
      <c r="Q84" s="29"/>
      <c r="R84" s="29"/>
      <c r="S84" s="29"/>
      <c r="T84" s="29"/>
      <c r="U84" s="29"/>
      <c r="V84" s="29">
        <v>9683969</v>
      </c>
      <c r="W84" s="29"/>
      <c r="X84" s="29"/>
      <c r="Y84" s="28"/>
      <c r="Z84" s="30">
        <v>13726379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7513424</v>
      </c>
      <c r="C5" s="18">
        <v>0</v>
      </c>
      <c r="D5" s="58">
        <v>15416000</v>
      </c>
      <c r="E5" s="59">
        <v>15416000</v>
      </c>
      <c r="F5" s="59">
        <v>2059920</v>
      </c>
      <c r="G5" s="59">
        <v>2060378</v>
      </c>
      <c r="H5" s="59">
        <v>2060378</v>
      </c>
      <c r="I5" s="59">
        <v>6180676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6180676</v>
      </c>
      <c r="W5" s="59">
        <v>7707834</v>
      </c>
      <c r="X5" s="59">
        <v>-1527158</v>
      </c>
      <c r="Y5" s="60">
        <v>-19.81</v>
      </c>
      <c r="Z5" s="61">
        <v>15416000</v>
      </c>
    </row>
    <row r="6" spans="1:26" ht="13.5">
      <c r="A6" s="57" t="s">
        <v>32</v>
      </c>
      <c r="B6" s="18">
        <v>2411783</v>
      </c>
      <c r="C6" s="18">
        <v>0</v>
      </c>
      <c r="D6" s="58">
        <v>4617000</v>
      </c>
      <c r="E6" s="59">
        <v>4617000</v>
      </c>
      <c r="F6" s="59">
        <v>272927</v>
      </c>
      <c r="G6" s="59">
        <v>272868</v>
      </c>
      <c r="H6" s="59">
        <v>273101</v>
      </c>
      <c r="I6" s="59">
        <v>818896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818896</v>
      </c>
      <c r="W6" s="59">
        <v>2308644</v>
      </c>
      <c r="X6" s="59">
        <v>-1489748</v>
      </c>
      <c r="Y6" s="60">
        <v>-64.53</v>
      </c>
      <c r="Z6" s="61">
        <v>4617000</v>
      </c>
    </row>
    <row r="7" spans="1:26" ht="13.5">
      <c r="A7" s="57" t="s">
        <v>33</v>
      </c>
      <c r="B7" s="18">
        <v>5461172</v>
      </c>
      <c r="C7" s="18">
        <v>0</v>
      </c>
      <c r="D7" s="58">
        <v>4160000</v>
      </c>
      <c r="E7" s="59">
        <v>4160000</v>
      </c>
      <c r="F7" s="59">
        <v>0</v>
      </c>
      <c r="G7" s="59">
        <v>1685101</v>
      </c>
      <c r="H7" s="59">
        <v>1011665</v>
      </c>
      <c r="I7" s="59">
        <v>2696766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2696766</v>
      </c>
      <c r="W7" s="59">
        <v>2080242</v>
      </c>
      <c r="X7" s="59">
        <v>616524</v>
      </c>
      <c r="Y7" s="60">
        <v>29.64</v>
      </c>
      <c r="Z7" s="61">
        <v>4160000</v>
      </c>
    </row>
    <row r="8" spans="1:26" ht="13.5">
      <c r="A8" s="57" t="s">
        <v>34</v>
      </c>
      <c r="B8" s="18">
        <v>207369593</v>
      </c>
      <c r="C8" s="18">
        <v>0</v>
      </c>
      <c r="D8" s="58">
        <v>330547000</v>
      </c>
      <c r="E8" s="59">
        <v>330547000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165273498</v>
      </c>
      <c r="X8" s="59">
        <v>-165273498</v>
      </c>
      <c r="Y8" s="60">
        <v>-100</v>
      </c>
      <c r="Z8" s="61">
        <v>330547000</v>
      </c>
    </row>
    <row r="9" spans="1:26" ht="13.5">
      <c r="A9" s="57" t="s">
        <v>35</v>
      </c>
      <c r="B9" s="18">
        <v>351139041</v>
      </c>
      <c r="C9" s="18">
        <v>0</v>
      </c>
      <c r="D9" s="58">
        <v>13519775</v>
      </c>
      <c r="E9" s="59">
        <v>13519775</v>
      </c>
      <c r="F9" s="59">
        <v>1241279</v>
      </c>
      <c r="G9" s="59">
        <v>1368906</v>
      </c>
      <c r="H9" s="59">
        <v>1729045</v>
      </c>
      <c r="I9" s="59">
        <v>4339230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4339230</v>
      </c>
      <c r="W9" s="59">
        <v>6759666</v>
      </c>
      <c r="X9" s="59">
        <v>-2420436</v>
      </c>
      <c r="Y9" s="60">
        <v>-35.81</v>
      </c>
      <c r="Z9" s="61">
        <v>13519775</v>
      </c>
    </row>
    <row r="10" spans="1:26" ht="25.5">
      <c r="A10" s="62" t="s">
        <v>102</v>
      </c>
      <c r="B10" s="63">
        <f>SUM(B5:B9)</f>
        <v>573895013</v>
      </c>
      <c r="C10" s="63">
        <f>SUM(C5:C9)</f>
        <v>0</v>
      </c>
      <c r="D10" s="64">
        <f aca="true" t="shared" si="0" ref="D10:Z10">SUM(D5:D9)</f>
        <v>368259775</v>
      </c>
      <c r="E10" s="65">
        <f t="shared" si="0"/>
        <v>368259775</v>
      </c>
      <c r="F10" s="65">
        <f t="shared" si="0"/>
        <v>3574126</v>
      </c>
      <c r="G10" s="65">
        <f t="shared" si="0"/>
        <v>5387253</v>
      </c>
      <c r="H10" s="65">
        <f t="shared" si="0"/>
        <v>5074189</v>
      </c>
      <c r="I10" s="65">
        <f t="shared" si="0"/>
        <v>14035568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14035568</v>
      </c>
      <c r="W10" s="65">
        <f t="shared" si="0"/>
        <v>184129884</v>
      </c>
      <c r="X10" s="65">
        <f t="shared" si="0"/>
        <v>-170094316</v>
      </c>
      <c r="Y10" s="66">
        <f>+IF(W10&lt;&gt;0,(X10/W10)*100,0)</f>
        <v>-92.37735467209657</v>
      </c>
      <c r="Z10" s="67">
        <f t="shared" si="0"/>
        <v>368259775</v>
      </c>
    </row>
    <row r="11" spans="1:26" ht="13.5">
      <c r="A11" s="57" t="s">
        <v>36</v>
      </c>
      <c r="B11" s="18">
        <v>32880990</v>
      </c>
      <c r="C11" s="18">
        <v>0</v>
      </c>
      <c r="D11" s="58">
        <v>78959000</v>
      </c>
      <c r="E11" s="59">
        <v>78959000</v>
      </c>
      <c r="F11" s="59">
        <v>4993862</v>
      </c>
      <c r="G11" s="59">
        <v>5967699</v>
      </c>
      <c r="H11" s="59">
        <v>6503499</v>
      </c>
      <c r="I11" s="59">
        <v>17465060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17465060</v>
      </c>
      <c r="W11" s="59">
        <v>39479424</v>
      </c>
      <c r="X11" s="59">
        <v>-22014364</v>
      </c>
      <c r="Y11" s="60">
        <v>-55.76</v>
      </c>
      <c r="Z11" s="61">
        <v>78959000</v>
      </c>
    </row>
    <row r="12" spans="1:26" ht="13.5">
      <c r="A12" s="57" t="s">
        <v>37</v>
      </c>
      <c r="B12" s="18">
        <v>20250399</v>
      </c>
      <c r="C12" s="18">
        <v>0</v>
      </c>
      <c r="D12" s="58">
        <v>26395000</v>
      </c>
      <c r="E12" s="59">
        <v>26395000</v>
      </c>
      <c r="F12" s="59">
        <v>2022563</v>
      </c>
      <c r="G12" s="59">
        <v>2001392</v>
      </c>
      <c r="H12" s="59">
        <v>2096219</v>
      </c>
      <c r="I12" s="59">
        <v>6120174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6120174</v>
      </c>
      <c r="W12" s="59">
        <v>13197660</v>
      </c>
      <c r="X12" s="59">
        <v>-7077486</v>
      </c>
      <c r="Y12" s="60">
        <v>-53.63</v>
      </c>
      <c r="Z12" s="61">
        <v>26395000</v>
      </c>
    </row>
    <row r="13" spans="1:26" ht="13.5">
      <c r="A13" s="57" t="s">
        <v>103</v>
      </c>
      <c r="B13" s="18">
        <v>11286249</v>
      </c>
      <c r="C13" s="18">
        <v>0</v>
      </c>
      <c r="D13" s="58">
        <v>14244000</v>
      </c>
      <c r="E13" s="59">
        <v>14244000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7121784</v>
      </c>
      <c r="X13" s="59">
        <v>-7121784</v>
      </c>
      <c r="Y13" s="60">
        <v>-100</v>
      </c>
      <c r="Z13" s="61">
        <v>14244000</v>
      </c>
    </row>
    <row r="14" spans="1:26" ht="13.5">
      <c r="A14" s="57" t="s">
        <v>38</v>
      </c>
      <c r="B14" s="18">
        <v>0</v>
      </c>
      <c r="C14" s="18">
        <v>0</v>
      </c>
      <c r="D14" s="58">
        <v>412000</v>
      </c>
      <c r="E14" s="59">
        <v>412000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205830</v>
      </c>
      <c r="X14" s="59">
        <v>-205830</v>
      </c>
      <c r="Y14" s="60">
        <v>-100</v>
      </c>
      <c r="Z14" s="61">
        <v>412000</v>
      </c>
    </row>
    <row r="15" spans="1:26" ht="13.5">
      <c r="A15" s="57" t="s">
        <v>39</v>
      </c>
      <c r="B15" s="18">
        <v>0</v>
      </c>
      <c r="C15" s="18">
        <v>0</v>
      </c>
      <c r="D15" s="58">
        <v>4021000</v>
      </c>
      <c r="E15" s="59">
        <v>4021000</v>
      </c>
      <c r="F15" s="59">
        <v>298101</v>
      </c>
      <c r="G15" s="59">
        <v>151773</v>
      </c>
      <c r="H15" s="59">
        <v>229697</v>
      </c>
      <c r="I15" s="59">
        <v>679571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679571</v>
      </c>
      <c r="W15" s="59">
        <v>2010528</v>
      </c>
      <c r="X15" s="59">
        <v>-1330957</v>
      </c>
      <c r="Y15" s="60">
        <v>-66.2</v>
      </c>
      <c r="Z15" s="61">
        <v>4021000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318043</v>
      </c>
      <c r="G16" s="59">
        <v>355763</v>
      </c>
      <c r="H16" s="59">
        <v>353963</v>
      </c>
      <c r="I16" s="59">
        <v>1027769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1027769</v>
      </c>
      <c r="W16" s="59"/>
      <c r="X16" s="59">
        <v>1027769</v>
      </c>
      <c r="Y16" s="60">
        <v>0</v>
      </c>
      <c r="Z16" s="61">
        <v>0</v>
      </c>
    </row>
    <row r="17" spans="1:26" ht="13.5">
      <c r="A17" s="57" t="s">
        <v>41</v>
      </c>
      <c r="B17" s="18">
        <v>59894230</v>
      </c>
      <c r="C17" s="18">
        <v>0</v>
      </c>
      <c r="D17" s="58">
        <v>124087270</v>
      </c>
      <c r="E17" s="59">
        <v>124087270</v>
      </c>
      <c r="F17" s="59">
        <v>6285944</v>
      </c>
      <c r="G17" s="59">
        <v>6735672</v>
      </c>
      <c r="H17" s="59">
        <v>5361640</v>
      </c>
      <c r="I17" s="59">
        <v>18383256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18383256</v>
      </c>
      <c r="W17" s="59">
        <v>62043900</v>
      </c>
      <c r="X17" s="59">
        <v>-43660644</v>
      </c>
      <c r="Y17" s="60">
        <v>-70.37</v>
      </c>
      <c r="Z17" s="61">
        <v>124087270</v>
      </c>
    </row>
    <row r="18" spans="1:26" ht="13.5">
      <c r="A18" s="69" t="s">
        <v>42</v>
      </c>
      <c r="B18" s="70">
        <f>SUM(B11:B17)</f>
        <v>124311868</v>
      </c>
      <c r="C18" s="70">
        <f>SUM(C11:C17)</f>
        <v>0</v>
      </c>
      <c r="D18" s="71">
        <f aca="true" t="shared" si="1" ref="D18:Z18">SUM(D11:D17)</f>
        <v>248118270</v>
      </c>
      <c r="E18" s="72">
        <f t="shared" si="1"/>
        <v>248118270</v>
      </c>
      <c r="F18" s="72">
        <f t="shared" si="1"/>
        <v>13918513</v>
      </c>
      <c r="G18" s="72">
        <f t="shared" si="1"/>
        <v>15212299</v>
      </c>
      <c r="H18" s="72">
        <f t="shared" si="1"/>
        <v>14545018</v>
      </c>
      <c r="I18" s="72">
        <f t="shared" si="1"/>
        <v>43675830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43675830</v>
      </c>
      <c r="W18" s="72">
        <f t="shared" si="1"/>
        <v>124059126</v>
      </c>
      <c r="X18" s="72">
        <f t="shared" si="1"/>
        <v>-80383296</v>
      </c>
      <c r="Y18" s="66">
        <f>+IF(W18&lt;&gt;0,(X18/W18)*100,0)</f>
        <v>-64.79434330369214</v>
      </c>
      <c r="Z18" s="73">
        <f t="shared" si="1"/>
        <v>248118270</v>
      </c>
    </row>
    <row r="19" spans="1:26" ht="13.5">
      <c r="A19" s="69" t="s">
        <v>43</v>
      </c>
      <c r="B19" s="74">
        <f>+B10-B18</f>
        <v>449583145</v>
      </c>
      <c r="C19" s="74">
        <f>+C10-C18</f>
        <v>0</v>
      </c>
      <c r="D19" s="75">
        <f aca="true" t="shared" si="2" ref="D19:Z19">+D10-D18</f>
        <v>120141505</v>
      </c>
      <c r="E19" s="76">
        <f t="shared" si="2"/>
        <v>120141505</v>
      </c>
      <c r="F19" s="76">
        <f t="shared" si="2"/>
        <v>-10344387</v>
      </c>
      <c r="G19" s="76">
        <f t="shared" si="2"/>
        <v>-9825046</v>
      </c>
      <c r="H19" s="76">
        <f t="shared" si="2"/>
        <v>-9470829</v>
      </c>
      <c r="I19" s="76">
        <f t="shared" si="2"/>
        <v>-29640262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-29640262</v>
      </c>
      <c r="W19" s="76">
        <f>IF(E10=E18,0,W10-W18)</f>
        <v>60070758</v>
      </c>
      <c r="X19" s="76">
        <f t="shared" si="2"/>
        <v>-89711020</v>
      </c>
      <c r="Y19" s="77">
        <f>+IF(W19&lt;&gt;0,(X19/W19)*100,0)</f>
        <v>-149.34224735436166</v>
      </c>
      <c r="Z19" s="78">
        <f t="shared" si="2"/>
        <v>120141505</v>
      </c>
    </row>
    <row r="20" spans="1:26" ht="13.5">
      <c r="A20" s="57" t="s">
        <v>44</v>
      </c>
      <c r="B20" s="18">
        <v>82733814</v>
      </c>
      <c r="C20" s="18">
        <v>0</v>
      </c>
      <c r="D20" s="58">
        <v>100350000</v>
      </c>
      <c r="E20" s="59">
        <v>100350000</v>
      </c>
      <c r="F20" s="59">
        <v>136278000</v>
      </c>
      <c r="G20" s="59">
        <v>32615000</v>
      </c>
      <c r="H20" s="59">
        <v>0</v>
      </c>
      <c r="I20" s="59">
        <v>168893000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168893000</v>
      </c>
      <c r="W20" s="59">
        <v>80280000</v>
      </c>
      <c r="X20" s="59">
        <v>88613000</v>
      </c>
      <c r="Y20" s="60">
        <v>110.38</v>
      </c>
      <c r="Z20" s="61">
        <v>100350000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532316959</v>
      </c>
      <c r="C22" s="85">
        <f>SUM(C19:C21)</f>
        <v>0</v>
      </c>
      <c r="D22" s="86">
        <f aca="true" t="shared" si="3" ref="D22:Z22">SUM(D19:D21)</f>
        <v>220491505</v>
      </c>
      <c r="E22" s="87">
        <f t="shared" si="3"/>
        <v>220491505</v>
      </c>
      <c r="F22" s="87">
        <f t="shared" si="3"/>
        <v>125933613</v>
      </c>
      <c r="G22" s="87">
        <f t="shared" si="3"/>
        <v>22789954</v>
      </c>
      <c r="H22" s="87">
        <f t="shared" si="3"/>
        <v>-9470829</v>
      </c>
      <c r="I22" s="87">
        <f t="shared" si="3"/>
        <v>139252738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139252738</v>
      </c>
      <c r="W22" s="87">
        <f t="shared" si="3"/>
        <v>140350758</v>
      </c>
      <c r="X22" s="87">
        <f t="shared" si="3"/>
        <v>-1098020</v>
      </c>
      <c r="Y22" s="88">
        <f>+IF(W22&lt;&gt;0,(X22/W22)*100,0)</f>
        <v>-0.7823399144021723</v>
      </c>
      <c r="Z22" s="89">
        <f t="shared" si="3"/>
        <v>220491505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532316959</v>
      </c>
      <c r="C24" s="74">
        <f>SUM(C22:C23)</f>
        <v>0</v>
      </c>
      <c r="D24" s="75">
        <f aca="true" t="shared" si="4" ref="D24:Z24">SUM(D22:D23)</f>
        <v>220491505</v>
      </c>
      <c r="E24" s="76">
        <f t="shared" si="4"/>
        <v>220491505</v>
      </c>
      <c r="F24" s="76">
        <f t="shared" si="4"/>
        <v>125933613</v>
      </c>
      <c r="G24" s="76">
        <f t="shared" si="4"/>
        <v>22789954</v>
      </c>
      <c r="H24" s="76">
        <f t="shared" si="4"/>
        <v>-9470829</v>
      </c>
      <c r="I24" s="76">
        <f t="shared" si="4"/>
        <v>139252738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139252738</v>
      </c>
      <c r="W24" s="76">
        <f t="shared" si="4"/>
        <v>140350758</v>
      </c>
      <c r="X24" s="76">
        <f t="shared" si="4"/>
        <v>-1098020</v>
      </c>
      <c r="Y24" s="77">
        <f>+IF(W24&lt;&gt;0,(X24/W24)*100,0)</f>
        <v>-0.7823399144021723</v>
      </c>
      <c r="Z24" s="78">
        <f t="shared" si="4"/>
        <v>220491505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790395610</v>
      </c>
      <c r="C27" s="21">
        <v>0</v>
      </c>
      <c r="D27" s="98">
        <v>210294362</v>
      </c>
      <c r="E27" s="99">
        <v>210294362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105147181</v>
      </c>
      <c r="X27" s="99">
        <v>-105147181</v>
      </c>
      <c r="Y27" s="100">
        <v>-100</v>
      </c>
      <c r="Z27" s="101">
        <v>210294362</v>
      </c>
    </row>
    <row r="28" spans="1:26" ht="13.5">
      <c r="A28" s="102" t="s">
        <v>44</v>
      </c>
      <c r="B28" s="18">
        <v>769879610</v>
      </c>
      <c r="C28" s="18">
        <v>0</v>
      </c>
      <c r="D28" s="58">
        <v>100350000</v>
      </c>
      <c r="E28" s="59">
        <v>100350000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50175000</v>
      </c>
      <c r="X28" s="59">
        <v>-50175000</v>
      </c>
      <c r="Y28" s="60">
        <v>-100</v>
      </c>
      <c r="Z28" s="61">
        <v>100350000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20516000</v>
      </c>
      <c r="C31" s="18">
        <v>0</v>
      </c>
      <c r="D31" s="58">
        <v>109944362</v>
      </c>
      <c r="E31" s="59">
        <v>109944362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54972181</v>
      </c>
      <c r="X31" s="59">
        <v>-54972181</v>
      </c>
      <c r="Y31" s="60">
        <v>-100</v>
      </c>
      <c r="Z31" s="61">
        <v>109944362</v>
      </c>
    </row>
    <row r="32" spans="1:26" ht="13.5">
      <c r="A32" s="69" t="s">
        <v>50</v>
      </c>
      <c r="B32" s="21">
        <f>SUM(B28:B31)</f>
        <v>790395610</v>
      </c>
      <c r="C32" s="21">
        <f>SUM(C28:C31)</f>
        <v>0</v>
      </c>
      <c r="D32" s="98">
        <f aca="true" t="shared" si="5" ref="D32:Z32">SUM(D28:D31)</f>
        <v>210294362</v>
      </c>
      <c r="E32" s="99">
        <f t="shared" si="5"/>
        <v>210294362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105147181</v>
      </c>
      <c r="X32" s="99">
        <f t="shared" si="5"/>
        <v>-105147181</v>
      </c>
      <c r="Y32" s="100">
        <f>+IF(W32&lt;&gt;0,(X32/W32)*100,0)</f>
        <v>-100</v>
      </c>
      <c r="Z32" s="101">
        <f t="shared" si="5"/>
        <v>210294362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206080745</v>
      </c>
      <c r="C35" s="18">
        <v>0</v>
      </c>
      <c r="D35" s="58">
        <v>435592000</v>
      </c>
      <c r="E35" s="59">
        <v>435592000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217796000</v>
      </c>
      <c r="X35" s="59">
        <v>-217796000</v>
      </c>
      <c r="Y35" s="60">
        <v>-100</v>
      </c>
      <c r="Z35" s="61">
        <v>435592000</v>
      </c>
    </row>
    <row r="36" spans="1:26" ht="13.5">
      <c r="A36" s="57" t="s">
        <v>53</v>
      </c>
      <c r="B36" s="18">
        <v>383911555</v>
      </c>
      <c r="C36" s="18">
        <v>0</v>
      </c>
      <c r="D36" s="58">
        <v>722892000</v>
      </c>
      <c r="E36" s="59">
        <v>722892000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361446000</v>
      </c>
      <c r="X36" s="59">
        <v>-361446000</v>
      </c>
      <c r="Y36" s="60">
        <v>-100</v>
      </c>
      <c r="Z36" s="61">
        <v>722892000</v>
      </c>
    </row>
    <row r="37" spans="1:26" ht="13.5">
      <c r="A37" s="57" t="s">
        <v>54</v>
      </c>
      <c r="B37" s="18">
        <v>51467485</v>
      </c>
      <c r="C37" s="18">
        <v>0</v>
      </c>
      <c r="D37" s="58">
        <v>34851000</v>
      </c>
      <c r="E37" s="59">
        <v>34851000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17425500</v>
      </c>
      <c r="X37" s="59">
        <v>-17425500</v>
      </c>
      <c r="Y37" s="60">
        <v>-100</v>
      </c>
      <c r="Z37" s="61">
        <v>34851000</v>
      </c>
    </row>
    <row r="38" spans="1:26" ht="13.5">
      <c r="A38" s="57" t="s">
        <v>55</v>
      </c>
      <c r="B38" s="18">
        <v>6075985</v>
      </c>
      <c r="C38" s="18">
        <v>0</v>
      </c>
      <c r="D38" s="58">
        <v>3747000</v>
      </c>
      <c r="E38" s="59">
        <v>3747000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1873500</v>
      </c>
      <c r="X38" s="59">
        <v>-1873500</v>
      </c>
      <c r="Y38" s="60">
        <v>-100</v>
      </c>
      <c r="Z38" s="61">
        <v>3747000</v>
      </c>
    </row>
    <row r="39" spans="1:26" ht="13.5">
      <c r="A39" s="57" t="s">
        <v>56</v>
      </c>
      <c r="B39" s="18">
        <v>532448830</v>
      </c>
      <c r="C39" s="18">
        <v>0</v>
      </c>
      <c r="D39" s="58">
        <v>1119886000</v>
      </c>
      <c r="E39" s="59">
        <v>1119886000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559943000</v>
      </c>
      <c r="X39" s="59">
        <v>-559943000</v>
      </c>
      <c r="Y39" s="60">
        <v>-100</v>
      </c>
      <c r="Z39" s="61">
        <v>1119886000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257348905</v>
      </c>
      <c r="C42" s="18">
        <v>0</v>
      </c>
      <c r="D42" s="58">
        <v>238286573</v>
      </c>
      <c r="E42" s="59">
        <v>238286573</v>
      </c>
      <c r="F42" s="59">
        <v>125427334</v>
      </c>
      <c r="G42" s="59">
        <v>22065404</v>
      </c>
      <c r="H42" s="59">
        <v>-9792755</v>
      </c>
      <c r="I42" s="59">
        <v>137699983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137699983</v>
      </c>
      <c r="W42" s="59">
        <v>265980166</v>
      </c>
      <c r="X42" s="59">
        <v>-128280183</v>
      </c>
      <c r="Y42" s="60">
        <v>-48.23</v>
      </c>
      <c r="Z42" s="61">
        <v>238286573</v>
      </c>
    </row>
    <row r="43" spans="1:26" ht="13.5">
      <c r="A43" s="57" t="s">
        <v>59</v>
      </c>
      <c r="B43" s="18">
        <v>-71831092</v>
      </c>
      <c r="C43" s="18">
        <v>0</v>
      </c>
      <c r="D43" s="58">
        <v>-210127362</v>
      </c>
      <c r="E43" s="59">
        <v>-210127362</v>
      </c>
      <c r="F43" s="59">
        <v>67918869</v>
      </c>
      <c r="G43" s="59">
        <v>-6824971</v>
      </c>
      <c r="H43" s="59">
        <v>-13589983</v>
      </c>
      <c r="I43" s="59">
        <v>47503915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47503915</v>
      </c>
      <c r="W43" s="59">
        <v>-62850840</v>
      </c>
      <c r="X43" s="59">
        <v>110354755</v>
      </c>
      <c r="Y43" s="60">
        <v>-175.58</v>
      </c>
      <c r="Z43" s="61">
        <v>-210127362</v>
      </c>
    </row>
    <row r="44" spans="1:26" ht="13.5">
      <c r="A44" s="57" t="s">
        <v>60</v>
      </c>
      <c r="B44" s="18">
        <v>815213</v>
      </c>
      <c r="C44" s="18">
        <v>0</v>
      </c>
      <c r="D44" s="58">
        <v>-672000</v>
      </c>
      <c r="E44" s="59">
        <v>-672000</v>
      </c>
      <c r="F44" s="59">
        <v>1</v>
      </c>
      <c r="G44" s="59">
        <v>-622622</v>
      </c>
      <c r="H44" s="59">
        <v>1020</v>
      </c>
      <c r="I44" s="59">
        <v>-621601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-621601</v>
      </c>
      <c r="W44" s="59">
        <v>-325922</v>
      </c>
      <c r="X44" s="59">
        <v>-295679</v>
      </c>
      <c r="Y44" s="60">
        <v>90.72</v>
      </c>
      <c r="Z44" s="61">
        <v>-672000</v>
      </c>
    </row>
    <row r="45" spans="1:26" ht="13.5">
      <c r="A45" s="69" t="s">
        <v>61</v>
      </c>
      <c r="B45" s="21">
        <v>186333026</v>
      </c>
      <c r="C45" s="21">
        <v>0</v>
      </c>
      <c r="D45" s="98">
        <v>349691211</v>
      </c>
      <c r="E45" s="99">
        <v>349691211</v>
      </c>
      <c r="F45" s="99">
        <v>193346204</v>
      </c>
      <c r="G45" s="99">
        <v>207964015</v>
      </c>
      <c r="H45" s="99">
        <v>184582297</v>
      </c>
      <c r="I45" s="99">
        <v>184582297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525007404</v>
      </c>
      <c r="X45" s="99">
        <v>-525007404</v>
      </c>
      <c r="Y45" s="100">
        <v>-100</v>
      </c>
      <c r="Z45" s="101">
        <v>349691211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35.52816289846351</v>
      </c>
      <c r="C58" s="5">
        <f>IF(C67=0,0,+(C76/C67)*100)</f>
        <v>0</v>
      </c>
      <c r="D58" s="6">
        <f aca="true" t="shared" si="6" ref="D58:Z58">IF(D67=0,0,+(D76/D67)*100)</f>
        <v>60.55115525993349</v>
      </c>
      <c r="E58" s="7">
        <f t="shared" si="6"/>
        <v>60.55115525993349</v>
      </c>
      <c r="F58" s="7">
        <f t="shared" si="6"/>
        <v>88.30069010097962</v>
      </c>
      <c r="G58" s="7">
        <f t="shared" si="6"/>
        <v>88.3347020682361</v>
      </c>
      <c r="H58" s="7">
        <f t="shared" si="6"/>
        <v>89.19516755539483</v>
      </c>
      <c r="I58" s="7">
        <f t="shared" si="6"/>
        <v>88.62576830956063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88.62576830956063</v>
      </c>
      <c r="W58" s="7">
        <f t="shared" si="6"/>
        <v>58.73557460125082</v>
      </c>
      <c r="X58" s="7">
        <f t="shared" si="6"/>
        <v>0</v>
      </c>
      <c r="Y58" s="7">
        <f t="shared" si="6"/>
        <v>0</v>
      </c>
      <c r="Z58" s="8">
        <f t="shared" si="6"/>
        <v>60.55115525993349</v>
      </c>
    </row>
    <row r="59" spans="1:26" ht="13.5">
      <c r="A59" s="36" t="s">
        <v>31</v>
      </c>
      <c r="B59" s="9">
        <f aca="true" t="shared" si="7" ref="B59:Z66">IF(B68=0,0,+(B77/B68)*100)</f>
        <v>47.88664928267059</v>
      </c>
      <c r="C59" s="9">
        <f t="shared" si="7"/>
        <v>0</v>
      </c>
      <c r="D59" s="2">
        <f t="shared" si="7"/>
        <v>55.00000000000001</v>
      </c>
      <c r="E59" s="10">
        <f t="shared" si="7"/>
        <v>55.00000000000001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53.35134358108906</v>
      </c>
      <c r="X59" s="10">
        <f t="shared" si="7"/>
        <v>0</v>
      </c>
      <c r="Y59" s="10">
        <f t="shared" si="7"/>
        <v>0</v>
      </c>
      <c r="Z59" s="11">
        <f t="shared" si="7"/>
        <v>55.00000000000001</v>
      </c>
    </row>
    <row r="60" spans="1:26" ht="13.5">
      <c r="A60" s="37" t="s">
        <v>32</v>
      </c>
      <c r="B60" s="12">
        <f t="shared" si="7"/>
        <v>78.97269364615308</v>
      </c>
      <c r="C60" s="12">
        <f t="shared" si="7"/>
        <v>0</v>
      </c>
      <c r="D60" s="3">
        <f t="shared" si="7"/>
        <v>55.00000000000001</v>
      </c>
      <c r="E60" s="13">
        <f t="shared" si="7"/>
        <v>55.00000000000001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53.34681310760776</v>
      </c>
      <c r="X60" s="13">
        <f t="shared" si="7"/>
        <v>0</v>
      </c>
      <c r="Y60" s="13">
        <f t="shared" si="7"/>
        <v>0</v>
      </c>
      <c r="Z60" s="14">
        <f t="shared" si="7"/>
        <v>55.00000000000001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55.00000000000001</v>
      </c>
      <c r="E64" s="13">
        <f t="shared" si="7"/>
        <v>55.00000000000001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53.34681310760776</v>
      </c>
      <c r="X64" s="13">
        <f t="shared" si="7"/>
        <v>0</v>
      </c>
      <c r="Y64" s="13">
        <f t="shared" si="7"/>
        <v>0</v>
      </c>
      <c r="Z64" s="14">
        <f t="shared" si="7"/>
        <v>55.00000000000001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97.00888904025612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15487930</v>
      </c>
      <c r="C67" s="23"/>
      <c r="D67" s="24">
        <v>22852000</v>
      </c>
      <c r="E67" s="25">
        <v>22852000</v>
      </c>
      <c r="F67" s="25">
        <v>2332847</v>
      </c>
      <c r="G67" s="25">
        <v>2339143</v>
      </c>
      <c r="H67" s="25">
        <v>2527582</v>
      </c>
      <c r="I67" s="25">
        <v>7199572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7199572</v>
      </c>
      <c r="W67" s="25">
        <v>11425854</v>
      </c>
      <c r="X67" s="25"/>
      <c r="Y67" s="24"/>
      <c r="Z67" s="26">
        <v>22852000</v>
      </c>
    </row>
    <row r="68" spans="1:26" ht="13.5" hidden="1">
      <c r="A68" s="36" t="s">
        <v>31</v>
      </c>
      <c r="B68" s="18">
        <v>7513424</v>
      </c>
      <c r="C68" s="18"/>
      <c r="D68" s="19">
        <v>15416000</v>
      </c>
      <c r="E68" s="20">
        <v>15416000</v>
      </c>
      <c r="F68" s="20">
        <v>2059920</v>
      </c>
      <c r="G68" s="20">
        <v>2060378</v>
      </c>
      <c r="H68" s="20">
        <v>2060378</v>
      </c>
      <c r="I68" s="20">
        <v>6180676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6180676</v>
      </c>
      <c r="W68" s="20">
        <v>7707834</v>
      </c>
      <c r="X68" s="20"/>
      <c r="Y68" s="19"/>
      <c r="Z68" s="22">
        <v>15416000</v>
      </c>
    </row>
    <row r="69" spans="1:26" ht="13.5" hidden="1">
      <c r="A69" s="37" t="s">
        <v>32</v>
      </c>
      <c r="B69" s="18">
        <v>2411783</v>
      </c>
      <c r="C69" s="18"/>
      <c r="D69" s="19">
        <v>4617000</v>
      </c>
      <c r="E69" s="20">
        <v>4617000</v>
      </c>
      <c r="F69" s="20">
        <v>272927</v>
      </c>
      <c r="G69" s="20">
        <v>272868</v>
      </c>
      <c r="H69" s="20">
        <v>273101</v>
      </c>
      <c r="I69" s="20">
        <v>818896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818896</v>
      </c>
      <c r="W69" s="20">
        <v>2308644</v>
      </c>
      <c r="X69" s="20"/>
      <c r="Y69" s="19"/>
      <c r="Z69" s="22">
        <v>4617000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4617000</v>
      </c>
      <c r="E73" s="20">
        <v>4617000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2308644</v>
      </c>
      <c r="X73" s="20"/>
      <c r="Y73" s="19"/>
      <c r="Z73" s="22">
        <v>4617000</v>
      </c>
    </row>
    <row r="74" spans="1:26" ht="13.5" hidden="1">
      <c r="A74" s="38" t="s">
        <v>114</v>
      </c>
      <c r="B74" s="18">
        <v>2411783</v>
      </c>
      <c r="C74" s="18"/>
      <c r="D74" s="19"/>
      <c r="E74" s="20"/>
      <c r="F74" s="20">
        <v>272927</v>
      </c>
      <c r="G74" s="20">
        <v>272868</v>
      </c>
      <c r="H74" s="20">
        <v>273101</v>
      </c>
      <c r="I74" s="20">
        <v>818896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818896</v>
      </c>
      <c r="W74" s="20"/>
      <c r="X74" s="20"/>
      <c r="Y74" s="19"/>
      <c r="Z74" s="22"/>
    </row>
    <row r="75" spans="1:26" ht="13.5" hidden="1">
      <c r="A75" s="39" t="s">
        <v>115</v>
      </c>
      <c r="B75" s="27">
        <v>5562723</v>
      </c>
      <c r="C75" s="27"/>
      <c r="D75" s="28">
        <v>2819000</v>
      </c>
      <c r="E75" s="29">
        <v>2819000</v>
      </c>
      <c r="F75" s="29"/>
      <c r="G75" s="29">
        <v>5897</v>
      </c>
      <c r="H75" s="29">
        <v>194103</v>
      </c>
      <c r="I75" s="29">
        <v>200000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200000</v>
      </c>
      <c r="W75" s="29">
        <v>1409376</v>
      </c>
      <c r="X75" s="29"/>
      <c r="Y75" s="28"/>
      <c r="Z75" s="30">
        <v>2819000</v>
      </c>
    </row>
    <row r="76" spans="1:26" ht="13.5" hidden="1">
      <c r="A76" s="41" t="s">
        <v>117</v>
      </c>
      <c r="B76" s="31">
        <v>5502577</v>
      </c>
      <c r="C76" s="31"/>
      <c r="D76" s="32">
        <v>13837150</v>
      </c>
      <c r="E76" s="33">
        <v>13837150</v>
      </c>
      <c r="F76" s="33">
        <v>2059920</v>
      </c>
      <c r="G76" s="33">
        <v>2066275</v>
      </c>
      <c r="H76" s="33">
        <v>2254481</v>
      </c>
      <c r="I76" s="33">
        <v>6380676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6380676</v>
      </c>
      <c r="W76" s="33">
        <v>6711041</v>
      </c>
      <c r="X76" s="33"/>
      <c r="Y76" s="32"/>
      <c r="Z76" s="34">
        <v>13837150</v>
      </c>
    </row>
    <row r="77" spans="1:26" ht="13.5" hidden="1">
      <c r="A77" s="36" t="s">
        <v>31</v>
      </c>
      <c r="B77" s="18">
        <v>3597927</v>
      </c>
      <c r="C77" s="18"/>
      <c r="D77" s="19">
        <v>8478800</v>
      </c>
      <c r="E77" s="20">
        <v>8478800</v>
      </c>
      <c r="F77" s="20">
        <v>2059920</v>
      </c>
      <c r="G77" s="20">
        <v>2060378</v>
      </c>
      <c r="H77" s="20">
        <v>2060378</v>
      </c>
      <c r="I77" s="20">
        <v>6180676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6180676</v>
      </c>
      <c r="W77" s="20">
        <v>4112233</v>
      </c>
      <c r="X77" s="20"/>
      <c r="Y77" s="19"/>
      <c r="Z77" s="22">
        <v>8478800</v>
      </c>
    </row>
    <row r="78" spans="1:26" ht="13.5" hidden="1">
      <c r="A78" s="37" t="s">
        <v>32</v>
      </c>
      <c r="B78" s="18">
        <v>1904650</v>
      </c>
      <c r="C78" s="18"/>
      <c r="D78" s="19">
        <v>2539350</v>
      </c>
      <c r="E78" s="20">
        <v>2539350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1231588</v>
      </c>
      <c r="X78" s="20"/>
      <c r="Y78" s="19"/>
      <c r="Z78" s="22">
        <v>2539350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1904650</v>
      </c>
      <c r="C82" s="18"/>
      <c r="D82" s="19">
        <v>2539350</v>
      </c>
      <c r="E82" s="20">
        <v>2539350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1231588</v>
      </c>
      <c r="X82" s="20"/>
      <c r="Y82" s="19"/>
      <c r="Z82" s="22">
        <v>2539350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2819000</v>
      </c>
      <c r="E84" s="29">
        <v>2819000</v>
      </c>
      <c r="F84" s="29"/>
      <c r="G84" s="29">
        <v>5897</v>
      </c>
      <c r="H84" s="29">
        <v>194103</v>
      </c>
      <c r="I84" s="29">
        <v>200000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200000</v>
      </c>
      <c r="W84" s="29">
        <v>1367220</v>
      </c>
      <c r="X84" s="29"/>
      <c r="Y84" s="28"/>
      <c r="Z84" s="30">
        <v>2819000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103828721</v>
      </c>
      <c r="C6" s="18">
        <v>0</v>
      </c>
      <c r="D6" s="58">
        <v>134620581</v>
      </c>
      <c r="E6" s="59">
        <v>134620581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67310292</v>
      </c>
      <c r="X6" s="59">
        <v>-67310292</v>
      </c>
      <c r="Y6" s="60">
        <v>-100</v>
      </c>
      <c r="Z6" s="61">
        <v>134620581</v>
      </c>
    </row>
    <row r="7" spans="1:26" ht="13.5">
      <c r="A7" s="57" t="s">
        <v>33</v>
      </c>
      <c r="B7" s="18">
        <v>36970060</v>
      </c>
      <c r="C7" s="18">
        <v>0</v>
      </c>
      <c r="D7" s="58">
        <v>22000000</v>
      </c>
      <c r="E7" s="59">
        <v>22000000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10999998</v>
      </c>
      <c r="X7" s="59">
        <v>-10999998</v>
      </c>
      <c r="Y7" s="60">
        <v>-100</v>
      </c>
      <c r="Z7" s="61">
        <v>22000000</v>
      </c>
    </row>
    <row r="8" spans="1:26" ht="13.5">
      <c r="A8" s="57" t="s">
        <v>34</v>
      </c>
      <c r="B8" s="18">
        <v>828453083</v>
      </c>
      <c r="C8" s="18">
        <v>0</v>
      </c>
      <c r="D8" s="58">
        <v>919557000</v>
      </c>
      <c r="E8" s="59">
        <v>919557000</v>
      </c>
      <c r="F8" s="59">
        <v>75964543</v>
      </c>
      <c r="G8" s="59">
        <v>53448052</v>
      </c>
      <c r="H8" s="59">
        <v>0</v>
      </c>
      <c r="I8" s="59">
        <v>129412595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129412595</v>
      </c>
      <c r="W8" s="59">
        <v>565111103</v>
      </c>
      <c r="X8" s="59">
        <v>-435698508</v>
      </c>
      <c r="Y8" s="60">
        <v>-77.1</v>
      </c>
      <c r="Z8" s="61">
        <v>919557000</v>
      </c>
    </row>
    <row r="9" spans="1:26" ht="13.5">
      <c r="A9" s="57" t="s">
        <v>35</v>
      </c>
      <c r="B9" s="18">
        <v>6171381</v>
      </c>
      <c r="C9" s="18">
        <v>0</v>
      </c>
      <c r="D9" s="58">
        <v>5281000</v>
      </c>
      <c r="E9" s="59">
        <v>5281000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68973558</v>
      </c>
      <c r="L9" s="59">
        <v>0</v>
      </c>
      <c r="M9" s="59">
        <v>68973558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68973558</v>
      </c>
      <c r="W9" s="59">
        <v>2640504</v>
      </c>
      <c r="X9" s="59">
        <v>66333054</v>
      </c>
      <c r="Y9" s="60">
        <v>2512.14</v>
      </c>
      <c r="Z9" s="61">
        <v>5281000</v>
      </c>
    </row>
    <row r="10" spans="1:26" ht="25.5">
      <c r="A10" s="62" t="s">
        <v>102</v>
      </c>
      <c r="B10" s="63">
        <f>SUM(B5:B9)</f>
        <v>975423245</v>
      </c>
      <c r="C10" s="63">
        <f>SUM(C5:C9)</f>
        <v>0</v>
      </c>
      <c r="D10" s="64">
        <f aca="true" t="shared" si="0" ref="D10:Z10">SUM(D5:D9)</f>
        <v>1081458581</v>
      </c>
      <c r="E10" s="65">
        <f t="shared" si="0"/>
        <v>1081458581</v>
      </c>
      <c r="F10" s="65">
        <f t="shared" si="0"/>
        <v>75964543</v>
      </c>
      <c r="G10" s="65">
        <f t="shared" si="0"/>
        <v>53448052</v>
      </c>
      <c r="H10" s="65">
        <f t="shared" si="0"/>
        <v>0</v>
      </c>
      <c r="I10" s="65">
        <f t="shared" si="0"/>
        <v>129412595</v>
      </c>
      <c r="J10" s="65">
        <f t="shared" si="0"/>
        <v>0</v>
      </c>
      <c r="K10" s="65">
        <f t="shared" si="0"/>
        <v>68973558</v>
      </c>
      <c r="L10" s="65">
        <f t="shared" si="0"/>
        <v>0</v>
      </c>
      <c r="M10" s="65">
        <f t="shared" si="0"/>
        <v>68973558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198386153</v>
      </c>
      <c r="W10" s="65">
        <f t="shared" si="0"/>
        <v>646061897</v>
      </c>
      <c r="X10" s="65">
        <f t="shared" si="0"/>
        <v>-447675744</v>
      </c>
      <c r="Y10" s="66">
        <f>+IF(W10&lt;&gt;0,(X10/W10)*100,0)</f>
        <v>-69.2930114094006</v>
      </c>
      <c r="Z10" s="67">
        <f t="shared" si="0"/>
        <v>1081458581</v>
      </c>
    </row>
    <row r="11" spans="1:26" ht="13.5">
      <c r="A11" s="57" t="s">
        <v>36</v>
      </c>
      <c r="B11" s="18">
        <v>447052353</v>
      </c>
      <c r="C11" s="18">
        <v>0</v>
      </c>
      <c r="D11" s="58">
        <v>572102064</v>
      </c>
      <c r="E11" s="59">
        <v>572102064</v>
      </c>
      <c r="F11" s="59">
        <v>52725642</v>
      </c>
      <c r="G11" s="59">
        <v>52725642</v>
      </c>
      <c r="H11" s="59">
        <v>0</v>
      </c>
      <c r="I11" s="59">
        <v>105451284</v>
      </c>
      <c r="J11" s="59">
        <v>0</v>
      </c>
      <c r="K11" s="59">
        <v>47932214</v>
      </c>
      <c r="L11" s="59">
        <v>39293391</v>
      </c>
      <c r="M11" s="59">
        <v>87225605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192676889</v>
      </c>
      <c r="W11" s="59">
        <v>286051032</v>
      </c>
      <c r="X11" s="59">
        <v>-93374143</v>
      </c>
      <c r="Y11" s="60">
        <v>-32.64</v>
      </c>
      <c r="Z11" s="61">
        <v>572102064</v>
      </c>
    </row>
    <row r="12" spans="1:26" ht="13.5">
      <c r="A12" s="57" t="s">
        <v>37</v>
      </c>
      <c r="B12" s="18">
        <v>13918539</v>
      </c>
      <c r="C12" s="18">
        <v>0</v>
      </c>
      <c r="D12" s="58">
        <v>11853368</v>
      </c>
      <c r="E12" s="59">
        <v>11853368</v>
      </c>
      <c r="F12" s="59">
        <v>291922</v>
      </c>
      <c r="G12" s="59">
        <v>291922</v>
      </c>
      <c r="H12" s="59">
        <v>0</v>
      </c>
      <c r="I12" s="59">
        <v>583844</v>
      </c>
      <c r="J12" s="59">
        <v>0</v>
      </c>
      <c r="K12" s="59">
        <v>1079519</v>
      </c>
      <c r="L12" s="59">
        <v>1007152</v>
      </c>
      <c r="M12" s="59">
        <v>2086671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2670515</v>
      </c>
      <c r="W12" s="59">
        <v>5926686</v>
      </c>
      <c r="X12" s="59">
        <v>-3256171</v>
      </c>
      <c r="Y12" s="60">
        <v>-54.94</v>
      </c>
      <c r="Z12" s="61">
        <v>11853368</v>
      </c>
    </row>
    <row r="13" spans="1:26" ht="13.5">
      <c r="A13" s="57" t="s">
        <v>103</v>
      </c>
      <c r="B13" s="18">
        <v>292631734</v>
      </c>
      <c r="C13" s="18">
        <v>0</v>
      </c>
      <c r="D13" s="58">
        <v>20000000</v>
      </c>
      <c r="E13" s="59">
        <v>20000000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10000002</v>
      </c>
      <c r="X13" s="59">
        <v>-10000002</v>
      </c>
      <c r="Y13" s="60">
        <v>-100</v>
      </c>
      <c r="Z13" s="61">
        <v>20000000</v>
      </c>
    </row>
    <row r="14" spans="1:26" ht="13.5">
      <c r="A14" s="57" t="s">
        <v>38</v>
      </c>
      <c r="B14" s="18">
        <v>992094</v>
      </c>
      <c r="C14" s="18">
        <v>0</v>
      </c>
      <c r="D14" s="58">
        <v>1190775</v>
      </c>
      <c r="E14" s="59">
        <v>1190775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595386</v>
      </c>
      <c r="X14" s="59">
        <v>-595386</v>
      </c>
      <c r="Y14" s="60">
        <v>-100</v>
      </c>
      <c r="Z14" s="61">
        <v>1190775</v>
      </c>
    </row>
    <row r="15" spans="1:26" ht="13.5">
      <c r="A15" s="57" t="s">
        <v>39</v>
      </c>
      <c r="B15" s="18">
        <v>69007467</v>
      </c>
      <c r="C15" s="18">
        <v>0</v>
      </c>
      <c r="D15" s="58">
        <v>170990130</v>
      </c>
      <c r="E15" s="59">
        <v>170990130</v>
      </c>
      <c r="F15" s="59">
        <v>12205218</v>
      </c>
      <c r="G15" s="59">
        <v>0</v>
      </c>
      <c r="H15" s="59">
        <v>0</v>
      </c>
      <c r="I15" s="59">
        <v>12205218</v>
      </c>
      <c r="J15" s="59">
        <v>0</v>
      </c>
      <c r="K15" s="59">
        <v>8731697</v>
      </c>
      <c r="L15" s="59">
        <v>56891</v>
      </c>
      <c r="M15" s="59">
        <v>8788588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20993806</v>
      </c>
      <c r="W15" s="59">
        <v>85495068</v>
      </c>
      <c r="X15" s="59">
        <v>-64501262</v>
      </c>
      <c r="Y15" s="60">
        <v>-75.44</v>
      </c>
      <c r="Z15" s="61">
        <v>170990130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314199128</v>
      </c>
      <c r="C17" s="18">
        <v>0</v>
      </c>
      <c r="D17" s="58">
        <v>206058915</v>
      </c>
      <c r="E17" s="59">
        <v>206058915</v>
      </c>
      <c r="F17" s="59">
        <v>10741761</v>
      </c>
      <c r="G17" s="59">
        <v>430488</v>
      </c>
      <c r="H17" s="59">
        <v>0</v>
      </c>
      <c r="I17" s="59">
        <v>11172249</v>
      </c>
      <c r="J17" s="59">
        <v>0</v>
      </c>
      <c r="K17" s="59">
        <v>11230128</v>
      </c>
      <c r="L17" s="59">
        <v>12851911</v>
      </c>
      <c r="M17" s="59">
        <v>24082039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35254288</v>
      </c>
      <c r="W17" s="59">
        <v>103029456</v>
      </c>
      <c r="X17" s="59">
        <v>-67775168</v>
      </c>
      <c r="Y17" s="60">
        <v>-65.78</v>
      </c>
      <c r="Z17" s="61">
        <v>206058915</v>
      </c>
    </row>
    <row r="18" spans="1:26" ht="13.5">
      <c r="A18" s="69" t="s">
        <v>42</v>
      </c>
      <c r="B18" s="70">
        <f>SUM(B11:B17)</f>
        <v>1137801315</v>
      </c>
      <c r="C18" s="70">
        <f>SUM(C11:C17)</f>
        <v>0</v>
      </c>
      <c r="D18" s="71">
        <f aca="true" t="shared" si="1" ref="D18:Z18">SUM(D11:D17)</f>
        <v>982195252</v>
      </c>
      <c r="E18" s="72">
        <f t="shared" si="1"/>
        <v>982195252</v>
      </c>
      <c r="F18" s="72">
        <f t="shared" si="1"/>
        <v>75964543</v>
      </c>
      <c r="G18" s="72">
        <f t="shared" si="1"/>
        <v>53448052</v>
      </c>
      <c r="H18" s="72">
        <f t="shared" si="1"/>
        <v>0</v>
      </c>
      <c r="I18" s="72">
        <f t="shared" si="1"/>
        <v>129412595</v>
      </c>
      <c r="J18" s="72">
        <f t="shared" si="1"/>
        <v>0</v>
      </c>
      <c r="K18" s="72">
        <f t="shared" si="1"/>
        <v>68973558</v>
      </c>
      <c r="L18" s="72">
        <f t="shared" si="1"/>
        <v>53209345</v>
      </c>
      <c r="M18" s="72">
        <f t="shared" si="1"/>
        <v>122182903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251595498</v>
      </c>
      <c r="W18" s="72">
        <f t="shared" si="1"/>
        <v>491097630</v>
      </c>
      <c r="X18" s="72">
        <f t="shared" si="1"/>
        <v>-239502132</v>
      </c>
      <c r="Y18" s="66">
        <f>+IF(W18&lt;&gt;0,(X18/W18)*100,0)</f>
        <v>-48.76874115641731</v>
      </c>
      <c r="Z18" s="73">
        <f t="shared" si="1"/>
        <v>982195252</v>
      </c>
    </row>
    <row r="19" spans="1:26" ht="13.5">
      <c r="A19" s="69" t="s">
        <v>43</v>
      </c>
      <c r="B19" s="74">
        <f>+B10-B18</f>
        <v>-162378070</v>
      </c>
      <c r="C19" s="74">
        <f>+C10-C18</f>
        <v>0</v>
      </c>
      <c r="D19" s="75">
        <f aca="true" t="shared" si="2" ref="D19:Z19">+D10-D18</f>
        <v>99263329</v>
      </c>
      <c r="E19" s="76">
        <f t="shared" si="2"/>
        <v>99263329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0</v>
      </c>
      <c r="L19" s="76">
        <f t="shared" si="2"/>
        <v>-53209345</v>
      </c>
      <c r="M19" s="76">
        <f t="shared" si="2"/>
        <v>-53209345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-53209345</v>
      </c>
      <c r="W19" s="76">
        <f>IF(E10=E18,0,W10-W18)</f>
        <v>154964267</v>
      </c>
      <c r="X19" s="76">
        <f t="shared" si="2"/>
        <v>-208173612</v>
      </c>
      <c r="Y19" s="77">
        <f>+IF(W19&lt;&gt;0,(X19/W19)*100,0)</f>
        <v>-134.33652546493187</v>
      </c>
      <c r="Z19" s="78">
        <f t="shared" si="2"/>
        <v>99263329</v>
      </c>
    </row>
    <row r="20" spans="1:26" ht="13.5">
      <c r="A20" s="57" t="s">
        <v>44</v>
      </c>
      <c r="B20" s="18">
        <v>532309715</v>
      </c>
      <c r="C20" s="18">
        <v>0</v>
      </c>
      <c r="D20" s="58">
        <v>544895000</v>
      </c>
      <c r="E20" s="59">
        <v>544895000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453111103</v>
      </c>
      <c r="X20" s="59">
        <v>-453111103</v>
      </c>
      <c r="Y20" s="60">
        <v>-100</v>
      </c>
      <c r="Z20" s="61">
        <v>544895000</v>
      </c>
    </row>
    <row r="21" spans="1:26" ht="13.5">
      <c r="A21" s="57" t="s">
        <v>104</v>
      </c>
      <c r="B21" s="79">
        <v>1516000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371447645</v>
      </c>
      <c r="C22" s="85">
        <f>SUM(C19:C21)</f>
        <v>0</v>
      </c>
      <c r="D22" s="86">
        <f aca="true" t="shared" si="3" ref="D22:Z22">SUM(D19:D21)</f>
        <v>644158329</v>
      </c>
      <c r="E22" s="87">
        <f t="shared" si="3"/>
        <v>644158329</v>
      </c>
      <c r="F22" s="87">
        <f t="shared" si="3"/>
        <v>0</v>
      </c>
      <c r="G22" s="87">
        <f t="shared" si="3"/>
        <v>0</v>
      </c>
      <c r="H22" s="87">
        <f t="shared" si="3"/>
        <v>0</v>
      </c>
      <c r="I22" s="87">
        <f t="shared" si="3"/>
        <v>0</v>
      </c>
      <c r="J22" s="87">
        <f t="shared" si="3"/>
        <v>0</v>
      </c>
      <c r="K22" s="87">
        <f t="shared" si="3"/>
        <v>0</v>
      </c>
      <c r="L22" s="87">
        <f t="shared" si="3"/>
        <v>-53209345</v>
      </c>
      <c r="M22" s="87">
        <f t="shared" si="3"/>
        <v>-53209345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-53209345</v>
      </c>
      <c r="W22" s="87">
        <f t="shared" si="3"/>
        <v>608075370</v>
      </c>
      <c r="X22" s="87">
        <f t="shared" si="3"/>
        <v>-661284715</v>
      </c>
      <c r="Y22" s="88">
        <f>+IF(W22&lt;&gt;0,(X22/W22)*100,0)</f>
        <v>-108.75045226712604</v>
      </c>
      <c r="Z22" s="89">
        <f t="shared" si="3"/>
        <v>644158329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371447645</v>
      </c>
      <c r="C24" s="74">
        <f>SUM(C22:C23)</f>
        <v>0</v>
      </c>
      <c r="D24" s="75">
        <f aca="true" t="shared" si="4" ref="D24:Z24">SUM(D22:D23)</f>
        <v>644158329</v>
      </c>
      <c r="E24" s="76">
        <f t="shared" si="4"/>
        <v>644158329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76">
        <f t="shared" si="4"/>
        <v>0</v>
      </c>
      <c r="K24" s="76">
        <f t="shared" si="4"/>
        <v>0</v>
      </c>
      <c r="L24" s="76">
        <f t="shared" si="4"/>
        <v>-53209345</v>
      </c>
      <c r="M24" s="76">
        <f t="shared" si="4"/>
        <v>-53209345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-53209345</v>
      </c>
      <c r="W24" s="76">
        <f t="shared" si="4"/>
        <v>608075370</v>
      </c>
      <c r="X24" s="76">
        <f t="shared" si="4"/>
        <v>-661284715</v>
      </c>
      <c r="Y24" s="77">
        <f>+IF(W24&lt;&gt;0,(X24/W24)*100,0)</f>
        <v>-108.75045226712604</v>
      </c>
      <c r="Z24" s="78">
        <f t="shared" si="4"/>
        <v>644158329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719503017</v>
      </c>
      <c r="C27" s="21">
        <v>0</v>
      </c>
      <c r="D27" s="98">
        <v>644158330</v>
      </c>
      <c r="E27" s="99">
        <v>644158330</v>
      </c>
      <c r="F27" s="99">
        <v>35857580</v>
      </c>
      <c r="G27" s="99">
        <v>42473501</v>
      </c>
      <c r="H27" s="99">
        <v>51321476</v>
      </c>
      <c r="I27" s="99">
        <v>129652557</v>
      </c>
      <c r="J27" s="99">
        <v>25781831</v>
      </c>
      <c r="K27" s="99">
        <v>49285529</v>
      </c>
      <c r="L27" s="99">
        <v>24757454</v>
      </c>
      <c r="M27" s="99">
        <v>99824814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229477371</v>
      </c>
      <c r="W27" s="99">
        <v>322079165</v>
      </c>
      <c r="X27" s="99">
        <v>-92601794</v>
      </c>
      <c r="Y27" s="100">
        <v>-28.75</v>
      </c>
      <c r="Z27" s="101">
        <v>644158330</v>
      </c>
    </row>
    <row r="28" spans="1:26" ht="13.5">
      <c r="A28" s="102" t="s">
        <v>44</v>
      </c>
      <c r="B28" s="18">
        <v>678880000</v>
      </c>
      <c r="C28" s="18">
        <v>0</v>
      </c>
      <c r="D28" s="58">
        <v>544895000</v>
      </c>
      <c r="E28" s="59">
        <v>544895000</v>
      </c>
      <c r="F28" s="59">
        <v>35857580</v>
      </c>
      <c r="G28" s="59">
        <v>42473501</v>
      </c>
      <c r="H28" s="59">
        <v>51321475</v>
      </c>
      <c r="I28" s="59">
        <v>129652556</v>
      </c>
      <c r="J28" s="59">
        <v>25781831</v>
      </c>
      <c r="K28" s="59">
        <v>49285529</v>
      </c>
      <c r="L28" s="59">
        <v>24757453</v>
      </c>
      <c r="M28" s="59">
        <v>99824813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229477369</v>
      </c>
      <c r="W28" s="59">
        <v>272447500</v>
      </c>
      <c r="X28" s="59">
        <v>-42970131</v>
      </c>
      <c r="Y28" s="60">
        <v>-15.77</v>
      </c>
      <c r="Z28" s="61">
        <v>544895000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40623017</v>
      </c>
      <c r="C31" s="18">
        <v>0</v>
      </c>
      <c r="D31" s="58">
        <v>99263330</v>
      </c>
      <c r="E31" s="59">
        <v>99263330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49631665</v>
      </c>
      <c r="X31" s="59">
        <v>-49631665</v>
      </c>
      <c r="Y31" s="60">
        <v>-100</v>
      </c>
      <c r="Z31" s="61">
        <v>99263330</v>
      </c>
    </row>
    <row r="32" spans="1:26" ht="13.5">
      <c r="A32" s="69" t="s">
        <v>50</v>
      </c>
      <c r="B32" s="21">
        <f>SUM(B28:B31)</f>
        <v>719503017</v>
      </c>
      <c r="C32" s="21">
        <f>SUM(C28:C31)</f>
        <v>0</v>
      </c>
      <c r="D32" s="98">
        <f aca="true" t="shared" si="5" ref="D32:Z32">SUM(D28:D31)</f>
        <v>644158330</v>
      </c>
      <c r="E32" s="99">
        <f t="shared" si="5"/>
        <v>644158330</v>
      </c>
      <c r="F32" s="99">
        <f t="shared" si="5"/>
        <v>35857580</v>
      </c>
      <c r="G32" s="99">
        <f t="shared" si="5"/>
        <v>42473501</v>
      </c>
      <c r="H32" s="99">
        <f t="shared" si="5"/>
        <v>51321475</v>
      </c>
      <c r="I32" s="99">
        <f t="shared" si="5"/>
        <v>129652556</v>
      </c>
      <c r="J32" s="99">
        <f t="shared" si="5"/>
        <v>25781831</v>
      </c>
      <c r="K32" s="99">
        <f t="shared" si="5"/>
        <v>49285529</v>
      </c>
      <c r="L32" s="99">
        <f t="shared" si="5"/>
        <v>24757453</v>
      </c>
      <c r="M32" s="99">
        <f t="shared" si="5"/>
        <v>99824813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229477369</v>
      </c>
      <c r="W32" s="99">
        <f t="shared" si="5"/>
        <v>322079165</v>
      </c>
      <c r="X32" s="99">
        <f t="shared" si="5"/>
        <v>-92601796</v>
      </c>
      <c r="Y32" s="100">
        <f>+IF(W32&lt;&gt;0,(X32/W32)*100,0)</f>
        <v>-28.75125312747256</v>
      </c>
      <c r="Z32" s="101">
        <f t="shared" si="5"/>
        <v>644158330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872190962</v>
      </c>
      <c r="C35" s="18">
        <v>0</v>
      </c>
      <c r="D35" s="58">
        <v>812682429</v>
      </c>
      <c r="E35" s="59">
        <v>812682429</v>
      </c>
      <c r="F35" s="59">
        <v>1014208203</v>
      </c>
      <c r="G35" s="59">
        <v>1014208203</v>
      </c>
      <c r="H35" s="59">
        <v>936120995</v>
      </c>
      <c r="I35" s="59">
        <v>936120995</v>
      </c>
      <c r="J35" s="59">
        <v>758918454</v>
      </c>
      <c r="K35" s="59">
        <v>663661581</v>
      </c>
      <c r="L35" s="59">
        <v>983381108</v>
      </c>
      <c r="M35" s="59">
        <v>983381108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983381108</v>
      </c>
      <c r="W35" s="59">
        <v>406341215</v>
      </c>
      <c r="X35" s="59">
        <v>577039893</v>
      </c>
      <c r="Y35" s="60">
        <v>142.01</v>
      </c>
      <c r="Z35" s="61">
        <v>812682429</v>
      </c>
    </row>
    <row r="36" spans="1:26" ht="13.5">
      <c r="A36" s="57" t="s">
        <v>53</v>
      </c>
      <c r="B36" s="18">
        <v>5800592489</v>
      </c>
      <c r="C36" s="18">
        <v>0</v>
      </c>
      <c r="D36" s="58">
        <v>8454314972</v>
      </c>
      <c r="E36" s="59">
        <v>8454314972</v>
      </c>
      <c r="F36" s="59">
        <v>8448452040</v>
      </c>
      <c r="G36" s="59">
        <v>8448452040</v>
      </c>
      <c r="H36" s="59">
        <v>6717031588</v>
      </c>
      <c r="I36" s="59">
        <v>6717031588</v>
      </c>
      <c r="J36" s="59">
        <v>6717031589</v>
      </c>
      <c r="K36" s="59">
        <v>6717031589</v>
      </c>
      <c r="L36" s="59">
        <v>6717031589</v>
      </c>
      <c r="M36" s="59">
        <v>6717031589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6717031589</v>
      </c>
      <c r="W36" s="59">
        <v>4227157486</v>
      </c>
      <c r="X36" s="59">
        <v>2489874103</v>
      </c>
      <c r="Y36" s="60">
        <v>58.9</v>
      </c>
      <c r="Z36" s="61">
        <v>8454314972</v>
      </c>
    </row>
    <row r="37" spans="1:26" ht="13.5">
      <c r="A37" s="57" t="s">
        <v>54</v>
      </c>
      <c r="B37" s="18">
        <v>822429073</v>
      </c>
      <c r="C37" s="18">
        <v>0</v>
      </c>
      <c r="D37" s="58">
        <v>696045002</v>
      </c>
      <c r="E37" s="59">
        <v>696045002</v>
      </c>
      <c r="F37" s="59">
        <v>26464006</v>
      </c>
      <c r="G37" s="59">
        <v>26464006</v>
      </c>
      <c r="H37" s="59">
        <v>8704128</v>
      </c>
      <c r="I37" s="59">
        <v>8704128</v>
      </c>
      <c r="J37" s="59">
        <v>30923176</v>
      </c>
      <c r="K37" s="59">
        <v>31286795</v>
      </c>
      <c r="L37" s="59">
        <v>20992564</v>
      </c>
      <c r="M37" s="59">
        <v>20992564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20992564</v>
      </c>
      <c r="W37" s="59">
        <v>348022501</v>
      </c>
      <c r="X37" s="59">
        <v>-327029937</v>
      </c>
      <c r="Y37" s="60">
        <v>-93.97</v>
      </c>
      <c r="Z37" s="61">
        <v>696045002</v>
      </c>
    </row>
    <row r="38" spans="1:26" ht="13.5">
      <c r="A38" s="57" t="s">
        <v>55</v>
      </c>
      <c r="B38" s="18">
        <v>1370611</v>
      </c>
      <c r="C38" s="18">
        <v>0</v>
      </c>
      <c r="D38" s="58">
        <v>727854</v>
      </c>
      <c r="E38" s="59">
        <v>727854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363927</v>
      </c>
      <c r="X38" s="59">
        <v>-363927</v>
      </c>
      <c r="Y38" s="60">
        <v>-100</v>
      </c>
      <c r="Z38" s="61">
        <v>727854</v>
      </c>
    </row>
    <row r="39" spans="1:26" ht="13.5">
      <c r="A39" s="57" t="s">
        <v>56</v>
      </c>
      <c r="B39" s="18">
        <v>5848983767</v>
      </c>
      <c r="C39" s="18">
        <v>0</v>
      </c>
      <c r="D39" s="58">
        <v>8570224546</v>
      </c>
      <c r="E39" s="59">
        <v>8570224546</v>
      </c>
      <c r="F39" s="59">
        <v>9436196238</v>
      </c>
      <c r="G39" s="59">
        <v>9436196238</v>
      </c>
      <c r="H39" s="59">
        <v>7644448455</v>
      </c>
      <c r="I39" s="59">
        <v>7644448455</v>
      </c>
      <c r="J39" s="59">
        <v>7445026865</v>
      </c>
      <c r="K39" s="59">
        <v>7349406374</v>
      </c>
      <c r="L39" s="59">
        <v>7679420132</v>
      </c>
      <c r="M39" s="59">
        <v>7679420132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7679420132</v>
      </c>
      <c r="W39" s="59">
        <v>4285112273</v>
      </c>
      <c r="X39" s="59">
        <v>3394307859</v>
      </c>
      <c r="Y39" s="60">
        <v>79.21</v>
      </c>
      <c r="Z39" s="61">
        <v>8570224546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782925141</v>
      </c>
      <c r="C42" s="18">
        <v>0</v>
      </c>
      <c r="D42" s="58">
        <v>589386145</v>
      </c>
      <c r="E42" s="59">
        <v>589386145</v>
      </c>
      <c r="F42" s="59">
        <v>532244880</v>
      </c>
      <c r="G42" s="59">
        <v>-53448052</v>
      </c>
      <c r="H42" s="59">
        <v>-98571612</v>
      </c>
      <c r="I42" s="59">
        <v>380225216</v>
      </c>
      <c r="J42" s="59">
        <v>-38174283</v>
      </c>
      <c r="K42" s="59">
        <v>-54077055</v>
      </c>
      <c r="L42" s="59">
        <v>370956800</v>
      </c>
      <c r="M42" s="59">
        <v>278705462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658930678</v>
      </c>
      <c r="W42" s="59"/>
      <c r="X42" s="59">
        <v>658930678</v>
      </c>
      <c r="Y42" s="60">
        <v>0</v>
      </c>
      <c r="Z42" s="61">
        <v>589386145</v>
      </c>
    </row>
    <row r="43" spans="1:26" ht="13.5">
      <c r="A43" s="57" t="s">
        <v>59</v>
      </c>
      <c r="B43" s="18">
        <v>-503250559</v>
      </c>
      <c r="C43" s="18">
        <v>0</v>
      </c>
      <c r="D43" s="58">
        <v>-644158330</v>
      </c>
      <c r="E43" s="59">
        <v>-644158330</v>
      </c>
      <c r="F43" s="59">
        <v>0</v>
      </c>
      <c r="G43" s="59">
        <v>0</v>
      </c>
      <c r="H43" s="59">
        <v>-146409560</v>
      </c>
      <c r="I43" s="59">
        <v>-146409560</v>
      </c>
      <c r="J43" s="59">
        <v>-25852729</v>
      </c>
      <c r="K43" s="59">
        <v>-49285529</v>
      </c>
      <c r="L43" s="59">
        <v>-24361465</v>
      </c>
      <c r="M43" s="59">
        <v>-99499723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-245909283</v>
      </c>
      <c r="W43" s="59"/>
      <c r="X43" s="59">
        <v>-245909283</v>
      </c>
      <c r="Y43" s="60">
        <v>0</v>
      </c>
      <c r="Z43" s="61">
        <v>-644158330</v>
      </c>
    </row>
    <row r="44" spans="1:26" ht="13.5">
      <c r="A44" s="57" t="s">
        <v>60</v>
      </c>
      <c r="B44" s="18">
        <v>-1113482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432162967</v>
      </c>
      <c r="C45" s="21">
        <v>0</v>
      </c>
      <c r="D45" s="98">
        <v>174259293</v>
      </c>
      <c r="E45" s="99">
        <v>174259293</v>
      </c>
      <c r="F45" s="99">
        <v>1154368970</v>
      </c>
      <c r="G45" s="99">
        <v>1100920918</v>
      </c>
      <c r="H45" s="99">
        <v>855939746</v>
      </c>
      <c r="I45" s="99">
        <v>855939746</v>
      </c>
      <c r="J45" s="99">
        <v>791912734</v>
      </c>
      <c r="K45" s="99">
        <v>688550150</v>
      </c>
      <c r="L45" s="99">
        <v>1035145485</v>
      </c>
      <c r="M45" s="99">
        <v>1035145485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1035145485</v>
      </c>
      <c r="W45" s="99">
        <v>229031478</v>
      </c>
      <c r="X45" s="99">
        <v>806114007</v>
      </c>
      <c r="Y45" s="100">
        <v>351.97</v>
      </c>
      <c r="Z45" s="101">
        <v>174259293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15069867</v>
      </c>
      <c r="C49" s="51">
        <v>0</v>
      </c>
      <c r="D49" s="128">
        <v>13980901</v>
      </c>
      <c r="E49" s="53">
        <v>7978796</v>
      </c>
      <c r="F49" s="53">
        <v>0</v>
      </c>
      <c r="G49" s="53">
        <v>0</v>
      </c>
      <c r="H49" s="53">
        <v>0</v>
      </c>
      <c r="I49" s="53">
        <v>17705900</v>
      </c>
      <c r="J49" s="53">
        <v>0</v>
      </c>
      <c r="K49" s="53">
        <v>0</v>
      </c>
      <c r="L49" s="53">
        <v>0</v>
      </c>
      <c r="M49" s="53">
        <v>93893633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137715754</v>
      </c>
      <c r="W49" s="53">
        <v>0</v>
      </c>
      <c r="X49" s="53">
        <v>0</v>
      </c>
      <c r="Y49" s="53">
        <v>286344851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2600199</v>
      </c>
      <c r="C51" s="51">
        <v>0</v>
      </c>
      <c r="D51" s="128">
        <v>797312</v>
      </c>
      <c r="E51" s="53">
        <v>8907160</v>
      </c>
      <c r="F51" s="53">
        <v>0</v>
      </c>
      <c r="G51" s="53">
        <v>0</v>
      </c>
      <c r="H51" s="53">
        <v>0</v>
      </c>
      <c r="I51" s="53">
        <v>6850</v>
      </c>
      <c r="J51" s="53">
        <v>0</v>
      </c>
      <c r="K51" s="53">
        <v>0</v>
      </c>
      <c r="L51" s="53">
        <v>0</v>
      </c>
      <c r="M51" s="53">
        <v>19158975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31470496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77.59687610906812</v>
      </c>
      <c r="C58" s="5">
        <f>IF(C67=0,0,+(C76/C67)*100)</f>
        <v>0</v>
      </c>
      <c r="D58" s="6">
        <f aca="true" t="shared" si="6" ref="D58:Z58">IF(D67=0,0,+(D76/D67)*100)</f>
        <v>40.000124498051306</v>
      </c>
      <c r="E58" s="7">
        <f t="shared" si="6"/>
        <v>40.000124498051306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40.000124498051306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77.59687610906812</v>
      </c>
      <c r="C60" s="12">
        <f t="shared" si="7"/>
        <v>0</v>
      </c>
      <c r="D60" s="3">
        <f t="shared" si="7"/>
        <v>40.000124498051306</v>
      </c>
      <c r="E60" s="13">
        <f t="shared" si="7"/>
        <v>40.000124498051306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40.000124498051306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77.59687610906812</v>
      </c>
      <c r="C62" s="12">
        <f t="shared" si="7"/>
        <v>0</v>
      </c>
      <c r="D62" s="3">
        <f t="shared" si="7"/>
        <v>40.000124498051306</v>
      </c>
      <c r="E62" s="13">
        <f t="shared" si="7"/>
        <v>40.000124498051306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40.000124498051306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103828721</v>
      </c>
      <c r="C67" s="23"/>
      <c r="D67" s="24">
        <v>134620581</v>
      </c>
      <c r="E67" s="25">
        <v>134620581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67310292</v>
      </c>
      <c r="X67" s="25"/>
      <c r="Y67" s="24"/>
      <c r="Z67" s="26">
        <v>134620581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103828721</v>
      </c>
      <c r="C69" s="18"/>
      <c r="D69" s="19">
        <v>134620581</v>
      </c>
      <c r="E69" s="20">
        <v>134620581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67310292</v>
      </c>
      <c r="X69" s="20"/>
      <c r="Y69" s="19"/>
      <c r="Z69" s="22">
        <v>134620581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103828721</v>
      </c>
      <c r="C71" s="18"/>
      <c r="D71" s="19">
        <v>134620581</v>
      </c>
      <c r="E71" s="20">
        <v>134620581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67310292</v>
      </c>
      <c r="X71" s="20"/>
      <c r="Y71" s="19"/>
      <c r="Z71" s="22">
        <v>134620581</v>
      </c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80567844</v>
      </c>
      <c r="C76" s="31"/>
      <c r="D76" s="32">
        <v>53848400</v>
      </c>
      <c r="E76" s="33">
        <v>53848400</v>
      </c>
      <c r="F76" s="33">
        <v>939431</v>
      </c>
      <c r="G76" s="33"/>
      <c r="H76" s="33"/>
      <c r="I76" s="33">
        <v>939431</v>
      </c>
      <c r="J76" s="33">
        <v>12687253</v>
      </c>
      <c r="K76" s="33">
        <v>12567925</v>
      </c>
      <c r="L76" s="33">
        <v>6309220</v>
      </c>
      <c r="M76" s="33">
        <v>31564398</v>
      </c>
      <c r="N76" s="33"/>
      <c r="O76" s="33"/>
      <c r="P76" s="33"/>
      <c r="Q76" s="33"/>
      <c r="R76" s="33"/>
      <c r="S76" s="33"/>
      <c r="T76" s="33"/>
      <c r="U76" s="33"/>
      <c r="V76" s="33">
        <v>32503829</v>
      </c>
      <c r="W76" s="33"/>
      <c r="X76" s="33"/>
      <c r="Y76" s="32"/>
      <c r="Z76" s="34">
        <v>53848400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80567844</v>
      </c>
      <c r="C78" s="18"/>
      <c r="D78" s="19">
        <v>53848400</v>
      </c>
      <c r="E78" s="20">
        <v>53848400</v>
      </c>
      <c r="F78" s="20">
        <v>939431</v>
      </c>
      <c r="G78" s="20"/>
      <c r="H78" s="20"/>
      <c r="I78" s="20">
        <v>939431</v>
      </c>
      <c r="J78" s="20">
        <v>12687253</v>
      </c>
      <c r="K78" s="20">
        <v>12567925</v>
      </c>
      <c r="L78" s="20">
        <v>6309220</v>
      </c>
      <c r="M78" s="20">
        <v>31564398</v>
      </c>
      <c r="N78" s="20"/>
      <c r="O78" s="20"/>
      <c r="P78" s="20"/>
      <c r="Q78" s="20"/>
      <c r="R78" s="20"/>
      <c r="S78" s="20"/>
      <c r="T78" s="20"/>
      <c r="U78" s="20"/>
      <c r="V78" s="20">
        <v>32503829</v>
      </c>
      <c r="W78" s="20"/>
      <c r="X78" s="20"/>
      <c r="Y78" s="19"/>
      <c r="Z78" s="22">
        <v>53848400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80567844</v>
      </c>
      <c r="C80" s="18"/>
      <c r="D80" s="19">
        <v>53848400</v>
      </c>
      <c r="E80" s="20">
        <v>53848400</v>
      </c>
      <c r="F80" s="20">
        <v>939431</v>
      </c>
      <c r="G80" s="20"/>
      <c r="H80" s="20"/>
      <c r="I80" s="20">
        <v>939431</v>
      </c>
      <c r="J80" s="20">
        <v>12687253</v>
      </c>
      <c r="K80" s="20">
        <v>12567925</v>
      </c>
      <c r="L80" s="20">
        <v>6309220</v>
      </c>
      <c r="M80" s="20">
        <v>31564398</v>
      </c>
      <c r="N80" s="20"/>
      <c r="O80" s="20"/>
      <c r="P80" s="20"/>
      <c r="Q80" s="20"/>
      <c r="R80" s="20"/>
      <c r="S80" s="20"/>
      <c r="T80" s="20"/>
      <c r="U80" s="20"/>
      <c r="V80" s="20">
        <v>32503829</v>
      </c>
      <c r="W80" s="20"/>
      <c r="X80" s="20"/>
      <c r="Y80" s="19"/>
      <c r="Z80" s="22">
        <v>53848400</v>
      </c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24466678</v>
      </c>
      <c r="C5" s="18">
        <v>0</v>
      </c>
      <c r="D5" s="58">
        <v>27000000</v>
      </c>
      <c r="E5" s="59">
        <v>27000000</v>
      </c>
      <c r="F5" s="59">
        <v>21380536</v>
      </c>
      <c r="G5" s="59">
        <v>0</v>
      </c>
      <c r="H5" s="59">
        <v>0</v>
      </c>
      <c r="I5" s="59">
        <v>21380536</v>
      </c>
      <c r="J5" s="59">
        <v>299120</v>
      </c>
      <c r="K5" s="59">
        <v>0</v>
      </c>
      <c r="L5" s="59">
        <v>0</v>
      </c>
      <c r="M5" s="59">
        <v>299120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21679656</v>
      </c>
      <c r="W5" s="59">
        <v>25476416</v>
      </c>
      <c r="X5" s="59">
        <v>-3796760</v>
      </c>
      <c r="Y5" s="60">
        <v>-14.9</v>
      </c>
      <c r="Z5" s="61">
        <v>27000000</v>
      </c>
    </row>
    <row r="6" spans="1:26" ht="13.5">
      <c r="A6" s="57" t="s">
        <v>32</v>
      </c>
      <c r="B6" s="18">
        <v>20701780</v>
      </c>
      <c r="C6" s="18">
        <v>0</v>
      </c>
      <c r="D6" s="58">
        <v>29666000</v>
      </c>
      <c r="E6" s="59">
        <v>29666000</v>
      </c>
      <c r="F6" s="59">
        <v>1457537</v>
      </c>
      <c r="G6" s="59">
        <v>0</v>
      </c>
      <c r="H6" s="59">
        <v>0</v>
      </c>
      <c r="I6" s="59">
        <v>1457537</v>
      </c>
      <c r="J6" s="59">
        <v>1722362</v>
      </c>
      <c r="K6" s="59">
        <v>0</v>
      </c>
      <c r="L6" s="59">
        <v>0</v>
      </c>
      <c r="M6" s="59">
        <v>1722362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3179899</v>
      </c>
      <c r="W6" s="59">
        <v>14702316</v>
      </c>
      <c r="X6" s="59">
        <v>-11522417</v>
      </c>
      <c r="Y6" s="60">
        <v>-78.37</v>
      </c>
      <c r="Z6" s="61">
        <v>29666000</v>
      </c>
    </row>
    <row r="7" spans="1:26" ht="13.5">
      <c r="A7" s="57" t="s">
        <v>33</v>
      </c>
      <c r="B7" s="18">
        <v>2071798</v>
      </c>
      <c r="C7" s="18">
        <v>0</v>
      </c>
      <c r="D7" s="58">
        <v>1700000</v>
      </c>
      <c r="E7" s="59">
        <v>1700000</v>
      </c>
      <c r="F7" s="59">
        <v>159</v>
      </c>
      <c r="G7" s="59">
        <v>0</v>
      </c>
      <c r="H7" s="59">
        <v>0</v>
      </c>
      <c r="I7" s="59">
        <v>159</v>
      </c>
      <c r="J7" s="59">
        <v>69245</v>
      </c>
      <c r="K7" s="59">
        <v>0</v>
      </c>
      <c r="L7" s="59">
        <v>0</v>
      </c>
      <c r="M7" s="59">
        <v>69245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69404</v>
      </c>
      <c r="W7" s="59">
        <v>460000</v>
      </c>
      <c r="X7" s="59">
        <v>-390596</v>
      </c>
      <c r="Y7" s="60">
        <v>-84.91</v>
      </c>
      <c r="Z7" s="61">
        <v>1700000</v>
      </c>
    </row>
    <row r="8" spans="1:26" ht="13.5">
      <c r="A8" s="57" t="s">
        <v>34</v>
      </c>
      <c r="B8" s="18">
        <v>185946757</v>
      </c>
      <c r="C8" s="18">
        <v>0</v>
      </c>
      <c r="D8" s="58">
        <v>189578726</v>
      </c>
      <c r="E8" s="59">
        <v>189578726</v>
      </c>
      <c r="F8" s="59">
        <v>68146000</v>
      </c>
      <c r="G8" s="59">
        <v>0</v>
      </c>
      <c r="H8" s="59">
        <v>0</v>
      </c>
      <c r="I8" s="59">
        <v>68146000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68146000</v>
      </c>
      <c r="W8" s="59">
        <v>118965000</v>
      </c>
      <c r="X8" s="59">
        <v>-50819000</v>
      </c>
      <c r="Y8" s="60">
        <v>-42.72</v>
      </c>
      <c r="Z8" s="61">
        <v>189578726</v>
      </c>
    </row>
    <row r="9" spans="1:26" ht="13.5">
      <c r="A9" s="57" t="s">
        <v>35</v>
      </c>
      <c r="B9" s="18">
        <v>9035128</v>
      </c>
      <c r="C9" s="18">
        <v>0</v>
      </c>
      <c r="D9" s="58">
        <v>13750464</v>
      </c>
      <c r="E9" s="59">
        <v>13750464</v>
      </c>
      <c r="F9" s="59">
        <v>1410652</v>
      </c>
      <c r="G9" s="59">
        <v>0</v>
      </c>
      <c r="H9" s="59">
        <v>0</v>
      </c>
      <c r="I9" s="59">
        <v>1410652</v>
      </c>
      <c r="J9" s="59">
        <v>1704965</v>
      </c>
      <c r="K9" s="59">
        <v>0</v>
      </c>
      <c r="L9" s="59">
        <v>0</v>
      </c>
      <c r="M9" s="59">
        <v>1704965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3115617</v>
      </c>
      <c r="W9" s="59">
        <v>7124948</v>
      </c>
      <c r="X9" s="59">
        <v>-4009331</v>
      </c>
      <c r="Y9" s="60">
        <v>-56.27</v>
      </c>
      <c r="Z9" s="61">
        <v>13750464</v>
      </c>
    </row>
    <row r="10" spans="1:26" ht="25.5">
      <c r="A10" s="62" t="s">
        <v>102</v>
      </c>
      <c r="B10" s="63">
        <f>SUM(B5:B9)</f>
        <v>242222141</v>
      </c>
      <c r="C10" s="63">
        <f>SUM(C5:C9)</f>
        <v>0</v>
      </c>
      <c r="D10" s="64">
        <f aca="true" t="shared" si="0" ref="D10:Z10">SUM(D5:D9)</f>
        <v>261695190</v>
      </c>
      <c r="E10" s="65">
        <f t="shared" si="0"/>
        <v>261695190</v>
      </c>
      <c r="F10" s="65">
        <f t="shared" si="0"/>
        <v>92394884</v>
      </c>
      <c r="G10" s="65">
        <f t="shared" si="0"/>
        <v>0</v>
      </c>
      <c r="H10" s="65">
        <f t="shared" si="0"/>
        <v>0</v>
      </c>
      <c r="I10" s="65">
        <f t="shared" si="0"/>
        <v>92394884</v>
      </c>
      <c r="J10" s="65">
        <f t="shared" si="0"/>
        <v>3795692</v>
      </c>
      <c r="K10" s="65">
        <f t="shared" si="0"/>
        <v>0</v>
      </c>
      <c r="L10" s="65">
        <f t="shared" si="0"/>
        <v>0</v>
      </c>
      <c r="M10" s="65">
        <f t="shared" si="0"/>
        <v>3795692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96190576</v>
      </c>
      <c r="W10" s="65">
        <f t="shared" si="0"/>
        <v>166728680</v>
      </c>
      <c r="X10" s="65">
        <f t="shared" si="0"/>
        <v>-70538104</v>
      </c>
      <c r="Y10" s="66">
        <f>+IF(W10&lt;&gt;0,(X10/W10)*100,0)</f>
        <v>-42.30712076650519</v>
      </c>
      <c r="Z10" s="67">
        <f t="shared" si="0"/>
        <v>261695190</v>
      </c>
    </row>
    <row r="11" spans="1:26" ht="13.5">
      <c r="A11" s="57" t="s">
        <v>36</v>
      </c>
      <c r="B11" s="18">
        <v>84715391</v>
      </c>
      <c r="C11" s="18">
        <v>0</v>
      </c>
      <c r="D11" s="58">
        <v>108264701</v>
      </c>
      <c r="E11" s="59">
        <v>108264701</v>
      </c>
      <c r="F11" s="59">
        <v>7814643</v>
      </c>
      <c r="G11" s="59">
        <v>0</v>
      </c>
      <c r="H11" s="59">
        <v>0</v>
      </c>
      <c r="I11" s="59">
        <v>7814643</v>
      </c>
      <c r="J11" s="59">
        <v>8131970</v>
      </c>
      <c r="K11" s="59">
        <v>0</v>
      </c>
      <c r="L11" s="59">
        <v>0</v>
      </c>
      <c r="M11" s="59">
        <v>8131970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15946613</v>
      </c>
      <c r="W11" s="59">
        <v>55140510</v>
      </c>
      <c r="X11" s="59">
        <v>-39193897</v>
      </c>
      <c r="Y11" s="60">
        <v>-71.08</v>
      </c>
      <c r="Z11" s="61">
        <v>108264701</v>
      </c>
    </row>
    <row r="12" spans="1:26" ht="13.5">
      <c r="A12" s="57" t="s">
        <v>37</v>
      </c>
      <c r="B12" s="18">
        <v>17510164</v>
      </c>
      <c r="C12" s="18">
        <v>0</v>
      </c>
      <c r="D12" s="58">
        <v>16756624</v>
      </c>
      <c r="E12" s="59">
        <v>16756624</v>
      </c>
      <c r="F12" s="59">
        <v>1315758</v>
      </c>
      <c r="G12" s="59">
        <v>0</v>
      </c>
      <c r="H12" s="59">
        <v>0</v>
      </c>
      <c r="I12" s="59">
        <v>1315758</v>
      </c>
      <c r="J12" s="59">
        <v>1311770</v>
      </c>
      <c r="K12" s="59">
        <v>0</v>
      </c>
      <c r="L12" s="59">
        <v>0</v>
      </c>
      <c r="M12" s="59">
        <v>1311770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2627528</v>
      </c>
      <c r="W12" s="59">
        <v>8329195</v>
      </c>
      <c r="X12" s="59">
        <v>-5701667</v>
      </c>
      <c r="Y12" s="60">
        <v>-68.45</v>
      </c>
      <c r="Z12" s="61">
        <v>16756624</v>
      </c>
    </row>
    <row r="13" spans="1:26" ht="13.5">
      <c r="A13" s="57" t="s">
        <v>103</v>
      </c>
      <c r="B13" s="18">
        <v>34142933</v>
      </c>
      <c r="C13" s="18">
        <v>0</v>
      </c>
      <c r="D13" s="58">
        <v>39314841</v>
      </c>
      <c r="E13" s="59">
        <v>39314841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19657422</v>
      </c>
      <c r="X13" s="59">
        <v>-19657422</v>
      </c>
      <c r="Y13" s="60">
        <v>-100</v>
      </c>
      <c r="Z13" s="61">
        <v>39314841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29196284</v>
      </c>
      <c r="C15" s="18">
        <v>0</v>
      </c>
      <c r="D15" s="58">
        <v>34370000</v>
      </c>
      <c r="E15" s="59">
        <v>34370000</v>
      </c>
      <c r="F15" s="59">
        <v>110660</v>
      </c>
      <c r="G15" s="59">
        <v>0</v>
      </c>
      <c r="H15" s="59">
        <v>0</v>
      </c>
      <c r="I15" s="59">
        <v>110660</v>
      </c>
      <c r="J15" s="59">
        <v>2917322</v>
      </c>
      <c r="K15" s="59">
        <v>0</v>
      </c>
      <c r="L15" s="59">
        <v>0</v>
      </c>
      <c r="M15" s="59">
        <v>2917322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3027982</v>
      </c>
      <c r="W15" s="59">
        <v>17907393</v>
      </c>
      <c r="X15" s="59">
        <v>-14879411</v>
      </c>
      <c r="Y15" s="60">
        <v>-83.09</v>
      </c>
      <c r="Z15" s="61">
        <v>34370000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117085045</v>
      </c>
      <c r="C17" s="18">
        <v>0</v>
      </c>
      <c r="D17" s="58">
        <v>101855420</v>
      </c>
      <c r="E17" s="59">
        <v>101855420</v>
      </c>
      <c r="F17" s="59">
        <v>1875363</v>
      </c>
      <c r="G17" s="59">
        <v>0</v>
      </c>
      <c r="H17" s="59">
        <v>0</v>
      </c>
      <c r="I17" s="59">
        <v>1875363</v>
      </c>
      <c r="J17" s="59">
        <v>7544802</v>
      </c>
      <c r="K17" s="59">
        <v>0</v>
      </c>
      <c r="L17" s="59">
        <v>0</v>
      </c>
      <c r="M17" s="59">
        <v>7544802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9420165</v>
      </c>
      <c r="W17" s="59">
        <v>49573464</v>
      </c>
      <c r="X17" s="59">
        <v>-40153299</v>
      </c>
      <c r="Y17" s="60">
        <v>-81</v>
      </c>
      <c r="Z17" s="61">
        <v>101855420</v>
      </c>
    </row>
    <row r="18" spans="1:26" ht="13.5">
      <c r="A18" s="69" t="s">
        <v>42</v>
      </c>
      <c r="B18" s="70">
        <f>SUM(B11:B17)</f>
        <v>282649817</v>
      </c>
      <c r="C18" s="70">
        <f>SUM(C11:C17)</f>
        <v>0</v>
      </c>
      <c r="D18" s="71">
        <f aca="true" t="shared" si="1" ref="D18:Z18">SUM(D11:D17)</f>
        <v>300561586</v>
      </c>
      <c r="E18" s="72">
        <f t="shared" si="1"/>
        <v>300561586</v>
      </c>
      <c r="F18" s="72">
        <f t="shared" si="1"/>
        <v>11116424</v>
      </c>
      <c r="G18" s="72">
        <f t="shared" si="1"/>
        <v>0</v>
      </c>
      <c r="H18" s="72">
        <f t="shared" si="1"/>
        <v>0</v>
      </c>
      <c r="I18" s="72">
        <f t="shared" si="1"/>
        <v>11116424</v>
      </c>
      <c r="J18" s="72">
        <f t="shared" si="1"/>
        <v>19905864</v>
      </c>
      <c r="K18" s="72">
        <f t="shared" si="1"/>
        <v>0</v>
      </c>
      <c r="L18" s="72">
        <f t="shared" si="1"/>
        <v>0</v>
      </c>
      <c r="M18" s="72">
        <f t="shared" si="1"/>
        <v>19905864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31022288</v>
      </c>
      <c r="W18" s="72">
        <f t="shared" si="1"/>
        <v>150607984</v>
      </c>
      <c r="X18" s="72">
        <f t="shared" si="1"/>
        <v>-119585696</v>
      </c>
      <c r="Y18" s="66">
        <f>+IF(W18&lt;&gt;0,(X18/W18)*100,0)</f>
        <v>-79.40196317879136</v>
      </c>
      <c r="Z18" s="73">
        <f t="shared" si="1"/>
        <v>300561586</v>
      </c>
    </row>
    <row r="19" spans="1:26" ht="13.5">
      <c r="A19" s="69" t="s">
        <v>43</v>
      </c>
      <c r="B19" s="74">
        <f>+B10-B18</f>
        <v>-40427676</v>
      </c>
      <c r="C19" s="74">
        <f>+C10-C18</f>
        <v>0</v>
      </c>
      <c r="D19" s="75">
        <f aca="true" t="shared" si="2" ref="D19:Z19">+D10-D18</f>
        <v>-38866396</v>
      </c>
      <c r="E19" s="76">
        <f t="shared" si="2"/>
        <v>-38866396</v>
      </c>
      <c r="F19" s="76">
        <f t="shared" si="2"/>
        <v>81278460</v>
      </c>
      <c r="G19" s="76">
        <f t="shared" si="2"/>
        <v>0</v>
      </c>
      <c r="H19" s="76">
        <f t="shared" si="2"/>
        <v>0</v>
      </c>
      <c r="I19" s="76">
        <f t="shared" si="2"/>
        <v>81278460</v>
      </c>
      <c r="J19" s="76">
        <f t="shared" si="2"/>
        <v>-16110172</v>
      </c>
      <c r="K19" s="76">
        <f t="shared" si="2"/>
        <v>0</v>
      </c>
      <c r="L19" s="76">
        <f t="shared" si="2"/>
        <v>0</v>
      </c>
      <c r="M19" s="76">
        <f t="shared" si="2"/>
        <v>-16110172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65168288</v>
      </c>
      <c r="W19" s="76">
        <f>IF(E10=E18,0,W10-W18)</f>
        <v>16120696</v>
      </c>
      <c r="X19" s="76">
        <f t="shared" si="2"/>
        <v>49047592</v>
      </c>
      <c r="Y19" s="77">
        <f>+IF(W19&lt;&gt;0,(X19/W19)*100,0)</f>
        <v>304.25232260443346</v>
      </c>
      <c r="Z19" s="78">
        <f t="shared" si="2"/>
        <v>-38866396</v>
      </c>
    </row>
    <row r="20" spans="1:26" ht="13.5">
      <c r="A20" s="57" t="s">
        <v>44</v>
      </c>
      <c r="B20" s="18">
        <v>75676475</v>
      </c>
      <c r="C20" s="18">
        <v>0</v>
      </c>
      <c r="D20" s="58">
        <v>47786000</v>
      </c>
      <c r="E20" s="59">
        <v>47786000</v>
      </c>
      <c r="F20" s="59">
        <v>24369000</v>
      </c>
      <c r="G20" s="59">
        <v>0</v>
      </c>
      <c r="H20" s="59">
        <v>0</v>
      </c>
      <c r="I20" s="59">
        <v>24369000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24369000</v>
      </c>
      <c r="W20" s="59">
        <v>42563500</v>
      </c>
      <c r="X20" s="59">
        <v>-18194500</v>
      </c>
      <c r="Y20" s="60">
        <v>-42.75</v>
      </c>
      <c r="Z20" s="61">
        <v>47786000</v>
      </c>
    </row>
    <row r="21" spans="1:26" ht="13.5">
      <c r="A21" s="57" t="s">
        <v>104</v>
      </c>
      <c r="B21" s="79">
        <v>0</v>
      </c>
      <c r="C21" s="79">
        <v>0</v>
      </c>
      <c r="D21" s="80">
        <v>5000000</v>
      </c>
      <c r="E21" s="81">
        <v>5000000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5000000</v>
      </c>
      <c r="X21" s="81">
        <v>-5000000</v>
      </c>
      <c r="Y21" s="82">
        <v>-100</v>
      </c>
      <c r="Z21" s="83">
        <v>5000000</v>
      </c>
    </row>
    <row r="22" spans="1:26" ht="25.5">
      <c r="A22" s="84" t="s">
        <v>105</v>
      </c>
      <c r="B22" s="85">
        <f>SUM(B19:B21)</f>
        <v>35248799</v>
      </c>
      <c r="C22" s="85">
        <f>SUM(C19:C21)</f>
        <v>0</v>
      </c>
      <c r="D22" s="86">
        <f aca="true" t="shared" si="3" ref="D22:Z22">SUM(D19:D21)</f>
        <v>13919604</v>
      </c>
      <c r="E22" s="87">
        <f t="shared" si="3"/>
        <v>13919604</v>
      </c>
      <c r="F22" s="87">
        <f t="shared" si="3"/>
        <v>105647460</v>
      </c>
      <c r="G22" s="87">
        <f t="shared" si="3"/>
        <v>0</v>
      </c>
      <c r="H22" s="87">
        <f t="shared" si="3"/>
        <v>0</v>
      </c>
      <c r="I22" s="87">
        <f t="shared" si="3"/>
        <v>105647460</v>
      </c>
      <c r="J22" s="87">
        <f t="shared" si="3"/>
        <v>-16110172</v>
      </c>
      <c r="K22" s="87">
        <f t="shared" si="3"/>
        <v>0</v>
      </c>
      <c r="L22" s="87">
        <f t="shared" si="3"/>
        <v>0</v>
      </c>
      <c r="M22" s="87">
        <f t="shared" si="3"/>
        <v>-16110172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89537288</v>
      </c>
      <c r="W22" s="87">
        <f t="shared" si="3"/>
        <v>63684196</v>
      </c>
      <c r="X22" s="87">
        <f t="shared" si="3"/>
        <v>25853092</v>
      </c>
      <c r="Y22" s="88">
        <f>+IF(W22&lt;&gt;0,(X22/W22)*100,0)</f>
        <v>40.595773557383055</v>
      </c>
      <c r="Z22" s="89">
        <f t="shared" si="3"/>
        <v>13919604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35248799</v>
      </c>
      <c r="C24" s="74">
        <f>SUM(C22:C23)</f>
        <v>0</v>
      </c>
      <c r="D24" s="75">
        <f aca="true" t="shared" si="4" ref="D24:Z24">SUM(D22:D23)</f>
        <v>13919604</v>
      </c>
      <c r="E24" s="76">
        <f t="shared" si="4"/>
        <v>13919604</v>
      </c>
      <c r="F24" s="76">
        <f t="shared" si="4"/>
        <v>105647460</v>
      </c>
      <c r="G24" s="76">
        <f t="shared" si="4"/>
        <v>0</v>
      </c>
      <c r="H24" s="76">
        <f t="shared" si="4"/>
        <v>0</v>
      </c>
      <c r="I24" s="76">
        <f t="shared" si="4"/>
        <v>105647460</v>
      </c>
      <c r="J24" s="76">
        <f t="shared" si="4"/>
        <v>-16110172</v>
      </c>
      <c r="K24" s="76">
        <f t="shared" si="4"/>
        <v>0</v>
      </c>
      <c r="L24" s="76">
        <f t="shared" si="4"/>
        <v>0</v>
      </c>
      <c r="M24" s="76">
        <f t="shared" si="4"/>
        <v>-16110172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89537288</v>
      </c>
      <c r="W24" s="76">
        <f t="shared" si="4"/>
        <v>63684196</v>
      </c>
      <c r="X24" s="76">
        <f t="shared" si="4"/>
        <v>25853092</v>
      </c>
      <c r="Y24" s="77">
        <f>+IF(W24&lt;&gt;0,(X24/W24)*100,0)</f>
        <v>40.595773557383055</v>
      </c>
      <c r="Z24" s="78">
        <f t="shared" si="4"/>
        <v>13919604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61241229</v>
      </c>
      <c r="C27" s="21">
        <v>0</v>
      </c>
      <c r="D27" s="98">
        <v>60106650</v>
      </c>
      <c r="E27" s="99">
        <v>60106650</v>
      </c>
      <c r="F27" s="99">
        <v>3549398</v>
      </c>
      <c r="G27" s="99">
        <v>0</v>
      </c>
      <c r="H27" s="99">
        <v>0</v>
      </c>
      <c r="I27" s="99">
        <v>3549398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3549398</v>
      </c>
      <c r="W27" s="99">
        <v>30053325</v>
      </c>
      <c r="X27" s="99">
        <v>-26503927</v>
      </c>
      <c r="Y27" s="100">
        <v>-88.19</v>
      </c>
      <c r="Z27" s="101">
        <v>60106650</v>
      </c>
    </row>
    <row r="28" spans="1:26" ht="13.5">
      <c r="A28" s="102" t="s">
        <v>44</v>
      </c>
      <c r="B28" s="18">
        <v>53271879</v>
      </c>
      <c r="C28" s="18">
        <v>0</v>
      </c>
      <c r="D28" s="58">
        <v>50611450</v>
      </c>
      <c r="E28" s="59">
        <v>50611450</v>
      </c>
      <c r="F28" s="59">
        <v>3332398</v>
      </c>
      <c r="G28" s="59">
        <v>0</v>
      </c>
      <c r="H28" s="59">
        <v>0</v>
      </c>
      <c r="I28" s="59">
        <v>3332398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3332398</v>
      </c>
      <c r="W28" s="59">
        <v>25305725</v>
      </c>
      <c r="X28" s="59">
        <v>-21973327</v>
      </c>
      <c r="Y28" s="60">
        <v>-86.83</v>
      </c>
      <c r="Z28" s="61">
        <v>50611450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7969350</v>
      </c>
      <c r="C31" s="18">
        <v>0</v>
      </c>
      <c r="D31" s="58">
        <v>9495200</v>
      </c>
      <c r="E31" s="59">
        <v>9495200</v>
      </c>
      <c r="F31" s="59">
        <v>217000</v>
      </c>
      <c r="G31" s="59">
        <v>0</v>
      </c>
      <c r="H31" s="59">
        <v>0</v>
      </c>
      <c r="I31" s="59">
        <v>217000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217000</v>
      </c>
      <c r="W31" s="59">
        <v>4747600</v>
      </c>
      <c r="X31" s="59">
        <v>-4530600</v>
      </c>
      <c r="Y31" s="60">
        <v>-95.43</v>
      </c>
      <c r="Z31" s="61">
        <v>9495200</v>
      </c>
    </row>
    <row r="32" spans="1:26" ht="13.5">
      <c r="A32" s="69" t="s">
        <v>50</v>
      </c>
      <c r="B32" s="21">
        <f>SUM(B28:B31)</f>
        <v>61241229</v>
      </c>
      <c r="C32" s="21">
        <f>SUM(C28:C31)</f>
        <v>0</v>
      </c>
      <c r="D32" s="98">
        <f aca="true" t="shared" si="5" ref="D32:Z32">SUM(D28:D31)</f>
        <v>60106650</v>
      </c>
      <c r="E32" s="99">
        <f t="shared" si="5"/>
        <v>60106650</v>
      </c>
      <c r="F32" s="99">
        <f t="shared" si="5"/>
        <v>3549398</v>
      </c>
      <c r="G32" s="99">
        <f t="shared" si="5"/>
        <v>0</v>
      </c>
      <c r="H32" s="99">
        <f t="shared" si="5"/>
        <v>0</v>
      </c>
      <c r="I32" s="99">
        <f t="shared" si="5"/>
        <v>3549398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3549398</v>
      </c>
      <c r="W32" s="99">
        <f t="shared" si="5"/>
        <v>30053325</v>
      </c>
      <c r="X32" s="99">
        <f t="shared" si="5"/>
        <v>-26503927</v>
      </c>
      <c r="Y32" s="100">
        <f>+IF(W32&lt;&gt;0,(X32/W32)*100,0)</f>
        <v>-88.18966620165988</v>
      </c>
      <c r="Z32" s="101">
        <f t="shared" si="5"/>
        <v>60106650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121365244</v>
      </c>
      <c r="C35" s="18">
        <v>0</v>
      </c>
      <c r="D35" s="58">
        <v>94181938</v>
      </c>
      <c r="E35" s="59">
        <v>94181938</v>
      </c>
      <c r="F35" s="59">
        <v>125721209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47090969</v>
      </c>
      <c r="X35" s="59">
        <v>-47090969</v>
      </c>
      <c r="Y35" s="60">
        <v>-100</v>
      </c>
      <c r="Z35" s="61">
        <v>94181938</v>
      </c>
    </row>
    <row r="36" spans="1:26" ht="13.5">
      <c r="A36" s="57" t="s">
        <v>53</v>
      </c>
      <c r="B36" s="18">
        <v>898555130</v>
      </c>
      <c r="C36" s="18">
        <v>0</v>
      </c>
      <c r="D36" s="58">
        <v>1005205493</v>
      </c>
      <c r="E36" s="59">
        <v>1005205493</v>
      </c>
      <c r="F36" s="59">
        <v>33309592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502602747</v>
      </c>
      <c r="X36" s="59">
        <v>-502602747</v>
      </c>
      <c r="Y36" s="60">
        <v>-100</v>
      </c>
      <c r="Z36" s="61">
        <v>1005205493</v>
      </c>
    </row>
    <row r="37" spans="1:26" ht="13.5">
      <c r="A37" s="57" t="s">
        <v>54</v>
      </c>
      <c r="B37" s="18">
        <v>71698584</v>
      </c>
      <c r="C37" s="18">
        <v>0</v>
      </c>
      <c r="D37" s="58">
        <v>26400000</v>
      </c>
      <c r="E37" s="59">
        <v>26400000</v>
      </c>
      <c r="F37" s="59">
        <v>27538205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13200000</v>
      </c>
      <c r="X37" s="59">
        <v>-13200000</v>
      </c>
      <c r="Y37" s="60">
        <v>-100</v>
      </c>
      <c r="Z37" s="61">
        <v>26400000</v>
      </c>
    </row>
    <row r="38" spans="1:26" ht="13.5">
      <c r="A38" s="57" t="s">
        <v>55</v>
      </c>
      <c r="B38" s="18">
        <v>6248315</v>
      </c>
      <c r="C38" s="18">
        <v>0</v>
      </c>
      <c r="D38" s="58">
        <v>2830056</v>
      </c>
      <c r="E38" s="59">
        <v>2830056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1415028</v>
      </c>
      <c r="X38" s="59">
        <v>-1415028</v>
      </c>
      <c r="Y38" s="60">
        <v>-100</v>
      </c>
      <c r="Z38" s="61">
        <v>2830056</v>
      </c>
    </row>
    <row r="39" spans="1:26" ht="13.5">
      <c r="A39" s="57" t="s">
        <v>56</v>
      </c>
      <c r="B39" s="18">
        <v>941973475</v>
      </c>
      <c r="C39" s="18">
        <v>0</v>
      </c>
      <c r="D39" s="58">
        <v>1070157375</v>
      </c>
      <c r="E39" s="59">
        <v>1070157375</v>
      </c>
      <c r="F39" s="59">
        <v>131492597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535078688</v>
      </c>
      <c r="X39" s="59">
        <v>-535078688</v>
      </c>
      <c r="Y39" s="60">
        <v>-100</v>
      </c>
      <c r="Z39" s="61">
        <v>1070157375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36266818</v>
      </c>
      <c r="C42" s="18">
        <v>0</v>
      </c>
      <c r="D42" s="58">
        <v>53973382</v>
      </c>
      <c r="E42" s="59">
        <v>53973382</v>
      </c>
      <c r="F42" s="59">
        <v>81242651</v>
      </c>
      <c r="G42" s="59">
        <v>-12609682</v>
      </c>
      <c r="H42" s="59">
        <v>-13208610</v>
      </c>
      <c r="I42" s="59">
        <v>55424359</v>
      </c>
      <c r="J42" s="59">
        <v>-10429315</v>
      </c>
      <c r="K42" s="59">
        <v>-17566589</v>
      </c>
      <c r="L42" s="59">
        <v>66481934</v>
      </c>
      <c r="M42" s="59">
        <v>38486030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93910389</v>
      </c>
      <c r="W42" s="59">
        <v>87071597</v>
      </c>
      <c r="X42" s="59">
        <v>6838792</v>
      </c>
      <c r="Y42" s="60">
        <v>7.85</v>
      </c>
      <c r="Z42" s="61">
        <v>53973382</v>
      </c>
    </row>
    <row r="43" spans="1:26" ht="13.5">
      <c r="A43" s="57" t="s">
        <v>59</v>
      </c>
      <c r="B43" s="18">
        <v>-61495062</v>
      </c>
      <c r="C43" s="18">
        <v>0</v>
      </c>
      <c r="D43" s="58">
        <v>-55106650</v>
      </c>
      <c r="E43" s="59">
        <v>-55106650</v>
      </c>
      <c r="F43" s="59">
        <v>-90366</v>
      </c>
      <c r="G43" s="59">
        <v>-108288</v>
      </c>
      <c r="H43" s="59">
        <v>-2172526</v>
      </c>
      <c r="I43" s="59">
        <v>-2371180</v>
      </c>
      <c r="J43" s="59">
        <v>-8025321</v>
      </c>
      <c r="K43" s="59">
        <v>-1000479</v>
      </c>
      <c r="L43" s="59">
        <v>-11421363</v>
      </c>
      <c r="M43" s="59">
        <v>-20447163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-22818343</v>
      </c>
      <c r="W43" s="59">
        <v>-38699919</v>
      </c>
      <c r="X43" s="59">
        <v>15881576</v>
      </c>
      <c r="Y43" s="60">
        <v>-41.04</v>
      </c>
      <c r="Z43" s="61">
        <v>-55106650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15884563</v>
      </c>
      <c r="C45" s="21">
        <v>0</v>
      </c>
      <c r="D45" s="98">
        <v>50564130</v>
      </c>
      <c r="E45" s="99">
        <v>50564130</v>
      </c>
      <c r="F45" s="99">
        <v>95435685</v>
      </c>
      <c r="G45" s="99">
        <v>82717715</v>
      </c>
      <c r="H45" s="99">
        <v>67336579</v>
      </c>
      <c r="I45" s="99">
        <v>67336579</v>
      </c>
      <c r="J45" s="99">
        <v>48881943</v>
      </c>
      <c r="K45" s="99">
        <v>30314875</v>
      </c>
      <c r="L45" s="99">
        <v>85375446</v>
      </c>
      <c r="M45" s="99">
        <v>85375446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85375446</v>
      </c>
      <c r="W45" s="99">
        <v>100069076</v>
      </c>
      <c r="X45" s="99">
        <v>-14693630</v>
      </c>
      <c r="Y45" s="100">
        <v>-14.68</v>
      </c>
      <c r="Z45" s="101">
        <v>50564130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827935</v>
      </c>
      <c r="C49" s="51">
        <v>0</v>
      </c>
      <c r="D49" s="128">
        <v>1682951</v>
      </c>
      <c r="E49" s="53">
        <v>654659</v>
      </c>
      <c r="F49" s="53">
        <v>0</v>
      </c>
      <c r="G49" s="53">
        <v>0</v>
      </c>
      <c r="H49" s="53">
        <v>0</v>
      </c>
      <c r="I49" s="53">
        <v>577093</v>
      </c>
      <c r="J49" s="53">
        <v>0</v>
      </c>
      <c r="K49" s="53">
        <v>0</v>
      </c>
      <c r="L49" s="53">
        <v>0</v>
      </c>
      <c r="M49" s="53">
        <v>20134788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664458</v>
      </c>
      <c r="W49" s="53">
        <v>3206524</v>
      </c>
      <c r="X49" s="53">
        <v>85462025</v>
      </c>
      <c r="Y49" s="53">
        <v>113210433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2592244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2592244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96.0200024780513</v>
      </c>
      <c r="C58" s="5">
        <f>IF(C67=0,0,+(C76/C67)*100)</f>
        <v>0</v>
      </c>
      <c r="D58" s="6">
        <f aca="true" t="shared" si="6" ref="D58:Z58">IF(D67=0,0,+(D76/D67)*100)</f>
        <v>93.36786062722635</v>
      </c>
      <c r="E58" s="7">
        <f t="shared" si="6"/>
        <v>93.36786062722635</v>
      </c>
      <c r="F58" s="7">
        <f t="shared" si="6"/>
        <v>6.7871828626660315</v>
      </c>
      <c r="G58" s="7">
        <f t="shared" si="6"/>
        <v>0</v>
      </c>
      <c r="H58" s="7">
        <f t="shared" si="6"/>
        <v>0</v>
      </c>
      <c r="I58" s="7">
        <f t="shared" si="6"/>
        <v>20.093475969507583</v>
      </c>
      <c r="J58" s="7">
        <f t="shared" si="6"/>
        <v>105.4835447828491</v>
      </c>
      <c r="K58" s="7">
        <f t="shared" si="6"/>
        <v>0</v>
      </c>
      <c r="L58" s="7">
        <f t="shared" si="6"/>
        <v>0</v>
      </c>
      <c r="M58" s="7">
        <f t="shared" si="6"/>
        <v>341.6390466588414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46.3054188181534</v>
      </c>
      <c r="W58" s="7">
        <f t="shared" si="6"/>
        <v>94.86478764303325</v>
      </c>
      <c r="X58" s="7">
        <f t="shared" si="6"/>
        <v>0</v>
      </c>
      <c r="Y58" s="7">
        <f t="shared" si="6"/>
        <v>0</v>
      </c>
      <c r="Z58" s="8">
        <f t="shared" si="6"/>
        <v>93.36786062722635</v>
      </c>
    </row>
    <row r="59" spans="1:26" ht="13.5">
      <c r="A59" s="36" t="s">
        <v>31</v>
      </c>
      <c r="B59" s="9">
        <f aca="true" t="shared" si="7" ref="B59:Z66">IF(B68=0,0,+(B77/B68)*100)</f>
        <v>91.8483334762488</v>
      </c>
      <c r="C59" s="9">
        <f t="shared" si="7"/>
        <v>0</v>
      </c>
      <c r="D59" s="2">
        <f t="shared" si="7"/>
        <v>94.44444444444444</v>
      </c>
      <c r="E59" s="10">
        <f t="shared" si="7"/>
        <v>94.44444444444444</v>
      </c>
      <c r="F59" s="10">
        <f t="shared" si="7"/>
        <v>1.3096912069931268</v>
      </c>
      <c r="G59" s="10">
        <f t="shared" si="7"/>
        <v>0</v>
      </c>
      <c r="H59" s="10">
        <f t="shared" si="7"/>
        <v>0</v>
      </c>
      <c r="I59" s="10">
        <f t="shared" si="7"/>
        <v>3.7172922138154068</v>
      </c>
      <c r="J59" s="10">
        <f t="shared" si="7"/>
        <v>323.0656592671838</v>
      </c>
      <c r="K59" s="10">
        <f t="shared" si="7"/>
        <v>0</v>
      </c>
      <c r="L59" s="10">
        <f t="shared" si="7"/>
        <v>0</v>
      </c>
      <c r="M59" s="10">
        <f t="shared" si="7"/>
        <v>746.389074618882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13.964133010228574</v>
      </c>
      <c r="W59" s="10">
        <f t="shared" si="7"/>
        <v>92.14960220464292</v>
      </c>
      <c r="X59" s="10">
        <f t="shared" si="7"/>
        <v>0</v>
      </c>
      <c r="Y59" s="10">
        <f t="shared" si="7"/>
        <v>0</v>
      </c>
      <c r="Z59" s="11">
        <f t="shared" si="7"/>
        <v>94.44444444444444</v>
      </c>
    </row>
    <row r="60" spans="1:26" ht="13.5">
      <c r="A60" s="37" t="s">
        <v>32</v>
      </c>
      <c r="B60" s="12">
        <f t="shared" si="7"/>
        <v>110.66509256691937</v>
      </c>
      <c r="C60" s="12">
        <f t="shared" si="7"/>
        <v>0</v>
      </c>
      <c r="D60" s="3">
        <f t="shared" si="7"/>
        <v>92.58411312613767</v>
      </c>
      <c r="E60" s="13">
        <f t="shared" si="7"/>
        <v>92.58411312613767</v>
      </c>
      <c r="F60" s="13">
        <f t="shared" si="7"/>
        <v>87.26022049526016</v>
      </c>
      <c r="G60" s="13">
        <f t="shared" si="7"/>
        <v>0</v>
      </c>
      <c r="H60" s="13">
        <f t="shared" si="7"/>
        <v>0</v>
      </c>
      <c r="I60" s="13">
        <f t="shared" si="7"/>
        <v>260.6819586741194</v>
      </c>
      <c r="J60" s="13">
        <f t="shared" si="7"/>
        <v>68.17678281336909</v>
      </c>
      <c r="K60" s="13">
        <f t="shared" si="7"/>
        <v>0</v>
      </c>
      <c r="L60" s="13">
        <f t="shared" si="7"/>
        <v>0</v>
      </c>
      <c r="M60" s="13">
        <f t="shared" si="7"/>
        <v>266.4563547035989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263.80960527362663</v>
      </c>
      <c r="W60" s="13">
        <f t="shared" si="7"/>
        <v>99.7642072174207</v>
      </c>
      <c r="X60" s="13">
        <f t="shared" si="7"/>
        <v>0</v>
      </c>
      <c r="Y60" s="13">
        <f t="shared" si="7"/>
        <v>0</v>
      </c>
      <c r="Z60" s="14">
        <f t="shared" si="7"/>
        <v>92.58411312613767</v>
      </c>
    </row>
    <row r="61" spans="1:26" ht="13.5">
      <c r="A61" s="38" t="s">
        <v>110</v>
      </c>
      <c r="B61" s="12">
        <f t="shared" si="7"/>
        <v>111.53286896793337</v>
      </c>
      <c r="C61" s="12">
        <f t="shared" si="7"/>
        <v>0</v>
      </c>
      <c r="D61" s="3">
        <f t="shared" si="7"/>
        <v>93.02309704876858</v>
      </c>
      <c r="E61" s="13">
        <f t="shared" si="7"/>
        <v>93.02309704876858</v>
      </c>
      <c r="F61" s="13">
        <f t="shared" si="7"/>
        <v>88.54024814514273</v>
      </c>
      <c r="G61" s="13">
        <f t="shared" si="7"/>
        <v>0</v>
      </c>
      <c r="H61" s="13">
        <f t="shared" si="7"/>
        <v>0</v>
      </c>
      <c r="I61" s="13">
        <f t="shared" si="7"/>
        <v>264.13300781291025</v>
      </c>
      <c r="J61" s="13">
        <f t="shared" si="7"/>
        <v>67.80863569443441</v>
      </c>
      <c r="K61" s="13">
        <f t="shared" si="7"/>
        <v>0</v>
      </c>
      <c r="L61" s="13">
        <f t="shared" si="7"/>
        <v>0</v>
      </c>
      <c r="M61" s="13">
        <f t="shared" si="7"/>
        <v>267.5933192215904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266.00106316145553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93.02309704876858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64.78716013145876</v>
      </c>
      <c r="C64" s="12">
        <f t="shared" si="7"/>
        <v>0</v>
      </c>
      <c r="D64" s="3">
        <f t="shared" si="7"/>
        <v>80.00019999999999</v>
      </c>
      <c r="E64" s="13">
        <f t="shared" si="7"/>
        <v>80.00019999999999</v>
      </c>
      <c r="F64" s="13">
        <f t="shared" si="7"/>
        <v>24.777853725222148</v>
      </c>
      <c r="G64" s="13">
        <f t="shared" si="7"/>
        <v>0</v>
      </c>
      <c r="H64" s="13">
        <f t="shared" si="7"/>
        <v>0</v>
      </c>
      <c r="I64" s="13">
        <f t="shared" si="7"/>
        <v>92.22488038277513</v>
      </c>
      <c r="J64" s="13">
        <f t="shared" si="7"/>
        <v>81.38962068153099</v>
      </c>
      <c r="K64" s="13">
        <f t="shared" si="7"/>
        <v>0</v>
      </c>
      <c r="L64" s="13">
        <f t="shared" si="7"/>
        <v>0</v>
      </c>
      <c r="M64" s="13">
        <f t="shared" si="7"/>
        <v>225.65058150742146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174.24719219476228</v>
      </c>
      <c r="W64" s="13">
        <f t="shared" si="7"/>
        <v>92.72722314063458</v>
      </c>
      <c r="X64" s="13">
        <f t="shared" si="7"/>
        <v>0</v>
      </c>
      <c r="Y64" s="13">
        <f t="shared" si="7"/>
        <v>0</v>
      </c>
      <c r="Z64" s="14">
        <f t="shared" si="7"/>
        <v>80.00019999999999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84.1446012367211</v>
      </c>
      <c r="E66" s="16">
        <f t="shared" si="7"/>
        <v>84.1446012367211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1415.4513003569607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322.0910330422674</v>
      </c>
      <c r="W66" s="16">
        <f t="shared" si="7"/>
        <v>85.79664370790366</v>
      </c>
      <c r="X66" s="16">
        <f t="shared" si="7"/>
        <v>0</v>
      </c>
      <c r="Y66" s="16">
        <f t="shared" si="7"/>
        <v>0</v>
      </c>
      <c r="Z66" s="17">
        <f t="shared" si="7"/>
        <v>84.1446012367211</v>
      </c>
    </row>
    <row r="67" spans="1:26" ht="13.5" hidden="1">
      <c r="A67" s="40" t="s">
        <v>116</v>
      </c>
      <c r="B67" s="23">
        <v>47262944</v>
      </c>
      <c r="C67" s="23"/>
      <c r="D67" s="24">
        <v>57296700</v>
      </c>
      <c r="E67" s="25">
        <v>57296700</v>
      </c>
      <c r="F67" s="25">
        <v>22864700</v>
      </c>
      <c r="G67" s="25"/>
      <c r="H67" s="25"/>
      <c r="I67" s="25">
        <v>22864700</v>
      </c>
      <c r="J67" s="25">
        <v>2029326</v>
      </c>
      <c r="K67" s="25"/>
      <c r="L67" s="25"/>
      <c r="M67" s="25">
        <v>2029326</v>
      </c>
      <c r="N67" s="25"/>
      <c r="O67" s="25"/>
      <c r="P67" s="25"/>
      <c r="Q67" s="25"/>
      <c r="R67" s="25"/>
      <c r="S67" s="25"/>
      <c r="T67" s="25"/>
      <c r="U67" s="25"/>
      <c r="V67" s="25">
        <v>24894026</v>
      </c>
      <c r="W67" s="25">
        <v>40494080</v>
      </c>
      <c r="X67" s="25"/>
      <c r="Y67" s="24"/>
      <c r="Z67" s="26">
        <v>57296700</v>
      </c>
    </row>
    <row r="68" spans="1:26" ht="13.5" hidden="1">
      <c r="A68" s="36" t="s">
        <v>31</v>
      </c>
      <c r="B68" s="18">
        <v>24466678</v>
      </c>
      <c r="C68" s="18"/>
      <c r="D68" s="19">
        <v>27000000</v>
      </c>
      <c r="E68" s="20">
        <v>27000000</v>
      </c>
      <c r="F68" s="20">
        <v>21380536</v>
      </c>
      <c r="G68" s="20"/>
      <c r="H68" s="20"/>
      <c r="I68" s="20">
        <v>21380536</v>
      </c>
      <c r="J68" s="20">
        <v>299120</v>
      </c>
      <c r="K68" s="20"/>
      <c r="L68" s="20"/>
      <c r="M68" s="20">
        <v>299120</v>
      </c>
      <c r="N68" s="20"/>
      <c r="O68" s="20"/>
      <c r="P68" s="20"/>
      <c r="Q68" s="20"/>
      <c r="R68" s="20"/>
      <c r="S68" s="20"/>
      <c r="T68" s="20"/>
      <c r="U68" s="20"/>
      <c r="V68" s="20">
        <v>21679656</v>
      </c>
      <c r="W68" s="20">
        <v>25476416</v>
      </c>
      <c r="X68" s="20"/>
      <c r="Y68" s="19"/>
      <c r="Z68" s="22">
        <v>27000000</v>
      </c>
    </row>
    <row r="69" spans="1:26" ht="13.5" hidden="1">
      <c r="A69" s="37" t="s">
        <v>32</v>
      </c>
      <c r="B69" s="18">
        <v>20701780</v>
      </c>
      <c r="C69" s="18"/>
      <c r="D69" s="19">
        <v>29666000</v>
      </c>
      <c r="E69" s="20">
        <v>29666000</v>
      </c>
      <c r="F69" s="20">
        <v>1457537</v>
      </c>
      <c r="G69" s="20"/>
      <c r="H69" s="20"/>
      <c r="I69" s="20">
        <v>1457537</v>
      </c>
      <c r="J69" s="20">
        <v>1722362</v>
      </c>
      <c r="K69" s="20"/>
      <c r="L69" s="20"/>
      <c r="M69" s="20">
        <v>1722362</v>
      </c>
      <c r="N69" s="20"/>
      <c r="O69" s="20"/>
      <c r="P69" s="20"/>
      <c r="Q69" s="20"/>
      <c r="R69" s="20"/>
      <c r="S69" s="20"/>
      <c r="T69" s="20"/>
      <c r="U69" s="20"/>
      <c r="V69" s="20">
        <v>3179899</v>
      </c>
      <c r="W69" s="20">
        <v>14702316</v>
      </c>
      <c r="X69" s="20"/>
      <c r="Y69" s="19"/>
      <c r="Z69" s="22">
        <v>29666000</v>
      </c>
    </row>
    <row r="70" spans="1:26" ht="13.5" hidden="1">
      <c r="A70" s="38" t="s">
        <v>110</v>
      </c>
      <c r="B70" s="18">
        <v>20317477</v>
      </c>
      <c r="C70" s="18"/>
      <c r="D70" s="19">
        <v>28666000</v>
      </c>
      <c r="E70" s="20">
        <v>28666000</v>
      </c>
      <c r="F70" s="20">
        <v>1428277</v>
      </c>
      <c r="G70" s="20"/>
      <c r="H70" s="20"/>
      <c r="I70" s="20">
        <v>1428277</v>
      </c>
      <c r="J70" s="20">
        <v>1675673</v>
      </c>
      <c r="K70" s="20"/>
      <c r="L70" s="20"/>
      <c r="M70" s="20">
        <v>1675673</v>
      </c>
      <c r="N70" s="20"/>
      <c r="O70" s="20"/>
      <c r="P70" s="20"/>
      <c r="Q70" s="20"/>
      <c r="R70" s="20"/>
      <c r="S70" s="20"/>
      <c r="T70" s="20"/>
      <c r="U70" s="20"/>
      <c r="V70" s="20">
        <v>3103950</v>
      </c>
      <c r="W70" s="20">
        <v>14225648</v>
      </c>
      <c r="X70" s="20"/>
      <c r="Y70" s="19"/>
      <c r="Z70" s="22">
        <v>28666000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384303</v>
      </c>
      <c r="C73" s="18"/>
      <c r="D73" s="19">
        <v>1000000</v>
      </c>
      <c r="E73" s="20">
        <v>1000000</v>
      </c>
      <c r="F73" s="20">
        <v>29260</v>
      </c>
      <c r="G73" s="20"/>
      <c r="H73" s="20"/>
      <c r="I73" s="20">
        <v>29260</v>
      </c>
      <c r="J73" s="20">
        <v>46689</v>
      </c>
      <c r="K73" s="20"/>
      <c r="L73" s="20"/>
      <c r="M73" s="20">
        <v>46689</v>
      </c>
      <c r="N73" s="20"/>
      <c r="O73" s="20"/>
      <c r="P73" s="20"/>
      <c r="Q73" s="20"/>
      <c r="R73" s="20"/>
      <c r="S73" s="20"/>
      <c r="T73" s="20"/>
      <c r="U73" s="20"/>
      <c r="V73" s="20">
        <v>75949</v>
      </c>
      <c r="W73" s="20">
        <v>476668</v>
      </c>
      <c r="X73" s="20"/>
      <c r="Y73" s="19"/>
      <c r="Z73" s="22">
        <v>1000000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2094486</v>
      </c>
      <c r="C75" s="27"/>
      <c r="D75" s="28">
        <v>630700</v>
      </c>
      <c r="E75" s="29">
        <v>630700</v>
      </c>
      <c r="F75" s="29">
        <v>26627</v>
      </c>
      <c r="G75" s="29"/>
      <c r="H75" s="29"/>
      <c r="I75" s="29">
        <v>26627</v>
      </c>
      <c r="J75" s="29">
        <v>7844</v>
      </c>
      <c r="K75" s="29"/>
      <c r="L75" s="29"/>
      <c r="M75" s="29">
        <v>7844</v>
      </c>
      <c r="N75" s="29"/>
      <c r="O75" s="29"/>
      <c r="P75" s="29"/>
      <c r="Q75" s="29"/>
      <c r="R75" s="29"/>
      <c r="S75" s="29"/>
      <c r="T75" s="29"/>
      <c r="U75" s="29"/>
      <c r="V75" s="29">
        <v>34471</v>
      </c>
      <c r="W75" s="29">
        <v>315348</v>
      </c>
      <c r="X75" s="29"/>
      <c r="Y75" s="28"/>
      <c r="Z75" s="30">
        <v>630700</v>
      </c>
    </row>
    <row r="76" spans="1:26" ht="13.5" hidden="1">
      <c r="A76" s="41" t="s">
        <v>117</v>
      </c>
      <c r="B76" s="31">
        <v>45381880</v>
      </c>
      <c r="C76" s="31"/>
      <c r="D76" s="32">
        <v>53496703</v>
      </c>
      <c r="E76" s="33">
        <v>53496703</v>
      </c>
      <c r="F76" s="33">
        <v>1551869</v>
      </c>
      <c r="G76" s="33">
        <v>1927267</v>
      </c>
      <c r="H76" s="33">
        <v>1115177</v>
      </c>
      <c r="I76" s="33">
        <v>4594313</v>
      </c>
      <c r="J76" s="33">
        <v>2140605</v>
      </c>
      <c r="K76" s="33">
        <v>1554013</v>
      </c>
      <c r="L76" s="33">
        <v>3238352</v>
      </c>
      <c r="M76" s="33">
        <v>6932970</v>
      </c>
      <c r="N76" s="33"/>
      <c r="O76" s="33"/>
      <c r="P76" s="33"/>
      <c r="Q76" s="33"/>
      <c r="R76" s="33"/>
      <c r="S76" s="33"/>
      <c r="T76" s="33"/>
      <c r="U76" s="33"/>
      <c r="V76" s="33">
        <v>11527283</v>
      </c>
      <c r="W76" s="33">
        <v>38414623</v>
      </c>
      <c r="X76" s="33"/>
      <c r="Y76" s="32"/>
      <c r="Z76" s="34">
        <v>53496703</v>
      </c>
    </row>
    <row r="77" spans="1:26" ht="13.5" hidden="1">
      <c r="A77" s="36" t="s">
        <v>31</v>
      </c>
      <c r="B77" s="18">
        <v>22472236</v>
      </c>
      <c r="C77" s="18"/>
      <c r="D77" s="19">
        <v>25500000</v>
      </c>
      <c r="E77" s="20">
        <v>25500000</v>
      </c>
      <c r="F77" s="20">
        <v>280019</v>
      </c>
      <c r="G77" s="20">
        <v>450026</v>
      </c>
      <c r="H77" s="20">
        <v>64732</v>
      </c>
      <c r="I77" s="20">
        <v>794777</v>
      </c>
      <c r="J77" s="20">
        <v>966354</v>
      </c>
      <c r="K77" s="20">
        <v>291111</v>
      </c>
      <c r="L77" s="20">
        <v>975134</v>
      </c>
      <c r="M77" s="20">
        <v>2232599</v>
      </c>
      <c r="N77" s="20"/>
      <c r="O77" s="20"/>
      <c r="P77" s="20"/>
      <c r="Q77" s="20"/>
      <c r="R77" s="20"/>
      <c r="S77" s="20"/>
      <c r="T77" s="20"/>
      <c r="U77" s="20"/>
      <c r="V77" s="20">
        <v>3027376</v>
      </c>
      <c r="W77" s="20">
        <v>23476416</v>
      </c>
      <c r="X77" s="20"/>
      <c r="Y77" s="19"/>
      <c r="Z77" s="22">
        <v>25500000</v>
      </c>
    </row>
    <row r="78" spans="1:26" ht="13.5" hidden="1">
      <c r="A78" s="37" t="s">
        <v>32</v>
      </c>
      <c r="B78" s="18">
        <v>22909644</v>
      </c>
      <c r="C78" s="18"/>
      <c r="D78" s="19">
        <v>27466003</v>
      </c>
      <c r="E78" s="20">
        <v>27466003</v>
      </c>
      <c r="F78" s="20">
        <v>1271850</v>
      </c>
      <c r="G78" s="20">
        <v>1477241</v>
      </c>
      <c r="H78" s="20">
        <v>1050445</v>
      </c>
      <c r="I78" s="20">
        <v>3799536</v>
      </c>
      <c r="J78" s="20">
        <v>1174251</v>
      </c>
      <c r="K78" s="20">
        <v>1224311</v>
      </c>
      <c r="L78" s="20">
        <v>2190781</v>
      </c>
      <c r="M78" s="20">
        <v>4589343</v>
      </c>
      <c r="N78" s="20"/>
      <c r="O78" s="20"/>
      <c r="P78" s="20"/>
      <c r="Q78" s="20"/>
      <c r="R78" s="20"/>
      <c r="S78" s="20"/>
      <c r="T78" s="20"/>
      <c r="U78" s="20"/>
      <c r="V78" s="20">
        <v>8388879</v>
      </c>
      <c r="W78" s="20">
        <v>14667649</v>
      </c>
      <c r="X78" s="20"/>
      <c r="Y78" s="19"/>
      <c r="Z78" s="22">
        <v>27466003</v>
      </c>
    </row>
    <row r="79" spans="1:26" ht="13.5" hidden="1">
      <c r="A79" s="38" t="s">
        <v>110</v>
      </c>
      <c r="B79" s="18">
        <v>22660665</v>
      </c>
      <c r="C79" s="18"/>
      <c r="D79" s="19">
        <v>26666001</v>
      </c>
      <c r="E79" s="20">
        <v>26666001</v>
      </c>
      <c r="F79" s="20">
        <v>1264600</v>
      </c>
      <c r="G79" s="20">
        <v>1468403</v>
      </c>
      <c r="H79" s="20">
        <v>1039548</v>
      </c>
      <c r="I79" s="20">
        <v>3772551</v>
      </c>
      <c r="J79" s="20">
        <v>1136251</v>
      </c>
      <c r="K79" s="20">
        <v>1208436</v>
      </c>
      <c r="L79" s="20">
        <v>2139302</v>
      </c>
      <c r="M79" s="20">
        <v>4483989</v>
      </c>
      <c r="N79" s="20"/>
      <c r="O79" s="20"/>
      <c r="P79" s="20"/>
      <c r="Q79" s="20"/>
      <c r="R79" s="20"/>
      <c r="S79" s="20"/>
      <c r="T79" s="20"/>
      <c r="U79" s="20"/>
      <c r="V79" s="20">
        <v>8256540</v>
      </c>
      <c r="W79" s="20">
        <v>14225648</v>
      </c>
      <c r="X79" s="20"/>
      <c r="Y79" s="19"/>
      <c r="Z79" s="22">
        <v>26666001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248979</v>
      </c>
      <c r="C82" s="18"/>
      <c r="D82" s="19">
        <v>800002</v>
      </c>
      <c r="E82" s="20">
        <v>800002</v>
      </c>
      <c r="F82" s="20">
        <v>7250</v>
      </c>
      <c r="G82" s="20">
        <v>8838</v>
      </c>
      <c r="H82" s="20">
        <v>10897</v>
      </c>
      <c r="I82" s="20">
        <v>26985</v>
      </c>
      <c r="J82" s="20">
        <v>38000</v>
      </c>
      <c r="K82" s="20">
        <v>15875</v>
      </c>
      <c r="L82" s="20">
        <v>51479</v>
      </c>
      <c r="M82" s="20">
        <v>105354</v>
      </c>
      <c r="N82" s="20"/>
      <c r="O82" s="20"/>
      <c r="P82" s="20"/>
      <c r="Q82" s="20"/>
      <c r="R82" s="20"/>
      <c r="S82" s="20"/>
      <c r="T82" s="20"/>
      <c r="U82" s="20"/>
      <c r="V82" s="20">
        <v>132339</v>
      </c>
      <c r="W82" s="20">
        <v>442001</v>
      </c>
      <c r="X82" s="20"/>
      <c r="Y82" s="19"/>
      <c r="Z82" s="22">
        <v>800002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530700</v>
      </c>
      <c r="E84" s="29">
        <v>530700</v>
      </c>
      <c r="F84" s="29"/>
      <c r="G84" s="29"/>
      <c r="H84" s="29"/>
      <c r="I84" s="29"/>
      <c r="J84" s="29"/>
      <c r="K84" s="29">
        <v>38591</v>
      </c>
      <c r="L84" s="29">
        <v>72437</v>
      </c>
      <c r="M84" s="29">
        <v>111028</v>
      </c>
      <c r="N84" s="29"/>
      <c r="O84" s="29"/>
      <c r="P84" s="29"/>
      <c r="Q84" s="29"/>
      <c r="R84" s="29"/>
      <c r="S84" s="29"/>
      <c r="T84" s="29"/>
      <c r="U84" s="29"/>
      <c r="V84" s="29">
        <v>111028</v>
      </c>
      <c r="W84" s="29">
        <v>270558</v>
      </c>
      <c r="X84" s="29"/>
      <c r="Y84" s="28"/>
      <c r="Z84" s="30">
        <v>530700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16184010</v>
      </c>
      <c r="C5" s="18">
        <v>0</v>
      </c>
      <c r="D5" s="58">
        <v>14480287</v>
      </c>
      <c r="E5" s="59">
        <v>14480287</v>
      </c>
      <c r="F5" s="59">
        <v>1229140</v>
      </c>
      <c r="G5" s="59">
        <v>1229258</v>
      </c>
      <c r="H5" s="59">
        <v>1340662</v>
      </c>
      <c r="I5" s="59">
        <v>3799060</v>
      </c>
      <c r="J5" s="59">
        <v>1078974</v>
      </c>
      <c r="K5" s="59">
        <v>1208595</v>
      </c>
      <c r="L5" s="59">
        <v>1214112</v>
      </c>
      <c r="M5" s="59">
        <v>3501681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7300741</v>
      </c>
      <c r="W5" s="59">
        <v>7240146</v>
      </c>
      <c r="X5" s="59">
        <v>60595</v>
      </c>
      <c r="Y5" s="60">
        <v>0.84</v>
      </c>
      <c r="Z5" s="61">
        <v>14480287</v>
      </c>
    </row>
    <row r="6" spans="1:26" ht="13.5">
      <c r="A6" s="57" t="s">
        <v>32</v>
      </c>
      <c r="B6" s="18">
        <v>10064112</v>
      </c>
      <c r="C6" s="18">
        <v>0</v>
      </c>
      <c r="D6" s="58">
        <v>10869357</v>
      </c>
      <c r="E6" s="59">
        <v>10869357</v>
      </c>
      <c r="F6" s="59">
        <v>1018763</v>
      </c>
      <c r="G6" s="59">
        <v>1140297</v>
      </c>
      <c r="H6" s="59">
        <v>967058</v>
      </c>
      <c r="I6" s="59">
        <v>3126118</v>
      </c>
      <c r="J6" s="59">
        <v>962577</v>
      </c>
      <c r="K6" s="59">
        <v>1054826</v>
      </c>
      <c r="L6" s="59">
        <v>891716</v>
      </c>
      <c r="M6" s="59">
        <v>2909119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6035237</v>
      </c>
      <c r="W6" s="59">
        <v>5434680</v>
      </c>
      <c r="X6" s="59">
        <v>600557</v>
      </c>
      <c r="Y6" s="60">
        <v>11.05</v>
      </c>
      <c r="Z6" s="61">
        <v>10869357</v>
      </c>
    </row>
    <row r="7" spans="1:26" ht="13.5">
      <c r="A7" s="57" t="s">
        <v>33</v>
      </c>
      <c r="B7" s="18">
        <v>1575122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128837259</v>
      </c>
      <c r="C8" s="18">
        <v>0</v>
      </c>
      <c r="D8" s="58">
        <v>133412650</v>
      </c>
      <c r="E8" s="59">
        <v>133412650</v>
      </c>
      <c r="F8" s="59">
        <v>53410000</v>
      </c>
      <c r="G8" s="59">
        <v>2403000</v>
      </c>
      <c r="H8" s="59">
        <v>0</v>
      </c>
      <c r="I8" s="59">
        <v>55813000</v>
      </c>
      <c r="J8" s="59">
        <v>0</v>
      </c>
      <c r="K8" s="59">
        <v>0</v>
      </c>
      <c r="L8" s="59">
        <v>37995915</v>
      </c>
      <c r="M8" s="59">
        <v>37995915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93808915</v>
      </c>
      <c r="W8" s="59">
        <v>65293500</v>
      </c>
      <c r="X8" s="59">
        <v>28515415</v>
      </c>
      <c r="Y8" s="60">
        <v>43.67</v>
      </c>
      <c r="Z8" s="61">
        <v>133412650</v>
      </c>
    </row>
    <row r="9" spans="1:26" ht="13.5">
      <c r="A9" s="57" t="s">
        <v>35</v>
      </c>
      <c r="B9" s="18">
        <v>9214964</v>
      </c>
      <c r="C9" s="18">
        <v>0</v>
      </c>
      <c r="D9" s="58">
        <v>41264340</v>
      </c>
      <c r="E9" s="59">
        <v>41264340</v>
      </c>
      <c r="F9" s="59">
        <v>210840</v>
      </c>
      <c r="G9" s="59">
        <v>956287</v>
      </c>
      <c r="H9" s="59">
        <v>1039719</v>
      </c>
      <c r="I9" s="59">
        <v>2206846</v>
      </c>
      <c r="J9" s="59">
        <v>1128086</v>
      </c>
      <c r="K9" s="59">
        <v>1444599</v>
      </c>
      <c r="L9" s="59">
        <v>957366</v>
      </c>
      <c r="M9" s="59">
        <v>3530051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5736897</v>
      </c>
      <c r="W9" s="59">
        <v>6152184</v>
      </c>
      <c r="X9" s="59">
        <v>-415287</v>
      </c>
      <c r="Y9" s="60">
        <v>-6.75</v>
      </c>
      <c r="Z9" s="61">
        <v>41264340</v>
      </c>
    </row>
    <row r="10" spans="1:26" ht="25.5">
      <c r="A10" s="62" t="s">
        <v>102</v>
      </c>
      <c r="B10" s="63">
        <f>SUM(B5:B9)</f>
        <v>165875467</v>
      </c>
      <c r="C10" s="63">
        <f>SUM(C5:C9)</f>
        <v>0</v>
      </c>
      <c r="D10" s="64">
        <f aca="true" t="shared" si="0" ref="D10:Z10">SUM(D5:D9)</f>
        <v>200026634</v>
      </c>
      <c r="E10" s="65">
        <f t="shared" si="0"/>
        <v>200026634</v>
      </c>
      <c r="F10" s="65">
        <f t="shared" si="0"/>
        <v>55868743</v>
      </c>
      <c r="G10" s="65">
        <f t="shared" si="0"/>
        <v>5728842</v>
      </c>
      <c r="H10" s="65">
        <f t="shared" si="0"/>
        <v>3347439</v>
      </c>
      <c r="I10" s="65">
        <f t="shared" si="0"/>
        <v>64945024</v>
      </c>
      <c r="J10" s="65">
        <f t="shared" si="0"/>
        <v>3169637</v>
      </c>
      <c r="K10" s="65">
        <f t="shared" si="0"/>
        <v>3708020</v>
      </c>
      <c r="L10" s="65">
        <f t="shared" si="0"/>
        <v>41059109</v>
      </c>
      <c r="M10" s="65">
        <f t="shared" si="0"/>
        <v>47936766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112881790</v>
      </c>
      <c r="W10" s="65">
        <f t="shared" si="0"/>
        <v>84120510</v>
      </c>
      <c r="X10" s="65">
        <f t="shared" si="0"/>
        <v>28761280</v>
      </c>
      <c r="Y10" s="66">
        <f>+IF(W10&lt;&gt;0,(X10/W10)*100,0)</f>
        <v>34.19056779375208</v>
      </c>
      <c r="Z10" s="67">
        <f t="shared" si="0"/>
        <v>200026634</v>
      </c>
    </row>
    <row r="11" spans="1:26" ht="13.5">
      <c r="A11" s="57" t="s">
        <v>36</v>
      </c>
      <c r="B11" s="18">
        <v>67655065</v>
      </c>
      <c r="C11" s="18">
        <v>0</v>
      </c>
      <c r="D11" s="58">
        <v>84760535</v>
      </c>
      <c r="E11" s="59">
        <v>84760535</v>
      </c>
      <c r="F11" s="59">
        <v>0</v>
      </c>
      <c r="G11" s="59">
        <v>11596289</v>
      </c>
      <c r="H11" s="59">
        <v>6585587</v>
      </c>
      <c r="I11" s="59">
        <v>18181876</v>
      </c>
      <c r="J11" s="59">
        <v>6417666</v>
      </c>
      <c r="K11" s="59">
        <v>6217171</v>
      </c>
      <c r="L11" s="59">
        <v>6349143</v>
      </c>
      <c r="M11" s="59">
        <v>18983980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37165856</v>
      </c>
      <c r="W11" s="59">
        <v>42321738</v>
      </c>
      <c r="X11" s="59">
        <v>-5155882</v>
      </c>
      <c r="Y11" s="60">
        <v>-12.18</v>
      </c>
      <c r="Z11" s="61">
        <v>84760535</v>
      </c>
    </row>
    <row r="12" spans="1:26" ht="13.5">
      <c r="A12" s="57" t="s">
        <v>37</v>
      </c>
      <c r="B12" s="18">
        <v>12031429</v>
      </c>
      <c r="C12" s="18">
        <v>0</v>
      </c>
      <c r="D12" s="58">
        <v>12865286</v>
      </c>
      <c r="E12" s="59">
        <v>12865286</v>
      </c>
      <c r="F12" s="59">
        <v>0</v>
      </c>
      <c r="G12" s="59">
        <v>1981540</v>
      </c>
      <c r="H12" s="59">
        <v>992370</v>
      </c>
      <c r="I12" s="59">
        <v>2973910</v>
      </c>
      <c r="J12" s="59">
        <v>992370</v>
      </c>
      <c r="K12" s="59">
        <v>992370</v>
      </c>
      <c r="L12" s="59">
        <v>992370</v>
      </c>
      <c r="M12" s="59">
        <v>2977110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5951020</v>
      </c>
      <c r="W12" s="59">
        <v>6235956</v>
      </c>
      <c r="X12" s="59">
        <v>-284936</v>
      </c>
      <c r="Y12" s="60">
        <v>-4.57</v>
      </c>
      <c r="Z12" s="61">
        <v>12865286</v>
      </c>
    </row>
    <row r="13" spans="1:26" ht="13.5">
      <c r="A13" s="57" t="s">
        <v>103</v>
      </c>
      <c r="B13" s="18">
        <v>7861222</v>
      </c>
      <c r="C13" s="18">
        <v>0</v>
      </c>
      <c r="D13" s="58">
        <v>8148576</v>
      </c>
      <c r="E13" s="59">
        <v>8148576</v>
      </c>
      <c r="F13" s="59">
        <v>0</v>
      </c>
      <c r="G13" s="59">
        <v>0</v>
      </c>
      <c r="H13" s="59">
        <v>0</v>
      </c>
      <c r="I13" s="59">
        <v>0</v>
      </c>
      <c r="J13" s="59">
        <v>2029170</v>
      </c>
      <c r="K13" s="59">
        <v>861395</v>
      </c>
      <c r="L13" s="59">
        <v>1070043</v>
      </c>
      <c r="M13" s="59">
        <v>3960608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3960608</v>
      </c>
      <c r="W13" s="59">
        <v>1540728</v>
      </c>
      <c r="X13" s="59">
        <v>2419880</v>
      </c>
      <c r="Y13" s="60">
        <v>157.06</v>
      </c>
      <c r="Z13" s="61">
        <v>8148576</v>
      </c>
    </row>
    <row r="14" spans="1:26" ht="13.5">
      <c r="A14" s="57" t="s">
        <v>38</v>
      </c>
      <c r="B14" s="18">
        <v>0</v>
      </c>
      <c r="C14" s="18">
        <v>0</v>
      </c>
      <c r="D14" s="58">
        <v>1184232</v>
      </c>
      <c r="E14" s="59">
        <v>1184232</v>
      </c>
      <c r="F14" s="59">
        <v>552</v>
      </c>
      <c r="G14" s="59">
        <v>9840</v>
      </c>
      <c r="H14" s="59">
        <v>4289</v>
      </c>
      <c r="I14" s="59">
        <v>14681</v>
      </c>
      <c r="J14" s="59">
        <v>4905</v>
      </c>
      <c r="K14" s="59">
        <v>12729</v>
      </c>
      <c r="L14" s="59">
        <v>1288</v>
      </c>
      <c r="M14" s="59">
        <v>18922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33603</v>
      </c>
      <c r="W14" s="59">
        <v>592116</v>
      </c>
      <c r="X14" s="59">
        <v>-558513</v>
      </c>
      <c r="Y14" s="60">
        <v>-94.32</v>
      </c>
      <c r="Z14" s="61">
        <v>1184232</v>
      </c>
    </row>
    <row r="15" spans="1:26" ht="13.5">
      <c r="A15" s="57" t="s">
        <v>39</v>
      </c>
      <c r="B15" s="18">
        <v>11405046</v>
      </c>
      <c r="C15" s="18">
        <v>0</v>
      </c>
      <c r="D15" s="58">
        <v>11383659</v>
      </c>
      <c r="E15" s="59">
        <v>11383659</v>
      </c>
      <c r="F15" s="59">
        <v>127392</v>
      </c>
      <c r="G15" s="59">
        <v>1856016</v>
      </c>
      <c r="H15" s="59">
        <v>1550591</v>
      </c>
      <c r="I15" s="59">
        <v>3533999</v>
      </c>
      <c r="J15" s="59">
        <v>409724</v>
      </c>
      <c r="K15" s="59">
        <v>1757552</v>
      </c>
      <c r="L15" s="59">
        <v>491531</v>
      </c>
      <c r="M15" s="59">
        <v>2658807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6192806</v>
      </c>
      <c r="W15" s="59">
        <v>5691828</v>
      </c>
      <c r="X15" s="59">
        <v>500978</v>
      </c>
      <c r="Y15" s="60">
        <v>8.8</v>
      </c>
      <c r="Z15" s="61">
        <v>11383659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63782657</v>
      </c>
      <c r="C17" s="18">
        <v>0</v>
      </c>
      <c r="D17" s="58">
        <v>64015610</v>
      </c>
      <c r="E17" s="59">
        <v>64015610</v>
      </c>
      <c r="F17" s="59">
        <v>869601</v>
      </c>
      <c r="G17" s="59">
        <v>5668633</v>
      </c>
      <c r="H17" s="59">
        <v>4053983</v>
      </c>
      <c r="I17" s="59">
        <v>10592217</v>
      </c>
      <c r="J17" s="59">
        <v>3462864</v>
      </c>
      <c r="K17" s="59">
        <v>6346836</v>
      </c>
      <c r="L17" s="59">
        <v>4246525</v>
      </c>
      <c r="M17" s="59">
        <v>14056225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24648442</v>
      </c>
      <c r="W17" s="59">
        <v>27118266</v>
      </c>
      <c r="X17" s="59">
        <v>-2469824</v>
      </c>
      <c r="Y17" s="60">
        <v>-9.11</v>
      </c>
      <c r="Z17" s="61">
        <v>64015610</v>
      </c>
    </row>
    <row r="18" spans="1:26" ht="13.5">
      <c r="A18" s="69" t="s">
        <v>42</v>
      </c>
      <c r="B18" s="70">
        <f>SUM(B11:B17)</f>
        <v>162735419</v>
      </c>
      <c r="C18" s="70">
        <f>SUM(C11:C17)</f>
        <v>0</v>
      </c>
      <c r="D18" s="71">
        <f aca="true" t="shared" si="1" ref="D18:Z18">SUM(D11:D17)</f>
        <v>182357898</v>
      </c>
      <c r="E18" s="72">
        <f t="shared" si="1"/>
        <v>182357898</v>
      </c>
      <c r="F18" s="72">
        <f t="shared" si="1"/>
        <v>997545</v>
      </c>
      <c r="G18" s="72">
        <f t="shared" si="1"/>
        <v>21112318</v>
      </c>
      <c r="H18" s="72">
        <f t="shared" si="1"/>
        <v>13186820</v>
      </c>
      <c r="I18" s="72">
        <f t="shared" si="1"/>
        <v>35296683</v>
      </c>
      <c r="J18" s="72">
        <f t="shared" si="1"/>
        <v>13316699</v>
      </c>
      <c r="K18" s="72">
        <f t="shared" si="1"/>
        <v>16188053</v>
      </c>
      <c r="L18" s="72">
        <f t="shared" si="1"/>
        <v>13150900</v>
      </c>
      <c r="M18" s="72">
        <f t="shared" si="1"/>
        <v>42655652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77952335</v>
      </c>
      <c r="W18" s="72">
        <f t="shared" si="1"/>
        <v>83500632</v>
      </c>
      <c r="X18" s="72">
        <f t="shared" si="1"/>
        <v>-5548297</v>
      </c>
      <c r="Y18" s="66">
        <f>+IF(W18&lt;&gt;0,(X18/W18)*100,0)</f>
        <v>-6.644616773679031</v>
      </c>
      <c r="Z18" s="73">
        <f t="shared" si="1"/>
        <v>182357898</v>
      </c>
    </row>
    <row r="19" spans="1:26" ht="13.5">
      <c r="A19" s="69" t="s">
        <v>43</v>
      </c>
      <c r="B19" s="74">
        <f>+B10-B18</f>
        <v>3140048</v>
      </c>
      <c r="C19" s="74">
        <f>+C10-C18</f>
        <v>0</v>
      </c>
      <c r="D19" s="75">
        <f aca="true" t="shared" si="2" ref="D19:Z19">+D10-D18</f>
        <v>17668736</v>
      </c>
      <c r="E19" s="76">
        <f t="shared" si="2"/>
        <v>17668736</v>
      </c>
      <c r="F19" s="76">
        <f t="shared" si="2"/>
        <v>54871198</v>
      </c>
      <c r="G19" s="76">
        <f t="shared" si="2"/>
        <v>-15383476</v>
      </c>
      <c r="H19" s="76">
        <f t="shared" si="2"/>
        <v>-9839381</v>
      </c>
      <c r="I19" s="76">
        <f t="shared" si="2"/>
        <v>29648341</v>
      </c>
      <c r="J19" s="76">
        <f t="shared" si="2"/>
        <v>-10147062</v>
      </c>
      <c r="K19" s="76">
        <f t="shared" si="2"/>
        <v>-12480033</v>
      </c>
      <c r="L19" s="76">
        <f t="shared" si="2"/>
        <v>27908209</v>
      </c>
      <c r="M19" s="76">
        <f t="shared" si="2"/>
        <v>5281114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34929455</v>
      </c>
      <c r="W19" s="76">
        <f>IF(E10=E18,0,W10-W18)</f>
        <v>619878</v>
      </c>
      <c r="X19" s="76">
        <f t="shared" si="2"/>
        <v>34309577</v>
      </c>
      <c r="Y19" s="77">
        <f>+IF(W19&lt;&gt;0,(X19/W19)*100,0)</f>
        <v>5534.891865818758</v>
      </c>
      <c r="Z19" s="78">
        <f t="shared" si="2"/>
        <v>17668736</v>
      </c>
    </row>
    <row r="20" spans="1:26" ht="13.5">
      <c r="A20" s="57" t="s">
        <v>44</v>
      </c>
      <c r="B20" s="18">
        <v>39114669</v>
      </c>
      <c r="C20" s="18">
        <v>0</v>
      </c>
      <c r="D20" s="58">
        <v>32768329</v>
      </c>
      <c r="E20" s="59">
        <v>32768329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23170652</v>
      </c>
      <c r="M20" s="59">
        <v>23170652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23170652</v>
      </c>
      <c r="W20" s="59">
        <v>22937831</v>
      </c>
      <c r="X20" s="59">
        <v>232821</v>
      </c>
      <c r="Y20" s="60">
        <v>1.02</v>
      </c>
      <c r="Z20" s="61">
        <v>32768329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42254717</v>
      </c>
      <c r="C22" s="85">
        <f>SUM(C19:C21)</f>
        <v>0</v>
      </c>
      <c r="D22" s="86">
        <f aca="true" t="shared" si="3" ref="D22:Z22">SUM(D19:D21)</f>
        <v>50437065</v>
      </c>
      <c r="E22" s="87">
        <f t="shared" si="3"/>
        <v>50437065</v>
      </c>
      <c r="F22" s="87">
        <f t="shared" si="3"/>
        <v>54871198</v>
      </c>
      <c r="G22" s="87">
        <f t="shared" si="3"/>
        <v>-15383476</v>
      </c>
      <c r="H22" s="87">
        <f t="shared" si="3"/>
        <v>-9839381</v>
      </c>
      <c r="I22" s="87">
        <f t="shared" si="3"/>
        <v>29648341</v>
      </c>
      <c r="J22" s="87">
        <f t="shared" si="3"/>
        <v>-10147062</v>
      </c>
      <c r="K22" s="87">
        <f t="shared" si="3"/>
        <v>-12480033</v>
      </c>
      <c r="L22" s="87">
        <f t="shared" si="3"/>
        <v>51078861</v>
      </c>
      <c r="M22" s="87">
        <f t="shared" si="3"/>
        <v>28451766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58100107</v>
      </c>
      <c r="W22" s="87">
        <f t="shared" si="3"/>
        <v>23557709</v>
      </c>
      <c r="X22" s="87">
        <f t="shared" si="3"/>
        <v>34542398</v>
      </c>
      <c r="Y22" s="88">
        <f>+IF(W22&lt;&gt;0,(X22/W22)*100,0)</f>
        <v>146.62885087849585</v>
      </c>
      <c r="Z22" s="89">
        <f t="shared" si="3"/>
        <v>50437065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42254717</v>
      </c>
      <c r="C24" s="74">
        <f>SUM(C22:C23)</f>
        <v>0</v>
      </c>
      <c r="D24" s="75">
        <f aca="true" t="shared" si="4" ref="D24:Z24">SUM(D22:D23)</f>
        <v>50437065</v>
      </c>
      <c r="E24" s="76">
        <f t="shared" si="4"/>
        <v>50437065</v>
      </c>
      <c r="F24" s="76">
        <f t="shared" si="4"/>
        <v>54871198</v>
      </c>
      <c r="G24" s="76">
        <f t="shared" si="4"/>
        <v>-15383476</v>
      </c>
      <c r="H24" s="76">
        <f t="shared" si="4"/>
        <v>-9839381</v>
      </c>
      <c r="I24" s="76">
        <f t="shared" si="4"/>
        <v>29648341</v>
      </c>
      <c r="J24" s="76">
        <f t="shared" si="4"/>
        <v>-10147062</v>
      </c>
      <c r="K24" s="76">
        <f t="shared" si="4"/>
        <v>-12480033</v>
      </c>
      <c r="L24" s="76">
        <f t="shared" si="4"/>
        <v>51078861</v>
      </c>
      <c r="M24" s="76">
        <f t="shared" si="4"/>
        <v>28451766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58100107</v>
      </c>
      <c r="W24" s="76">
        <f t="shared" si="4"/>
        <v>23557709</v>
      </c>
      <c r="X24" s="76">
        <f t="shared" si="4"/>
        <v>34542398</v>
      </c>
      <c r="Y24" s="77">
        <f>+IF(W24&lt;&gt;0,(X24/W24)*100,0)</f>
        <v>146.62885087849585</v>
      </c>
      <c r="Z24" s="78">
        <f t="shared" si="4"/>
        <v>50437065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8572010</v>
      </c>
      <c r="C27" s="21">
        <v>0</v>
      </c>
      <c r="D27" s="98">
        <v>50437065</v>
      </c>
      <c r="E27" s="99">
        <v>50437065</v>
      </c>
      <c r="F27" s="99">
        <v>0</v>
      </c>
      <c r="G27" s="99">
        <v>89100</v>
      </c>
      <c r="H27" s="99">
        <v>1350265</v>
      </c>
      <c r="I27" s="99">
        <v>1439365</v>
      </c>
      <c r="J27" s="99">
        <v>11977530</v>
      </c>
      <c r="K27" s="99">
        <v>11171894</v>
      </c>
      <c r="L27" s="99">
        <v>6213734</v>
      </c>
      <c r="M27" s="99">
        <v>29363158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30802523</v>
      </c>
      <c r="W27" s="99">
        <v>25218533</v>
      </c>
      <c r="X27" s="99">
        <v>5583990</v>
      </c>
      <c r="Y27" s="100">
        <v>22.14</v>
      </c>
      <c r="Z27" s="101">
        <v>50437065</v>
      </c>
    </row>
    <row r="28" spans="1:26" ht="13.5">
      <c r="A28" s="102" t="s">
        <v>44</v>
      </c>
      <c r="B28" s="18">
        <v>3429511</v>
      </c>
      <c r="C28" s="18">
        <v>0</v>
      </c>
      <c r="D28" s="58">
        <v>32828350</v>
      </c>
      <c r="E28" s="59">
        <v>32828350</v>
      </c>
      <c r="F28" s="59">
        <v>0</v>
      </c>
      <c r="G28" s="59">
        <v>0</v>
      </c>
      <c r="H28" s="59">
        <v>0</v>
      </c>
      <c r="I28" s="59">
        <v>0</v>
      </c>
      <c r="J28" s="59">
        <v>2601514</v>
      </c>
      <c r="K28" s="59">
        <v>10164929</v>
      </c>
      <c r="L28" s="59">
        <v>5990348</v>
      </c>
      <c r="M28" s="59">
        <v>18756791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18756791</v>
      </c>
      <c r="W28" s="59">
        <v>16414175</v>
      </c>
      <c r="X28" s="59">
        <v>2342616</v>
      </c>
      <c r="Y28" s="60">
        <v>14.27</v>
      </c>
      <c r="Z28" s="61">
        <v>32828350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5142499</v>
      </c>
      <c r="C31" s="18">
        <v>0</v>
      </c>
      <c r="D31" s="58">
        <v>17608715</v>
      </c>
      <c r="E31" s="59">
        <v>17608715</v>
      </c>
      <c r="F31" s="59">
        <v>0</v>
      </c>
      <c r="G31" s="59">
        <v>89100</v>
      </c>
      <c r="H31" s="59">
        <v>1350265</v>
      </c>
      <c r="I31" s="59">
        <v>1439365</v>
      </c>
      <c r="J31" s="59">
        <v>9376016</v>
      </c>
      <c r="K31" s="59">
        <v>1006965</v>
      </c>
      <c r="L31" s="59">
        <v>223386</v>
      </c>
      <c r="M31" s="59">
        <v>10606367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12045732</v>
      </c>
      <c r="W31" s="59">
        <v>8804358</v>
      </c>
      <c r="X31" s="59">
        <v>3241374</v>
      </c>
      <c r="Y31" s="60">
        <v>36.82</v>
      </c>
      <c r="Z31" s="61">
        <v>17608715</v>
      </c>
    </row>
    <row r="32" spans="1:26" ht="13.5">
      <c r="A32" s="69" t="s">
        <v>50</v>
      </c>
      <c r="B32" s="21">
        <f>SUM(B28:B31)</f>
        <v>8572010</v>
      </c>
      <c r="C32" s="21">
        <f>SUM(C28:C31)</f>
        <v>0</v>
      </c>
      <c r="D32" s="98">
        <f aca="true" t="shared" si="5" ref="D32:Z32">SUM(D28:D31)</f>
        <v>50437065</v>
      </c>
      <c r="E32" s="99">
        <f t="shared" si="5"/>
        <v>50437065</v>
      </c>
      <c r="F32" s="99">
        <f t="shared" si="5"/>
        <v>0</v>
      </c>
      <c r="G32" s="99">
        <f t="shared" si="5"/>
        <v>89100</v>
      </c>
      <c r="H32" s="99">
        <f t="shared" si="5"/>
        <v>1350265</v>
      </c>
      <c r="I32" s="99">
        <f t="shared" si="5"/>
        <v>1439365</v>
      </c>
      <c r="J32" s="99">
        <f t="shared" si="5"/>
        <v>11977530</v>
      </c>
      <c r="K32" s="99">
        <f t="shared" si="5"/>
        <v>11171894</v>
      </c>
      <c r="L32" s="99">
        <f t="shared" si="5"/>
        <v>6213734</v>
      </c>
      <c r="M32" s="99">
        <f t="shared" si="5"/>
        <v>29363158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30802523</v>
      </c>
      <c r="W32" s="99">
        <f t="shared" si="5"/>
        <v>25218533</v>
      </c>
      <c r="X32" s="99">
        <f t="shared" si="5"/>
        <v>5583990</v>
      </c>
      <c r="Y32" s="100">
        <f>+IF(W32&lt;&gt;0,(X32/W32)*100,0)</f>
        <v>22.142406142339844</v>
      </c>
      <c r="Z32" s="101">
        <f t="shared" si="5"/>
        <v>50437065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114312785</v>
      </c>
      <c r="C35" s="18">
        <v>0</v>
      </c>
      <c r="D35" s="58">
        <v>104760221</v>
      </c>
      <c r="E35" s="59">
        <v>104760221</v>
      </c>
      <c r="F35" s="59">
        <v>39708152</v>
      </c>
      <c r="G35" s="59">
        <v>7075477</v>
      </c>
      <c r="H35" s="59">
        <v>-14446621</v>
      </c>
      <c r="I35" s="59">
        <v>-14446621</v>
      </c>
      <c r="J35" s="59">
        <v>-26386520</v>
      </c>
      <c r="K35" s="59">
        <v>10139003</v>
      </c>
      <c r="L35" s="59">
        <v>-29638335</v>
      </c>
      <c r="M35" s="59">
        <v>-29638335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-29638335</v>
      </c>
      <c r="W35" s="59">
        <v>52380111</v>
      </c>
      <c r="X35" s="59">
        <v>-82018446</v>
      </c>
      <c r="Y35" s="60">
        <v>-156.58</v>
      </c>
      <c r="Z35" s="61">
        <v>104760221</v>
      </c>
    </row>
    <row r="36" spans="1:26" ht="13.5">
      <c r="A36" s="57" t="s">
        <v>53</v>
      </c>
      <c r="B36" s="18">
        <v>215988050</v>
      </c>
      <c r="C36" s="18">
        <v>0</v>
      </c>
      <c r="D36" s="58">
        <v>286938263</v>
      </c>
      <c r="E36" s="59">
        <v>286938263</v>
      </c>
      <c r="F36" s="59">
        <v>894645</v>
      </c>
      <c r="G36" s="59">
        <v>89100</v>
      </c>
      <c r="H36" s="59">
        <v>1350265</v>
      </c>
      <c r="I36" s="59">
        <v>1350265</v>
      </c>
      <c r="J36" s="59">
        <v>9948358</v>
      </c>
      <c r="K36" s="59">
        <v>-10310500</v>
      </c>
      <c r="L36" s="59">
        <v>-5143691</v>
      </c>
      <c r="M36" s="59">
        <v>-5143691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-5143691</v>
      </c>
      <c r="W36" s="59">
        <v>143469132</v>
      </c>
      <c r="X36" s="59">
        <v>-148612823</v>
      </c>
      <c r="Y36" s="60">
        <v>-103.59</v>
      </c>
      <c r="Z36" s="61">
        <v>286938263</v>
      </c>
    </row>
    <row r="37" spans="1:26" ht="13.5">
      <c r="A37" s="57" t="s">
        <v>54</v>
      </c>
      <c r="B37" s="18">
        <v>33321295</v>
      </c>
      <c r="C37" s="18">
        <v>0</v>
      </c>
      <c r="D37" s="58">
        <v>37121776</v>
      </c>
      <c r="E37" s="59">
        <v>37121776</v>
      </c>
      <c r="F37" s="59">
        <v>0</v>
      </c>
      <c r="G37" s="59">
        <v>16875232</v>
      </c>
      <c r="H37" s="59">
        <v>-3287737</v>
      </c>
      <c r="I37" s="59">
        <v>-3287737</v>
      </c>
      <c r="J37" s="59">
        <v>6260340</v>
      </c>
      <c r="K37" s="59">
        <v>-12651385</v>
      </c>
      <c r="L37" s="59">
        <v>-5207785</v>
      </c>
      <c r="M37" s="59">
        <v>-5207785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-5207785</v>
      </c>
      <c r="W37" s="59">
        <v>18560888</v>
      </c>
      <c r="X37" s="59">
        <v>-23768673</v>
      </c>
      <c r="Y37" s="60">
        <v>-128.06</v>
      </c>
      <c r="Z37" s="61">
        <v>37121776</v>
      </c>
    </row>
    <row r="38" spans="1:26" ht="13.5">
      <c r="A38" s="57" t="s">
        <v>55</v>
      </c>
      <c r="B38" s="18">
        <v>21272718</v>
      </c>
      <c r="C38" s="18">
        <v>0</v>
      </c>
      <c r="D38" s="58">
        <v>22880494</v>
      </c>
      <c r="E38" s="59">
        <v>22880494</v>
      </c>
      <c r="F38" s="59">
        <v>0</v>
      </c>
      <c r="G38" s="59">
        <v>-39422780</v>
      </c>
      <c r="H38" s="59">
        <v>0</v>
      </c>
      <c r="I38" s="59">
        <v>0</v>
      </c>
      <c r="J38" s="59">
        <v>0</v>
      </c>
      <c r="K38" s="59">
        <v>0</v>
      </c>
      <c r="L38" s="59">
        <v>21505138</v>
      </c>
      <c r="M38" s="59">
        <v>21505138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21505138</v>
      </c>
      <c r="W38" s="59">
        <v>11440247</v>
      </c>
      <c r="X38" s="59">
        <v>10064891</v>
      </c>
      <c r="Y38" s="60">
        <v>87.98</v>
      </c>
      <c r="Z38" s="61">
        <v>22880494</v>
      </c>
    </row>
    <row r="39" spans="1:26" ht="13.5">
      <c r="A39" s="57" t="s">
        <v>56</v>
      </c>
      <c r="B39" s="18">
        <v>275706822</v>
      </c>
      <c r="C39" s="18">
        <v>0</v>
      </c>
      <c r="D39" s="58">
        <v>331696214</v>
      </c>
      <c r="E39" s="59">
        <v>331696214</v>
      </c>
      <c r="F39" s="59">
        <v>40602797</v>
      </c>
      <c r="G39" s="59">
        <v>29712125</v>
      </c>
      <c r="H39" s="59">
        <v>-9808619</v>
      </c>
      <c r="I39" s="59">
        <v>-9808619</v>
      </c>
      <c r="J39" s="59">
        <v>-22698502</v>
      </c>
      <c r="K39" s="59">
        <v>12479888</v>
      </c>
      <c r="L39" s="59">
        <v>-51079379</v>
      </c>
      <c r="M39" s="59">
        <v>-51079379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-51079379</v>
      </c>
      <c r="W39" s="59">
        <v>165848107</v>
      </c>
      <c r="X39" s="59">
        <v>-216927486</v>
      </c>
      <c r="Y39" s="60">
        <v>-130.8</v>
      </c>
      <c r="Z39" s="61">
        <v>331696214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20762716</v>
      </c>
      <c r="C42" s="18">
        <v>0</v>
      </c>
      <c r="D42" s="58">
        <v>40418106</v>
      </c>
      <c r="E42" s="59">
        <v>40418106</v>
      </c>
      <c r="F42" s="59">
        <v>53087767</v>
      </c>
      <c r="G42" s="59">
        <v>2707113</v>
      </c>
      <c r="H42" s="59">
        <v>-11662878</v>
      </c>
      <c r="I42" s="59">
        <v>44132002</v>
      </c>
      <c r="J42" s="59">
        <v>-9029533</v>
      </c>
      <c r="K42" s="59">
        <v>-12431414</v>
      </c>
      <c r="L42" s="59">
        <v>39180787</v>
      </c>
      <c r="M42" s="59">
        <v>17719840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61851842</v>
      </c>
      <c r="W42" s="59">
        <v>61940787</v>
      </c>
      <c r="X42" s="59">
        <v>-88945</v>
      </c>
      <c r="Y42" s="60">
        <v>-0.14</v>
      </c>
      <c r="Z42" s="61">
        <v>40418106</v>
      </c>
    </row>
    <row r="43" spans="1:26" ht="13.5">
      <c r="A43" s="57" t="s">
        <v>59</v>
      </c>
      <c r="B43" s="18">
        <v>-34792026</v>
      </c>
      <c r="C43" s="18">
        <v>0</v>
      </c>
      <c r="D43" s="58">
        <v>-50437065</v>
      </c>
      <c r="E43" s="59">
        <v>-50437065</v>
      </c>
      <c r="F43" s="59">
        <v>-894645</v>
      </c>
      <c r="G43" s="59">
        <v>-89100</v>
      </c>
      <c r="H43" s="59">
        <v>-1350265</v>
      </c>
      <c r="I43" s="59">
        <v>-2334010</v>
      </c>
      <c r="J43" s="59">
        <v>-11977529</v>
      </c>
      <c r="K43" s="59">
        <v>-11171894</v>
      </c>
      <c r="L43" s="59">
        <v>-6213734</v>
      </c>
      <c r="M43" s="59">
        <v>-29363157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-31697167</v>
      </c>
      <c r="W43" s="59">
        <v>-25923562</v>
      </c>
      <c r="X43" s="59">
        <v>-5773605</v>
      </c>
      <c r="Y43" s="60">
        <v>22.27</v>
      </c>
      <c r="Z43" s="61">
        <v>-50437065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41577792</v>
      </c>
      <c r="C45" s="21">
        <v>0</v>
      </c>
      <c r="D45" s="98">
        <v>28985759</v>
      </c>
      <c r="E45" s="99">
        <v>28985759</v>
      </c>
      <c r="F45" s="99">
        <v>112178957</v>
      </c>
      <c r="G45" s="99">
        <v>114796970</v>
      </c>
      <c r="H45" s="99">
        <v>101783827</v>
      </c>
      <c r="I45" s="99">
        <v>101783827</v>
      </c>
      <c r="J45" s="99">
        <v>80776765</v>
      </c>
      <c r="K45" s="99">
        <v>57173457</v>
      </c>
      <c r="L45" s="99">
        <v>90140510</v>
      </c>
      <c r="M45" s="99">
        <v>90140510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90140510</v>
      </c>
      <c r="W45" s="99">
        <v>75021943</v>
      </c>
      <c r="X45" s="99">
        <v>15118567</v>
      </c>
      <c r="Y45" s="100">
        <v>20.15</v>
      </c>
      <c r="Z45" s="101">
        <v>28985759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1911607</v>
      </c>
      <c r="C49" s="51">
        <v>0</v>
      </c>
      <c r="D49" s="128">
        <v>1947330</v>
      </c>
      <c r="E49" s="53">
        <v>1872975</v>
      </c>
      <c r="F49" s="53">
        <v>0</v>
      </c>
      <c r="G49" s="53">
        <v>0</v>
      </c>
      <c r="H49" s="53">
        <v>0</v>
      </c>
      <c r="I49" s="53">
        <v>90762078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96493990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4142</v>
      </c>
      <c r="C51" s="51">
        <v>0</v>
      </c>
      <c r="D51" s="128">
        <v>36224</v>
      </c>
      <c r="E51" s="53">
        <v>5097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45463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48.065616447044384</v>
      </c>
      <c r="C58" s="5">
        <f>IF(C67=0,0,+(C76/C67)*100)</f>
        <v>0</v>
      </c>
      <c r="D58" s="6">
        <f aca="true" t="shared" si="6" ref="D58:Z58">IF(D67=0,0,+(D76/D67)*100)</f>
        <v>75.00000747548526</v>
      </c>
      <c r="E58" s="7">
        <f t="shared" si="6"/>
        <v>75.00000747548526</v>
      </c>
      <c r="F58" s="7">
        <f t="shared" si="6"/>
        <v>4.814062709279366</v>
      </c>
      <c r="G58" s="7">
        <f t="shared" si="6"/>
        <v>34.297102353167354</v>
      </c>
      <c r="H58" s="7">
        <f t="shared" si="6"/>
        <v>23.900978379631162</v>
      </c>
      <c r="I58" s="7">
        <f t="shared" si="6"/>
        <v>21.25801990798955</v>
      </c>
      <c r="J58" s="7">
        <f t="shared" si="6"/>
        <v>58.93567793099498</v>
      </c>
      <c r="K58" s="7">
        <f t="shared" si="6"/>
        <v>43.89317848254738</v>
      </c>
      <c r="L58" s="7">
        <f t="shared" si="6"/>
        <v>36.782943319225915</v>
      </c>
      <c r="M58" s="7">
        <f t="shared" si="6"/>
        <v>46.52047134687521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33.62191615925242</v>
      </c>
      <c r="W58" s="7">
        <f t="shared" si="6"/>
        <v>62.48107137386254</v>
      </c>
      <c r="X58" s="7">
        <f t="shared" si="6"/>
        <v>0</v>
      </c>
      <c r="Y58" s="7">
        <f t="shared" si="6"/>
        <v>0</v>
      </c>
      <c r="Z58" s="8">
        <f t="shared" si="6"/>
        <v>75.00000747548526</v>
      </c>
    </row>
    <row r="59" spans="1:26" ht="13.5">
      <c r="A59" s="36" t="s">
        <v>31</v>
      </c>
      <c r="B59" s="9">
        <f aca="true" t="shared" si="7" ref="B59:Z66">IF(B68=0,0,+(B77/B68)*100)</f>
        <v>16.728140924282673</v>
      </c>
      <c r="C59" s="9">
        <f t="shared" si="7"/>
        <v>0</v>
      </c>
      <c r="D59" s="2">
        <f t="shared" si="7"/>
        <v>74.99999827351488</v>
      </c>
      <c r="E59" s="10">
        <f t="shared" si="7"/>
        <v>74.99999827351488</v>
      </c>
      <c r="F59" s="10">
        <f t="shared" si="7"/>
        <v>8.03415396130628</v>
      </c>
      <c r="G59" s="10">
        <f t="shared" si="7"/>
        <v>15.099759367032794</v>
      </c>
      <c r="H59" s="10">
        <f t="shared" si="7"/>
        <v>7.277747858893592</v>
      </c>
      <c r="I59" s="10">
        <f t="shared" si="7"/>
        <v>10.053434270582724</v>
      </c>
      <c r="J59" s="10">
        <f t="shared" si="7"/>
        <v>55.572238070611526</v>
      </c>
      <c r="K59" s="10">
        <f t="shared" si="7"/>
        <v>16.228265051568144</v>
      </c>
      <c r="L59" s="10">
        <f t="shared" si="7"/>
        <v>6.881819799161856</v>
      </c>
      <c r="M59" s="10">
        <f t="shared" si="7"/>
        <v>25.11071111274842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17.275410811039592</v>
      </c>
      <c r="W59" s="10">
        <f t="shared" si="7"/>
        <v>67.34407013339234</v>
      </c>
      <c r="X59" s="10">
        <f t="shared" si="7"/>
        <v>0</v>
      </c>
      <c r="Y59" s="10">
        <f t="shared" si="7"/>
        <v>0</v>
      </c>
      <c r="Z59" s="11">
        <f t="shared" si="7"/>
        <v>74.99999827351488</v>
      </c>
    </row>
    <row r="60" spans="1:26" ht="13.5">
      <c r="A60" s="37" t="s">
        <v>32</v>
      </c>
      <c r="B60" s="12">
        <f t="shared" si="7"/>
        <v>92.25814458344661</v>
      </c>
      <c r="C60" s="12">
        <f t="shared" si="7"/>
        <v>0</v>
      </c>
      <c r="D60" s="3">
        <f t="shared" si="7"/>
        <v>75.00002990057277</v>
      </c>
      <c r="E60" s="13">
        <f t="shared" si="7"/>
        <v>75.00002990057277</v>
      </c>
      <c r="F60" s="13">
        <f t="shared" si="7"/>
        <v>0.8549584152545784</v>
      </c>
      <c r="G60" s="13">
        <f t="shared" si="7"/>
        <v>56.059605523824054</v>
      </c>
      <c r="H60" s="13">
        <f t="shared" si="7"/>
        <v>49.188880087854095</v>
      </c>
      <c r="I60" s="13">
        <f t="shared" si="7"/>
        <v>35.943652798774714</v>
      </c>
      <c r="J60" s="13">
        <f t="shared" si="7"/>
        <v>74.8890738091602</v>
      </c>
      <c r="K60" s="13">
        <f t="shared" si="7"/>
        <v>79.41944927409828</v>
      </c>
      <c r="L60" s="13">
        <f t="shared" si="7"/>
        <v>81.52651741137312</v>
      </c>
      <c r="M60" s="13">
        <f t="shared" si="7"/>
        <v>78.56629446921903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56.48871784156944</v>
      </c>
      <c r="W60" s="13">
        <f t="shared" si="7"/>
        <v>50.34399449461606</v>
      </c>
      <c r="X60" s="13">
        <f t="shared" si="7"/>
        <v>0</v>
      </c>
      <c r="Y60" s="13">
        <f t="shared" si="7"/>
        <v>0</v>
      </c>
      <c r="Z60" s="14">
        <f t="shared" si="7"/>
        <v>75.00002990057277</v>
      </c>
    </row>
    <row r="61" spans="1:26" ht="13.5">
      <c r="A61" s="38" t="s">
        <v>110</v>
      </c>
      <c r="B61" s="12">
        <f t="shared" si="7"/>
        <v>116.17695102668426</v>
      </c>
      <c r="C61" s="12">
        <f t="shared" si="7"/>
        <v>0</v>
      </c>
      <c r="D61" s="3">
        <f t="shared" si="7"/>
        <v>68.77476982427666</v>
      </c>
      <c r="E61" s="13">
        <f t="shared" si="7"/>
        <v>68.77476982427666</v>
      </c>
      <c r="F61" s="13">
        <f t="shared" si="7"/>
        <v>0</v>
      </c>
      <c r="G61" s="13">
        <f t="shared" si="7"/>
        <v>78.0059536109264</v>
      </c>
      <c r="H61" s="13">
        <f t="shared" si="7"/>
        <v>72.29000955866415</v>
      </c>
      <c r="I61" s="13">
        <f t="shared" si="7"/>
        <v>75.46002597564957</v>
      </c>
      <c r="J61" s="13">
        <f t="shared" si="7"/>
        <v>114.99460836852984</v>
      </c>
      <c r="K61" s="13">
        <f t="shared" si="7"/>
        <v>122.6009339823821</v>
      </c>
      <c r="L61" s="13">
        <f t="shared" si="7"/>
        <v>120.26102540390762</v>
      </c>
      <c r="M61" s="13">
        <f t="shared" si="7"/>
        <v>119.37021835670359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100.28253082161281</v>
      </c>
      <c r="W61" s="13">
        <f t="shared" si="7"/>
        <v>62.88018352688967</v>
      </c>
      <c r="X61" s="13">
        <f t="shared" si="7"/>
        <v>0</v>
      </c>
      <c r="Y61" s="13">
        <f t="shared" si="7"/>
        <v>0</v>
      </c>
      <c r="Z61" s="14">
        <f t="shared" si="7"/>
        <v>68.77476982427666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10.432991794132837</v>
      </c>
      <c r="H64" s="13">
        <f t="shared" si="7"/>
        <v>0</v>
      </c>
      <c r="I64" s="13">
        <f t="shared" si="7"/>
        <v>23.693086540975138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55.8948985902741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102.85827169165258</v>
      </c>
      <c r="C66" s="15">
        <f t="shared" si="7"/>
        <v>0</v>
      </c>
      <c r="D66" s="4">
        <f t="shared" si="7"/>
        <v>74.99992879886534</v>
      </c>
      <c r="E66" s="16">
        <f t="shared" si="7"/>
        <v>74.99992879886534</v>
      </c>
      <c r="F66" s="16">
        <f t="shared" si="7"/>
        <v>5.947106792617177</v>
      </c>
      <c r="G66" s="16">
        <f t="shared" si="7"/>
        <v>13.858011216710883</v>
      </c>
      <c r="H66" s="16">
        <f t="shared" si="7"/>
        <v>3.91632878732031</v>
      </c>
      <c r="I66" s="16">
        <f t="shared" si="7"/>
        <v>7.015652366605443</v>
      </c>
      <c r="J66" s="16">
        <f t="shared" si="7"/>
        <v>3.2668445187076927</v>
      </c>
      <c r="K66" s="16">
        <f t="shared" si="7"/>
        <v>9.834613860050096</v>
      </c>
      <c r="L66" s="16">
        <f t="shared" si="7"/>
        <v>7.5587491769831665</v>
      </c>
      <c r="M66" s="16">
        <f t="shared" si="7"/>
        <v>6.156247788862945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6.44983309482805</v>
      </c>
      <c r="W66" s="16">
        <f t="shared" si="7"/>
        <v>119.64510768338519</v>
      </c>
      <c r="X66" s="16">
        <f t="shared" si="7"/>
        <v>0</v>
      </c>
      <c r="Y66" s="16">
        <f t="shared" si="7"/>
        <v>0</v>
      </c>
      <c r="Z66" s="17">
        <f t="shared" si="7"/>
        <v>74.99992879886534</v>
      </c>
    </row>
    <row r="67" spans="1:26" ht="13.5" hidden="1">
      <c r="A67" s="40" t="s">
        <v>116</v>
      </c>
      <c r="B67" s="23">
        <v>27387097</v>
      </c>
      <c r="C67" s="23"/>
      <c r="D67" s="24">
        <v>26754116</v>
      </c>
      <c r="E67" s="25">
        <v>26754116</v>
      </c>
      <c r="F67" s="25">
        <v>2314490</v>
      </c>
      <c r="G67" s="25">
        <v>2429109</v>
      </c>
      <c r="H67" s="25">
        <v>2416240</v>
      </c>
      <c r="I67" s="25">
        <v>7159839</v>
      </c>
      <c r="J67" s="25">
        <v>2252213</v>
      </c>
      <c r="K67" s="25">
        <v>2381992</v>
      </c>
      <c r="L67" s="25">
        <v>2228851</v>
      </c>
      <c r="M67" s="25">
        <v>6863056</v>
      </c>
      <c r="N67" s="25"/>
      <c r="O67" s="25"/>
      <c r="P67" s="25"/>
      <c r="Q67" s="25"/>
      <c r="R67" s="25"/>
      <c r="S67" s="25"/>
      <c r="T67" s="25"/>
      <c r="U67" s="25"/>
      <c r="V67" s="25">
        <v>14022895</v>
      </c>
      <c r="W67" s="25">
        <v>13212792</v>
      </c>
      <c r="X67" s="25"/>
      <c r="Y67" s="24"/>
      <c r="Z67" s="26">
        <v>26754116</v>
      </c>
    </row>
    <row r="68" spans="1:26" ht="13.5" hidden="1">
      <c r="A68" s="36" t="s">
        <v>31</v>
      </c>
      <c r="B68" s="18">
        <v>16184010</v>
      </c>
      <c r="C68" s="18"/>
      <c r="D68" s="19">
        <v>14480287</v>
      </c>
      <c r="E68" s="20">
        <v>14480287</v>
      </c>
      <c r="F68" s="20">
        <v>1229140</v>
      </c>
      <c r="G68" s="20">
        <v>1229258</v>
      </c>
      <c r="H68" s="20">
        <v>1340662</v>
      </c>
      <c r="I68" s="20">
        <v>3799060</v>
      </c>
      <c r="J68" s="20">
        <v>1078974</v>
      </c>
      <c r="K68" s="20">
        <v>1208595</v>
      </c>
      <c r="L68" s="20">
        <v>1214112</v>
      </c>
      <c r="M68" s="20">
        <v>3501681</v>
      </c>
      <c r="N68" s="20"/>
      <c r="O68" s="20"/>
      <c r="P68" s="20"/>
      <c r="Q68" s="20"/>
      <c r="R68" s="20"/>
      <c r="S68" s="20"/>
      <c r="T68" s="20"/>
      <c r="U68" s="20"/>
      <c r="V68" s="20">
        <v>7300741</v>
      </c>
      <c r="W68" s="20">
        <v>7240146</v>
      </c>
      <c r="X68" s="20"/>
      <c r="Y68" s="19"/>
      <c r="Z68" s="22">
        <v>14480287</v>
      </c>
    </row>
    <row r="69" spans="1:26" ht="13.5" hidden="1">
      <c r="A69" s="37" t="s">
        <v>32</v>
      </c>
      <c r="B69" s="18">
        <v>10064112</v>
      </c>
      <c r="C69" s="18"/>
      <c r="D69" s="19">
        <v>10869357</v>
      </c>
      <c r="E69" s="20">
        <v>10869357</v>
      </c>
      <c r="F69" s="20">
        <v>1018763</v>
      </c>
      <c r="G69" s="20">
        <v>1140297</v>
      </c>
      <c r="H69" s="20">
        <v>967058</v>
      </c>
      <c r="I69" s="20">
        <v>3126118</v>
      </c>
      <c r="J69" s="20">
        <v>962577</v>
      </c>
      <c r="K69" s="20">
        <v>1054826</v>
      </c>
      <c r="L69" s="20">
        <v>891716</v>
      </c>
      <c r="M69" s="20">
        <v>2909119</v>
      </c>
      <c r="N69" s="20"/>
      <c r="O69" s="20"/>
      <c r="P69" s="20"/>
      <c r="Q69" s="20"/>
      <c r="R69" s="20"/>
      <c r="S69" s="20"/>
      <c r="T69" s="20"/>
      <c r="U69" s="20"/>
      <c r="V69" s="20">
        <v>6035237</v>
      </c>
      <c r="W69" s="20">
        <v>5434680</v>
      </c>
      <c r="X69" s="20"/>
      <c r="Y69" s="19"/>
      <c r="Z69" s="22">
        <v>10869357</v>
      </c>
    </row>
    <row r="70" spans="1:26" ht="13.5" hidden="1">
      <c r="A70" s="38" t="s">
        <v>110</v>
      </c>
      <c r="B70" s="18">
        <v>7992087</v>
      </c>
      <c r="C70" s="18"/>
      <c r="D70" s="19">
        <v>8702373</v>
      </c>
      <c r="E70" s="20">
        <v>8702373</v>
      </c>
      <c r="F70" s="20"/>
      <c r="G70" s="20">
        <v>798507</v>
      </c>
      <c r="H70" s="20">
        <v>641303</v>
      </c>
      <c r="I70" s="20">
        <v>1439810</v>
      </c>
      <c r="J70" s="20">
        <v>612987</v>
      </c>
      <c r="K70" s="20">
        <v>666822</v>
      </c>
      <c r="L70" s="20">
        <v>592586</v>
      </c>
      <c r="M70" s="20">
        <v>1872395</v>
      </c>
      <c r="N70" s="20"/>
      <c r="O70" s="20"/>
      <c r="P70" s="20"/>
      <c r="Q70" s="20"/>
      <c r="R70" s="20"/>
      <c r="S70" s="20"/>
      <c r="T70" s="20"/>
      <c r="U70" s="20"/>
      <c r="V70" s="20">
        <v>3312205</v>
      </c>
      <c r="W70" s="20">
        <v>4351188</v>
      </c>
      <c r="X70" s="20"/>
      <c r="Y70" s="19"/>
      <c r="Z70" s="22">
        <v>8702373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>
        <v>113206</v>
      </c>
      <c r="H71" s="20">
        <v>110709</v>
      </c>
      <c r="I71" s="20">
        <v>223915</v>
      </c>
      <c r="J71" s="20">
        <v>134544</v>
      </c>
      <c r="K71" s="20">
        <v>172958</v>
      </c>
      <c r="L71" s="20">
        <v>84084</v>
      </c>
      <c r="M71" s="20">
        <v>391586</v>
      </c>
      <c r="N71" s="20"/>
      <c r="O71" s="20"/>
      <c r="P71" s="20"/>
      <c r="Q71" s="20"/>
      <c r="R71" s="20"/>
      <c r="S71" s="20"/>
      <c r="T71" s="20"/>
      <c r="U71" s="20"/>
      <c r="V71" s="20">
        <v>615501</v>
      </c>
      <c r="W71" s="20"/>
      <c r="X71" s="20"/>
      <c r="Y71" s="19"/>
      <c r="Z71" s="22"/>
    </row>
    <row r="72" spans="1:26" ht="13.5" hidden="1">
      <c r="A72" s="38" t="s">
        <v>112</v>
      </c>
      <c r="B72" s="18">
        <v>1763228</v>
      </c>
      <c r="C72" s="18"/>
      <c r="D72" s="19"/>
      <c r="E72" s="20"/>
      <c r="F72" s="20"/>
      <c r="G72" s="20">
        <v>61827</v>
      </c>
      <c r="H72" s="20">
        <v>61547</v>
      </c>
      <c r="I72" s="20">
        <v>123374</v>
      </c>
      <c r="J72" s="20">
        <v>61547</v>
      </c>
      <c r="K72" s="20">
        <v>61547</v>
      </c>
      <c r="L72" s="20">
        <v>61547</v>
      </c>
      <c r="M72" s="20">
        <v>184641</v>
      </c>
      <c r="N72" s="20"/>
      <c r="O72" s="20"/>
      <c r="P72" s="20"/>
      <c r="Q72" s="20"/>
      <c r="R72" s="20"/>
      <c r="S72" s="20"/>
      <c r="T72" s="20"/>
      <c r="U72" s="20"/>
      <c r="V72" s="20">
        <v>308015</v>
      </c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2166984</v>
      </c>
      <c r="E73" s="20">
        <v>2166984</v>
      </c>
      <c r="F73" s="20"/>
      <c r="G73" s="20">
        <v>156839</v>
      </c>
      <c r="H73" s="20"/>
      <c r="I73" s="20">
        <v>156839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156839</v>
      </c>
      <c r="W73" s="20">
        <v>1083492</v>
      </c>
      <c r="X73" s="20"/>
      <c r="Y73" s="19"/>
      <c r="Z73" s="22">
        <v>2166984</v>
      </c>
    </row>
    <row r="74" spans="1:26" ht="13.5" hidden="1">
      <c r="A74" s="38" t="s">
        <v>114</v>
      </c>
      <c r="B74" s="18">
        <v>308797</v>
      </c>
      <c r="C74" s="18"/>
      <c r="D74" s="19"/>
      <c r="E74" s="20"/>
      <c r="F74" s="20">
        <v>1018763</v>
      </c>
      <c r="G74" s="20">
        <v>9918</v>
      </c>
      <c r="H74" s="20">
        <v>153499</v>
      </c>
      <c r="I74" s="20">
        <v>1182180</v>
      </c>
      <c r="J74" s="20">
        <v>153499</v>
      </c>
      <c r="K74" s="20">
        <v>153499</v>
      </c>
      <c r="L74" s="20">
        <v>153499</v>
      </c>
      <c r="M74" s="20">
        <v>460497</v>
      </c>
      <c r="N74" s="20"/>
      <c r="O74" s="20"/>
      <c r="P74" s="20"/>
      <c r="Q74" s="20"/>
      <c r="R74" s="20"/>
      <c r="S74" s="20"/>
      <c r="T74" s="20"/>
      <c r="U74" s="20"/>
      <c r="V74" s="20">
        <v>1642677</v>
      </c>
      <c r="W74" s="20"/>
      <c r="X74" s="20"/>
      <c r="Y74" s="19"/>
      <c r="Z74" s="22"/>
    </row>
    <row r="75" spans="1:26" ht="13.5" hidden="1">
      <c r="A75" s="39" t="s">
        <v>115</v>
      </c>
      <c r="B75" s="27">
        <v>1138975</v>
      </c>
      <c r="C75" s="27"/>
      <c r="D75" s="28">
        <v>1404472</v>
      </c>
      <c r="E75" s="29">
        <v>1404472</v>
      </c>
      <c r="F75" s="29">
        <v>66587</v>
      </c>
      <c r="G75" s="29">
        <v>59554</v>
      </c>
      <c r="H75" s="29">
        <v>108520</v>
      </c>
      <c r="I75" s="29">
        <v>234661</v>
      </c>
      <c r="J75" s="29">
        <v>210662</v>
      </c>
      <c r="K75" s="29">
        <v>118571</v>
      </c>
      <c r="L75" s="29">
        <v>123023</v>
      </c>
      <c r="M75" s="29">
        <v>452256</v>
      </c>
      <c r="N75" s="29"/>
      <c r="O75" s="29"/>
      <c r="P75" s="29"/>
      <c r="Q75" s="29"/>
      <c r="R75" s="29"/>
      <c r="S75" s="29"/>
      <c r="T75" s="29"/>
      <c r="U75" s="29"/>
      <c r="V75" s="29">
        <v>686917</v>
      </c>
      <c r="W75" s="29">
        <v>537966</v>
      </c>
      <c r="X75" s="29"/>
      <c r="Y75" s="28"/>
      <c r="Z75" s="30">
        <v>1404472</v>
      </c>
    </row>
    <row r="76" spans="1:26" ht="13.5" hidden="1">
      <c r="A76" s="41" t="s">
        <v>117</v>
      </c>
      <c r="B76" s="31">
        <v>13163777</v>
      </c>
      <c r="C76" s="31"/>
      <c r="D76" s="32">
        <v>20065589</v>
      </c>
      <c r="E76" s="33">
        <v>20065589</v>
      </c>
      <c r="F76" s="33">
        <v>111421</v>
      </c>
      <c r="G76" s="33">
        <v>833114</v>
      </c>
      <c r="H76" s="33">
        <v>577505</v>
      </c>
      <c r="I76" s="33">
        <v>1522040</v>
      </c>
      <c r="J76" s="33">
        <v>1327357</v>
      </c>
      <c r="K76" s="33">
        <v>1045532</v>
      </c>
      <c r="L76" s="33">
        <v>819837</v>
      </c>
      <c r="M76" s="33">
        <v>3192726</v>
      </c>
      <c r="N76" s="33"/>
      <c r="O76" s="33"/>
      <c r="P76" s="33"/>
      <c r="Q76" s="33"/>
      <c r="R76" s="33"/>
      <c r="S76" s="33"/>
      <c r="T76" s="33"/>
      <c r="U76" s="33"/>
      <c r="V76" s="33">
        <v>4714766</v>
      </c>
      <c r="W76" s="33">
        <v>8255494</v>
      </c>
      <c r="X76" s="33"/>
      <c r="Y76" s="32"/>
      <c r="Z76" s="34">
        <v>20065589</v>
      </c>
    </row>
    <row r="77" spans="1:26" ht="13.5" hidden="1">
      <c r="A77" s="36" t="s">
        <v>31</v>
      </c>
      <c r="B77" s="18">
        <v>2707284</v>
      </c>
      <c r="C77" s="18"/>
      <c r="D77" s="19">
        <v>10860215</v>
      </c>
      <c r="E77" s="20">
        <v>10860215</v>
      </c>
      <c r="F77" s="20">
        <v>98751</v>
      </c>
      <c r="G77" s="20">
        <v>185615</v>
      </c>
      <c r="H77" s="20">
        <v>97570</v>
      </c>
      <c r="I77" s="20">
        <v>381936</v>
      </c>
      <c r="J77" s="20">
        <v>599610</v>
      </c>
      <c r="K77" s="20">
        <v>196134</v>
      </c>
      <c r="L77" s="20">
        <v>83553</v>
      </c>
      <c r="M77" s="20">
        <v>879297</v>
      </c>
      <c r="N77" s="20"/>
      <c r="O77" s="20"/>
      <c r="P77" s="20"/>
      <c r="Q77" s="20"/>
      <c r="R77" s="20"/>
      <c r="S77" s="20"/>
      <c r="T77" s="20"/>
      <c r="U77" s="20"/>
      <c r="V77" s="20">
        <v>1261233</v>
      </c>
      <c r="W77" s="20">
        <v>4875809</v>
      </c>
      <c r="X77" s="20"/>
      <c r="Y77" s="19"/>
      <c r="Z77" s="22">
        <v>10860215</v>
      </c>
    </row>
    <row r="78" spans="1:26" ht="13.5" hidden="1">
      <c r="A78" s="37" t="s">
        <v>32</v>
      </c>
      <c r="B78" s="18">
        <v>9284963</v>
      </c>
      <c r="C78" s="18"/>
      <c r="D78" s="19">
        <v>8152021</v>
      </c>
      <c r="E78" s="20">
        <v>8152021</v>
      </c>
      <c r="F78" s="20">
        <v>8710</v>
      </c>
      <c r="G78" s="20">
        <v>639246</v>
      </c>
      <c r="H78" s="20">
        <v>475685</v>
      </c>
      <c r="I78" s="20">
        <v>1123641</v>
      </c>
      <c r="J78" s="20">
        <v>720865</v>
      </c>
      <c r="K78" s="20">
        <v>837737</v>
      </c>
      <c r="L78" s="20">
        <v>726985</v>
      </c>
      <c r="M78" s="20">
        <v>2285587</v>
      </c>
      <c r="N78" s="20"/>
      <c r="O78" s="20"/>
      <c r="P78" s="20"/>
      <c r="Q78" s="20"/>
      <c r="R78" s="20"/>
      <c r="S78" s="20"/>
      <c r="T78" s="20"/>
      <c r="U78" s="20"/>
      <c r="V78" s="20">
        <v>3409228</v>
      </c>
      <c r="W78" s="20">
        <v>2736035</v>
      </c>
      <c r="X78" s="20"/>
      <c r="Y78" s="19"/>
      <c r="Z78" s="22">
        <v>8152021</v>
      </c>
    </row>
    <row r="79" spans="1:26" ht="13.5" hidden="1">
      <c r="A79" s="38" t="s">
        <v>110</v>
      </c>
      <c r="B79" s="18">
        <v>9284963</v>
      </c>
      <c r="C79" s="18"/>
      <c r="D79" s="19">
        <v>5985037</v>
      </c>
      <c r="E79" s="20">
        <v>5985037</v>
      </c>
      <c r="F79" s="20"/>
      <c r="G79" s="20">
        <v>622883</v>
      </c>
      <c r="H79" s="20">
        <v>463598</v>
      </c>
      <c r="I79" s="20">
        <v>1086481</v>
      </c>
      <c r="J79" s="20">
        <v>704902</v>
      </c>
      <c r="K79" s="20">
        <v>817530</v>
      </c>
      <c r="L79" s="20">
        <v>712650</v>
      </c>
      <c r="M79" s="20">
        <v>2235082</v>
      </c>
      <c r="N79" s="20"/>
      <c r="O79" s="20"/>
      <c r="P79" s="20"/>
      <c r="Q79" s="20"/>
      <c r="R79" s="20"/>
      <c r="S79" s="20"/>
      <c r="T79" s="20"/>
      <c r="U79" s="20"/>
      <c r="V79" s="20">
        <v>3321563</v>
      </c>
      <c r="W79" s="20">
        <v>2736035</v>
      </c>
      <c r="X79" s="20"/>
      <c r="Y79" s="19"/>
      <c r="Z79" s="22">
        <v>5985037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2166984</v>
      </c>
      <c r="E82" s="20">
        <v>2166984</v>
      </c>
      <c r="F82" s="20">
        <v>8710</v>
      </c>
      <c r="G82" s="20">
        <v>16363</v>
      </c>
      <c r="H82" s="20">
        <v>12087</v>
      </c>
      <c r="I82" s="20">
        <v>37160</v>
      </c>
      <c r="J82" s="20">
        <v>15963</v>
      </c>
      <c r="K82" s="20">
        <v>20207</v>
      </c>
      <c r="L82" s="20">
        <v>14335</v>
      </c>
      <c r="M82" s="20">
        <v>50505</v>
      </c>
      <c r="N82" s="20"/>
      <c r="O82" s="20"/>
      <c r="P82" s="20"/>
      <c r="Q82" s="20"/>
      <c r="R82" s="20"/>
      <c r="S82" s="20"/>
      <c r="T82" s="20"/>
      <c r="U82" s="20"/>
      <c r="V82" s="20">
        <v>87665</v>
      </c>
      <c r="W82" s="20"/>
      <c r="X82" s="20"/>
      <c r="Y82" s="19"/>
      <c r="Z82" s="22">
        <v>2166984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1171530</v>
      </c>
      <c r="C84" s="27"/>
      <c r="D84" s="28">
        <v>1053353</v>
      </c>
      <c r="E84" s="29">
        <v>1053353</v>
      </c>
      <c r="F84" s="29">
        <v>3960</v>
      </c>
      <c r="G84" s="29">
        <v>8253</v>
      </c>
      <c r="H84" s="29">
        <v>4250</v>
      </c>
      <c r="I84" s="29">
        <v>16463</v>
      </c>
      <c r="J84" s="29">
        <v>6882</v>
      </c>
      <c r="K84" s="29">
        <v>11661</v>
      </c>
      <c r="L84" s="29">
        <v>9299</v>
      </c>
      <c r="M84" s="29">
        <v>27842</v>
      </c>
      <c r="N84" s="29"/>
      <c r="O84" s="29"/>
      <c r="P84" s="29"/>
      <c r="Q84" s="29"/>
      <c r="R84" s="29"/>
      <c r="S84" s="29"/>
      <c r="T84" s="29"/>
      <c r="U84" s="29"/>
      <c r="V84" s="29">
        <v>44305</v>
      </c>
      <c r="W84" s="29">
        <v>643650</v>
      </c>
      <c r="X84" s="29"/>
      <c r="Y84" s="28"/>
      <c r="Z84" s="30">
        <v>1053353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360161268</v>
      </c>
      <c r="C5" s="18">
        <v>0</v>
      </c>
      <c r="D5" s="58">
        <v>461484000</v>
      </c>
      <c r="E5" s="59">
        <v>461484000</v>
      </c>
      <c r="F5" s="59">
        <v>34892786</v>
      </c>
      <c r="G5" s="59">
        <v>34296637</v>
      </c>
      <c r="H5" s="59">
        <v>34285041</v>
      </c>
      <c r="I5" s="59">
        <v>103474464</v>
      </c>
      <c r="J5" s="59">
        <v>34288762</v>
      </c>
      <c r="K5" s="59">
        <v>34295775</v>
      </c>
      <c r="L5" s="59">
        <v>35678826</v>
      </c>
      <c r="M5" s="59">
        <v>104263363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207737827</v>
      </c>
      <c r="W5" s="59">
        <v>251540000</v>
      </c>
      <c r="X5" s="59">
        <v>-43802173</v>
      </c>
      <c r="Y5" s="60">
        <v>-17.41</v>
      </c>
      <c r="Z5" s="61">
        <v>461484000</v>
      </c>
    </row>
    <row r="6" spans="1:26" ht="13.5">
      <c r="A6" s="57" t="s">
        <v>32</v>
      </c>
      <c r="B6" s="18">
        <v>1351943185</v>
      </c>
      <c r="C6" s="18">
        <v>0</v>
      </c>
      <c r="D6" s="58">
        <v>1518870000</v>
      </c>
      <c r="E6" s="59">
        <v>1518870000</v>
      </c>
      <c r="F6" s="59">
        <v>108885822</v>
      </c>
      <c r="G6" s="59">
        <v>132582245</v>
      </c>
      <c r="H6" s="59">
        <v>109961004</v>
      </c>
      <c r="I6" s="59">
        <v>351429071</v>
      </c>
      <c r="J6" s="59">
        <v>103578985</v>
      </c>
      <c r="K6" s="59">
        <v>86803183</v>
      </c>
      <c r="L6" s="59">
        <v>151795454</v>
      </c>
      <c r="M6" s="59">
        <v>342177622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693606693</v>
      </c>
      <c r="W6" s="59">
        <v>827883000</v>
      </c>
      <c r="X6" s="59">
        <v>-134276307</v>
      </c>
      <c r="Y6" s="60">
        <v>-16.22</v>
      </c>
      <c r="Z6" s="61">
        <v>1518870000</v>
      </c>
    </row>
    <row r="7" spans="1:26" ht="13.5">
      <c r="A7" s="57" t="s">
        <v>33</v>
      </c>
      <c r="B7" s="18">
        <v>29592700</v>
      </c>
      <c r="C7" s="18">
        <v>0</v>
      </c>
      <c r="D7" s="58">
        <v>47281000</v>
      </c>
      <c r="E7" s="59">
        <v>47281000</v>
      </c>
      <c r="F7" s="59">
        <v>863787</v>
      </c>
      <c r="G7" s="59">
        <v>1834645</v>
      </c>
      <c r="H7" s="59">
        <v>1819028</v>
      </c>
      <c r="I7" s="59">
        <v>4517460</v>
      </c>
      <c r="J7" s="59">
        <v>1267455</v>
      </c>
      <c r="K7" s="59">
        <v>0</v>
      </c>
      <c r="L7" s="59">
        <v>0</v>
      </c>
      <c r="M7" s="59">
        <v>1267455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5784915</v>
      </c>
      <c r="W7" s="59">
        <v>25774000</v>
      </c>
      <c r="X7" s="59">
        <v>-19989085</v>
      </c>
      <c r="Y7" s="60">
        <v>-77.56</v>
      </c>
      <c r="Z7" s="61">
        <v>47281000</v>
      </c>
    </row>
    <row r="8" spans="1:26" ht="13.5">
      <c r="A8" s="57" t="s">
        <v>34</v>
      </c>
      <c r="B8" s="18">
        <v>939879358</v>
      </c>
      <c r="C8" s="18">
        <v>0</v>
      </c>
      <c r="D8" s="58">
        <v>1008780000</v>
      </c>
      <c r="E8" s="59">
        <v>1008780000</v>
      </c>
      <c r="F8" s="59">
        <v>69713169</v>
      </c>
      <c r="G8" s="59">
        <v>75458945</v>
      </c>
      <c r="H8" s="59">
        <v>82960657</v>
      </c>
      <c r="I8" s="59">
        <v>228132771</v>
      </c>
      <c r="J8" s="59">
        <v>79447089</v>
      </c>
      <c r="K8" s="59">
        <v>86790255</v>
      </c>
      <c r="L8" s="59">
        <v>76935827</v>
      </c>
      <c r="M8" s="59">
        <v>243173171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471305942</v>
      </c>
      <c r="W8" s="59">
        <v>549848000</v>
      </c>
      <c r="X8" s="59">
        <v>-78542058</v>
      </c>
      <c r="Y8" s="60">
        <v>-14.28</v>
      </c>
      <c r="Z8" s="61">
        <v>1008780000</v>
      </c>
    </row>
    <row r="9" spans="1:26" ht="13.5">
      <c r="A9" s="57" t="s">
        <v>35</v>
      </c>
      <c r="B9" s="18">
        <v>353943871</v>
      </c>
      <c r="C9" s="18">
        <v>0</v>
      </c>
      <c r="D9" s="58">
        <v>598139000</v>
      </c>
      <c r="E9" s="59">
        <v>598139000</v>
      </c>
      <c r="F9" s="59">
        <v>6099429</v>
      </c>
      <c r="G9" s="59">
        <v>77476487</v>
      </c>
      <c r="H9" s="59">
        <v>20107354</v>
      </c>
      <c r="I9" s="59">
        <v>103683270</v>
      </c>
      <c r="J9" s="59">
        <v>16502446</v>
      </c>
      <c r="K9" s="59">
        <v>21044622</v>
      </c>
      <c r="L9" s="59">
        <v>21224812</v>
      </c>
      <c r="M9" s="59">
        <v>58771880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162455150</v>
      </c>
      <c r="W9" s="59">
        <v>326042000</v>
      </c>
      <c r="X9" s="59">
        <v>-163586850</v>
      </c>
      <c r="Y9" s="60">
        <v>-50.17</v>
      </c>
      <c r="Z9" s="61">
        <v>598139000</v>
      </c>
    </row>
    <row r="10" spans="1:26" ht="25.5">
      <c r="A10" s="62" t="s">
        <v>102</v>
      </c>
      <c r="B10" s="63">
        <f>SUM(B5:B9)</f>
        <v>3035520382</v>
      </c>
      <c r="C10" s="63">
        <f>SUM(C5:C9)</f>
        <v>0</v>
      </c>
      <c r="D10" s="64">
        <f aca="true" t="shared" si="0" ref="D10:Z10">SUM(D5:D9)</f>
        <v>3634554000</v>
      </c>
      <c r="E10" s="65">
        <f t="shared" si="0"/>
        <v>3634554000</v>
      </c>
      <c r="F10" s="65">
        <f t="shared" si="0"/>
        <v>220454993</v>
      </c>
      <c r="G10" s="65">
        <f t="shared" si="0"/>
        <v>321648959</v>
      </c>
      <c r="H10" s="65">
        <f t="shared" si="0"/>
        <v>249133084</v>
      </c>
      <c r="I10" s="65">
        <f t="shared" si="0"/>
        <v>791237036</v>
      </c>
      <c r="J10" s="65">
        <f t="shared" si="0"/>
        <v>235084737</v>
      </c>
      <c r="K10" s="65">
        <f t="shared" si="0"/>
        <v>228933835</v>
      </c>
      <c r="L10" s="65">
        <f t="shared" si="0"/>
        <v>285634919</v>
      </c>
      <c r="M10" s="65">
        <f t="shared" si="0"/>
        <v>749653491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1540890527</v>
      </c>
      <c r="W10" s="65">
        <f t="shared" si="0"/>
        <v>1981087000</v>
      </c>
      <c r="X10" s="65">
        <f t="shared" si="0"/>
        <v>-440196473</v>
      </c>
      <c r="Y10" s="66">
        <f>+IF(W10&lt;&gt;0,(X10/W10)*100,0)</f>
        <v>-22.219946574784448</v>
      </c>
      <c r="Z10" s="67">
        <f t="shared" si="0"/>
        <v>3634554000</v>
      </c>
    </row>
    <row r="11" spans="1:26" ht="13.5">
      <c r="A11" s="57" t="s">
        <v>36</v>
      </c>
      <c r="B11" s="18">
        <v>796641456</v>
      </c>
      <c r="C11" s="18">
        <v>0</v>
      </c>
      <c r="D11" s="58">
        <v>817423000</v>
      </c>
      <c r="E11" s="59">
        <v>817423000</v>
      </c>
      <c r="F11" s="59">
        <v>58263527</v>
      </c>
      <c r="G11" s="59">
        <v>58425100</v>
      </c>
      <c r="H11" s="59">
        <v>58891068</v>
      </c>
      <c r="I11" s="59">
        <v>175579695</v>
      </c>
      <c r="J11" s="59">
        <v>74717907</v>
      </c>
      <c r="K11" s="59">
        <v>62976361</v>
      </c>
      <c r="L11" s="59">
        <v>60743705</v>
      </c>
      <c r="M11" s="59">
        <v>198437973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374017668</v>
      </c>
      <c r="W11" s="59">
        <v>405991000</v>
      </c>
      <c r="X11" s="59">
        <v>-31973332</v>
      </c>
      <c r="Y11" s="60">
        <v>-7.88</v>
      </c>
      <c r="Z11" s="61">
        <v>817423000</v>
      </c>
    </row>
    <row r="12" spans="1:26" ht="13.5">
      <c r="A12" s="57" t="s">
        <v>37</v>
      </c>
      <c r="B12" s="18">
        <v>0</v>
      </c>
      <c r="C12" s="18">
        <v>0</v>
      </c>
      <c r="D12" s="58">
        <v>40518000</v>
      </c>
      <c r="E12" s="59">
        <v>40518000</v>
      </c>
      <c r="F12" s="59">
        <v>3052953</v>
      </c>
      <c r="G12" s="59">
        <v>3053738</v>
      </c>
      <c r="H12" s="59">
        <v>3073759</v>
      </c>
      <c r="I12" s="59">
        <v>9180450</v>
      </c>
      <c r="J12" s="59">
        <v>3053720</v>
      </c>
      <c r="K12" s="59">
        <v>3151974</v>
      </c>
      <c r="L12" s="59">
        <v>3053009</v>
      </c>
      <c r="M12" s="59">
        <v>9258703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18439153</v>
      </c>
      <c r="W12" s="59">
        <v>20127000</v>
      </c>
      <c r="X12" s="59">
        <v>-1687847</v>
      </c>
      <c r="Y12" s="60">
        <v>-8.39</v>
      </c>
      <c r="Z12" s="61">
        <v>40518000</v>
      </c>
    </row>
    <row r="13" spans="1:26" ht="13.5">
      <c r="A13" s="57" t="s">
        <v>103</v>
      </c>
      <c r="B13" s="18">
        <v>885858303</v>
      </c>
      <c r="C13" s="18">
        <v>0</v>
      </c>
      <c r="D13" s="58">
        <v>190000000</v>
      </c>
      <c r="E13" s="59">
        <v>190000000</v>
      </c>
      <c r="F13" s="59">
        <v>15833333</v>
      </c>
      <c r="G13" s="59">
        <v>15833333</v>
      </c>
      <c r="H13" s="59">
        <v>15833333</v>
      </c>
      <c r="I13" s="59">
        <v>47499999</v>
      </c>
      <c r="J13" s="59">
        <v>15833333</v>
      </c>
      <c r="K13" s="59">
        <v>15833333</v>
      </c>
      <c r="L13" s="59">
        <v>15833333</v>
      </c>
      <c r="M13" s="59">
        <v>47499999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94999998</v>
      </c>
      <c r="W13" s="59">
        <v>94369000</v>
      </c>
      <c r="X13" s="59">
        <v>630998</v>
      </c>
      <c r="Y13" s="60">
        <v>0.67</v>
      </c>
      <c r="Z13" s="61">
        <v>190000000</v>
      </c>
    </row>
    <row r="14" spans="1:26" ht="13.5">
      <c r="A14" s="57" t="s">
        <v>38</v>
      </c>
      <c r="B14" s="18">
        <v>63644729</v>
      </c>
      <c r="C14" s="18">
        <v>0</v>
      </c>
      <c r="D14" s="58">
        <v>107500000</v>
      </c>
      <c r="E14" s="59">
        <v>107500000</v>
      </c>
      <c r="F14" s="59">
        <v>2146780</v>
      </c>
      <c r="G14" s="59">
        <v>0</v>
      </c>
      <c r="H14" s="59">
        <v>0</v>
      </c>
      <c r="I14" s="59">
        <v>2146780</v>
      </c>
      <c r="J14" s="59">
        <v>0</v>
      </c>
      <c r="K14" s="59">
        <v>0</v>
      </c>
      <c r="L14" s="59">
        <v>6036970</v>
      </c>
      <c r="M14" s="59">
        <v>6036970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8183750</v>
      </c>
      <c r="W14" s="59">
        <v>34770000</v>
      </c>
      <c r="X14" s="59">
        <v>-26586250</v>
      </c>
      <c r="Y14" s="60">
        <v>-76.46</v>
      </c>
      <c r="Z14" s="61">
        <v>107500000</v>
      </c>
    </row>
    <row r="15" spans="1:26" ht="13.5">
      <c r="A15" s="57" t="s">
        <v>39</v>
      </c>
      <c r="B15" s="18">
        <v>895837513</v>
      </c>
      <c r="C15" s="18">
        <v>0</v>
      </c>
      <c r="D15" s="58">
        <v>943163000</v>
      </c>
      <c r="E15" s="59">
        <v>943163000</v>
      </c>
      <c r="F15" s="59">
        <v>74756416</v>
      </c>
      <c r="G15" s="59">
        <v>104069071</v>
      </c>
      <c r="H15" s="59">
        <v>70362775</v>
      </c>
      <c r="I15" s="59">
        <v>249188262</v>
      </c>
      <c r="J15" s="59">
        <v>69006568</v>
      </c>
      <c r="K15" s="59">
        <v>66535495</v>
      </c>
      <c r="L15" s="59">
        <v>74220592</v>
      </c>
      <c r="M15" s="59">
        <v>209762655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458950917</v>
      </c>
      <c r="W15" s="59">
        <v>468444000</v>
      </c>
      <c r="X15" s="59">
        <v>-9493083</v>
      </c>
      <c r="Y15" s="60">
        <v>-2.03</v>
      </c>
      <c r="Z15" s="61">
        <v>943163000</v>
      </c>
    </row>
    <row r="16" spans="1:26" ht="13.5">
      <c r="A16" s="68" t="s">
        <v>40</v>
      </c>
      <c r="B16" s="18">
        <v>9479750</v>
      </c>
      <c r="C16" s="18">
        <v>0</v>
      </c>
      <c r="D16" s="58">
        <v>11500000</v>
      </c>
      <c r="E16" s="59">
        <v>11500000</v>
      </c>
      <c r="F16" s="59">
        <v>0</v>
      </c>
      <c r="G16" s="59">
        <v>1070000</v>
      </c>
      <c r="H16" s="59">
        <v>1030000</v>
      </c>
      <c r="I16" s="59">
        <v>2100000</v>
      </c>
      <c r="J16" s="59">
        <v>40000</v>
      </c>
      <c r="K16" s="59">
        <v>1030000</v>
      </c>
      <c r="L16" s="59">
        <v>990000</v>
      </c>
      <c r="M16" s="59">
        <v>2060000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4160000</v>
      </c>
      <c r="W16" s="59">
        <v>5715000</v>
      </c>
      <c r="X16" s="59">
        <v>-1555000</v>
      </c>
      <c r="Y16" s="60">
        <v>-27.21</v>
      </c>
      <c r="Z16" s="61">
        <v>11500000</v>
      </c>
    </row>
    <row r="17" spans="1:26" ht="13.5">
      <c r="A17" s="57" t="s">
        <v>41</v>
      </c>
      <c r="B17" s="18">
        <v>1208258407</v>
      </c>
      <c r="C17" s="18">
        <v>0</v>
      </c>
      <c r="D17" s="58">
        <v>1238585000</v>
      </c>
      <c r="E17" s="59">
        <v>1238585000</v>
      </c>
      <c r="F17" s="59">
        <v>36148295</v>
      </c>
      <c r="G17" s="59">
        <v>117458586</v>
      </c>
      <c r="H17" s="59">
        <v>114002797</v>
      </c>
      <c r="I17" s="59">
        <v>267609678</v>
      </c>
      <c r="J17" s="59">
        <v>150011391</v>
      </c>
      <c r="K17" s="59">
        <v>104450874</v>
      </c>
      <c r="L17" s="59">
        <v>131360390</v>
      </c>
      <c r="M17" s="59">
        <v>385822655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653432333</v>
      </c>
      <c r="W17" s="59">
        <v>615175000</v>
      </c>
      <c r="X17" s="59">
        <v>38257333</v>
      </c>
      <c r="Y17" s="60">
        <v>6.22</v>
      </c>
      <c r="Z17" s="61">
        <v>1238585000</v>
      </c>
    </row>
    <row r="18" spans="1:26" ht="13.5">
      <c r="A18" s="69" t="s">
        <v>42</v>
      </c>
      <c r="B18" s="70">
        <f>SUM(B11:B17)</f>
        <v>3859720158</v>
      </c>
      <c r="C18" s="70">
        <f>SUM(C11:C17)</f>
        <v>0</v>
      </c>
      <c r="D18" s="71">
        <f aca="true" t="shared" si="1" ref="D18:Z18">SUM(D11:D17)</f>
        <v>3348689000</v>
      </c>
      <c r="E18" s="72">
        <f t="shared" si="1"/>
        <v>3348689000</v>
      </c>
      <c r="F18" s="72">
        <f t="shared" si="1"/>
        <v>190201304</v>
      </c>
      <c r="G18" s="72">
        <f t="shared" si="1"/>
        <v>299909828</v>
      </c>
      <c r="H18" s="72">
        <f t="shared" si="1"/>
        <v>263193732</v>
      </c>
      <c r="I18" s="72">
        <f t="shared" si="1"/>
        <v>753304864</v>
      </c>
      <c r="J18" s="72">
        <f t="shared" si="1"/>
        <v>312662919</v>
      </c>
      <c r="K18" s="72">
        <f t="shared" si="1"/>
        <v>253978037</v>
      </c>
      <c r="L18" s="72">
        <f t="shared" si="1"/>
        <v>292237999</v>
      </c>
      <c r="M18" s="72">
        <f t="shared" si="1"/>
        <v>858878955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1612183819</v>
      </c>
      <c r="W18" s="72">
        <f t="shared" si="1"/>
        <v>1644591000</v>
      </c>
      <c r="X18" s="72">
        <f t="shared" si="1"/>
        <v>-32407181</v>
      </c>
      <c r="Y18" s="66">
        <f>+IF(W18&lt;&gt;0,(X18/W18)*100,0)</f>
        <v>-1.970531335754604</v>
      </c>
      <c r="Z18" s="73">
        <f t="shared" si="1"/>
        <v>3348689000</v>
      </c>
    </row>
    <row r="19" spans="1:26" ht="13.5">
      <c r="A19" s="69" t="s">
        <v>43</v>
      </c>
      <c r="B19" s="74">
        <f>+B10-B18</f>
        <v>-824199776</v>
      </c>
      <c r="C19" s="74">
        <f>+C10-C18</f>
        <v>0</v>
      </c>
      <c r="D19" s="75">
        <f aca="true" t="shared" si="2" ref="D19:Z19">+D10-D18</f>
        <v>285865000</v>
      </c>
      <c r="E19" s="76">
        <f t="shared" si="2"/>
        <v>285865000</v>
      </c>
      <c r="F19" s="76">
        <f t="shared" si="2"/>
        <v>30253689</v>
      </c>
      <c r="G19" s="76">
        <f t="shared" si="2"/>
        <v>21739131</v>
      </c>
      <c r="H19" s="76">
        <f t="shared" si="2"/>
        <v>-14060648</v>
      </c>
      <c r="I19" s="76">
        <f t="shared" si="2"/>
        <v>37932172</v>
      </c>
      <c r="J19" s="76">
        <f t="shared" si="2"/>
        <v>-77578182</v>
      </c>
      <c r="K19" s="76">
        <f t="shared" si="2"/>
        <v>-25044202</v>
      </c>
      <c r="L19" s="76">
        <f t="shared" si="2"/>
        <v>-6603080</v>
      </c>
      <c r="M19" s="76">
        <f t="shared" si="2"/>
        <v>-109225464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-71293292</v>
      </c>
      <c r="W19" s="76">
        <f>IF(E10=E18,0,W10-W18)</f>
        <v>336496000</v>
      </c>
      <c r="X19" s="76">
        <f t="shared" si="2"/>
        <v>-407789292</v>
      </c>
      <c r="Y19" s="77">
        <f>+IF(W19&lt;&gt;0,(X19/W19)*100,0)</f>
        <v>-121.18696566972564</v>
      </c>
      <c r="Z19" s="78">
        <f t="shared" si="2"/>
        <v>285865000</v>
      </c>
    </row>
    <row r="20" spans="1:26" ht="13.5">
      <c r="A20" s="57" t="s">
        <v>44</v>
      </c>
      <c r="B20" s="18">
        <v>546274637</v>
      </c>
      <c r="C20" s="18">
        <v>0</v>
      </c>
      <c r="D20" s="58">
        <v>798465000</v>
      </c>
      <c r="E20" s="59">
        <v>798465000</v>
      </c>
      <c r="F20" s="59">
        <v>0</v>
      </c>
      <c r="G20" s="59">
        <v>103824747</v>
      </c>
      <c r="H20" s="59">
        <v>63262876</v>
      </c>
      <c r="I20" s="59">
        <v>167087623</v>
      </c>
      <c r="J20" s="59">
        <v>81938591</v>
      </c>
      <c r="K20" s="59">
        <v>120057638</v>
      </c>
      <c r="L20" s="59">
        <v>114865037</v>
      </c>
      <c r="M20" s="59">
        <v>316861266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483948889</v>
      </c>
      <c r="W20" s="59">
        <v>435213000</v>
      </c>
      <c r="X20" s="59">
        <v>48735889</v>
      </c>
      <c r="Y20" s="60">
        <v>11.2</v>
      </c>
      <c r="Z20" s="61">
        <v>798465000</v>
      </c>
    </row>
    <row r="21" spans="1:26" ht="13.5">
      <c r="A21" s="57" t="s">
        <v>104</v>
      </c>
      <c r="B21" s="79">
        <v>0</v>
      </c>
      <c r="C21" s="79">
        <v>0</v>
      </c>
      <c r="D21" s="80">
        <v>14400000</v>
      </c>
      <c r="E21" s="81">
        <v>14400000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7851000</v>
      </c>
      <c r="X21" s="81">
        <v>-7851000</v>
      </c>
      <c r="Y21" s="82">
        <v>-100</v>
      </c>
      <c r="Z21" s="83">
        <v>14400000</v>
      </c>
    </row>
    <row r="22" spans="1:26" ht="25.5">
      <c r="A22" s="84" t="s">
        <v>105</v>
      </c>
      <c r="B22" s="85">
        <f>SUM(B19:B21)</f>
        <v>-277925139</v>
      </c>
      <c r="C22" s="85">
        <f>SUM(C19:C21)</f>
        <v>0</v>
      </c>
      <c r="D22" s="86">
        <f aca="true" t="shared" si="3" ref="D22:Z22">SUM(D19:D21)</f>
        <v>1098730000</v>
      </c>
      <c r="E22" s="87">
        <f t="shared" si="3"/>
        <v>1098730000</v>
      </c>
      <c r="F22" s="87">
        <f t="shared" si="3"/>
        <v>30253689</v>
      </c>
      <c r="G22" s="87">
        <f t="shared" si="3"/>
        <v>125563878</v>
      </c>
      <c r="H22" s="87">
        <f t="shared" si="3"/>
        <v>49202228</v>
      </c>
      <c r="I22" s="87">
        <f t="shared" si="3"/>
        <v>205019795</v>
      </c>
      <c r="J22" s="87">
        <f t="shared" si="3"/>
        <v>4360409</v>
      </c>
      <c r="K22" s="87">
        <f t="shared" si="3"/>
        <v>95013436</v>
      </c>
      <c r="L22" s="87">
        <f t="shared" si="3"/>
        <v>108261957</v>
      </c>
      <c r="M22" s="87">
        <f t="shared" si="3"/>
        <v>207635802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412655597</v>
      </c>
      <c r="W22" s="87">
        <f t="shared" si="3"/>
        <v>779560000</v>
      </c>
      <c r="X22" s="87">
        <f t="shared" si="3"/>
        <v>-366904403</v>
      </c>
      <c r="Y22" s="88">
        <f>+IF(W22&lt;&gt;0,(X22/W22)*100,0)</f>
        <v>-47.065575837652005</v>
      </c>
      <c r="Z22" s="89">
        <f t="shared" si="3"/>
        <v>1098730000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-277925139</v>
      </c>
      <c r="C24" s="74">
        <f>SUM(C22:C23)</f>
        <v>0</v>
      </c>
      <c r="D24" s="75">
        <f aca="true" t="shared" si="4" ref="D24:Z24">SUM(D22:D23)</f>
        <v>1098730000</v>
      </c>
      <c r="E24" s="76">
        <f t="shared" si="4"/>
        <v>1098730000</v>
      </c>
      <c r="F24" s="76">
        <f t="shared" si="4"/>
        <v>30253689</v>
      </c>
      <c r="G24" s="76">
        <f t="shared" si="4"/>
        <v>125563878</v>
      </c>
      <c r="H24" s="76">
        <f t="shared" si="4"/>
        <v>49202228</v>
      </c>
      <c r="I24" s="76">
        <f t="shared" si="4"/>
        <v>205019795</v>
      </c>
      <c r="J24" s="76">
        <f t="shared" si="4"/>
        <v>4360409</v>
      </c>
      <c r="K24" s="76">
        <f t="shared" si="4"/>
        <v>95013436</v>
      </c>
      <c r="L24" s="76">
        <f t="shared" si="4"/>
        <v>108261957</v>
      </c>
      <c r="M24" s="76">
        <f t="shared" si="4"/>
        <v>207635802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412655597</v>
      </c>
      <c r="W24" s="76">
        <f t="shared" si="4"/>
        <v>779560000</v>
      </c>
      <c r="X24" s="76">
        <f t="shared" si="4"/>
        <v>-366904403</v>
      </c>
      <c r="Y24" s="77">
        <f>+IF(W24&lt;&gt;0,(X24/W24)*100,0)</f>
        <v>-47.065575837652005</v>
      </c>
      <c r="Z24" s="78">
        <f t="shared" si="4"/>
        <v>1098730000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985716451</v>
      </c>
      <c r="C27" s="21">
        <v>0</v>
      </c>
      <c r="D27" s="98">
        <v>1912547001</v>
      </c>
      <c r="E27" s="99">
        <v>1912547001</v>
      </c>
      <c r="F27" s="99">
        <v>0</v>
      </c>
      <c r="G27" s="99">
        <v>114767675</v>
      </c>
      <c r="H27" s="99">
        <v>83960383</v>
      </c>
      <c r="I27" s="99">
        <v>198728058</v>
      </c>
      <c r="J27" s="99">
        <v>123097140</v>
      </c>
      <c r="K27" s="99">
        <v>117057425</v>
      </c>
      <c r="L27" s="99">
        <v>123680770</v>
      </c>
      <c r="M27" s="99">
        <v>363835335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562563393</v>
      </c>
      <c r="W27" s="99">
        <v>956273501</v>
      </c>
      <c r="X27" s="99">
        <v>-393710108</v>
      </c>
      <c r="Y27" s="100">
        <v>-41.17</v>
      </c>
      <c r="Z27" s="101">
        <v>1912547001</v>
      </c>
    </row>
    <row r="28" spans="1:26" ht="13.5">
      <c r="A28" s="102" t="s">
        <v>44</v>
      </c>
      <c r="B28" s="18">
        <v>544588433</v>
      </c>
      <c r="C28" s="18">
        <v>0</v>
      </c>
      <c r="D28" s="58">
        <v>798465000</v>
      </c>
      <c r="E28" s="59">
        <v>798465000</v>
      </c>
      <c r="F28" s="59">
        <v>0</v>
      </c>
      <c r="G28" s="59">
        <v>103824747</v>
      </c>
      <c r="H28" s="59">
        <v>63262876</v>
      </c>
      <c r="I28" s="59">
        <v>167087623</v>
      </c>
      <c r="J28" s="59">
        <v>87766234</v>
      </c>
      <c r="K28" s="59">
        <v>100305385</v>
      </c>
      <c r="L28" s="59">
        <v>132608426</v>
      </c>
      <c r="M28" s="59">
        <v>320680045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487767668</v>
      </c>
      <c r="W28" s="59">
        <v>399232500</v>
      </c>
      <c r="X28" s="59">
        <v>88535168</v>
      </c>
      <c r="Y28" s="60">
        <v>22.18</v>
      </c>
      <c r="Z28" s="61">
        <v>798465000</v>
      </c>
    </row>
    <row r="29" spans="1:26" ht="13.5">
      <c r="A29" s="57" t="s">
        <v>107</v>
      </c>
      <c r="B29" s="18">
        <v>0</v>
      </c>
      <c r="C29" s="18">
        <v>0</v>
      </c>
      <c r="D29" s="58">
        <v>14400000</v>
      </c>
      <c r="E29" s="59">
        <v>14400000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7200000</v>
      </c>
      <c r="X29" s="59">
        <v>-7200000</v>
      </c>
      <c r="Y29" s="60">
        <v>-100</v>
      </c>
      <c r="Z29" s="61">
        <v>14400000</v>
      </c>
    </row>
    <row r="30" spans="1:26" ht="13.5">
      <c r="A30" s="57" t="s">
        <v>48</v>
      </c>
      <c r="B30" s="18">
        <v>134000000</v>
      </c>
      <c r="C30" s="18">
        <v>0</v>
      </c>
      <c r="D30" s="58">
        <v>830000000</v>
      </c>
      <c r="E30" s="59">
        <v>830000000</v>
      </c>
      <c r="F30" s="59">
        <v>0</v>
      </c>
      <c r="G30" s="59">
        <v>5820143</v>
      </c>
      <c r="H30" s="59">
        <v>10138350</v>
      </c>
      <c r="I30" s="59">
        <v>15958493</v>
      </c>
      <c r="J30" s="59">
        <v>0</v>
      </c>
      <c r="K30" s="59">
        <v>0</v>
      </c>
      <c r="L30" s="59">
        <v>-15958493</v>
      </c>
      <c r="M30" s="59">
        <v>-15958493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415000000</v>
      </c>
      <c r="X30" s="59">
        <v>-415000000</v>
      </c>
      <c r="Y30" s="60">
        <v>-100</v>
      </c>
      <c r="Z30" s="61">
        <v>830000000</v>
      </c>
    </row>
    <row r="31" spans="1:26" ht="13.5">
      <c r="A31" s="57" t="s">
        <v>49</v>
      </c>
      <c r="B31" s="18">
        <v>307128018</v>
      </c>
      <c r="C31" s="18">
        <v>0</v>
      </c>
      <c r="D31" s="58">
        <v>269682000</v>
      </c>
      <c r="E31" s="59">
        <v>269682000</v>
      </c>
      <c r="F31" s="59">
        <v>0</v>
      </c>
      <c r="G31" s="59">
        <v>5122784</v>
      </c>
      <c r="H31" s="59">
        <v>10559157</v>
      </c>
      <c r="I31" s="59">
        <v>15681941</v>
      </c>
      <c r="J31" s="59">
        <v>35330906</v>
      </c>
      <c r="K31" s="59">
        <v>16752039</v>
      </c>
      <c r="L31" s="59">
        <v>7030836</v>
      </c>
      <c r="M31" s="59">
        <v>59113781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74795722</v>
      </c>
      <c r="W31" s="59">
        <v>134841000</v>
      </c>
      <c r="X31" s="59">
        <v>-60045278</v>
      </c>
      <c r="Y31" s="60">
        <v>-44.53</v>
      </c>
      <c r="Z31" s="61">
        <v>269682000</v>
      </c>
    </row>
    <row r="32" spans="1:26" ht="13.5">
      <c r="A32" s="69" t="s">
        <v>50</v>
      </c>
      <c r="B32" s="21">
        <f>SUM(B28:B31)</f>
        <v>985716451</v>
      </c>
      <c r="C32" s="21">
        <f>SUM(C28:C31)</f>
        <v>0</v>
      </c>
      <c r="D32" s="98">
        <f aca="true" t="shared" si="5" ref="D32:Z32">SUM(D28:D31)</f>
        <v>1912547000</v>
      </c>
      <c r="E32" s="99">
        <f t="shared" si="5"/>
        <v>1912547000</v>
      </c>
      <c r="F32" s="99">
        <f t="shared" si="5"/>
        <v>0</v>
      </c>
      <c r="G32" s="99">
        <f t="shared" si="5"/>
        <v>114767674</v>
      </c>
      <c r="H32" s="99">
        <f t="shared" si="5"/>
        <v>83960383</v>
      </c>
      <c r="I32" s="99">
        <f t="shared" si="5"/>
        <v>198728057</v>
      </c>
      <c r="J32" s="99">
        <f t="shared" si="5"/>
        <v>123097140</v>
      </c>
      <c r="K32" s="99">
        <f t="shared" si="5"/>
        <v>117057424</v>
      </c>
      <c r="L32" s="99">
        <f t="shared" si="5"/>
        <v>123680769</v>
      </c>
      <c r="M32" s="99">
        <f t="shared" si="5"/>
        <v>363835333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562563390</v>
      </c>
      <c r="W32" s="99">
        <f t="shared" si="5"/>
        <v>956273500</v>
      </c>
      <c r="X32" s="99">
        <f t="shared" si="5"/>
        <v>-393710110</v>
      </c>
      <c r="Y32" s="100">
        <f>+IF(W32&lt;&gt;0,(X32/W32)*100,0)</f>
        <v>-41.17128729385474</v>
      </c>
      <c r="Z32" s="101">
        <f t="shared" si="5"/>
        <v>1912547000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1061147788</v>
      </c>
      <c r="C35" s="18">
        <v>0</v>
      </c>
      <c r="D35" s="58">
        <v>711934366</v>
      </c>
      <c r="E35" s="59">
        <v>711934366</v>
      </c>
      <c r="F35" s="59">
        <v>2173056955</v>
      </c>
      <c r="G35" s="59">
        <v>2149566393</v>
      </c>
      <c r="H35" s="59">
        <v>1706000674</v>
      </c>
      <c r="I35" s="59">
        <v>1706000674</v>
      </c>
      <c r="J35" s="59">
        <v>1343951201</v>
      </c>
      <c r="K35" s="59">
        <v>941152828</v>
      </c>
      <c r="L35" s="59">
        <v>1422454045</v>
      </c>
      <c r="M35" s="59">
        <v>1422454045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1422454045</v>
      </c>
      <c r="W35" s="59">
        <v>355967183</v>
      </c>
      <c r="X35" s="59">
        <v>1066486862</v>
      </c>
      <c r="Y35" s="60">
        <v>299.6</v>
      </c>
      <c r="Z35" s="61">
        <v>711934366</v>
      </c>
    </row>
    <row r="36" spans="1:26" ht="13.5">
      <c r="A36" s="57" t="s">
        <v>53</v>
      </c>
      <c r="B36" s="18">
        <v>13355561586</v>
      </c>
      <c r="C36" s="18">
        <v>0</v>
      </c>
      <c r="D36" s="58">
        <v>15771057991</v>
      </c>
      <c r="E36" s="59">
        <v>15771057991</v>
      </c>
      <c r="F36" s="59">
        <v>15150469299</v>
      </c>
      <c r="G36" s="59">
        <v>15155819299</v>
      </c>
      <c r="H36" s="59">
        <v>15360905255</v>
      </c>
      <c r="I36" s="59">
        <v>15360905255</v>
      </c>
      <c r="J36" s="59">
        <v>15489394045</v>
      </c>
      <c r="K36" s="59">
        <v>13915117992</v>
      </c>
      <c r="L36" s="59">
        <v>14042605150</v>
      </c>
      <c r="M36" s="59">
        <v>14042605150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14042605150</v>
      </c>
      <c r="W36" s="59">
        <v>7885528996</v>
      </c>
      <c r="X36" s="59">
        <v>6157076154</v>
      </c>
      <c r="Y36" s="60">
        <v>78.08</v>
      </c>
      <c r="Z36" s="61">
        <v>15771057991</v>
      </c>
    </row>
    <row r="37" spans="1:26" ht="13.5">
      <c r="A37" s="57" t="s">
        <v>54</v>
      </c>
      <c r="B37" s="18">
        <v>885133094</v>
      </c>
      <c r="C37" s="18">
        <v>0</v>
      </c>
      <c r="D37" s="58">
        <v>676936000</v>
      </c>
      <c r="E37" s="59">
        <v>676936000</v>
      </c>
      <c r="F37" s="59">
        <v>405951246</v>
      </c>
      <c r="G37" s="59">
        <v>810008827</v>
      </c>
      <c r="H37" s="59">
        <v>637996057</v>
      </c>
      <c r="I37" s="59">
        <v>637996057</v>
      </c>
      <c r="J37" s="59">
        <v>516097346</v>
      </c>
      <c r="K37" s="59">
        <v>557351308</v>
      </c>
      <c r="L37" s="59">
        <v>640288047</v>
      </c>
      <c r="M37" s="59">
        <v>640288047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640288047</v>
      </c>
      <c r="W37" s="59">
        <v>338468000</v>
      </c>
      <c r="X37" s="59">
        <v>301820047</v>
      </c>
      <c r="Y37" s="60">
        <v>89.17</v>
      </c>
      <c r="Z37" s="61">
        <v>676936000</v>
      </c>
    </row>
    <row r="38" spans="1:26" ht="13.5">
      <c r="A38" s="57" t="s">
        <v>55</v>
      </c>
      <c r="B38" s="18">
        <v>816183136</v>
      </c>
      <c r="C38" s="18">
        <v>0</v>
      </c>
      <c r="D38" s="58">
        <v>991313890</v>
      </c>
      <c r="E38" s="59">
        <v>991313890</v>
      </c>
      <c r="F38" s="59">
        <v>831933668</v>
      </c>
      <c r="G38" s="59">
        <v>831933668</v>
      </c>
      <c r="H38" s="59">
        <v>831933668</v>
      </c>
      <c r="I38" s="59">
        <v>831933668</v>
      </c>
      <c r="J38" s="59">
        <v>831933668</v>
      </c>
      <c r="K38" s="59">
        <v>816183136</v>
      </c>
      <c r="L38" s="59">
        <v>816183136</v>
      </c>
      <c r="M38" s="59">
        <v>816183136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816183136</v>
      </c>
      <c r="W38" s="59">
        <v>495656945</v>
      </c>
      <c r="X38" s="59">
        <v>320526191</v>
      </c>
      <c r="Y38" s="60">
        <v>64.67</v>
      </c>
      <c r="Z38" s="61">
        <v>991313890</v>
      </c>
    </row>
    <row r="39" spans="1:26" ht="13.5">
      <c r="A39" s="57" t="s">
        <v>56</v>
      </c>
      <c r="B39" s="18">
        <v>12715393144</v>
      </c>
      <c r="C39" s="18">
        <v>0</v>
      </c>
      <c r="D39" s="58">
        <v>14814742468</v>
      </c>
      <c r="E39" s="59">
        <v>14814742468</v>
      </c>
      <c r="F39" s="59">
        <v>16085641342</v>
      </c>
      <c r="G39" s="59">
        <v>15663443197</v>
      </c>
      <c r="H39" s="59">
        <v>15596976205</v>
      </c>
      <c r="I39" s="59">
        <v>15596976205</v>
      </c>
      <c r="J39" s="59">
        <v>15485314234</v>
      </c>
      <c r="K39" s="59">
        <v>13482736377</v>
      </c>
      <c r="L39" s="59">
        <v>14008588013</v>
      </c>
      <c r="M39" s="59">
        <v>14008588013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14008588013</v>
      </c>
      <c r="W39" s="59">
        <v>7407371234</v>
      </c>
      <c r="X39" s="59">
        <v>6601216779</v>
      </c>
      <c r="Y39" s="60">
        <v>89.12</v>
      </c>
      <c r="Z39" s="61">
        <v>14814742468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765233085</v>
      </c>
      <c r="C42" s="18">
        <v>0</v>
      </c>
      <c r="D42" s="58">
        <v>1295260079</v>
      </c>
      <c r="E42" s="59">
        <v>1295260079</v>
      </c>
      <c r="F42" s="59">
        <v>376782564</v>
      </c>
      <c r="G42" s="59">
        <v>62597021</v>
      </c>
      <c r="H42" s="59">
        <v>-118137002</v>
      </c>
      <c r="I42" s="59">
        <v>321242583</v>
      </c>
      <c r="J42" s="59">
        <v>49504999</v>
      </c>
      <c r="K42" s="59">
        <v>74048750</v>
      </c>
      <c r="L42" s="59">
        <v>288019200</v>
      </c>
      <c r="M42" s="59">
        <v>411572949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732815532</v>
      </c>
      <c r="W42" s="59">
        <v>957567500</v>
      </c>
      <c r="X42" s="59">
        <v>-224751968</v>
      </c>
      <c r="Y42" s="60">
        <v>-23.47</v>
      </c>
      <c r="Z42" s="61">
        <v>1295260079</v>
      </c>
    </row>
    <row r="43" spans="1:26" ht="13.5">
      <c r="A43" s="57" t="s">
        <v>59</v>
      </c>
      <c r="B43" s="18">
        <v>-1006398948</v>
      </c>
      <c r="C43" s="18">
        <v>0</v>
      </c>
      <c r="D43" s="58">
        <v>-1928970590</v>
      </c>
      <c r="E43" s="59">
        <v>-1928970590</v>
      </c>
      <c r="F43" s="59">
        <v>-59371</v>
      </c>
      <c r="G43" s="59">
        <v>-115775573</v>
      </c>
      <c r="H43" s="59">
        <v>-83960383</v>
      </c>
      <c r="I43" s="59">
        <v>-199795327</v>
      </c>
      <c r="J43" s="59">
        <v>-130603452</v>
      </c>
      <c r="K43" s="59">
        <v>-122407422</v>
      </c>
      <c r="L43" s="59">
        <v>-144780772</v>
      </c>
      <c r="M43" s="59">
        <v>-397791646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-597586973</v>
      </c>
      <c r="W43" s="59">
        <v>-979603000</v>
      </c>
      <c r="X43" s="59">
        <v>382016027</v>
      </c>
      <c r="Y43" s="60">
        <v>-39</v>
      </c>
      <c r="Z43" s="61">
        <v>-1928970590</v>
      </c>
    </row>
    <row r="44" spans="1:26" ht="13.5">
      <c r="A44" s="57" t="s">
        <v>60</v>
      </c>
      <c r="B44" s="18">
        <v>145170747</v>
      </c>
      <c r="C44" s="18">
        <v>0</v>
      </c>
      <c r="D44" s="58">
        <v>754023000</v>
      </c>
      <c r="E44" s="59">
        <v>754023000</v>
      </c>
      <c r="F44" s="59">
        <v>-14019301</v>
      </c>
      <c r="G44" s="59">
        <v>-1797969</v>
      </c>
      <c r="H44" s="59">
        <v>274943</v>
      </c>
      <c r="I44" s="59">
        <v>-15542327</v>
      </c>
      <c r="J44" s="59">
        <v>-452535</v>
      </c>
      <c r="K44" s="59">
        <v>-1030961</v>
      </c>
      <c r="L44" s="59">
        <v>-20423083</v>
      </c>
      <c r="M44" s="59">
        <v>-21906579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-37448906</v>
      </c>
      <c r="W44" s="59">
        <v>792011500</v>
      </c>
      <c r="X44" s="59">
        <v>-829460406</v>
      </c>
      <c r="Y44" s="60">
        <v>-104.73</v>
      </c>
      <c r="Z44" s="61">
        <v>754023000</v>
      </c>
    </row>
    <row r="45" spans="1:26" ht="13.5">
      <c r="A45" s="69" t="s">
        <v>61</v>
      </c>
      <c r="B45" s="21">
        <v>2042879</v>
      </c>
      <c r="C45" s="21">
        <v>0</v>
      </c>
      <c r="D45" s="98">
        <v>138325409</v>
      </c>
      <c r="E45" s="99">
        <v>138325409</v>
      </c>
      <c r="F45" s="99">
        <v>364721696</v>
      </c>
      <c r="G45" s="99">
        <v>309745175</v>
      </c>
      <c r="H45" s="99">
        <v>107922733</v>
      </c>
      <c r="I45" s="99">
        <v>107922733</v>
      </c>
      <c r="J45" s="99">
        <v>26371745</v>
      </c>
      <c r="K45" s="99">
        <v>-23017888</v>
      </c>
      <c r="L45" s="99">
        <v>99797457</v>
      </c>
      <c r="M45" s="99">
        <v>99797457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99797457</v>
      </c>
      <c r="W45" s="99">
        <v>787988920</v>
      </c>
      <c r="X45" s="99">
        <v>-688191463</v>
      </c>
      <c r="Y45" s="100">
        <v>-87.34</v>
      </c>
      <c r="Z45" s="101">
        <v>138325409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-19131010</v>
      </c>
      <c r="C49" s="51">
        <v>0</v>
      </c>
      <c r="D49" s="128">
        <v>63901999</v>
      </c>
      <c r="E49" s="53">
        <v>45037412</v>
      </c>
      <c r="F49" s="53">
        <v>0</v>
      </c>
      <c r="G49" s="53">
        <v>0</v>
      </c>
      <c r="H49" s="53">
        <v>0</v>
      </c>
      <c r="I49" s="53">
        <v>28878774</v>
      </c>
      <c r="J49" s="53">
        <v>0</v>
      </c>
      <c r="K49" s="53">
        <v>0</v>
      </c>
      <c r="L49" s="53">
        <v>0</v>
      </c>
      <c r="M49" s="53">
        <v>27439370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24087957</v>
      </c>
      <c r="W49" s="53">
        <v>163666101</v>
      </c>
      <c r="X49" s="53">
        <v>690399279</v>
      </c>
      <c r="Y49" s="53">
        <v>1024279882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82408235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82408235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79.46712541349955</v>
      </c>
      <c r="C58" s="5">
        <f>IF(C67=0,0,+(C76/C67)*100)</f>
        <v>0</v>
      </c>
      <c r="D58" s="6">
        <f aca="true" t="shared" si="6" ref="D58:Z58">IF(D67=0,0,+(D76/D67)*100)</f>
        <v>89.6685190991451</v>
      </c>
      <c r="E58" s="7">
        <f t="shared" si="6"/>
        <v>89.6685190991451</v>
      </c>
      <c r="F58" s="7">
        <f t="shared" si="6"/>
        <v>91.14672849425769</v>
      </c>
      <c r="G58" s="7">
        <f t="shared" si="6"/>
        <v>93.00000029101585</v>
      </c>
      <c r="H58" s="7">
        <f t="shared" si="6"/>
        <v>91.75376900588927</v>
      </c>
      <c r="I58" s="7">
        <f t="shared" si="6"/>
        <v>92.0176533836634</v>
      </c>
      <c r="J58" s="7">
        <f t="shared" si="6"/>
        <v>91.65258730711054</v>
      </c>
      <c r="K58" s="7">
        <f t="shared" si="6"/>
        <v>89.90334572859872</v>
      </c>
      <c r="L58" s="7">
        <f t="shared" si="6"/>
        <v>102.61612824619901</v>
      </c>
      <c r="M58" s="7">
        <f t="shared" si="6"/>
        <v>95.71542351825659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93.86612955989273</v>
      </c>
      <c r="W58" s="7">
        <f t="shared" si="6"/>
        <v>84.30754298638504</v>
      </c>
      <c r="X58" s="7">
        <f t="shared" si="6"/>
        <v>0</v>
      </c>
      <c r="Y58" s="7">
        <f t="shared" si="6"/>
        <v>0</v>
      </c>
      <c r="Z58" s="8">
        <f t="shared" si="6"/>
        <v>89.6685190991451</v>
      </c>
    </row>
    <row r="59" spans="1:26" ht="13.5">
      <c r="A59" s="36" t="s">
        <v>31</v>
      </c>
      <c r="B59" s="9">
        <f aca="true" t="shared" si="7" ref="B59:Z66">IF(B68=0,0,+(B77/B68)*100)</f>
        <v>92.41448305873912</v>
      </c>
      <c r="C59" s="9">
        <f t="shared" si="7"/>
        <v>0</v>
      </c>
      <c r="D59" s="2">
        <f t="shared" si="7"/>
        <v>88</v>
      </c>
      <c r="E59" s="10">
        <f t="shared" si="7"/>
        <v>88</v>
      </c>
      <c r="F59" s="10">
        <f t="shared" si="7"/>
        <v>88.00000091709501</v>
      </c>
      <c r="G59" s="10">
        <f t="shared" si="7"/>
        <v>92.99999880454752</v>
      </c>
      <c r="H59" s="10">
        <f t="shared" si="7"/>
        <v>90.0000002916724</v>
      </c>
      <c r="I59" s="10">
        <f t="shared" si="7"/>
        <v>90.31992762968069</v>
      </c>
      <c r="J59" s="10">
        <f t="shared" si="7"/>
        <v>90.00000058328148</v>
      </c>
      <c r="K59" s="10">
        <f t="shared" si="7"/>
        <v>89.99999854209447</v>
      </c>
      <c r="L59" s="10">
        <f t="shared" si="7"/>
        <v>89.99999887888688</v>
      </c>
      <c r="M59" s="10">
        <f t="shared" si="7"/>
        <v>89.99999932862323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90.15935600404639</v>
      </c>
      <c r="W59" s="10">
        <f t="shared" si="7"/>
        <v>82.61151307943071</v>
      </c>
      <c r="X59" s="10">
        <f t="shared" si="7"/>
        <v>0</v>
      </c>
      <c r="Y59" s="10">
        <f t="shared" si="7"/>
        <v>0</v>
      </c>
      <c r="Z59" s="11">
        <f t="shared" si="7"/>
        <v>88</v>
      </c>
    </row>
    <row r="60" spans="1:26" ht="13.5">
      <c r="A60" s="37" t="s">
        <v>32</v>
      </c>
      <c r="B60" s="12">
        <f t="shared" si="7"/>
        <v>79.78050187072026</v>
      </c>
      <c r="C60" s="12">
        <f t="shared" si="7"/>
        <v>0</v>
      </c>
      <c r="D60" s="3">
        <f t="shared" si="7"/>
        <v>90</v>
      </c>
      <c r="E60" s="13">
        <f t="shared" si="7"/>
        <v>90</v>
      </c>
      <c r="F60" s="13">
        <f t="shared" si="7"/>
        <v>92.99999957753911</v>
      </c>
      <c r="G60" s="13">
        <f t="shared" si="7"/>
        <v>93.00000086738612</v>
      </c>
      <c r="H60" s="13">
        <f t="shared" si="7"/>
        <v>93.00000025463572</v>
      </c>
      <c r="I60" s="13">
        <f t="shared" si="7"/>
        <v>93.00000027601587</v>
      </c>
      <c r="J60" s="13">
        <f t="shared" si="7"/>
        <v>92.99999898628086</v>
      </c>
      <c r="K60" s="13">
        <f t="shared" si="7"/>
        <v>93.0000009331455</v>
      </c>
      <c r="L60" s="13">
        <f t="shared" si="7"/>
        <v>106.70734184173922</v>
      </c>
      <c r="M60" s="13">
        <f t="shared" si="7"/>
        <v>99.08079552905421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95.99984454013912</v>
      </c>
      <c r="W60" s="13">
        <f t="shared" si="7"/>
        <v>84.8089645517543</v>
      </c>
      <c r="X60" s="13">
        <f t="shared" si="7"/>
        <v>0</v>
      </c>
      <c r="Y60" s="13">
        <f t="shared" si="7"/>
        <v>0</v>
      </c>
      <c r="Z60" s="14">
        <f t="shared" si="7"/>
        <v>90</v>
      </c>
    </row>
    <row r="61" spans="1:26" ht="13.5">
      <c r="A61" s="38" t="s">
        <v>110</v>
      </c>
      <c r="B61" s="12">
        <f t="shared" si="7"/>
        <v>69.63301991076096</v>
      </c>
      <c r="C61" s="12">
        <f t="shared" si="7"/>
        <v>0</v>
      </c>
      <c r="D61" s="3">
        <f t="shared" si="7"/>
        <v>90</v>
      </c>
      <c r="E61" s="13">
        <f t="shared" si="7"/>
        <v>90</v>
      </c>
      <c r="F61" s="13">
        <f t="shared" si="7"/>
        <v>92.99999963254353</v>
      </c>
      <c r="G61" s="13">
        <f t="shared" si="7"/>
        <v>93.00000052318954</v>
      </c>
      <c r="H61" s="13">
        <f t="shared" si="7"/>
        <v>93.00000049702443</v>
      </c>
      <c r="I61" s="13">
        <f t="shared" si="7"/>
        <v>93.00000024910908</v>
      </c>
      <c r="J61" s="13">
        <f t="shared" si="7"/>
        <v>93.00000007989951</v>
      </c>
      <c r="K61" s="13">
        <f t="shared" si="7"/>
        <v>92.9999996023982</v>
      </c>
      <c r="L61" s="13">
        <f t="shared" si="7"/>
        <v>105.4802707654287</v>
      </c>
      <c r="M61" s="13">
        <f t="shared" si="7"/>
        <v>99.27543847471061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96.00000018511525</v>
      </c>
      <c r="W61" s="13">
        <f t="shared" si="7"/>
        <v>86.48249595659206</v>
      </c>
      <c r="X61" s="13">
        <f t="shared" si="7"/>
        <v>0</v>
      </c>
      <c r="Y61" s="13">
        <f t="shared" si="7"/>
        <v>0</v>
      </c>
      <c r="Z61" s="14">
        <f t="shared" si="7"/>
        <v>90</v>
      </c>
    </row>
    <row r="62" spans="1:26" ht="13.5">
      <c r="A62" s="38" t="s">
        <v>111</v>
      </c>
      <c r="B62" s="12">
        <f t="shared" si="7"/>
        <v>236.27688966573731</v>
      </c>
      <c r="C62" s="12">
        <f t="shared" si="7"/>
        <v>0</v>
      </c>
      <c r="D62" s="3">
        <f t="shared" si="7"/>
        <v>90</v>
      </c>
      <c r="E62" s="13">
        <f t="shared" si="7"/>
        <v>90</v>
      </c>
      <c r="F62" s="13">
        <f t="shared" si="7"/>
        <v>92.99489920747492</v>
      </c>
      <c r="G62" s="13">
        <f t="shared" si="7"/>
        <v>93.00000256766843</v>
      </c>
      <c r="H62" s="13">
        <f t="shared" si="7"/>
        <v>93.0000010223564</v>
      </c>
      <c r="I62" s="13">
        <f t="shared" si="7"/>
        <v>92.99824207324933</v>
      </c>
      <c r="J62" s="13">
        <f t="shared" si="7"/>
        <v>92.99999707155632</v>
      </c>
      <c r="K62" s="13">
        <f t="shared" si="7"/>
        <v>93.0000011033807</v>
      </c>
      <c r="L62" s="13">
        <f t="shared" si="7"/>
        <v>109.32383869935374</v>
      </c>
      <c r="M62" s="13">
        <f t="shared" si="7"/>
        <v>98.71440459588169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95.99913767293297</v>
      </c>
      <c r="W62" s="13">
        <f t="shared" si="7"/>
        <v>81.84919621033664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112</v>
      </c>
      <c r="B63" s="12">
        <f t="shared" si="7"/>
        <v>100</v>
      </c>
      <c r="C63" s="12">
        <f t="shared" si="7"/>
        <v>0</v>
      </c>
      <c r="D63" s="3">
        <f t="shared" si="7"/>
        <v>89.9991221995728</v>
      </c>
      <c r="E63" s="13">
        <f t="shared" si="7"/>
        <v>89.9991221995728</v>
      </c>
      <c r="F63" s="13">
        <f t="shared" si="7"/>
        <v>92.94614884125609</v>
      </c>
      <c r="G63" s="13">
        <f t="shared" si="7"/>
        <v>93.00000170523191</v>
      </c>
      <c r="H63" s="13">
        <f t="shared" si="7"/>
        <v>92.99999684569454</v>
      </c>
      <c r="I63" s="13">
        <f t="shared" si="7"/>
        <v>92.98344570779415</v>
      </c>
      <c r="J63" s="13">
        <f t="shared" si="7"/>
        <v>93.00000159895194</v>
      </c>
      <c r="K63" s="13">
        <f t="shared" si="7"/>
        <v>93.00000299282662</v>
      </c>
      <c r="L63" s="13">
        <f t="shared" si="7"/>
        <v>110.80006781449615</v>
      </c>
      <c r="M63" s="13">
        <f t="shared" si="7"/>
        <v>98.92765787971935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95.99916100654004</v>
      </c>
      <c r="W63" s="13">
        <f t="shared" si="7"/>
        <v>80.02898758186308</v>
      </c>
      <c r="X63" s="13">
        <f t="shared" si="7"/>
        <v>0</v>
      </c>
      <c r="Y63" s="13">
        <f t="shared" si="7"/>
        <v>0</v>
      </c>
      <c r="Z63" s="14">
        <f t="shared" si="7"/>
        <v>89.9991221995728</v>
      </c>
    </row>
    <row r="64" spans="1:26" ht="13.5">
      <c r="A64" s="38" t="s">
        <v>113</v>
      </c>
      <c r="B64" s="12">
        <f t="shared" si="7"/>
        <v>41.727600405622994</v>
      </c>
      <c r="C64" s="12">
        <f t="shared" si="7"/>
        <v>0</v>
      </c>
      <c r="D64" s="3">
        <f t="shared" si="7"/>
        <v>90.00079683391326</v>
      </c>
      <c r="E64" s="13">
        <f t="shared" si="7"/>
        <v>90.00079683391326</v>
      </c>
      <c r="F64" s="13">
        <f t="shared" si="7"/>
        <v>93.05977245007492</v>
      </c>
      <c r="G64" s="13">
        <f t="shared" si="7"/>
        <v>92.99999978474288</v>
      </c>
      <c r="H64" s="13">
        <f t="shared" si="7"/>
        <v>93.00000031797752</v>
      </c>
      <c r="I64" s="13">
        <f t="shared" si="7"/>
        <v>93.0198336297167</v>
      </c>
      <c r="J64" s="13">
        <f t="shared" si="7"/>
        <v>92.99999406805864</v>
      </c>
      <c r="K64" s="13">
        <f t="shared" si="7"/>
        <v>93.00000450851394</v>
      </c>
      <c r="L64" s="13">
        <f t="shared" si="7"/>
        <v>110.11627256903873</v>
      </c>
      <c r="M64" s="13">
        <f t="shared" si="7"/>
        <v>98.64097451932305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96.00077362676849</v>
      </c>
      <c r="W64" s="13">
        <f t="shared" si="7"/>
        <v>80.02793749796966</v>
      </c>
      <c r="X64" s="13">
        <f t="shared" si="7"/>
        <v>0</v>
      </c>
      <c r="Y64" s="13">
        <f t="shared" si="7"/>
        <v>0</v>
      </c>
      <c r="Z64" s="14">
        <f t="shared" si="7"/>
        <v>90.00079683391326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13.4433625564535</v>
      </c>
      <c r="C66" s="15">
        <f t="shared" si="7"/>
        <v>0</v>
      </c>
      <c r="D66" s="4">
        <f t="shared" si="7"/>
        <v>93</v>
      </c>
      <c r="E66" s="16">
        <f t="shared" si="7"/>
        <v>93</v>
      </c>
      <c r="F66" s="16">
        <f t="shared" si="7"/>
        <v>40</v>
      </c>
      <c r="G66" s="16">
        <f t="shared" si="7"/>
        <v>92.99998329798072</v>
      </c>
      <c r="H66" s="16">
        <f t="shared" si="7"/>
        <v>55.00001672606011</v>
      </c>
      <c r="I66" s="16">
        <f t="shared" si="7"/>
        <v>60.5491445611244</v>
      </c>
      <c r="J66" s="16">
        <f t="shared" si="7"/>
        <v>54.99999336791743</v>
      </c>
      <c r="K66" s="16">
        <f t="shared" si="7"/>
        <v>55.00000320668016</v>
      </c>
      <c r="L66" s="16">
        <f t="shared" si="7"/>
        <v>55.00000278621536</v>
      </c>
      <c r="M66" s="16">
        <f t="shared" si="7"/>
        <v>55.00000146551754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56.57073463566717</v>
      </c>
      <c r="W66" s="16">
        <f t="shared" si="7"/>
        <v>84.57128442681221</v>
      </c>
      <c r="X66" s="16">
        <f t="shared" si="7"/>
        <v>0</v>
      </c>
      <c r="Y66" s="16">
        <f t="shared" si="7"/>
        <v>0</v>
      </c>
      <c r="Z66" s="17">
        <f t="shared" si="7"/>
        <v>93</v>
      </c>
    </row>
    <row r="67" spans="1:26" ht="13.5" hidden="1">
      <c r="A67" s="40" t="s">
        <v>116</v>
      </c>
      <c r="B67" s="23">
        <v>1789149500</v>
      </c>
      <c r="C67" s="23"/>
      <c r="D67" s="24">
        <v>2060354000</v>
      </c>
      <c r="E67" s="25">
        <v>2060354000</v>
      </c>
      <c r="F67" s="25">
        <v>145577293</v>
      </c>
      <c r="G67" s="25">
        <v>168375707</v>
      </c>
      <c r="H67" s="25">
        <v>146338588</v>
      </c>
      <c r="I67" s="25">
        <v>460291588</v>
      </c>
      <c r="J67" s="25">
        <v>140129480</v>
      </c>
      <c r="K67" s="25">
        <v>128895183</v>
      </c>
      <c r="L67" s="25">
        <v>191063378</v>
      </c>
      <c r="M67" s="25">
        <v>460088041</v>
      </c>
      <c r="N67" s="25"/>
      <c r="O67" s="25"/>
      <c r="P67" s="25"/>
      <c r="Q67" s="25"/>
      <c r="R67" s="25"/>
      <c r="S67" s="25"/>
      <c r="T67" s="25"/>
      <c r="U67" s="25"/>
      <c r="V67" s="25">
        <v>920379629</v>
      </c>
      <c r="W67" s="25">
        <v>1123030000</v>
      </c>
      <c r="X67" s="25"/>
      <c r="Y67" s="24"/>
      <c r="Z67" s="26">
        <v>2060354000</v>
      </c>
    </row>
    <row r="68" spans="1:26" ht="13.5" hidden="1">
      <c r="A68" s="36" t="s">
        <v>31</v>
      </c>
      <c r="B68" s="18">
        <v>360161268</v>
      </c>
      <c r="C68" s="18"/>
      <c r="D68" s="19">
        <v>461484000</v>
      </c>
      <c r="E68" s="20">
        <v>461484000</v>
      </c>
      <c r="F68" s="20">
        <v>34892786</v>
      </c>
      <c r="G68" s="20">
        <v>34296637</v>
      </c>
      <c r="H68" s="20">
        <v>34285041</v>
      </c>
      <c r="I68" s="20">
        <v>103474464</v>
      </c>
      <c r="J68" s="20">
        <v>34288762</v>
      </c>
      <c r="K68" s="20">
        <v>34295775</v>
      </c>
      <c r="L68" s="20">
        <v>35678826</v>
      </c>
      <c r="M68" s="20">
        <v>104263363</v>
      </c>
      <c r="N68" s="20"/>
      <c r="O68" s="20"/>
      <c r="P68" s="20"/>
      <c r="Q68" s="20"/>
      <c r="R68" s="20"/>
      <c r="S68" s="20"/>
      <c r="T68" s="20"/>
      <c r="U68" s="20"/>
      <c r="V68" s="20">
        <v>207737827</v>
      </c>
      <c r="W68" s="20">
        <v>251540000</v>
      </c>
      <c r="X68" s="20"/>
      <c r="Y68" s="19"/>
      <c r="Z68" s="22">
        <v>461484000</v>
      </c>
    </row>
    <row r="69" spans="1:26" ht="13.5" hidden="1">
      <c r="A69" s="37" t="s">
        <v>32</v>
      </c>
      <c r="B69" s="18">
        <v>1351943185</v>
      </c>
      <c r="C69" s="18"/>
      <c r="D69" s="19">
        <v>1518870000</v>
      </c>
      <c r="E69" s="20">
        <v>1518870000</v>
      </c>
      <c r="F69" s="20">
        <v>108885822</v>
      </c>
      <c r="G69" s="20">
        <v>132582245</v>
      </c>
      <c r="H69" s="20">
        <v>109961004</v>
      </c>
      <c r="I69" s="20">
        <v>351429071</v>
      </c>
      <c r="J69" s="20">
        <v>103578985</v>
      </c>
      <c r="K69" s="20">
        <v>86803183</v>
      </c>
      <c r="L69" s="20">
        <v>151795454</v>
      </c>
      <c r="M69" s="20">
        <v>342177622</v>
      </c>
      <c r="N69" s="20"/>
      <c r="O69" s="20"/>
      <c r="P69" s="20"/>
      <c r="Q69" s="20"/>
      <c r="R69" s="20"/>
      <c r="S69" s="20"/>
      <c r="T69" s="20"/>
      <c r="U69" s="20"/>
      <c r="V69" s="20">
        <v>693606693</v>
      </c>
      <c r="W69" s="20">
        <v>827883000</v>
      </c>
      <c r="X69" s="20"/>
      <c r="Y69" s="19"/>
      <c r="Z69" s="22">
        <v>1518870000</v>
      </c>
    </row>
    <row r="70" spans="1:26" ht="13.5" hidden="1">
      <c r="A70" s="38" t="s">
        <v>110</v>
      </c>
      <c r="B70" s="18">
        <v>900175540</v>
      </c>
      <c r="C70" s="18"/>
      <c r="D70" s="19">
        <v>1054944000</v>
      </c>
      <c r="E70" s="20">
        <v>1054944000</v>
      </c>
      <c r="F70" s="20">
        <v>70756682</v>
      </c>
      <c r="G70" s="20">
        <v>93656307</v>
      </c>
      <c r="H70" s="20">
        <v>72431048</v>
      </c>
      <c r="I70" s="20">
        <v>236844037</v>
      </c>
      <c r="J70" s="20">
        <v>62578615</v>
      </c>
      <c r="K70" s="20">
        <v>45271426</v>
      </c>
      <c r="L70" s="20">
        <v>109077293</v>
      </c>
      <c r="M70" s="20">
        <v>216927334</v>
      </c>
      <c r="N70" s="20"/>
      <c r="O70" s="20"/>
      <c r="P70" s="20"/>
      <c r="Q70" s="20"/>
      <c r="R70" s="20"/>
      <c r="S70" s="20"/>
      <c r="T70" s="20"/>
      <c r="U70" s="20"/>
      <c r="V70" s="20">
        <v>453771371</v>
      </c>
      <c r="W70" s="20">
        <v>575010000</v>
      </c>
      <c r="X70" s="20"/>
      <c r="Y70" s="19"/>
      <c r="Z70" s="22">
        <v>1054944000</v>
      </c>
    </row>
    <row r="71" spans="1:26" ht="13.5" hidden="1">
      <c r="A71" s="38" t="s">
        <v>111</v>
      </c>
      <c r="B71" s="18">
        <v>106028977</v>
      </c>
      <c r="C71" s="18"/>
      <c r="D71" s="19">
        <v>248450000</v>
      </c>
      <c r="E71" s="20">
        <v>248450000</v>
      </c>
      <c r="F71" s="20">
        <v>20444274</v>
      </c>
      <c r="G71" s="20">
        <v>20251836</v>
      </c>
      <c r="H71" s="20">
        <v>18584517</v>
      </c>
      <c r="I71" s="20">
        <v>59280627</v>
      </c>
      <c r="J71" s="20">
        <v>20830177</v>
      </c>
      <c r="K71" s="20">
        <v>21751332</v>
      </c>
      <c r="L71" s="20">
        <v>22935060</v>
      </c>
      <c r="M71" s="20">
        <v>65516569</v>
      </c>
      <c r="N71" s="20"/>
      <c r="O71" s="20"/>
      <c r="P71" s="20"/>
      <c r="Q71" s="20"/>
      <c r="R71" s="20"/>
      <c r="S71" s="20"/>
      <c r="T71" s="20"/>
      <c r="U71" s="20"/>
      <c r="V71" s="20">
        <v>124797196</v>
      </c>
      <c r="W71" s="20">
        <v>135421000</v>
      </c>
      <c r="X71" s="20"/>
      <c r="Y71" s="19"/>
      <c r="Z71" s="22">
        <v>248450000</v>
      </c>
    </row>
    <row r="72" spans="1:26" ht="13.5" hidden="1">
      <c r="A72" s="38" t="s">
        <v>112</v>
      </c>
      <c r="B72" s="18">
        <v>97777381</v>
      </c>
      <c r="C72" s="18"/>
      <c r="D72" s="19">
        <v>102529000</v>
      </c>
      <c r="E72" s="20">
        <v>102529000</v>
      </c>
      <c r="F72" s="20">
        <v>8385632</v>
      </c>
      <c r="G72" s="20">
        <v>9382888</v>
      </c>
      <c r="H72" s="20">
        <v>9510810</v>
      </c>
      <c r="I72" s="20">
        <v>27279330</v>
      </c>
      <c r="J72" s="20">
        <v>9381145</v>
      </c>
      <c r="K72" s="20">
        <v>9355704</v>
      </c>
      <c r="L72" s="20">
        <v>9354932</v>
      </c>
      <c r="M72" s="20">
        <v>28091781</v>
      </c>
      <c r="N72" s="20"/>
      <c r="O72" s="20"/>
      <c r="P72" s="20"/>
      <c r="Q72" s="20"/>
      <c r="R72" s="20"/>
      <c r="S72" s="20"/>
      <c r="T72" s="20"/>
      <c r="U72" s="20"/>
      <c r="V72" s="20">
        <v>55371111</v>
      </c>
      <c r="W72" s="20">
        <v>55886000</v>
      </c>
      <c r="X72" s="20"/>
      <c r="Y72" s="19"/>
      <c r="Z72" s="22">
        <v>102529000</v>
      </c>
    </row>
    <row r="73" spans="1:26" ht="13.5" hidden="1">
      <c r="A73" s="38" t="s">
        <v>113</v>
      </c>
      <c r="B73" s="18">
        <v>247961287</v>
      </c>
      <c r="C73" s="18"/>
      <c r="D73" s="19">
        <v>112947000</v>
      </c>
      <c r="E73" s="20">
        <v>112947000</v>
      </c>
      <c r="F73" s="20">
        <v>9299234</v>
      </c>
      <c r="G73" s="20">
        <v>9291214</v>
      </c>
      <c r="H73" s="20">
        <v>9434629</v>
      </c>
      <c r="I73" s="20">
        <v>28025077</v>
      </c>
      <c r="J73" s="20">
        <v>10789048</v>
      </c>
      <c r="K73" s="20">
        <v>10424721</v>
      </c>
      <c r="L73" s="20">
        <v>10428169</v>
      </c>
      <c r="M73" s="20">
        <v>31641938</v>
      </c>
      <c r="N73" s="20"/>
      <c r="O73" s="20"/>
      <c r="P73" s="20"/>
      <c r="Q73" s="20"/>
      <c r="R73" s="20"/>
      <c r="S73" s="20"/>
      <c r="T73" s="20"/>
      <c r="U73" s="20"/>
      <c r="V73" s="20">
        <v>59667015</v>
      </c>
      <c r="W73" s="20">
        <v>61566000</v>
      </c>
      <c r="X73" s="20"/>
      <c r="Y73" s="19"/>
      <c r="Z73" s="22">
        <v>112947000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77045047</v>
      </c>
      <c r="C75" s="27"/>
      <c r="D75" s="28">
        <v>80000000</v>
      </c>
      <c r="E75" s="29">
        <v>80000000</v>
      </c>
      <c r="F75" s="29">
        <v>1798685</v>
      </c>
      <c r="G75" s="29">
        <v>1496825</v>
      </c>
      <c r="H75" s="29">
        <v>2092543</v>
      </c>
      <c r="I75" s="29">
        <v>5388053</v>
      </c>
      <c r="J75" s="29">
        <v>2261733</v>
      </c>
      <c r="K75" s="29">
        <v>7796225</v>
      </c>
      <c r="L75" s="29">
        <v>3589098</v>
      </c>
      <c r="M75" s="29">
        <v>13647056</v>
      </c>
      <c r="N75" s="29"/>
      <c r="O75" s="29"/>
      <c r="P75" s="29"/>
      <c r="Q75" s="29"/>
      <c r="R75" s="29"/>
      <c r="S75" s="29"/>
      <c r="T75" s="29"/>
      <c r="U75" s="29"/>
      <c r="V75" s="29">
        <v>19035109</v>
      </c>
      <c r="W75" s="29">
        <v>43607000</v>
      </c>
      <c r="X75" s="29"/>
      <c r="Y75" s="28"/>
      <c r="Z75" s="30">
        <v>80000000</v>
      </c>
    </row>
    <row r="76" spans="1:26" ht="13.5" hidden="1">
      <c r="A76" s="41" t="s">
        <v>117</v>
      </c>
      <c r="B76" s="31">
        <v>1421785677</v>
      </c>
      <c r="C76" s="31"/>
      <c r="D76" s="32">
        <v>1847488920</v>
      </c>
      <c r="E76" s="33">
        <v>1847488920</v>
      </c>
      <c r="F76" s="33">
        <v>132688940</v>
      </c>
      <c r="G76" s="33">
        <v>156589408</v>
      </c>
      <c r="H76" s="33">
        <v>134271170</v>
      </c>
      <c r="I76" s="33">
        <v>423549518</v>
      </c>
      <c r="J76" s="33">
        <v>128432294</v>
      </c>
      <c r="K76" s="33">
        <v>115881082</v>
      </c>
      <c r="L76" s="33">
        <v>196061841</v>
      </c>
      <c r="M76" s="33">
        <v>440375217</v>
      </c>
      <c r="N76" s="33"/>
      <c r="O76" s="33"/>
      <c r="P76" s="33"/>
      <c r="Q76" s="33"/>
      <c r="R76" s="33"/>
      <c r="S76" s="33"/>
      <c r="T76" s="33"/>
      <c r="U76" s="33"/>
      <c r="V76" s="33">
        <v>863924735</v>
      </c>
      <c r="W76" s="33">
        <v>946799000</v>
      </c>
      <c r="X76" s="33"/>
      <c r="Y76" s="32"/>
      <c r="Z76" s="34">
        <v>1847488920</v>
      </c>
    </row>
    <row r="77" spans="1:26" ht="13.5" hidden="1">
      <c r="A77" s="36" t="s">
        <v>31</v>
      </c>
      <c r="B77" s="18">
        <v>332841174</v>
      </c>
      <c r="C77" s="18"/>
      <c r="D77" s="19">
        <v>406105920</v>
      </c>
      <c r="E77" s="20">
        <v>406105920</v>
      </c>
      <c r="F77" s="20">
        <v>30705652</v>
      </c>
      <c r="G77" s="20">
        <v>31895872</v>
      </c>
      <c r="H77" s="20">
        <v>30856537</v>
      </c>
      <c r="I77" s="20">
        <v>93458061</v>
      </c>
      <c r="J77" s="20">
        <v>30859886</v>
      </c>
      <c r="K77" s="20">
        <v>30866197</v>
      </c>
      <c r="L77" s="20">
        <v>32110943</v>
      </c>
      <c r="M77" s="20">
        <v>93837026</v>
      </c>
      <c r="N77" s="20"/>
      <c r="O77" s="20"/>
      <c r="P77" s="20"/>
      <c r="Q77" s="20"/>
      <c r="R77" s="20"/>
      <c r="S77" s="20"/>
      <c r="T77" s="20"/>
      <c r="U77" s="20"/>
      <c r="V77" s="20">
        <v>187295087</v>
      </c>
      <c r="W77" s="20">
        <v>207801000</v>
      </c>
      <c r="X77" s="20"/>
      <c r="Y77" s="19"/>
      <c r="Z77" s="22">
        <v>406105920</v>
      </c>
    </row>
    <row r="78" spans="1:26" ht="13.5" hidden="1">
      <c r="A78" s="37" t="s">
        <v>32</v>
      </c>
      <c r="B78" s="18">
        <v>1078587058</v>
      </c>
      <c r="C78" s="18"/>
      <c r="D78" s="19">
        <v>1366983000</v>
      </c>
      <c r="E78" s="20">
        <v>1366983000</v>
      </c>
      <c r="F78" s="20">
        <v>101263814</v>
      </c>
      <c r="G78" s="20">
        <v>123301489</v>
      </c>
      <c r="H78" s="20">
        <v>102263734</v>
      </c>
      <c r="I78" s="20">
        <v>326829037</v>
      </c>
      <c r="J78" s="20">
        <v>96328455</v>
      </c>
      <c r="K78" s="20">
        <v>80726961</v>
      </c>
      <c r="L78" s="20">
        <v>161976894</v>
      </c>
      <c r="M78" s="20">
        <v>339032310</v>
      </c>
      <c r="N78" s="20"/>
      <c r="O78" s="20"/>
      <c r="P78" s="20"/>
      <c r="Q78" s="20"/>
      <c r="R78" s="20"/>
      <c r="S78" s="20"/>
      <c r="T78" s="20"/>
      <c r="U78" s="20"/>
      <c r="V78" s="20">
        <v>665861347</v>
      </c>
      <c r="W78" s="20">
        <v>702119000</v>
      </c>
      <c r="X78" s="20"/>
      <c r="Y78" s="19"/>
      <c r="Z78" s="22">
        <v>1366983000</v>
      </c>
    </row>
    <row r="79" spans="1:26" ht="13.5" hidden="1">
      <c r="A79" s="38" t="s">
        <v>110</v>
      </c>
      <c r="B79" s="18">
        <v>626819413</v>
      </c>
      <c r="C79" s="18"/>
      <c r="D79" s="19">
        <v>949449600</v>
      </c>
      <c r="E79" s="20">
        <v>949449600</v>
      </c>
      <c r="F79" s="20">
        <v>65803714</v>
      </c>
      <c r="G79" s="20">
        <v>87100366</v>
      </c>
      <c r="H79" s="20">
        <v>67360875</v>
      </c>
      <c r="I79" s="20">
        <v>220264955</v>
      </c>
      <c r="J79" s="20">
        <v>58198112</v>
      </c>
      <c r="K79" s="20">
        <v>42102426</v>
      </c>
      <c r="L79" s="20">
        <v>115055024</v>
      </c>
      <c r="M79" s="20">
        <v>215355562</v>
      </c>
      <c r="N79" s="20"/>
      <c r="O79" s="20"/>
      <c r="P79" s="20"/>
      <c r="Q79" s="20"/>
      <c r="R79" s="20"/>
      <c r="S79" s="20"/>
      <c r="T79" s="20"/>
      <c r="U79" s="20"/>
      <c r="V79" s="20">
        <v>435620517</v>
      </c>
      <c r="W79" s="20">
        <v>497283000</v>
      </c>
      <c r="X79" s="20"/>
      <c r="Y79" s="19"/>
      <c r="Z79" s="22">
        <v>949449600</v>
      </c>
    </row>
    <row r="80" spans="1:26" ht="13.5" hidden="1">
      <c r="A80" s="38" t="s">
        <v>111</v>
      </c>
      <c r="B80" s="18">
        <v>250521969</v>
      </c>
      <c r="C80" s="18"/>
      <c r="D80" s="19">
        <v>223605000</v>
      </c>
      <c r="E80" s="20">
        <v>223605000</v>
      </c>
      <c r="F80" s="20">
        <v>19012132</v>
      </c>
      <c r="G80" s="20">
        <v>18834208</v>
      </c>
      <c r="H80" s="20">
        <v>17283601</v>
      </c>
      <c r="I80" s="20">
        <v>55129941</v>
      </c>
      <c r="J80" s="20">
        <v>19372064</v>
      </c>
      <c r="K80" s="20">
        <v>20228739</v>
      </c>
      <c r="L80" s="20">
        <v>25073488</v>
      </c>
      <c r="M80" s="20">
        <v>64674291</v>
      </c>
      <c r="N80" s="20"/>
      <c r="O80" s="20"/>
      <c r="P80" s="20"/>
      <c r="Q80" s="20"/>
      <c r="R80" s="20"/>
      <c r="S80" s="20"/>
      <c r="T80" s="20"/>
      <c r="U80" s="20"/>
      <c r="V80" s="20">
        <v>119804232</v>
      </c>
      <c r="W80" s="20">
        <v>110841000</v>
      </c>
      <c r="X80" s="20"/>
      <c r="Y80" s="19"/>
      <c r="Z80" s="22">
        <v>223605000</v>
      </c>
    </row>
    <row r="81" spans="1:26" ht="13.5" hidden="1">
      <c r="A81" s="38" t="s">
        <v>112</v>
      </c>
      <c r="B81" s="18">
        <v>97777381</v>
      </c>
      <c r="C81" s="18"/>
      <c r="D81" s="19">
        <v>92275200</v>
      </c>
      <c r="E81" s="20">
        <v>92275200</v>
      </c>
      <c r="F81" s="20">
        <v>7794122</v>
      </c>
      <c r="G81" s="20">
        <v>8726086</v>
      </c>
      <c r="H81" s="20">
        <v>8845053</v>
      </c>
      <c r="I81" s="20">
        <v>25365261</v>
      </c>
      <c r="J81" s="20">
        <v>8724465</v>
      </c>
      <c r="K81" s="20">
        <v>8700805</v>
      </c>
      <c r="L81" s="20">
        <v>10365271</v>
      </c>
      <c r="M81" s="20">
        <v>27790541</v>
      </c>
      <c r="N81" s="20"/>
      <c r="O81" s="20"/>
      <c r="P81" s="20"/>
      <c r="Q81" s="20"/>
      <c r="R81" s="20"/>
      <c r="S81" s="20"/>
      <c r="T81" s="20"/>
      <c r="U81" s="20"/>
      <c r="V81" s="20">
        <v>53155802</v>
      </c>
      <c r="W81" s="20">
        <v>44725000</v>
      </c>
      <c r="X81" s="20"/>
      <c r="Y81" s="19"/>
      <c r="Z81" s="22">
        <v>92275200</v>
      </c>
    </row>
    <row r="82" spans="1:26" ht="13.5" hidden="1">
      <c r="A82" s="38" t="s">
        <v>113</v>
      </c>
      <c r="B82" s="18">
        <v>103468295</v>
      </c>
      <c r="C82" s="18"/>
      <c r="D82" s="19">
        <v>101653200</v>
      </c>
      <c r="E82" s="20">
        <v>101653200</v>
      </c>
      <c r="F82" s="20">
        <v>8653846</v>
      </c>
      <c r="G82" s="20">
        <v>8640829</v>
      </c>
      <c r="H82" s="20">
        <v>8774205</v>
      </c>
      <c r="I82" s="20">
        <v>26068880</v>
      </c>
      <c r="J82" s="20">
        <v>10033814</v>
      </c>
      <c r="K82" s="20">
        <v>9694991</v>
      </c>
      <c r="L82" s="20">
        <v>11483111</v>
      </c>
      <c r="M82" s="20">
        <v>31211916</v>
      </c>
      <c r="N82" s="20"/>
      <c r="O82" s="20"/>
      <c r="P82" s="20"/>
      <c r="Q82" s="20"/>
      <c r="R82" s="20"/>
      <c r="S82" s="20"/>
      <c r="T82" s="20"/>
      <c r="U82" s="20"/>
      <c r="V82" s="20">
        <v>57280796</v>
      </c>
      <c r="W82" s="20">
        <v>49270000</v>
      </c>
      <c r="X82" s="20"/>
      <c r="Y82" s="19"/>
      <c r="Z82" s="22">
        <v>101653200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10357445</v>
      </c>
      <c r="C84" s="27"/>
      <c r="D84" s="28">
        <v>74400000</v>
      </c>
      <c r="E84" s="29">
        <v>74400000</v>
      </c>
      <c r="F84" s="29">
        <v>719474</v>
      </c>
      <c r="G84" s="29">
        <v>1392047</v>
      </c>
      <c r="H84" s="29">
        <v>1150899</v>
      </c>
      <c r="I84" s="29">
        <v>3262420</v>
      </c>
      <c r="J84" s="29">
        <v>1243953</v>
      </c>
      <c r="K84" s="29">
        <v>4287924</v>
      </c>
      <c r="L84" s="29">
        <v>1974004</v>
      </c>
      <c r="M84" s="29">
        <v>7505881</v>
      </c>
      <c r="N84" s="29"/>
      <c r="O84" s="29"/>
      <c r="P84" s="29"/>
      <c r="Q84" s="29"/>
      <c r="R84" s="29"/>
      <c r="S84" s="29"/>
      <c r="T84" s="29"/>
      <c r="U84" s="29"/>
      <c r="V84" s="29">
        <v>10768301</v>
      </c>
      <c r="W84" s="29">
        <v>36879000</v>
      </c>
      <c r="X84" s="29"/>
      <c r="Y84" s="28"/>
      <c r="Z84" s="30">
        <v>74400000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24415210</v>
      </c>
      <c r="C5" s="18">
        <v>0</v>
      </c>
      <c r="D5" s="58">
        <v>25864008</v>
      </c>
      <c r="E5" s="59">
        <v>25864008</v>
      </c>
      <c r="F5" s="59">
        <v>2240591</v>
      </c>
      <c r="G5" s="59">
        <v>2240528</v>
      </c>
      <c r="H5" s="59">
        <v>2241316</v>
      </c>
      <c r="I5" s="59">
        <v>6722435</v>
      </c>
      <c r="J5" s="59">
        <v>2241381</v>
      </c>
      <c r="K5" s="59">
        <v>0</v>
      </c>
      <c r="L5" s="59">
        <v>0</v>
      </c>
      <c r="M5" s="59">
        <v>2241381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8963816</v>
      </c>
      <c r="W5" s="59">
        <v>11380165</v>
      </c>
      <c r="X5" s="59">
        <v>-2416349</v>
      </c>
      <c r="Y5" s="60">
        <v>-21.23</v>
      </c>
      <c r="Z5" s="61">
        <v>25864008</v>
      </c>
    </row>
    <row r="6" spans="1:26" ht="13.5">
      <c r="A6" s="57" t="s">
        <v>32</v>
      </c>
      <c r="B6" s="18">
        <v>6735287</v>
      </c>
      <c r="C6" s="18">
        <v>0</v>
      </c>
      <c r="D6" s="58">
        <v>7628612</v>
      </c>
      <c r="E6" s="59">
        <v>7628612</v>
      </c>
      <c r="F6" s="59">
        <v>486341</v>
      </c>
      <c r="G6" s="59">
        <v>486704</v>
      </c>
      <c r="H6" s="59">
        <v>486295</v>
      </c>
      <c r="I6" s="59">
        <v>1459340</v>
      </c>
      <c r="J6" s="59">
        <v>486448</v>
      </c>
      <c r="K6" s="59">
        <v>0</v>
      </c>
      <c r="L6" s="59">
        <v>0</v>
      </c>
      <c r="M6" s="59">
        <v>486448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1945788</v>
      </c>
      <c r="W6" s="59">
        <v>3356590</v>
      </c>
      <c r="X6" s="59">
        <v>-1410802</v>
      </c>
      <c r="Y6" s="60">
        <v>-42.03</v>
      </c>
      <c r="Z6" s="61">
        <v>7628612</v>
      </c>
    </row>
    <row r="7" spans="1:26" ht="13.5">
      <c r="A7" s="57" t="s">
        <v>33</v>
      </c>
      <c r="B7" s="18">
        <v>6932151</v>
      </c>
      <c r="C7" s="18">
        <v>0</v>
      </c>
      <c r="D7" s="58">
        <v>14761048</v>
      </c>
      <c r="E7" s="59">
        <v>14761048</v>
      </c>
      <c r="F7" s="59">
        <v>259328</v>
      </c>
      <c r="G7" s="59">
        <v>588039</v>
      </c>
      <c r="H7" s="59">
        <v>523564</v>
      </c>
      <c r="I7" s="59">
        <v>1370931</v>
      </c>
      <c r="J7" s="59">
        <v>393137</v>
      </c>
      <c r="K7" s="59">
        <v>0</v>
      </c>
      <c r="L7" s="59">
        <v>0</v>
      </c>
      <c r="M7" s="59">
        <v>393137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1764068</v>
      </c>
      <c r="W7" s="59">
        <v>6494861</v>
      </c>
      <c r="X7" s="59">
        <v>-4730793</v>
      </c>
      <c r="Y7" s="60">
        <v>-72.84</v>
      </c>
      <c r="Z7" s="61">
        <v>14761048</v>
      </c>
    </row>
    <row r="8" spans="1:26" ht="13.5">
      <c r="A8" s="57" t="s">
        <v>34</v>
      </c>
      <c r="B8" s="18">
        <v>217592924</v>
      </c>
      <c r="C8" s="18">
        <v>0</v>
      </c>
      <c r="D8" s="58">
        <v>237598926</v>
      </c>
      <c r="E8" s="59">
        <v>237598926</v>
      </c>
      <c r="F8" s="59">
        <v>92925255</v>
      </c>
      <c r="G8" s="59">
        <v>28609</v>
      </c>
      <c r="H8" s="59">
        <v>1347438</v>
      </c>
      <c r="I8" s="59">
        <v>94301302</v>
      </c>
      <c r="J8" s="59">
        <v>761835</v>
      </c>
      <c r="K8" s="59">
        <v>0</v>
      </c>
      <c r="L8" s="59">
        <v>0</v>
      </c>
      <c r="M8" s="59">
        <v>761835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95063137</v>
      </c>
      <c r="W8" s="59">
        <v>104543527</v>
      </c>
      <c r="X8" s="59">
        <v>-9480390</v>
      </c>
      <c r="Y8" s="60">
        <v>-9.07</v>
      </c>
      <c r="Z8" s="61">
        <v>237598926</v>
      </c>
    </row>
    <row r="9" spans="1:26" ht="13.5">
      <c r="A9" s="57" t="s">
        <v>35</v>
      </c>
      <c r="B9" s="18">
        <v>442134867</v>
      </c>
      <c r="C9" s="18">
        <v>0</v>
      </c>
      <c r="D9" s="58">
        <v>239773312</v>
      </c>
      <c r="E9" s="59">
        <v>239773312</v>
      </c>
      <c r="F9" s="59">
        <v>5937683</v>
      </c>
      <c r="G9" s="59">
        <v>7315311</v>
      </c>
      <c r="H9" s="59">
        <v>8593308</v>
      </c>
      <c r="I9" s="59">
        <v>21846302</v>
      </c>
      <c r="J9" s="59">
        <v>8408042</v>
      </c>
      <c r="K9" s="59">
        <v>0</v>
      </c>
      <c r="L9" s="59">
        <v>0</v>
      </c>
      <c r="M9" s="59">
        <v>8408042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30254344</v>
      </c>
      <c r="W9" s="59">
        <v>105500258</v>
      </c>
      <c r="X9" s="59">
        <v>-75245914</v>
      </c>
      <c r="Y9" s="60">
        <v>-71.32</v>
      </c>
      <c r="Z9" s="61">
        <v>239773312</v>
      </c>
    </row>
    <row r="10" spans="1:26" ht="25.5">
      <c r="A10" s="62" t="s">
        <v>102</v>
      </c>
      <c r="B10" s="63">
        <f>SUM(B5:B9)</f>
        <v>697810439</v>
      </c>
      <c r="C10" s="63">
        <f>SUM(C5:C9)</f>
        <v>0</v>
      </c>
      <c r="D10" s="64">
        <f aca="true" t="shared" si="0" ref="D10:Z10">SUM(D5:D9)</f>
        <v>525625906</v>
      </c>
      <c r="E10" s="65">
        <f t="shared" si="0"/>
        <v>525625906</v>
      </c>
      <c r="F10" s="65">
        <f t="shared" si="0"/>
        <v>101849198</v>
      </c>
      <c r="G10" s="65">
        <f t="shared" si="0"/>
        <v>10659191</v>
      </c>
      <c r="H10" s="65">
        <f t="shared" si="0"/>
        <v>13191921</v>
      </c>
      <c r="I10" s="65">
        <f t="shared" si="0"/>
        <v>125700310</v>
      </c>
      <c r="J10" s="65">
        <f t="shared" si="0"/>
        <v>12290843</v>
      </c>
      <c r="K10" s="65">
        <f t="shared" si="0"/>
        <v>0</v>
      </c>
      <c r="L10" s="65">
        <f t="shared" si="0"/>
        <v>0</v>
      </c>
      <c r="M10" s="65">
        <f t="shared" si="0"/>
        <v>12290843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137991153</v>
      </c>
      <c r="W10" s="65">
        <f t="shared" si="0"/>
        <v>231275401</v>
      </c>
      <c r="X10" s="65">
        <f t="shared" si="0"/>
        <v>-93284248</v>
      </c>
      <c r="Y10" s="66">
        <f>+IF(W10&lt;&gt;0,(X10/W10)*100,0)</f>
        <v>-40.334703819192605</v>
      </c>
      <c r="Z10" s="67">
        <f t="shared" si="0"/>
        <v>525625906</v>
      </c>
    </row>
    <row r="11" spans="1:26" ht="13.5">
      <c r="A11" s="57" t="s">
        <v>36</v>
      </c>
      <c r="B11" s="18">
        <v>88086792</v>
      </c>
      <c r="C11" s="18">
        <v>0</v>
      </c>
      <c r="D11" s="58">
        <v>106493768</v>
      </c>
      <c r="E11" s="59">
        <v>106493768</v>
      </c>
      <c r="F11" s="59">
        <v>6835366</v>
      </c>
      <c r="G11" s="59">
        <v>7307940</v>
      </c>
      <c r="H11" s="59">
        <v>8793002</v>
      </c>
      <c r="I11" s="59">
        <v>22936308</v>
      </c>
      <c r="J11" s="59">
        <v>8248537</v>
      </c>
      <c r="K11" s="59">
        <v>0</v>
      </c>
      <c r="L11" s="59">
        <v>0</v>
      </c>
      <c r="M11" s="59">
        <v>8248537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31184845</v>
      </c>
      <c r="W11" s="59">
        <v>46857257</v>
      </c>
      <c r="X11" s="59">
        <v>-15672412</v>
      </c>
      <c r="Y11" s="60">
        <v>-33.45</v>
      </c>
      <c r="Z11" s="61">
        <v>106493768</v>
      </c>
    </row>
    <row r="12" spans="1:26" ht="13.5">
      <c r="A12" s="57" t="s">
        <v>37</v>
      </c>
      <c r="B12" s="18">
        <v>20883393</v>
      </c>
      <c r="C12" s="18">
        <v>0</v>
      </c>
      <c r="D12" s="58">
        <v>27715031</v>
      </c>
      <c r="E12" s="59">
        <v>27715031</v>
      </c>
      <c r="F12" s="59">
        <v>1748085</v>
      </c>
      <c r="G12" s="59">
        <v>1748085</v>
      </c>
      <c r="H12" s="59">
        <v>1748085</v>
      </c>
      <c r="I12" s="59">
        <v>5244255</v>
      </c>
      <c r="J12" s="59">
        <v>1748085</v>
      </c>
      <c r="K12" s="59">
        <v>0</v>
      </c>
      <c r="L12" s="59">
        <v>0</v>
      </c>
      <c r="M12" s="59">
        <v>1748085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6992340</v>
      </c>
      <c r="W12" s="59">
        <v>12194613</v>
      </c>
      <c r="X12" s="59">
        <v>-5202273</v>
      </c>
      <c r="Y12" s="60">
        <v>-42.66</v>
      </c>
      <c r="Z12" s="61">
        <v>27715031</v>
      </c>
    </row>
    <row r="13" spans="1:26" ht="13.5">
      <c r="A13" s="57" t="s">
        <v>103</v>
      </c>
      <c r="B13" s="18">
        <v>42383062</v>
      </c>
      <c r="C13" s="18">
        <v>0</v>
      </c>
      <c r="D13" s="58">
        <v>36000000</v>
      </c>
      <c r="E13" s="59">
        <v>36000000</v>
      </c>
      <c r="F13" s="59">
        <v>2739514</v>
      </c>
      <c r="G13" s="59">
        <v>2739972</v>
      </c>
      <c r="H13" s="59">
        <v>2741933</v>
      </c>
      <c r="I13" s="59">
        <v>8221419</v>
      </c>
      <c r="J13" s="59">
        <v>2741737</v>
      </c>
      <c r="K13" s="59">
        <v>0</v>
      </c>
      <c r="L13" s="59">
        <v>0</v>
      </c>
      <c r="M13" s="59">
        <v>2741737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10963156</v>
      </c>
      <c r="W13" s="59">
        <v>15840000</v>
      </c>
      <c r="X13" s="59">
        <v>-4876844</v>
      </c>
      <c r="Y13" s="60">
        <v>-30.79</v>
      </c>
      <c r="Z13" s="61">
        <v>36000000</v>
      </c>
    </row>
    <row r="14" spans="1:26" ht="13.5">
      <c r="A14" s="57" t="s">
        <v>38</v>
      </c>
      <c r="B14" s="18">
        <v>51823</v>
      </c>
      <c r="C14" s="18">
        <v>0</v>
      </c>
      <c r="D14" s="58">
        <v>150000</v>
      </c>
      <c r="E14" s="59">
        <v>150000</v>
      </c>
      <c r="F14" s="59">
        <v>0</v>
      </c>
      <c r="G14" s="59">
        <v>1935</v>
      </c>
      <c r="H14" s="59">
        <v>2724</v>
      </c>
      <c r="I14" s="59">
        <v>4659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4659</v>
      </c>
      <c r="W14" s="59">
        <v>66000</v>
      </c>
      <c r="X14" s="59">
        <v>-61341</v>
      </c>
      <c r="Y14" s="60">
        <v>-92.94</v>
      </c>
      <c r="Z14" s="61">
        <v>150000</v>
      </c>
    </row>
    <row r="15" spans="1:26" ht="13.5">
      <c r="A15" s="57" t="s">
        <v>39</v>
      </c>
      <c r="B15" s="18">
        <v>6470093</v>
      </c>
      <c r="C15" s="18">
        <v>0</v>
      </c>
      <c r="D15" s="58">
        <v>11069267</v>
      </c>
      <c r="E15" s="59">
        <v>11069267</v>
      </c>
      <c r="F15" s="59">
        <v>290743</v>
      </c>
      <c r="G15" s="59">
        <v>0</v>
      </c>
      <c r="H15" s="59">
        <v>599694</v>
      </c>
      <c r="I15" s="59">
        <v>890437</v>
      </c>
      <c r="J15" s="59">
        <v>1865557</v>
      </c>
      <c r="K15" s="59">
        <v>0</v>
      </c>
      <c r="L15" s="59">
        <v>0</v>
      </c>
      <c r="M15" s="59">
        <v>1865557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2755994</v>
      </c>
      <c r="W15" s="59">
        <v>4870477</v>
      </c>
      <c r="X15" s="59">
        <v>-2114483</v>
      </c>
      <c r="Y15" s="60">
        <v>-43.41</v>
      </c>
      <c r="Z15" s="61">
        <v>11069267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294468568</v>
      </c>
      <c r="C17" s="18">
        <v>0</v>
      </c>
      <c r="D17" s="58">
        <v>187212992</v>
      </c>
      <c r="E17" s="59">
        <v>187212992</v>
      </c>
      <c r="F17" s="59">
        <v>6419737</v>
      </c>
      <c r="G17" s="59">
        <v>6269072</v>
      </c>
      <c r="H17" s="59">
        <v>11747576</v>
      </c>
      <c r="I17" s="59">
        <v>24436385</v>
      </c>
      <c r="J17" s="59">
        <v>9556518</v>
      </c>
      <c r="K17" s="59">
        <v>0</v>
      </c>
      <c r="L17" s="59">
        <v>0</v>
      </c>
      <c r="M17" s="59">
        <v>9556518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33992903</v>
      </c>
      <c r="W17" s="59">
        <v>82109716</v>
      </c>
      <c r="X17" s="59">
        <v>-48116813</v>
      </c>
      <c r="Y17" s="60">
        <v>-58.6</v>
      </c>
      <c r="Z17" s="61">
        <v>187212992</v>
      </c>
    </row>
    <row r="18" spans="1:26" ht="13.5">
      <c r="A18" s="69" t="s">
        <v>42</v>
      </c>
      <c r="B18" s="70">
        <f>SUM(B11:B17)</f>
        <v>452343731</v>
      </c>
      <c r="C18" s="70">
        <f>SUM(C11:C17)</f>
        <v>0</v>
      </c>
      <c r="D18" s="71">
        <f aca="true" t="shared" si="1" ref="D18:Z18">SUM(D11:D17)</f>
        <v>368641058</v>
      </c>
      <c r="E18" s="72">
        <f t="shared" si="1"/>
        <v>368641058</v>
      </c>
      <c r="F18" s="72">
        <f t="shared" si="1"/>
        <v>18033445</v>
      </c>
      <c r="G18" s="72">
        <f t="shared" si="1"/>
        <v>18067004</v>
      </c>
      <c r="H18" s="72">
        <f t="shared" si="1"/>
        <v>25633014</v>
      </c>
      <c r="I18" s="72">
        <f t="shared" si="1"/>
        <v>61733463</v>
      </c>
      <c r="J18" s="72">
        <f t="shared" si="1"/>
        <v>24160434</v>
      </c>
      <c r="K18" s="72">
        <f t="shared" si="1"/>
        <v>0</v>
      </c>
      <c r="L18" s="72">
        <f t="shared" si="1"/>
        <v>0</v>
      </c>
      <c r="M18" s="72">
        <f t="shared" si="1"/>
        <v>24160434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85893897</v>
      </c>
      <c r="W18" s="72">
        <f t="shared" si="1"/>
        <v>161938063</v>
      </c>
      <c r="X18" s="72">
        <f t="shared" si="1"/>
        <v>-76044166</v>
      </c>
      <c r="Y18" s="66">
        <f>+IF(W18&lt;&gt;0,(X18/W18)*100,0)</f>
        <v>-46.958796833330034</v>
      </c>
      <c r="Z18" s="73">
        <f t="shared" si="1"/>
        <v>368641058</v>
      </c>
    </row>
    <row r="19" spans="1:26" ht="13.5">
      <c r="A19" s="69" t="s">
        <v>43</v>
      </c>
      <c r="B19" s="74">
        <f>+B10-B18</f>
        <v>245466708</v>
      </c>
      <c r="C19" s="74">
        <f>+C10-C18</f>
        <v>0</v>
      </c>
      <c r="D19" s="75">
        <f aca="true" t="shared" si="2" ref="D19:Z19">+D10-D18</f>
        <v>156984848</v>
      </c>
      <c r="E19" s="76">
        <f t="shared" si="2"/>
        <v>156984848</v>
      </c>
      <c r="F19" s="76">
        <f t="shared" si="2"/>
        <v>83815753</v>
      </c>
      <c r="G19" s="76">
        <f t="shared" si="2"/>
        <v>-7407813</v>
      </c>
      <c r="H19" s="76">
        <f t="shared" si="2"/>
        <v>-12441093</v>
      </c>
      <c r="I19" s="76">
        <f t="shared" si="2"/>
        <v>63966847</v>
      </c>
      <c r="J19" s="76">
        <f t="shared" si="2"/>
        <v>-11869591</v>
      </c>
      <c r="K19" s="76">
        <f t="shared" si="2"/>
        <v>0</v>
      </c>
      <c r="L19" s="76">
        <f t="shared" si="2"/>
        <v>0</v>
      </c>
      <c r="M19" s="76">
        <f t="shared" si="2"/>
        <v>-11869591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52097256</v>
      </c>
      <c r="W19" s="76">
        <f>IF(E10=E18,0,W10-W18)</f>
        <v>69337338</v>
      </c>
      <c r="X19" s="76">
        <f t="shared" si="2"/>
        <v>-17240082</v>
      </c>
      <c r="Y19" s="77">
        <f>+IF(W19&lt;&gt;0,(X19/W19)*100,0)</f>
        <v>-24.864066745683257</v>
      </c>
      <c r="Z19" s="78">
        <f t="shared" si="2"/>
        <v>156984848</v>
      </c>
    </row>
    <row r="20" spans="1:26" ht="13.5">
      <c r="A20" s="57" t="s">
        <v>44</v>
      </c>
      <c r="B20" s="18">
        <v>54088163</v>
      </c>
      <c r="C20" s="18">
        <v>0</v>
      </c>
      <c r="D20" s="58">
        <v>53003000</v>
      </c>
      <c r="E20" s="59">
        <v>53003000</v>
      </c>
      <c r="F20" s="59">
        <v>1951572</v>
      </c>
      <c r="G20" s="59">
        <v>1841417</v>
      </c>
      <c r="H20" s="59">
        <v>6986202</v>
      </c>
      <c r="I20" s="59">
        <v>10779191</v>
      </c>
      <c r="J20" s="59">
        <v>5657920</v>
      </c>
      <c r="K20" s="59">
        <v>0</v>
      </c>
      <c r="L20" s="59">
        <v>0</v>
      </c>
      <c r="M20" s="59">
        <v>5657920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16437111</v>
      </c>
      <c r="W20" s="59">
        <v>23321320</v>
      </c>
      <c r="X20" s="59">
        <v>-6884209</v>
      </c>
      <c r="Y20" s="60">
        <v>-29.52</v>
      </c>
      <c r="Z20" s="61">
        <v>53003000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299554871</v>
      </c>
      <c r="C22" s="85">
        <f>SUM(C19:C21)</f>
        <v>0</v>
      </c>
      <c r="D22" s="86">
        <f aca="true" t="shared" si="3" ref="D22:Z22">SUM(D19:D21)</f>
        <v>209987848</v>
      </c>
      <c r="E22" s="87">
        <f t="shared" si="3"/>
        <v>209987848</v>
      </c>
      <c r="F22" s="87">
        <f t="shared" si="3"/>
        <v>85767325</v>
      </c>
      <c r="G22" s="87">
        <f t="shared" si="3"/>
        <v>-5566396</v>
      </c>
      <c r="H22" s="87">
        <f t="shared" si="3"/>
        <v>-5454891</v>
      </c>
      <c r="I22" s="87">
        <f t="shared" si="3"/>
        <v>74746038</v>
      </c>
      <c r="J22" s="87">
        <f t="shared" si="3"/>
        <v>-6211671</v>
      </c>
      <c r="K22" s="87">
        <f t="shared" si="3"/>
        <v>0</v>
      </c>
      <c r="L22" s="87">
        <f t="shared" si="3"/>
        <v>0</v>
      </c>
      <c r="M22" s="87">
        <f t="shared" si="3"/>
        <v>-6211671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68534367</v>
      </c>
      <c r="W22" s="87">
        <f t="shared" si="3"/>
        <v>92658658</v>
      </c>
      <c r="X22" s="87">
        <f t="shared" si="3"/>
        <v>-24124291</v>
      </c>
      <c r="Y22" s="88">
        <f>+IF(W22&lt;&gt;0,(X22/W22)*100,0)</f>
        <v>-26.035657671623085</v>
      </c>
      <c r="Z22" s="89">
        <f t="shared" si="3"/>
        <v>209987848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299554871</v>
      </c>
      <c r="C24" s="74">
        <f>SUM(C22:C23)</f>
        <v>0</v>
      </c>
      <c r="D24" s="75">
        <f aca="true" t="shared" si="4" ref="D24:Z24">SUM(D22:D23)</f>
        <v>209987848</v>
      </c>
      <c r="E24" s="76">
        <f t="shared" si="4"/>
        <v>209987848</v>
      </c>
      <c r="F24" s="76">
        <f t="shared" si="4"/>
        <v>85767325</v>
      </c>
      <c r="G24" s="76">
        <f t="shared" si="4"/>
        <v>-5566396</v>
      </c>
      <c r="H24" s="76">
        <f t="shared" si="4"/>
        <v>-5454891</v>
      </c>
      <c r="I24" s="76">
        <f t="shared" si="4"/>
        <v>74746038</v>
      </c>
      <c r="J24" s="76">
        <f t="shared" si="4"/>
        <v>-6211671</v>
      </c>
      <c r="K24" s="76">
        <f t="shared" si="4"/>
        <v>0</v>
      </c>
      <c r="L24" s="76">
        <f t="shared" si="4"/>
        <v>0</v>
      </c>
      <c r="M24" s="76">
        <f t="shared" si="4"/>
        <v>-6211671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68534367</v>
      </c>
      <c r="W24" s="76">
        <f t="shared" si="4"/>
        <v>92658658</v>
      </c>
      <c r="X24" s="76">
        <f t="shared" si="4"/>
        <v>-24124291</v>
      </c>
      <c r="Y24" s="77">
        <f>+IF(W24&lt;&gt;0,(X24/W24)*100,0)</f>
        <v>-26.035657671623085</v>
      </c>
      <c r="Z24" s="78">
        <f t="shared" si="4"/>
        <v>209987848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84817778</v>
      </c>
      <c r="C27" s="21">
        <v>0</v>
      </c>
      <c r="D27" s="98">
        <v>209987850</v>
      </c>
      <c r="E27" s="99">
        <v>209987850</v>
      </c>
      <c r="F27" s="99">
        <v>1522245</v>
      </c>
      <c r="G27" s="99">
        <v>4097583</v>
      </c>
      <c r="H27" s="99">
        <v>2252230</v>
      </c>
      <c r="I27" s="99">
        <v>7872058</v>
      </c>
      <c r="J27" s="99">
        <v>10296296</v>
      </c>
      <c r="K27" s="99">
        <v>0</v>
      </c>
      <c r="L27" s="99">
        <v>7056673</v>
      </c>
      <c r="M27" s="99">
        <v>17352969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25225027</v>
      </c>
      <c r="W27" s="99">
        <v>104993925</v>
      </c>
      <c r="X27" s="99">
        <v>-79768898</v>
      </c>
      <c r="Y27" s="100">
        <v>-75.97</v>
      </c>
      <c r="Z27" s="101">
        <v>209987850</v>
      </c>
    </row>
    <row r="28" spans="1:26" ht="13.5">
      <c r="A28" s="102" t="s">
        <v>44</v>
      </c>
      <c r="B28" s="18">
        <v>45864944</v>
      </c>
      <c r="C28" s="18">
        <v>0</v>
      </c>
      <c r="D28" s="58">
        <v>50552850</v>
      </c>
      <c r="E28" s="59">
        <v>50552850</v>
      </c>
      <c r="F28" s="59">
        <v>1504717</v>
      </c>
      <c r="G28" s="59">
        <v>1328031</v>
      </c>
      <c r="H28" s="59">
        <v>1012957</v>
      </c>
      <c r="I28" s="59">
        <v>3845705</v>
      </c>
      <c r="J28" s="59">
        <v>7428511</v>
      </c>
      <c r="K28" s="59">
        <v>0</v>
      </c>
      <c r="L28" s="59">
        <v>2913651</v>
      </c>
      <c r="M28" s="59">
        <v>10342162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14187867</v>
      </c>
      <c r="W28" s="59">
        <v>25276425</v>
      </c>
      <c r="X28" s="59">
        <v>-11088558</v>
      </c>
      <c r="Y28" s="60">
        <v>-43.87</v>
      </c>
      <c r="Z28" s="61">
        <v>50552850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38952836</v>
      </c>
      <c r="C31" s="18">
        <v>0</v>
      </c>
      <c r="D31" s="58">
        <v>159435000</v>
      </c>
      <c r="E31" s="59">
        <v>159435000</v>
      </c>
      <c r="F31" s="59">
        <v>17528</v>
      </c>
      <c r="G31" s="59">
        <v>2769552</v>
      </c>
      <c r="H31" s="59">
        <v>1239273</v>
      </c>
      <c r="I31" s="59">
        <v>4026353</v>
      </c>
      <c r="J31" s="59">
        <v>2867785</v>
      </c>
      <c r="K31" s="59">
        <v>0</v>
      </c>
      <c r="L31" s="59">
        <v>4143022</v>
      </c>
      <c r="M31" s="59">
        <v>7010807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11037160</v>
      </c>
      <c r="W31" s="59">
        <v>79717500</v>
      </c>
      <c r="X31" s="59">
        <v>-68680340</v>
      </c>
      <c r="Y31" s="60">
        <v>-86.15</v>
      </c>
      <c r="Z31" s="61">
        <v>159435000</v>
      </c>
    </row>
    <row r="32" spans="1:26" ht="13.5">
      <c r="A32" s="69" t="s">
        <v>50</v>
      </c>
      <c r="B32" s="21">
        <f>SUM(B28:B31)</f>
        <v>84817780</v>
      </c>
      <c r="C32" s="21">
        <f>SUM(C28:C31)</f>
        <v>0</v>
      </c>
      <c r="D32" s="98">
        <f aca="true" t="shared" si="5" ref="D32:Z32">SUM(D28:D31)</f>
        <v>209987850</v>
      </c>
      <c r="E32" s="99">
        <f t="shared" si="5"/>
        <v>209987850</v>
      </c>
      <c r="F32" s="99">
        <f t="shared" si="5"/>
        <v>1522245</v>
      </c>
      <c r="G32" s="99">
        <f t="shared" si="5"/>
        <v>4097583</v>
      </c>
      <c r="H32" s="99">
        <f t="shared" si="5"/>
        <v>2252230</v>
      </c>
      <c r="I32" s="99">
        <f t="shared" si="5"/>
        <v>7872058</v>
      </c>
      <c r="J32" s="99">
        <f t="shared" si="5"/>
        <v>10296296</v>
      </c>
      <c r="K32" s="99">
        <f t="shared" si="5"/>
        <v>0</v>
      </c>
      <c r="L32" s="99">
        <f t="shared" si="5"/>
        <v>7056673</v>
      </c>
      <c r="M32" s="99">
        <f t="shared" si="5"/>
        <v>17352969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25225027</v>
      </c>
      <c r="W32" s="99">
        <f t="shared" si="5"/>
        <v>104993925</v>
      </c>
      <c r="X32" s="99">
        <f t="shared" si="5"/>
        <v>-79768898</v>
      </c>
      <c r="Y32" s="100">
        <f>+IF(W32&lt;&gt;0,(X32/W32)*100,0)</f>
        <v>-75.9747747310142</v>
      </c>
      <c r="Z32" s="101">
        <f t="shared" si="5"/>
        <v>209987850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376817553</v>
      </c>
      <c r="C35" s="18">
        <v>0</v>
      </c>
      <c r="D35" s="58">
        <v>565955614</v>
      </c>
      <c r="E35" s="59">
        <v>565955614</v>
      </c>
      <c r="F35" s="59">
        <v>163695992</v>
      </c>
      <c r="G35" s="59">
        <v>148772861</v>
      </c>
      <c r="H35" s="59">
        <v>139908620</v>
      </c>
      <c r="I35" s="59">
        <v>139908620</v>
      </c>
      <c r="J35" s="59">
        <v>123005420</v>
      </c>
      <c r="K35" s="59">
        <v>0</v>
      </c>
      <c r="L35" s="59">
        <v>278888142</v>
      </c>
      <c r="M35" s="59">
        <v>278888142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278888142</v>
      </c>
      <c r="W35" s="59">
        <v>282977807</v>
      </c>
      <c r="X35" s="59">
        <v>-4089665</v>
      </c>
      <c r="Y35" s="60">
        <v>-1.45</v>
      </c>
      <c r="Z35" s="61">
        <v>565955614</v>
      </c>
    </row>
    <row r="36" spans="1:26" ht="13.5">
      <c r="A36" s="57" t="s">
        <v>53</v>
      </c>
      <c r="B36" s="18">
        <v>776934995</v>
      </c>
      <c r="C36" s="18">
        <v>0</v>
      </c>
      <c r="D36" s="58">
        <v>810033357</v>
      </c>
      <c r="E36" s="59">
        <v>810033357</v>
      </c>
      <c r="F36" s="59">
        <v>-1324387</v>
      </c>
      <c r="G36" s="59">
        <v>-4064359</v>
      </c>
      <c r="H36" s="59">
        <v>-1126423</v>
      </c>
      <c r="I36" s="59">
        <v>-1126423</v>
      </c>
      <c r="J36" s="59">
        <v>5968058</v>
      </c>
      <c r="K36" s="59">
        <v>0</v>
      </c>
      <c r="L36" s="59">
        <v>8124258</v>
      </c>
      <c r="M36" s="59">
        <v>8124258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8124258</v>
      </c>
      <c r="W36" s="59">
        <v>405016679</v>
      </c>
      <c r="X36" s="59">
        <v>-396892421</v>
      </c>
      <c r="Y36" s="60">
        <v>-97.99</v>
      </c>
      <c r="Z36" s="61">
        <v>810033357</v>
      </c>
    </row>
    <row r="37" spans="1:26" ht="13.5">
      <c r="A37" s="57" t="s">
        <v>54</v>
      </c>
      <c r="B37" s="18">
        <v>72474057</v>
      </c>
      <c r="C37" s="18">
        <v>0</v>
      </c>
      <c r="D37" s="58">
        <v>58340751</v>
      </c>
      <c r="E37" s="59">
        <v>58340751</v>
      </c>
      <c r="F37" s="59">
        <v>12815428</v>
      </c>
      <c r="G37" s="59">
        <v>13045632</v>
      </c>
      <c r="H37" s="59">
        <v>8585581</v>
      </c>
      <c r="I37" s="59">
        <v>8585581</v>
      </c>
      <c r="J37" s="59">
        <v>5598801</v>
      </c>
      <c r="K37" s="59">
        <v>0</v>
      </c>
      <c r="L37" s="59">
        <v>13105714</v>
      </c>
      <c r="M37" s="59">
        <v>13105714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13105714</v>
      </c>
      <c r="W37" s="59">
        <v>29170376</v>
      </c>
      <c r="X37" s="59">
        <v>-16064662</v>
      </c>
      <c r="Y37" s="60">
        <v>-55.07</v>
      </c>
      <c r="Z37" s="61">
        <v>58340751</v>
      </c>
    </row>
    <row r="38" spans="1:26" ht="13.5">
      <c r="A38" s="57" t="s">
        <v>55</v>
      </c>
      <c r="B38" s="18">
        <v>8415497</v>
      </c>
      <c r="C38" s="18">
        <v>0</v>
      </c>
      <c r="D38" s="58">
        <v>8380458</v>
      </c>
      <c r="E38" s="59">
        <v>8380458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4190229</v>
      </c>
      <c r="X38" s="59">
        <v>-4190229</v>
      </c>
      <c r="Y38" s="60">
        <v>-100</v>
      </c>
      <c r="Z38" s="61">
        <v>8380458</v>
      </c>
    </row>
    <row r="39" spans="1:26" ht="13.5">
      <c r="A39" s="57" t="s">
        <v>56</v>
      </c>
      <c r="B39" s="18">
        <v>1072862994</v>
      </c>
      <c r="C39" s="18">
        <v>0</v>
      </c>
      <c r="D39" s="58">
        <v>1309267762</v>
      </c>
      <c r="E39" s="59">
        <v>1309267762</v>
      </c>
      <c r="F39" s="59">
        <v>149556176</v>
      </c>
      <c r="G39" s="59">
        <v>131662869</v>
      </c>
      <c r="H39" s="59">
        <v>130196615</v>
      </c>
      <c r="I39" s="59">
        <v>130196615</v>
      </c>
      <c r="J39" s="59">
        <v>123374677</v>
      </c>
      <c r="K39" s="59">
        <v>0</v>
      </c>
      <c r="L39" s="59">
        <v>273906686</v>
      </c>
      <c r="M39" s="59">
        <v>273906686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273906686</v>
      </c>
      <c r="W39" s="59">
        <v>654633881</v>
      </c>
      <c r="X39" s="59">
        <v>-380727195</v>
      </c>
      <c r="Y39" s="60">
        <v>-58.16</v>
      </c>
      <c r="Z39" s="61">
        <v>1309267762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-43741771</v>
      </c>
      <c r="C42" s="18">
        <v>0</v>
      </c>
      <c r="D42" s="58">
        <v>231596224</v>
      </c>
      <c r="E42" s="59">
        <v>231596224</v>
      </c>
      <c r="F42" s="59">
        <v>104859042</v>
      </c>
      <c r="G42" s="59">
        <v>-8553178</v>
      </c>
      <c r="H42" s="59">
        <v>-20697719</v>
      </c>
      <c r="I42" s="59">
        <v>75608145</v>
      </c>
      <c r="J42" s="59">
        <v>-14808770</v>
      </c>
      <c r="K42" s="59">
        <v>0</v>
      </c>
      <c r="L42" s="59">
        <v>67549186</v>
      </c>
      <c r="M42" s="59">
        <v>52740416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128348561</v>
      </c>
      <c r="W42" s="59">
        <v>172235920</v>
      </c>
      <c r="X42" s="59">
        <v>-43887359</v>
      </c>
      <c r="Y42" s="60">
        <v>-25.48</v>
      </c>
      <c r="Z42" s="61">
        <v>231596224</v>
      </c>
    </row>
    <row r="43" spans="1:26" ht="13.5">
      <c r="A43" s="57" t="s">
        <v>59</v>
      </c>
      <c r="B43" s="18">
        <v>-84753392</v>
      </c>
      <c r="C43" s="18">
        <v>0</v>
      </c>
      <c r="D43" s="58">
        <v>-210377452</v>
      </c>
      <c r="E43" s="59">
        <v>-210377452</v>
      </c>
      <c r="F43" s="59">
        <v>-1522245</v>
      </c>
      <c r="G43" s="59">
        <v>-4097583</v>
      </c>
      <c r="H43" s="59">
        <v>-2252229</v>
      </c>
      <c r="I43" s="59">
        <v>-7872057</v>
      </c>
      <c r="J43" s="59">
        <v>-10296297</v>
      </c>
      <c r="K43" s="59">
        <v>0</v>
      </c>
      <c r="L43" s="59">
        <v>-7056673</v>
      </c>
      <c r="M43" s="59">
        <v>-17352970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-25225027</v>
      </c>
      <c r="W43" s="59">
        <v>-92565605</v>
      </c>
      <c r="X43" s="59">
        <v>67340578</v>
      </c>
      <c r="Y43" s="60">
        <v>-72.75</v>
      </c>
      <c r="Z43" s="61">
        <v>-210377452</v>
      </c>
    </row>
    <row r="44" spans="1:26" ht="13.5">
      <c r="A44" s="57" t="s">
        <v>60</v>
      </c>
      <c r="B44" s="18">
        <v>-488714</v>
      </c>
      <c r="C44" s="18">
        <v>0</v>
      </c>
      <c r="D44" s="58">
        <v>64000</v>
      </c>
      <c r="E44" s="59">
        <v>64000</v>
      </c>
      <c r="F44" s="59">
        <v>800</v>
      </c>
      <c r="G44" s="59">
        <v>2400</v>
      </c>
      <c r="H44" s="59">
        <v>3200</v>
      </c>
      <c r="I44" s="59">
        <v>6400</v>
      </c>
      <c r="J44" s="59">
        <v>1600</v>
      </c>
      <c r="K44" s="59">
        <v>0</v>
      </c>
      <c r="L44" s="59">
        <v>800</v>
      </c>
      <c r="M44" s="59">
        <v>2400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8800</v>
      </c>
      <c r="W44" s="59">
        <v>28305</v>
      </c>
      <c r="X44" s="59">
        <v>-19505</v>
      </c>
      <c r="Y44" s="60">
        <v>-68.91</v>
      </c>
      <c r="Z44" s="61">
        <v>64000</v>
      </c>
    </row>
    <row r="45" spans="1:26" ht="13.5">
      <c r="A45" s="69" t="s">
        <v>61</v>
      </c>
      <c r="B45" s="21">
        <v>58429075</v>
      </c>
      <c r="C45" s="21">
        <v>0</v>
      </c>
      <c r="D45" s="98">
        <v>309063270</v>
      </c>
      <c r="E45" s="99">
        <v>309063270</v>
      </c>
      <c r="F45" s="99">
        <v>161455616</v>
      </c>
      <c r="G45" s="99">
        <v>148807255</v>
      </c>
      <c r="H45" s="99">
        <v>125860507</v>
      </c>
      <c r="I45" s="99">
        <v>125860507</v>
      </c>
      <c r="J45" s="99">
        <v>100757040</v>
      </c>
      <c r="K45" s="99">
        <v>100757040</v>
      </c>
      <c r="L45" s="99">
        <v>161250353</v>
      </c>
      <c r="M45" s="99">
        <v>161250353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161250353</v>
      </c>
      <c r="W45" s="99">
        <v>367479118</v>
      </c>
      <c r="X45" s="99">
        <v>-206228765</v>
      </c>
      <c r="Y45" s="100">
        <v>-56.12</v>
      </c>
      <c r="Z45" s="101">
        <v>309063270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3320215</v>
      </c>
      <c r="C49" s="51">
        <v>0</v>
      </c>
      <c r="D49" s="128">
        <v>3120479</v>
      </c>
      <c r="E49" s="53">
        <v>3067036</v>
      </c>
      <c r="F49" s="53">
        <v>0</v>
      </c>
      <c r="G49" s="53">
        <v>0</v>
      </c>
      <c r="H49" s="53">
        <v>0</v>
      </c>
      <c r="I49" s="53">
        <v>2923000</v>
      </c>
      <c r="J49" s="53">
        <v>0</v>
      </c>
      <c r="K49" s="53">
        <v>0</v>
      </c>
      <c r="L49" s="53">
        <v>0</v>
      </c>
      <c r="M49" s="53">
        <v>164389501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176820231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6997922</v>
      </c>
      <c r="C51" s="51">
        <v>0</v>
      </c>
      <c r="D51" s="128">
        <v>498469</v>
      </c>
      <c r="E51" s="53">
        <v>-2991581</v>
      </c>
      <c r="F51" s="53">
        <v>0</v>
      </c>
      <c r="G51" s="53">
        <v>0</v>
      </c>
      <c r="H51" s="53">
        <v>0</v>
      </c>
      <c r="I51" s="53">
        <v>-4459250</v>
      </c>
      <c r="J51" s="53">
        <v>0</v>
      </c>
      <c r="K51" s="53">
        <v>0</v>
      </c>
      <c r="L51" s="53">
        <v>0</v>
      </c>
      <c r="M51" s="53">
        <v>233404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12816228</v>
      </c>
      <c r="W51" s="53">
        <v>0</v>
      </c>
      <c r="X51" s="53">
        <v>0</v>
      </c>
      <c r="Y51" s="53">
        <v>13095192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45.09609440861916</v>
      </c>
      <c r="C58" s="5">
        <f>IF(C67=0,0,+(C76/C67)*100)</f>
        <v>0</v>
      </c>
      <c r="D58" s="6">
        <f aca="true" t="shared" si="6" ref="D58:Z58">IF(D67=0,0,+(D76/D67)*100)</f>
        <v>50.74669816468944</v>
      </c>
      <c r="E58" s="7">
        <f t="shared" si="6"/>
        <v>50.74669816468944</v>
      </c>
      <c r="F58" s="7">
        <f t="shared" si="6"/>
        <v>23.08967606038573</v>
      </c>
      <c r="G58" s="7">
        <f t="shared" si="6"/>
        <v>43.697238034998946</v>
      </c>
      <c r="H58" s="7">
        <f t="shared" si="6"/>
        <v>23.955875616557464</v>
      </c>
      <c r="I58" s="7">
        <f t="shared" si="6"/>
        <v>28.71753670347088</v>
      </c>
      <c r="J58" s="7">
        <f t="shared" si="6"/>
        <v>13.706489085773768</v>
      </c>
      <c r="K58" s="7">
        <f t="shared" si="6"/>
        <v>0</v>
      </c>
      <c r="L58" s="7">
        <f t="shared" si="6"/>
        <v>0</v>
      </c>
      <c r="M58" s="7">
        <f t="shared" si="6"/>
        <v>20.80661920651672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26.0792618743805</v>
      </c>
      <c r="W58" s="7">
        <f t="shared" si="6"/>
        <v>56.683006636132085</v>
      </c>
      <c r="X58" s="7">
        <f t="shared" si="6"/>
        <v>0</v>
      </c>
      <c r="Y58" s="7">
        <f t="shared" si="6"/>
        <v>0</v>
      </c>
      <c r="Z58" s="8">
        <f t="shared" si="6"/>
        <v>50.74669816468944</v>
      </c>
    </row>
    <row r="59" spans="1:26" ht="13.5">
      <c r="A59" s="36" t="s">
        <v>31</v>
      </c>
      <c r="B59" s="9">
        <f aca="true" t="shared" si="7" ref="B59:Z66">IF(B68=0,0,+(B77/B68)*100)</f>
        <v>45.06881161374405</v>
      </c>
      <c r="C59" s="9">
        <f t="shared" si="7"/>
        <v>0</v>
      </c>
      <c r="D59" s="2">
        <f t="shared" si="7"/>
        <v>44.604606525021175</v>
      </c>
      <c r="E59" s="10">
        <f t="shared" si="7"/>
        <v>44.604606525021175</v>
      </c>
      <c r="F59" s="10">
        <f t="shared" si="7"/>
        <v>17.88403148990601</v>
      </c>
      <c r="G59" s="10">
        <f t="shared" si="7"/>
        <v>32.011472295815985</v>
      </c>
      <c r="H59" s="10">
        <f t="shared" si="7"/>
        <v>37.108511249640834</v>
      </c>
      <c r="I59" s="10">
        <f t="shared" si="7"/>
        <v>29.00218447630955</v>
      </c>
      <c r="J59" s="10">
        <f t="shared" si="7"/>
        <v>21.869061975630203</v>
      </c>
      <c r="K59" s="10">
        <f t="shared" si="7"/>
        <v>0</v>
      </c>
      <c r="L59" s="10">
        <f t="shared" si="7"/>
        <v>0</v>
      </c>
      <c r="M59" s="10">
        <f t="shared" si="7"/>
        <v>34.18553115244575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30.29826805904985</v>
      </c>
      <c r="W59" s="10">
        <f t="shared" si="7"/>
        <v>50.241565038819736</v>
      </c>
      <c r="X59" s="10">
        <f t="shared" si="7"/>
        <v>0</v>
      </c>
      <c r="Y59" s="10">
        <f t="shared" si="7"/>
        <v>0</v>
      </c>
      <c r="Z59" s="11">
        <f t="shared" si="7"/>
        <v>44.604606525021175</v>
      </c>
    </row>
    <row r="60" spans="1:26" ht="13.5">
      <c r="A60" s="37" t="s">
        <v>32</v>
      </c>
      <c r="B60" s="12">
        <f t="shared" si="7"/>
        <v>45.06881443953316</v>
      </c>
      <c r="C60" s="12">
        <f t="shared" si="7"/>
        <v>0</v>
      </c>
      <c r="D60" s="3">
        <f t="shared" si="7"/>
        <v>69.97896865117796</v>
      </c>
      <c r="E60" s="13">
        <f t="shared" si="7"/>
        <v>69.97896865117796</v>
      </c>
      <c r="F60" s="13">
        <f t="shared" si="7"/>
        <v>35.37990833592068</v>
      </c>
      <c r="G60" s="13">
        <f t="shared" si="7"/>
        <v>66.0543163812091</v>
      </c>
      <c r="H60" s="13">
        <f t="shared" si="7"/>
        <v>60.2975560102407</v>
      </c>
      <c r="I60" s="13">
        <f t="shared" si="7"/>
        <v>53.91341291268655</v>
      </c>
      <c r="J60" s="13">
        <f t="shared" si="7"/>
        <v>38.91762326086241</v>
      </c>
      <c r="K60" s="13">
        <f t="shared" si="7"/>
        <v>0</v>
      </c>
      <c r="L60" s="13">
        <f t="shared" si="7"/>
        <v>0</v>
      </c>
      <c r="M60" s="13">
        <f t="shared" si="7"/>
        <v>51.65218070585139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53.34810369886134</v>
      </c>
      <c r="W60" s="13">
        <f t="shared" si="7"/>
        <v>78.82264440995176</v>
      </c>
      <c r="X60" s="13">
        <f t="shared" si="7"/>
        <v>0</v>
      </c>
      <c r="Y60" s="13">
        <f t="shared" si="7"/>
        <v>0</v>
      </c>
      <c r="Z60" s="14">
        <f t="shared" si="7"/>
        <v>69.97896865117796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45.06881443953316</v>
      </c>
      <c r="C64" s="12">
        <f t="shared" si="7"/>
        <v>0</v>
      </c>
      <c r="D64" s="3">
        <f t="shared" si="7"/>
        <v>69.97896865117796</v>
      </c>
      <c r="E64" s="13">
        <f t="shared" si="7"/>
        <v>69.97896865117796</v>
      </c>
      <c r="F64" s="13">
        <f t="shared" si="7"/>
        <v>35.37990833592068</v>
      </c>
      <c r="G64" s="13">
        <f t="shared" si="7"/>
        <v>66.0543163812091</v>
      </c>
      <c r="H64" s="13">
        <f t="shared" si="7"/>
        <v>60.2975560102407</v>
      </c>
      <c r="I64" s="13">
        <f t="shared" si="7"/>
        <v>53.91341291268655</v>
      </c>
      <c r="J64" s="13">
        <f t="shared" si="7"/>
        <v>38.91762326086241</v>
      </c>
      <c r="K64" s="13">
        <f t="shared" si="7"/>
        <v>0</v>
      </c>
      <c r="L64" s="13">
        <f t="shared" si="7"/>
        <v>0</v>
      </c>
      <c r="M64" s="13">
        <f t="shared" si="7"/>
        <v>51.65218070585139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53.34810369886134</v>
      </c>
      <c r="W64" s="13">
        <f t="shared" si="7"/>
        <v>78.82264440995176</v>
      </c>
      <c r="X64" s="13">
        <f t="shared" si="7"/>
        <v>0</v>
      </c>
      <c r="Y64" s="13">
        <f t="shared" si="7"/>
        <v>0</v>
      </c>
      <c r="Z64" s="14">
        <f t="shared" si="7"/>
        <v>69.97896865117796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45.26159099216326</v>
      </c>
      <c r="C66" s="15">
        <f t="shared" si="7"/>
        <v>0</v>
      </c>
      <c r="D66" s="4">
        <f t="shared" si="7"/>
        <v>53.337532063857395</v>
      </c>
      <c r="E66" s="16">
        <f t="shared" si="7"/>
        <v>53.337532063857395</v>
      </c>
      <c r="F66" s="16">
        <f t="shared" si="7"/>
        <v>-2365.182696346073</v>
      </c>
      <c r="G66" s="16">
        <f t="shared" si="7"/>
        <v>-2185814.285714286</v>
      </c>
      <c r="H66" s="16">
        <f t="shared" si="7"/>
        <v>6.039515400959957</v>
      </c>
      <c r="I66" s="16">
        <f t="shared" si="7"/>
        <v>14.005840124500073</v>
      </c>
      <c r="J66" s="16">
        <f t="shared" si="7"/>
        <v>2.3112416388926382</v>
      </c>
      <c r="K66" s="16">
        <f t="shared" si="7"/>
        <v>0</v>
      </c>
      <c r="L66" s="16">
        <f t="shared" si="7"/>
        <v>0</v>
      </c>
      <c r="M66" s="16">
        <f t="shared" si="7"/>
        <v>4.029589501230907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8.968533792442251</v>
      </c>
      <c r="W66" s="16">
        <f t="shared" si="7"/>
        <v>56.19374709674167</v>
      </c>
      <c r="X66" s="16">
        <f t="shared" si="7"/>
        <v>0</v>
      </c>
      <c r="Y66" s="16">
        <f t="shared" si="7"/>
        <v>0</v>
      </c>
      <c r="Z66" s="17">
        <f t="shared" si="7"/>
        <v>53.337532063857395</v>
      </c>
    </row>
    <row r="67" spans="1:26" ht="13.5" hidden="1">
      <c r="A67" s="40" t="s">
        <v>116</v>
      </c>
      <c r="B67" s="23">
        <v>36285670</v>
      </c>
      <c r="C67" s="23"/>
      <c r="D67" s="24">
        <v>38179751</v>
      </c>
      <c r="E67" s="25">
        <v>38179751</v>
      </c>
      <c r="F67" s="25">
        <v>2724551</v>
      </c>
      <c r="G67" s="25">
        <v>2727225</v>
      </c>
      <c r="H67" s="25">
        <v>5359395</v>
      </c>
      <c r="I67" s="25">
        <v>10811171</v>
      </c>
      <c r="J67" s="25">
        <v>5409591</v>
      </c>
      <c r="K67" s="25"/>
      <c r="L67" s="25"/>
      <c r="M67" s="25">
        <v>5409591</v>
      </c>
      <c r="N67" s="25"/>
      <c r="O67" s="25"/>
      <c r="P67" s="25"/>
      <c r="Q67" s="25"/>
      <c r="R67" s="25"/>
      <c r="S67" s="25"/>
      <c r="T67" s="25"/>
      <c r="U67" s="25"/>
      <c r="V67" s="25">
        <v>16220762</v>
      </c>
      <c r="W67" s="25">
        <v>16799093</v>
      </c>
      <c r="X67" s="25"/>
      <c r="Y67" s="24"/>
      <c r="Z67" s="26">
        <v>38179751</v>
      </c>
    </row>
    <row r="68" spans="1:26" ht="13.5" hidden="1">
      <c r="A68" s="36" t="s">
        <v>31</v>
      </c>
      <c r="B68" s="18">
        <v>24415210</v>
      </c>
      <c r="C68" s="18"/>
      <c r="D68" s="19">
        <v>25864008</v>
      </c>
      <c r="E68" s="20">
        <v>25864008</v>
      </c>
      <c r="F68" s="20">
        <v>2240591</v>
      </c>
      <c r="G68" s="20">
        <v>2240528</v>
      </c>
      <c r="H68" s="20">
        <v>2241316</v>
      </c>
      <c r="I68" s="20">
        <v>6722435</v>
      </c>
      <c r="J68" s="20">
        <v>2241381</v>
      </c>
      <c r="K68" s="20"/>
      <c r="L68" s="20"/>
      <c r="M68" s="20">
        <v>2241381</v>
      </c>
      <c r="N68" s="20"/>
      <c r="O68" s="20"/>
      <c r="P68" s="20"/>
      <c r="Q68" s="20"/>
      <c r="R68" s="20"/>
      <c r="S68" s="20"/>
      <c r="T68" s="20"/>
      <c r="U68" s="20"/>
      <c r="V68" s="20">
        <v>8963816</v>
      </c>
      <c r="W68" s="20">
        <v>11380165</v>
      </c>
      <c r="X68" s="20"/>
      <c r="Y68" s="19"/>
      <c r="Z68" s="22">
        <v>25864008</v>
      </c>
    </row>
    <row r="69" spans="1:26" ht="13.5" hidden="1">
      <c r="A69" s="37" t="s">
        <v>32</v>
      </c>
      <c r="B69" s="18">
        <v>6735287</v>
      </c>
      <c r="C69" s="18"/>
      <c r="D69" s="19">
        <v>7628612</v>
      </c>
      <c r="E69" s="20">
        <v>7628612</v>
      </c>
      <c r="F69" s="20">
        <v>486341</v>
      </c>
      <c r="G69" s="20">
        <v>486704</v>
      </c>
      <c r="H69" s="20">
        <v>486295</v>
      </c>
      <c r="I69" s="20">
        <v>1459340</v>
      </c>
      <c r="J69" s="20">
        <v>486448</v>
      </c>
      <c r="K69" s="20"/>
      <c r="L69" s="20"/>
      <c r="M69" s="20">
        <v>486448</v>
      </c>
      <c r="N69" s="20"/>
      <c r="O69" s="20"/>
      <c r="P69" s="20"/>
      <c r="Q69" s="20"/>
      <c r="R69" s="20"/>
      <c r="S69" s="20"/>
      <c r="T69" s="20"/>
      <c r="U69" s="20"/>
      <c r="V69" s="20">
        <v>1945788</v>
      </c>
      <c r="W69" s="20">
        <v>3356590</v>
      </c>
      <c r="X69" s="20"/>
      <c r="Y69" s="19"/>
      <c r="Z69" s="22">
        <v>7628612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6735287</v>
      </c>
      <c r="C73" s="18"/>
      <c r="D73" s="19">
        <v>7628612</v>
      </c>
      <c r="E73" s="20">
        <v>7628612</v>
      </c>
      <c r="F73" s="20">
        <v>486341</v>
      </c>
      <c r="G73" s="20">
        <v>486704</v>
      </c>
      <c r="H73" s="20">
        <v>486295</v>
      </c>
      <c r="I73" s="20">
        <v>1459340</v>
      </c>
      <c r="J73" s="20">
        <v>486448</v>
      </c>
      <c r="K73" s="20"/>
      <c r="L73" s="20"/>
      <c r="M73" s="20">
        <v>486448</v>
      </c>
      <c r="N73" s="20"/>
      <c r="O73" s="20"/>
      <c r="P73" s="20"/>
      <c r="Q73" s="20"/>
      <c r="R73" s="20"/>
      <c r="S73" s="20"/>
      <c r="T73" s="20"/>
      <c r="U73" s="20"/>
      <c r="V73" s="20">
        <v>1945788</v>
      </c>
      <c r="W73" s="20">
        <v>3356590</v>
      </c>
      <c r="X73" s="20"/>
      <c r="Y73" s="19"/>
      <c r="Z73" s="22">
        <v>7628612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5135173</v>
      </c>
      <c r="C75" s="27"/>
      <c r="D75" s="28">
        <v>4687131</v>
      </c>
      <c r="E75" s="29">
        <v>4687131</v>
      </c>
      <c r="F75" s="29">
        <v>-2381</v>
      </c>
      <c r="G75" s="29">
        <v>-7</v>
      </c>
      <c r="H75" s="29">
        <v>2631784</v>
      </c>
      <c r="I75" s="29">
        <v>2629396</v>
      </c>
      <c r="J75" s="29">
        <v>2681762</v>
      </c>
      <c r="K75" s="29"/>
      <c r="L75" s="29"/>
      <c r="M75" s="29">
        <v>2681762</v>
      </c>
      <c r="N75" s="29"/>
      <c r="O75" s="29"/>
      <c r="P75" s="29"/>
      <c r="Q75" s="29"/>
      <c r="R75" s="29"/>
      <c r="S75" s="29"/>
      <c r="T75" s="29"/>
      <c r="U75" s="29"/>
      <c r="V75" s="29">
        <v>5311158</v>
      </c>
      <c r="W75" s="29">
        <v>2062338</v>
      </c>
      <c r="X75" s="29"/>
      <c r="Y75" s="28"/>
      <c r="Z75" s="30">
        <v>4687131</v>
      </c>
    </row>
    <row r="76" spans="1:26" ht="13.5" hidden="1">
      <c r="A76" s="41" t="s">
        <v>117</v>
      </c>
      <c r="B76" s="31">
        <v>16363420</v>
      </c>
      <c r="C76" s="31"/>
      <c r="D76" s="32">
        <v>19374963</v>
      </c>
      <c r="E76" s="33">
        <v>19374963</v>
      </c>
      <c r="F76" s="33">
        <v>629090</v>
      </c>
      <c r="G76" s="33">
        <v>1191722</v>
      </c>
      <c r="H76" s="33">
        <v>1283890</v>
      </c>
      <c r="I76" s="33">
        <v>3104702</v>
      </c>
      <c r="J76" s="33">
        <v>741465</v>
      </c>
      <c r="K76" s="33"/>
      <c r="L76" s="33">
        <v>384088</v>
      </c>
      <c r="M76" s="33">
        <v>1125553</v>
      </c>
      <c r="N76" s="33"/>
      <c r="O76" s="33"/>
      <c r="P76" s="33"/>
      <c r="Q76" s="33"/>
      <c r="R76" s="33"/>
      <c r="S76" s="33"/>
      <c r="T76" s="33"/>
      <c r="U76" s="33"/>
      <c r="V76" s="33">
        <v>4230255</v>
      </c>
      <c r="W76" s="33">
        <v>9522231</v>
      </c>
      <c r="X76" s="33"/>
      <c r="Y76" s="32"/>
      <c r="Z76" s="34">
        <v>19374963</v>
      </c>
    </row>
    <row r="77" spans="1:26" ht="13.5" hidden="1">
      <c r="A77" s="36" t="s">
        <v>31</v>
      </c>
      <c r="B77" s="18">
        <v>11003645</v>
      </c>
      <c r="C77" s="18"/>
      <c r="D77" s="19">
        <v>11536539</v>
      </c>
      <c r="E77" s="20">
        <v>11536539</v>
      </c>
      <c r="F77" s="20">
        <v>400708</v>
      </c>
      <c r="G77" s="20">
        <v>717226</v>
      </c>
      <c r="H77" s="20">
        <v>831719</v>
      </c>
      <c r="I77" s="20">
        <v>1949653</v>
      </c>
      <c r="J77" s="20">
        <v>490169</v>
      </c>
      <c r="K77" s="20"/>
      <c r="L77" s="20">
        <v>276059</v>
      </c>
      <c r="M77" s="20">
        <v>766228</v>
      </c>
      <c r="N77" s="20"/>
      <c r="O77" s="20"/>
      <c r="P77" s="20"/>
      <c r="Q77" s="20"/>
      <c r="R77" s="20"/>
      <c r="S77" s="20"/>
      <c r="T77" s="20"/>
      <c r="U77" s="20"/>
      <c r="V77" s="20">
        <v>2715881</v>
      </c>
      <c r="W77" s="20">
        <v>5717573</v>
      </c>
      <c r="X77" s="20"/>
      <c r="Y77" s="19"/>
      <c r="Z77" s="22">
        <v>11536539</v>
      </c>
    </row>
    <row r="78" spans="1:26" ht="13.5" hidden="1">
      <c r="A78" s="37" t="s">
        <v>32</v>
      </c>
      <c r="B78" s="18">
        <v>3035514</v>
      </c>
      <c r="C78" s="18"/>
      <c r="D78" s="19">
        <v>5338424</v>
      </c>
      <c r="E78" s="20">
        <v>5338424</v>
      </c>
      <c r="F78" s="20">
        <v>172067</v>
      </c>
      <c r="G78" s="20">
        <v>321489</v>
      </c>
      <c r="H78" s="20">
        <v>293224</v>
      </c>
      <c r="I78" s="20">
        <v>786780</v>
      </c>
      <c r="J78" s="20">
        <v>189314</v>
      </c>
      <c r="K78" s="20"/>
      <c r="L78" s="20">
        <v>61947</v>
      </c>
      <c r="M78" s="20">
        <v>251261</v>
      </c>
      <c r="N78" s="20"/>
      <c r="O78" s="20"/>
      <c r="P78" s="20"/>
      <c r="Q78" s="20"/>
      <c r="R78" s="20"/>
      <c r="S78" s="20"/>
      <c r="T78" s="20"/>
      <c r="U78" s="20"/>
      <c r="V78" s="20">
        <v>1038041</v>
      </c>
      <c r="W78" s="20">
        <v>2645753</v>
      </c>
      <c r="X78" s="20"/>
      <c r="Y78" s="19"/>
      <c r="Z78" s="22">
        <v>5338424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3035514</v>
      </c>
      <c r="C82" s="18"/>
      <c r="D82" s="19">
        <v>5338424</v>
      </c>
      <c r="E82" s="20">
        <v>5338424</v>
      </c>
      <c r="F82" s="20">
        <v>172067</v>
      </c>
      <c r="G82" s="20">
        <v>321489</v>
      </c>
      <c r="H82" s="20">
        <v>293224</v>
      </c>
      <c r="I82" s="20">
        <v>786780</v>
      </c>
      <c r="J82" s="20">
        <v>189314</v>
      </c>
      <c r="K82" s="20"/>
      <c r="L82" s="20">
        <v>61947</v>
      </c>
      <c r="M82" s="20">
        <v>251261</v>
      </c>
      <c r="N82" s="20"/>
      <c r="O82" s="20"/>
      <c r="P82" s="20"/>
      <c r="Q82" s="20"/>
      <c r="R82" s="20"/>
      <c r="S82" s="20"/>
      <c r="T82" s="20"/>
      <c r="U82" s="20"/>
      <c r="V82" s="20">
        <v>1038041</v>
      </c>
      <c r="W82" s="20">
        <v>2645753</v>
      </c>
      <c r="X82" s="20"/>
      <c r="Y82" s="19"/>
      <c r="Z82" s="22">
        <v>5338424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2324261</v>
      </c>
      <c r="C84" s="27"/>
      <c r="D84" s="28">
        <v>2500000</v>
      </c>
      <c r="E84" s="29">
        <v>2500000</v>
      </c>
      <c r="F84" s="29">
        <v>56315</v>
      </c>
      <c r="G84" s="29">
        <v>153007</v>
      </c>
      <c r="H84" s="29">
        <v>158947</v>
      </c>
      <c r="I84" s="29">
        <v>368269</v>
      </c>
      <c r="J84" s="29">
        <v>61982</v>
      </c>
      <c r="K84" s="29"/>
      <c r="L84" s="29">
        <v>46082</v>
      </c>
      <c r="M84" s="29">
        <v>108064</v>
      </c>
      <c r="N84" s="29"/>
      <c r="O84" s="29"/>
      <c r="P84" s="29"/>
      <c r="Q84" s="29"/>
      <c r="R84" s="29"/>
      <c r="S84" s="29"/>
      <c r="T84" s="29"/>
      <c r="U84" s="29"/>
      <c r="V84" s="29">
        <v>476333</v>
      </c>
      <c r="W84" s="29">
        <v>1158905</v>
      </c>
      <c r="X84" s="29"/>
      <c r="Y84" s="28"/>
      <c r="Z84" s="30">
        <v>2500000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70109503</v>
      </c>
      <c r="C6" s="18">
        <v>0</v>
      </c>
      <c r="D6" s="58">
        <v>64176000</v>
      </c>
      <c r="E6" s="59">
        <v>64176000</v>
      </c>
      <c r="F6" s="59">
        <v>0</v>
      </c>
      <c r="G6" s="59">
        <v>0</v>
      </c>
      <c r="H6" s="59">
        <v>6401147</v>
      </c>
      <c r="I6" s="59">
        <v>6401147</v>
      </c>
      <c r="J6" s="59">
        <v>6467577</v>
      </c>
      <c r="K6" s="59">
        <v>5421499</v>
      </c>
      <c r="L6" s="59">
        <v>5884682</v>
      </c>
      <c r="M6" s="59">
        <v>17773758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24174905</v>
      </c>
      <c r="W6" s="59">
        <v>32088000</v>
      </c>
      <c r="X6" s="59">
        <v>-7913095</v>
      </c>
      <c r="Y6" s="60">
        <v>-24.66</v>
      </c>
      <c r="Z6" s="61">
        <v>64176000</v>
      </c>
    </row>
    <row r="7" spans="1:26" ht="13.5">
      <c r="A7" s="57" t="s">
        <v>33</v>
      </c>
      <c r="B7" s="18">
        <v>32028873</v>
      </c>
      <c r="C7" s="18">
        <v>0</v>
      </c>
      <c r="D7" s="58">
        <v>25740000</v>
      </c>
      <c r="E7" s="59">
        <v>25740000</v>
      </c>
      <c r="F7" s="59">
        <v>1324954</v>
      </c>
      <c r="G7" s="59">
        <v>3536443</v>
      </c>
      <c r="H7" s="59">
        <v>3698855</v>
      </c>
      <c r="I7" s="59">
        <v>8560252</v>
      </c>
      <c r="J7" s="59">
        <v>1201599</v>
      </c>
      <c r="K7" s="59">
        <v>2129601</v>
      </c>
      <c r="L7" s="59">
        <v>3696055</v>
      </c>
      <c r="M7" s="59">
        <v>7027255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15587507</v>
      </c>
      <c r="W7" s="59">
        <v>12870000</v>
      </c>
      <c r="X7" s="59">
        <v>2717507</v>
      </c>
      <c r="Y7" s="60">
        <v>21.12</v>
      </c>
      <c r="Z7" s="61">
        <v>25740000</v>
      </c>
    </row>
    <row r="8" spans="1:26" ht="13.5">
      <c r="A8" s="57" t="s">
        <v>34</v>
      </c>
      <c r="B8" s="18">
        <v>521829674</v>
      </c>
      <c r="C8" s="18">
        <v>0</v>
      </c>
      <c r="D8" s="58">
        <v>554926000</v>
      </c>
      <c r="E8" s="59">
        <v>554926000</v>
      </c>
      <c r="F8" s="59">
        <v>228312333</v>
      </c>
      <c r="G8" s="59">
        <v>336483</v>
      </c>
      <c r="H8" s="59">
        <v>257233</v>
      </c>
      <c r="I8" s="59">
        <v>228906049</v>
      </c>
      <c r="J8" s="59">
        <v>278266</v>
      </c>
      <c r="K8" s="59">
        <v>412723</v>
      </c>
      <c r="L8" s="59">
        <v>182285933</v>
      </c>
      <c r="M8" s="59">
        <v>182976922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411882971</v>
      </c>
      <c r="W8" s="59">
        <v>275642014</v>
      </c>
      <c r="X8" s="59">
        <v>136240957</v>
      </c>
      <c r="Y8" s="60">
        <v>49.43</v>
      </c>
      <c r="Z8" s="61">
        <v>554926000</v>
      </c>
    </row>
    <row r="9" spans="1:26" ht="13.5">
      <c r="A9" s="57" t="s">
        <v>35</v>
      </c>
      <c r="B9" s="18">
        <v>21733720</v>
      </c>
      <c r="C9" s="18">
        <v>0</v>
      </c>
      <c r="D9" s="58">
        <v>1542000</v>
      </c>
      <c r="E9" s="59">
        <v>1542000</v>
      </c>
      <c r="F9" s="59">
        <v>244899</v>
      </c>
      <c r="G9" s="59">
        <v>58506</v>
      </c>
      <c r="H9" s="59">
        <v>37953</v>
      </c>
      <c r="I9" s="59">
        <v>341358</v>
      </c>
      <c r="J9" s="59">
        <v>240799</v>
      </c>
      <c r="K9" s="59">
        <v>46114</v>
      </c>
      <c r="L9" s="59">
        <v>27076</v>
      </c>
      <c r="M9" s="59">
        <v>313989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655347</v>
      </c>
      <c r="W9" s="59">
        <v>771000</v>
      </c>
      <c r="X9" s="59">
        <v>-115653</v>
      </c>
      <c r="Y9" s="60">
        <v>-15</v>
      </c>
      <c r="Z9" s="61">
        <v>1542000</v>
      </c>
    </row>
    <row r="10" spans="1:26" ht="25.5">
      <c r="A10" s="62" t="s">
        <v>102</v>
      </c>
      <c r="B10" s="63">
        <f>SUM(B5:B9)</f>
        <v>645701770</v>
      </c>
      <c r="C10" s="63">
        <f>SUM(C5:C9)</f>
        <v>0</v>
      </c>
      <c r="D10" s="64">
        <f aca="true" t="shared" si="0" ref="D10:Z10">SUM(D5:D9)</f>
        <v>646384000</v>
      </c>
      <c r="E10" s="65">
        <f t="shared" si="0"/>
        <v>646384000</v>
      </c>
      <c r="F10" s="65">
        <f t="shared" si="0"/>
        <v>229882186</v>
      </c>
      <c r="G10" s="65">
        <f t="shared" si="0"/>
        <v>3931432</v>
      </c>
      <c r="H10" s="65">
        <f t="shared" si="0"/>
        <v>10395188</v>
      </c>
      <c r="I10" s="65">
        <f t="shared" si="0"/>
        <v>244208806</v>
      </c>
      <c r="J10" s="65">
        <f t="shared" si="0"/>
        <v>8188241</v>
      </c>
      <c r="K10" s="65">
        <f t="shared" si="0"/>
        <v>8009937</v>
      </c>
      <c r="L10" s="65">
        <f t="shared" si="0"/>
        <v>191893746</v>
      </c>
      <c r="M10" s="65">
        <f t="shared" si="0"/>
        <v>208091924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452300730</v>
      </c>
      <c r="W10" s="65">
        <f t="shared" si="0"/>
        <v>321371014</v>
      </c>
      <c r="X10" s="65">
        <f t="shared" si="0"/>
        <v>130929716</v>
      </c>
      <c r="Y10" s="66">
        <f>+IF(W10&lt;&gt;0,(X10/W10)*100,0)</f>
        <v>40.74098481078322</v>
      </c>
      <c r="Z10" s="67">
        <f t="shared" si="0"/>
        <v>646384000</v>
      </c>
    </row>
    <row r="11" spans="1:26" ht="13.5">
      <c r="A11" s="57" t="s">
        <v>36</v>
      </c>
      <c r="B11" s="18">
        <v>293377545</v>
      </c>
      <c r="C11" s="18">
        <v>0</v>
      </c>
      <c r="D11" s="58">
        <v>321565000</v>
      </c>
      <c r="E11" s="59">
        <v>321565000</v>
      </c>
      <c r="F11" s="59">
        <v>-218354</v>
      </c>
      <c r="G11" s="59">
        <v>6827</v>
      </c>
      <c r="H11" s="59">
        <v>349806</v>
      </c>
      <c r="I11" s="59">
        <v>138279</v>
      </c>
      <c r="J11" s="59">
        <v>99445347</v>
      </c>
      <c r="K11" s="59">
        <v>30201</v>
      </c>
      <c r="L11" s="59">
        <v>-3466190</v>
      </c>
      <c r="M11" s="59">
        <v>96009358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96147637</v>
      </c>
      <c r="W11" s="59">
        <v>160782466</v>
      </c>
      <c r="X11" s="59">
        <v>-64634829</v>
      </c>
      <c r="Y11" s="60">
        <v>-40.2</v>
      </c>
      <c r="Z11" s="61">
        <v>321565000</v>
      </c>
    </row>
    <row r="12" spans="1:26" ht="13.5">
      <c r="A12" s="57" t="s">
        <v>37</v>
      </c>
      <c r="B12" s="18">
        <v>15554134</v>
      </c>
      <c r="C12" s="18">
        <v>0</v>
      </c>
      <c r="D12" s="58">
        <v>13077000</v>
      </c>
      <c r="E12" s="59">
        <v>13077000</v>
      </c>
      <c r="F12" s="59">
        <v>0</v>
      </c>
      <c r="G12" s="59">
        <v>43860</v>
      </c>
      <c r="H12" s="59">
        <v>27361</v>
      </c>
      <c r="I12" s="59">
        <v>71221</v>
      </c>
      <c r="J12" s="59">
        <v>4577218</v>
      </c>
      <c r="K12" s="59">
        <v>45251</v>
      </c>
      <c r="L12" s="59">
        <v>44400</v>
      </c>
      <c r="M12" s="59">
        <v>4666869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4738090</v>
      </c>
      <c r="W12" s="59">
        <v>6538494</v>
      </c>
      <c r="X12" s="59">
        <v>-1800404</v>
      </c>
      <c r="Y12" s="60">
        <v>-27.54</v>
      </c>
      <c r="Z12" s="61">
        <v>13077000</v>
      </c>
    </row>
    <row r="13" spans="1:26" ht="13.5">
      <c r="A13" s="57" t="s">
        <v>103</v>
      </c>
      <c r="B13" s="18">
        <v>64917763</v>
      </c>
      <c r="C13" s="18">
        <v>0</v>
      </c>
      <c r="D13" s="58">
        <v>53034000</v>
      </c>
      <c r="E13" s="59">
        <v>53034000</v>
      </c>
      <c r="F13" s="59">
        <v>0</v>
      </c>
      <c r="G13" s="59">
        <v>0</v>
      </c>
      <c r="H13" s="59">
        <v>0</v>
      </c>
      <c r="I13" s="59">
        <v>0</v>
      </c>
      <c r="J13" s="59">
        <v>20802020</v>
      </c>
      <c r="K13" s="59">
        <v>5116067</v>
      </c>
      <c r="L13" s="59">
        <v>5265501</v>
      </c>
      <c r="M13" s="59">
        <v>31183588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31183588</v>
      </c>
      <c r="W13" s="59">
        <v>26517006</v>
      </c>
      <c r="X13" s="59">
        <v>4666582</v>
      </c>
      <c r="Y13" s="60">
        <v>17.6</v>
      </c>
      <c r="Z13" s="61">
        <v>53034000</v>
      </c>
    </row>
    <row r="14" spans="1:26" ht="13.5">
      <c r="A14" s="57" t="s">
        <v>38</v>
      </c>
      <c r="B14" s="18">
        <v>473782</v>
      </c>
      <c r="C14" s="18">
        <v>0</v>
      </c>
      <c r="D14" s="58">
        <v>470000</v>
      </c>
      <c r="E14" s="59">
        <v>470000</v>
      </c>
      <c r="F14" s="59">
        <v>0</v>
      </c>
      <c r="G14" s="59">
        <v>0</v>
      </c>
      <c r="H14" s="59">
        <v>0</v>
      </c>
      <c r="I14" s="59">
        <v>0</v>
      </c>
      <c r="J14" s="59">
        <v>91406</v>
      </c>
      <c r="K14" s="59">
        <v>0</v>
      </c>
      <c r="L14" s="59">
        <v>80471</v>
      </c>
      <c r="M14" s="59">
        <v>171877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171877</v>
      </c>
      <c r="W14" s="59">
        <v>234998</v>
      </c>
      <c r="X14" s="59">
        <v>-63121</v>
      </c>
      <c r="Y14" s="60">
        <v>-26.86</v>
      </c>
      <c r="Z14" s="61">
        <v>470000</v>
      </c>
    </row>
    <row r="15" spans="1:26" ht="13.5">
      <c r="A15" s="57" t="s">
        <v>39</v>
      </c>
      <c r="B15" s="18">
        <v>70266272</v>
      </c>
      <c r="C15" s="18">
        <v>0</v>
      </c>
      <c r="D15" s="58">
        <v>68987000</v>
      </c>
      <c r="E15" s="59">
        <v>68987000</v>
      </c>
      <c r="F15" s="59">
        <v>527</v>
      </c>
      <c r="G15" s="59">
        <v>172789</v>
      </c>
      <c r="H15" s="59">
        <v>16142343</v>
      </c>
      <c r="I15" s="59">
        <v>16315659</v>
      </c>
      <c r="J15" s="59">
        <v>0</v>
      </c>
      <c r="K15" s="59">
        <v>6176898</v>
      </c>
      <c r="L15" s="59">
        <v>5619113</v>
      </c>
      <c r="M15" s="59">
        <v>11796011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28111670</v>
      </c>
      <c r="W15" s="59">
        <v>34493498</v>
      </c>
      <c r="X15" s="59">
        <v>-6381828</v>
      </c>
      <c r="Y15" s="60">
        <v>-18.5</v>
      </c>
      <c r="Z15" s="61">
        <v>68987000</v>
      </c>
    </row>
    <row r="16" spans="1:26" ht="13.5">
      <c r="A16" s="68" t="s">
        <v>40</v>
      </c>
      <c r="B16" s="18">
        <v>3000000</v>
      </c>
      <c r="C16" s="18">
        <v>0</v>
      </c>
      <c r="D16" s="58">
        <v>3300000</v>
      </c>
      <c r="E16" s="59">
        <v>3300000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1650000</v>
      </c>
      <c r="M16" s="59">
        <v>1650000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1650000</v>
      </c>
      <c r="W16" s="59">
        <v>-1821000</v>
      </c>
      <c r="X16" s="59">
        <v>3471000</v>
      </c>
      <c r="Y16" s="60">
        <v>-190.61</v>
      </c>
      <c r="Z16" s="61">
        <v>3300000</v>
      </c>
    </row>
    <row r="17" spans="1:26" ht="13.5">
      <c r="A17" s="57" t="s">
        <v>41</v>
      </c>
      <c r="B17" s="18">
        <v>281854528</v>
      </c>
      <c r="C17" s="18">
        <v>0</v>
      </c>
      <c r="D17" s="58">
        <v>291623000</v>
      </c>
      <c r="E17" s="59">
        <v>291623000</v>
      </c>
      <c r="F17" s="59">
        <v>6833022</v>
      </c>
      <c r="G17" s="59">
        <v>16276392</v>
      </c>
      <c r="H17" s="59">
        <v>24696263</v>
      </c>
      <c r="I17" s="59">
        <v>47805677</v>
      </c>
      <c r="J17" s="59">
        <v>23857852</v>
      </c>
      <c r="K17" s="59">
        <v>6524552</v>
      </c>
      <c r="L17" s="59">
        <v>24074627</v>
      </c>
      <c r="M17" s="59">
        <v>54457031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102262708</v>
      </c>
      <c r="W17" s="59">
        <v>147461480</v>
      </c>
      <c r="X17" s="59">
        <v>-45198772</v>
      </c>
      <c r="Y17" s="60">
        <v>-30.65</v>
      </c>
      <c r="Z17" s="61">
        <v>291623000</v>
      </c>
    </row>
    <row r="18" spans="1:26" ht="13.5">
      <c r="A18" s="69" t="s">
        <v>42</v>
      </c>
      <c r="B18" s="70">
        <f>SUM(B11:B17)</f>
        <v>729444024</v>
      </c>
      <c r="C18" s="70">
        <f>SUM(C11:C17)</f>
        <v>0</v>
      </c>
      <c r="D18" s="71">
        <f aca="true" t="shared" si="1" ref="D18:Z18">SUM(D11:D17)</f>
        <v>752056000</v>
      </c>
      <c r="E18" s="72">
        <f t="shared" si="1"/>
        <v>752056000</v>
      </c>
      <c r="F18" s="72">
        <f t="shared" si="1"/>
        <v>6615195</v>
      </c>
      <c r="G18" s="72">
        <f t="shared" si="1"/>
        <v>16499868</v>
      </c>
      <c r="H18" s="72">
        <f t="shared" si="1"/>
        <v>41215773</v>
      </c>
      <c r="I18" s="72">
        <f t="shared" si="1"/>
        <v>64330836</v>
      </c>
      <c r="J18" s="72">
        <f t="shared" si="1"/>
        <v>148773843</v>
      </c>
      <c r="K18" s="72">
        <f t="shared" si="1"/>
        <v>17892969</v>
      </c>
      <c r="L18" s="72">
        <f t="shared" si="1"/>
        <v>33267922</v>
      </c>
      <c r="M18" s="72">
        <f t="shared" si="1"/>
        <v>199934734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264265570</v>
      </c>
      <c r="W18" s="72">
        <f t="shared" si="1"/>
        <v>374206942</v>
      </c>
      <c r="X18" s="72">
        <f t="shared" si="1"/>
        <v>-109941372</v>
      </c>
      <c r="Y18" s="66">
        <f>+IF(W18&lt;&gt;0,(X18/W18)*100,0)</f>
        <v>-29.37983229610957</v>
      </c>
      <c r="Z18" s="73">
        <f t="shared" si="1"/>
        <v>752056000</v>
      </c>
    </row>
    <row r="19" spans="1:26" ht="13.5">
      <c r="A19" s="69" t="s">
        <v>43</v>
      </c>
      <c r="B19" s="74">
        <f>+B10-B18</f>
        <v>-83742254</v>
      </c>
      <c r="C19" s="74">
        <f>+C10-C18</f>
        <v>0</v>
      </c>
      <c r="D19" s="75">
        <f aca="true" t="shared" si="2" ref="D19:Z19">+D10-D18</f>
        <v>-105672000</v>
      </c>
      <c r="E19" s="76">
        <f t="shared" si="2"/>
        <v>-105672000</v>
      </c>
      <c r="F19" s="76">
        <f t="shared" si="2"/>
        <v>223266991</v>
      </c>
      <c r="G19" s="76">
        <f t="shared" si="2"/>
        <v>-12568436</v>
      </c>
      <c r="H19" s="76">
        <f t="shared" si="2"/>
        <v>-30820585</v>
      </c>
      <c r="I19" s="76">
        <f t="shared" si="2"/>
        <v>179877970</v>
      </c>
      <c r="J19" s="76">
        <f t="shared" si="2"/>
        <v>-140585602</v>
      </c>
      <c r="K19" s="76">
        <f t="shared" si="2"/>
        <v>-9883032</v>
      </c>
      <c r="L19" s="76">
        <f t="shared" si="2"/>
        <v>158625824</v>
      </c>
      <c r="M19" s="76">
        <f t="shared" si="2"/>
        <v>8157190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188035160</v>
      </c>
      <c r="W19" s="76">
        <f>IF(E10=E18,0,W10-W18)</f>
        <v>-52835928</v>
      </c>
      <c r="X19" s="76">
        <f t="shared" si="2"/>
        <v>240871088</v>
      </c>
      <c r="Y19" s="77">
        <f>+IF(W19&lt;&gt;0,(X19/W19)*100,0)</f>
        <v>-455.8850333810736</v>
      </c>
      <c r="Z19" s="78">
        <f t="shared" si="2"/>
        <v>-105672000</v>
      </c>
    </row>
    <row r="20" spans="1:26" ht="13.5">
      <c r="A20" s="57" t="s">
        <v>44</v>
      </c>
      <c r="B20" s="18">
        <v>333412199</v>
      </c>
      <c r="C20" s="18">
        <v>0</v>
      </c>
      <c r="D20" s="58">
        <v>303862000</v>
      </c>
      <c r="E20" s="59">
        <v>303862000</v>
      </c>
      <c r="F20" s="59">
        <v>0</v>
      </c>
      <c r="G20" s="59">
        <v>55558324</v>
      </c>
      <c r="H20" s="59">
        <v>13615227</v>
      </c>
      <c r="I20" s="59">
        <v>69173551</v>
      </c>
      <c r="J20" s="59">
        <v>16133828</v>
      </c>
      <c r="K20" s="59">
        <v>6987693</v>
      </c>
      <c r="L20" s="59">
        <v>23224787</v>
      </c>
      <c r="M20" s="59">
        <v>46346308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115519859</v>
      </c>
      <c r="W20" s="59">
        <v>151931002</v>
      </c>
      <c r="X20" s="59">
        <v>-36411143</v>
      </c>
      <c r="Y20" s="60">
        <v>-23.97</v>
      </c>
      <c r="Z20" s="61">
        <v>303862000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249669945</v>
      </c>
      <c r="C22" s="85">
        <f>SUM(C19:C21)</f>
        <v>0</v>
      </c>
      <c r="D22" s="86">
        <f aca="true" t="shared" si="3" ref="D22:Z22">SUM(D19:D21)</f>
        <v>198190000</v>
      </c>
      <c r="E22" s="87">
        <f t="shared" si="3"/>
        <v>198190000</v>
      </c>
      <c r="F22" s="87">
        <f t="shared" si="3"/>
        <v>223266991</v>
      </c>
      <c r="G22" s="87">
        <f t="shared" si="3"/>
        <v>42989888</v>
      </c>
      <c r="H22" s="87">
        <f t="shared" si="3"/>
        <v>-17205358</v>
      </c>
      <c r="I22" s="87">
        <f t="shared" si="3"/>
        <v>249051521</v>
      </c>
      <c r="J22" s="87">
        <f t="shared" si="3"/>
        <v>-124451774</v>
      </c>
      <c r="K22" s="87">
        <f t="shared" si="3"/>
        <v>-2895339</v>
      </c>
      <c r="L22" s="87">
        <f t="shared" si="3"/>
        <v>181850611</v>
      </c>
      <c r="M22" s="87">
        <f t="shared" si="3"/>
        <v>54503498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303555019</v>
      </c>
      <c r="W22" s="87">
        <f t="shared" si="3"/>
        <v>99095074</v>
      </c>
      <c r="X22" s="87">
        <f t="shared" si="3"/>
        <v>204459945</v>
      </c>
      <c r="Y22" s="88">
        <f>+IF(W22&lt;&gt;0,(X22/W22)*100,0)</f>
        <v>206.32705213984704</v>
      </c>
      <c r="Z22" s="89">
        <f t="shared" si="3"/>
        <v>198190000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249669945</v>
      </c>
      <c r="C24" s="74">
        <f>SUM(C22:C23)</f>
        <v>0</v>
      </c>
      <c r="D24" s="75">
        <f aca="true" t="shared" si="4" ref="D24:Z24">SUM(D22:D23)</f>
        <v>198190000</v>
      </c>
      <c r="E24" s="76">
        <f t="shared" si="4"/>
        <v>198190000</v>
      </c>
      <c r="F24" s="76">
        <f t="shared" si="4"/>
        <v>223266991</v>
      </c>
      <c r="G24" s="76">
        <f t="shared" si="4"/>
        <v>42989888</v>
      </c>
      <c r="H24" s="76">
        <f t="shared" si="4"/>
        <v>-17205358</v>
      </c>
      <c r="I24" s="76">
        <f t="shared" si="4"/>
        <v>249051521</v>
      </c>
      <c r="J24" s="76">
        <f t="shared" si="4"/>
        <v>-124451774</v>
      </c>
      <c r="K24" s="76">
        <f t="shared" si="4"/>
        <v>-2895339</v>
      </c>
      <c r="L24" s="76">
        <f t="shared" si="4"/>
        <v>181850611</v>
      </c>
      <c r="M24" s="76">
        <f t="shared" si="4"/>
        <v>54503498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303555019</v>
      </c>
      <c r="W24" s="76">
        <f t="shared" si="4"/>
        <v>99095074</v>
      </c>
      <c r="X24" s="76">
        <f t="shared" si="4"/>
        <v>204459945</v>
      </c>
      <c r="Y24" s="77">
        <f>+IF(W24&lt;&gt;0,(X24/W24)*100,0)</f>
        <v>206.32705213984704</v>
      </c>
      <c r="Z24" s="78">
        <f t="shared" si="4"/>
        <v>198190000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350229595</v>
      </c>
      <c r="C27" s="21">
        <v>0</v>
      </c>
      <c r="D27" s="98">
        <v>251224000</v>
      </c>
      <c r="E27" s="99">
        <v>251224000</v>
      </c>
      <c r="F27" s="99">
        <v>21393841</v>
      </c>
      <c r="G27" s="99">
        <v>25799991</v>
      </c>
      <c r="H27" s="99">
        <v>24945874</v>
      </c>
      <c r="I27" s="99">
        <v>72139706</v>
      </c>
      <c r="J27" s="99">
        <v>21936271</v>
      </c>
      <c r="K27" s="99">
        <v>14751358</v>
      </c>
      <c r="L27" s="99">
        <v>51220272</v>
      </c>
      <c r="M27" s="99">
        <v>87907901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160047607</v>
      </c>
      <c r="W27" s="99">
        <v>125612000</v>
      </c>
      <c r="X27" s="99">
        <v>34435607</v>
      </c>
      <c r="Y27" s="100">
        <v>27.41</v>
      </c>
      <c r="Z27" s="101">
        <v>251224000</v>
      </c>
    </row>
    <row r="28" spans="1:26" ht="13.5">
      <c r="A28" s="102" t="s">
        <v>44</v>
      </c>
      <c r="B28" s="18">
        <v>350229595</v>
      </c>
      <c r="C28" s="18">
        <v>0</v>
      </c>
      <c r="D28" s="58">
        <v>251224000</v>
      </c>
      <c r="E28" s="59">
        <v>251224000</v>
      </c>
      <c r="F28" s="59">
        <v>21393841</v>
      </c>
      <c r="G28" s="59">
        <v>25799991</v>
      </c>
      <c r="H28" s="59">
        <v>24945874</v>
      </c>
      <c r="I28" s="59">
        <v>72139706</v>
      </c>
      <c r="J28" s="59">
        <v>21936271</v>
      </c>
      <c r="K28" s="59">
        <v>14751358</v>
      </c>
      <c r="L28" s="59">
        <v>51220272</v>
      </c>
      <c r="M28" s="59">
        <v>87907901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160047607</v>
      </c>
      <c r="W28" s="59">
        <v>125612000</v>
      </c>
      <c r="X28" s="59">
        <v>34435607</v>
      </c>
      <c r="Y28" s="60">
        <v>27.41</v>
      </c>
      <c r="Z28" s="61">
        <v>251224000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350229595</v>
      </c>
      <c r="C32" s="21">
        <f>SUM(C28:C31)</f>
        <v>0</v>
      </c>
      <c r="D32" s="98">
        <f aca="true" t="shared" si="5" ref="D32:Z32">SUM(D28:D31)</f>
        <v>251224000</v>
      </c>
      <c r="E32" s="99">
        <f t="shared" si="5"/>
        <v>251224000</v>
      </c>
      <c r="F32" s="99">
        <f t="shared" si="5"/>
        <v>21393841</v>
      </c>
      <c r="G32" s="99">
        <f t="shared" si="5"/>
        <v>25799991</v>
      </c>
      <c r="H32" s="99">
        <f t="shared" si="5"/>
        <v>24945874</v>
      </c>
      <c r="I32" s="99">
        <f t="shared" si="5"/>
        <v>72139706</v>
      </c>
      <c r="J32" s="99">
        <f t="shared" si="5"/>
        <v>21936271</v>
      </c>
      <c r="K32" s="99">
        <f t="shared" si="5"/>
        <v>14751358</v>
      </c>
      <c r="L32" s="99">
        <f t="shared" si="5"/>
        <v>51220272</v>
      </c>
      <c r="M32" s="99">
        <f t="shared" si="5"/>
        <v>87907901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160047607</v>
      </c>
      <c r="W32" s="99">
        <f t="shared" si="5"/>
        <v>125612000</v>
      </c>
      <c r="X32" s="99">
        <f t="shared" si="5"/>
        <v>34435607</v>
      </c>
      <c r="Y32" s="100">
        <f>+IF(W32&lt;&gt;0,(X32/W32)*100,0)</f>
        <v>27.414265356813043</v>
      </c>
      <c r="Z32" s="101">
        <f t="shared" si="5"/>
        <v>251224000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382943412</v>
      </c>
      <c r="C35" s="18">
        <v>0</v>
      </c>
      <c r="D35" s="58">
        <v>233206673</v>
      </c>
      <c r="E35" s="59">
        <v>233206673</v>
      </c>
      <c r="F35" s="59">
        <v>631014253</v>
      </c>
      <c r="G35" s="59">
        <v>558850653</v>
      </c>
      <c r="H35" s="59">
        <v>478644242</v>
      </c>
      <c r="I35" s="59">
        <v>478644242</v>
      </c>
      <c r="J35" s="59">
        <v>427322462</v>
      </c>
      <c r="K35" s="59">
        <v>386225585</v>
      </c>
      <c r="L35" s="59">
        <v>548956466</v>
      </c>
      <c r="M35" s="59">
        <v>548956466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548956466</v>
      </c>
      <c r="W35" s="59">
        <v>116603337</v>
      </c>
      <c r="X35" s="59">
        <v>432353129</v>
      </c>
      <c r="Y35" s="60">
        <v>370.79</v>
      </c>
      <c r="Z35" s="61">
        <v>233206673</v>
      </c>
    </row>
    <row r="36" spans="1:26" ht="13.5">
      <c r="A36" s="57" t="s">
        <v>53</v>
      </c>
      <c r="B36" s="18">
        <v>2384387094</v>
      </c>
      <c r="C36" s="18">
        <v>0</v>
      </c>
      <c r="D36" s="58">
        <v>2451751355</v>
      </c>
      <c r="E36" s="59">
        <v>2451751355</v>
      </c>
      <c r="F36" s="59">
        <v>2390707599</v>
      </c>
      <c r="G36" s="59">
        <v>2431989839</v>
      </c>
      <c r="H36" s="59">
        <v>2456935713</v>
      </c>
      <c r="I36" s="59">
        <v>2456935713</v>
      </c>
      <c r="J36" s="59">
        <v>2458069963</v>
      </c>
      <c r="K36" s="59">
        <v>2409675254</v>
      </c>
      <c r="L36" s="59">
        <v>2513250695</v>
      </c>
      <c r="M36" s="59">
        <v>2513250695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2513250695</v>
      </c>
      <c r="W36" s="59">
        <v>1225875678</v>
      </c>
      <c r="X36" s="59">
        <v>1287375017</v>
      </c>
      <c r="Y36" s="60">
        <v>105.02</v>
      </c>
      <c r="Z36" s="61">
        <v>2451751355</v>
      </c>
    </row>
    <row r="37" spans="1:26" ht="13.5">
      <c r="A37" s="57" t="s">
        <v>54</v>
      </c>
      <c r="B37" s="18">
        <v>254518801</v>
      </c>
      <c r="C37" s="18">
        <v>0</v>
      </c>
      <c r="D37" s="58">
        <v>131666687</v>
      </c>
      <c r="E37" s="59">
        <v>131666687</v>
      </c>
      <c r="F37" s="59">
        <v>242258439</v>
      </c>
      <c r="G37" s="59">
        <v>213383772</v>
      </c>
      <c r="H37" s="59">
        <v>175328594</v>
      </c>
      <c r="I37" s="59">
        <v>175328594</v>
      </c>
      <c r="J37" s="59">
        <v>249592848</v>
      </c>
      <c r="K37" s="59">
        <v>222341810</v>
      </c>
      <c r="L37" s="59">
        <v>249176853</v>
      </c>
      <c r="M37" s="59">
        <v>249176853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249176853</v>
      </c>
      <c r="W37" s="59">
        <v>65833344</v>
      </c>
      <c r="X37" s="59">
        <v>183343509</v>
      </c>
      <c r="Y37" s="60">
        <v>278.5</v>
      </c>
      <c r="Z37" s="61">
        <v>131666687</v>
      </c>
    </row>
    <row r="38" spans="1:26" ht="13.5">
      <c r="A38" s="57" t="s">
        <v>55</v>
      </c>
      <c r="B38" s="18">
        <v>42125844</v>
      </c>
      <c r="C38" s="18">
        <v>0</v>
      </c>
      <c r="D38" s="58">
        <v>30782719</v>
      </c>
      <c r="E38" s="59">
        <v>30782719</v>
      </c>
      <c r="F38" s="59">
        <v>24756909</v>
      </c>
      <c r="G38" s="59">
        <v>38528508</v>
      </c>
      <c r="H38" s="59">
        <v>38528508</v>
      </c>
      <c r="I38" s="59">
        <v>38528508</v>
      </c>
      <c r="J38" s="59">
        <v>38528508</v>
      </c>
      <c r="K38" s="59">
        <v>38789844</v>
      </c>
      <c r="L38" s="59">
        <v>38789844</v>
      </c>
      <c r="M38" s="59">
        <v>38789844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38789844</v>
      </c>
      <c r="W38" s="59">
        <v>15391360</v>
      </c>
      <c r="X38" s="59">
        <v>23398484</v>
      </c>
      <c r="Y38" s="60">
        <v>152.02</v>
      </c>
      <c r="Z38" s="61">
        <v>30782719</v>
      </c>
    </row>
    <row r="39" spans="1:26" ht="13.5">
      <c r="A39" s="57" t="s">
        <v>56</v>
      </c>
      <c r="B39" s="18">
        <v>2470685861</v>
      </c>
      <c r="C39" s="18">
        <v>0</v>
      </c>
      <c r="D39" s="58">
        <v>2522508622</v>
      </c>
      <c r="E39" s="59">
        <v>2522508622</v>
      </c>
      <c r="F39" s="59">
        <v>2754706503</v>
      </c>
      <c r="G39" s="59">
        <v>2738928211</v>
      </c>
      <c r="H39" s="59">
        <v>2721722854</v>
      </c>
      <c r="I39" s="59">
        <v>2721722854</v>
      </c>
      <c r="J39" s="59">
        <v>2597271071</v>
      </c>
      <c r="K39" s="59">
        <v>2534769185</v>
      </c>
      <c r="L39" s="59">
        <v>2774240465</v>
      </c>
      <c r="M39" s="59">
        <v>2774240465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2774240465</v>
      </c>
      <c r="W39" s="59">
        <v>1261254311</v>
      </c>
      <c r="X39" s="59">
        <v>1512986154</v>
      </c>
      <c r="Y39" s="60">
        <v>119.96</v>
      </c>
      <c r="Z39" s="61">
        <v>2522508622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406200424</v>
      </c>
      <c r="C42" s="18">
        <v>0</v>
      </c>
      <c r="D42" s="58">
        <v>196674372</v>
      </c>
      <c r="E42" s="59">
        <v>196674372</v>
      </c>
      <c r="F42" s="59">
        <v>208037702</v>
      </c>
      <c r="G42" s="59">
        <v>29094549</v>
      </c>
      <c r="H42" s="59">
        <v>-65422423</v>
      </c>
      <c r="I42" s="59">
        <v>171709828</v>
      </c>
      <c r="J42" s="59">
        <v>-28032080</v>
      </c>
      <c r="K42" s="59">
        <v>-22026096</v>
      </c>
      <c r="L42" s="59">
        <v>200932290</v>
      </c>
      <c r="M42" s="59">
        <v>150874114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322583942</v>
      </c>
      <c r="W42" s="59">
        <v>176252536</v>
      </c>
      <c r="X42" s="59">
        <v>146331406</v>
      </c>
      <c r="Y42" s="60">
        <v>83.02</v>
      </c>
      <c r="Z42" s="61">
        <v>196674372</v>
      </c>
    </row>
    <row r="43" spans="1:26" ht="13.5">
      <c r="A43" s="57" t="s">
        <v>59</v>
      </c>
      <c r="B43" s="18">
        <v>-382216091</v>
      </c>
      <c r="C43" s="18">
        <v>0</v>
      </c>
      <c r="D43" s="58">
        <v>-251223980</v>
      </c>
      <c r="E43" s="59">
        <v>-251223980</v>
      </c>
      <c r="F43" s="59">
        <v>-21393841</v>
      </c>
      <c r="G43" s="59">
        <v>-25799991</v>
      </c>
      <c r="H43" s="59">
        <v>-24945874</v>
      </c>
      <c r="I43" s="59">
        <v>-72139706</v>
      </c>
      <c r="J43" s="59">
        <v>-21936271</v>
      </c>
      <c r="K43" s="59">
        <v>-14751358</v>
      </c>
      <c r="L43" s="59">
        <v>-51220273</v>
      </c>
      <c r="M43" s="59">
        <v>-87907902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-160047608</v>
      </c>
      <c r="W43" s="59">
        <v>-124086990</v>
      </c>
      <c r="X43" s="59">
        <v>-35960618</v>
      </c>
      <c r="Y43" s="60">
        <v>28.98</v>
      </c>
      <c r="Z43" s="61">
        <v>-251223980</v>
      </c>
    </row>
    <row r="44" spans="1:26" ht="13.5">
      <c r="A44" s="57" t="s">
        <v>60</v>
      </c>
      <c r="B44" s="18">
        <v>3705697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274317378</v>
      </c>
      <c r="C45" s="21">
        <v>0</v>
      </c>
      <c r="D45" s="98">
        <v>125778392</v>
      </c>
      <c r="E45" s="99">
        <v>125778392</v>
      </c>
      <c r="F45" s="99">
        <v>460938639</v>
      </c>
      <c r="G45" s="99">
        <v>464233197</v>
      </c>
      <c r="H45" s="99">
        <v>373864900</v>
      </c>
      <c r="I45" s="99">
        <v>373864900</v>
      </c>
      <c r="J45" s="99">
        <v>323896549</v>
      </c>
      <c r="K45" s="99">
        <v>287119095</v>
      </c>
      <c r="L45" s="99">
        <v>436831112</v>
      </c>
      <c r="M45" s="99">
        <v>436831112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436831112</v>
      </c>
      <c r="W45" s="99">
        <v>232493546</v>
      </c>
      <c r="X45" s="99">
        <v>204337566</v>
      </c>
      <c r="Y45" s="100">
        <v>87.89</v>
      </c>
      <c r="Z45" s="101">
        <v>125778392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106534360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106534360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480594</v>
      </c>
      <c r="C51" s="51">
        <v>0</v>
      </c>
      <c r="D51" s="128">
        <v>188755</v>
      </c>
      <c r="E51" s="53">
        <v>248987</v>
      </c>
      <c r="F51" s="53">
        <v>0</v>
      </c>
      <c r="G51" s="53">
        <v>0</v>
      </c>
      <c r="H51" s="53">
        <v>0</v>
      </c>
      <c r="I51" s="53">
        <v>4877289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228865951</v>
      </c>
      <c r="W51" s="53">
        <v>48628</v>
      </c>
      <c r="X51" s="53">
        <v>0</v>
      </c>
      <c r="Y51" s="53">
        <v>234710204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31.65000334843851</v>
      </c>
      <c r="C58" s="5">
        <f>IF(C67=0,0,+(C76/C67)*100)</f>
        <v>0</v>
      </c>
      <c r="D58" s="6">
        <f aca="true" t="shared" si="6" ref="D58:Z58">IF(D67=0,0,+(D76/D67)*100)</f>
        <v>15</v>
      </c>
      <c r="E58" s="7">
        <f t="shared" si="6"/>
        <v>15</v>
      </c>
      <c r="F58" s="7">
        <f t="shared" si="6"/>
        <v>0</v>
      </c>
      <c r="G58" s="7">
        <f t="shared" si="6"/>
        <v>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12.654498492165892</v>
      </c>
      <c r="C60" s="12">
        <f t="shared" si="7"/>
        <v>0</v>
      </c>
      <c r="D60" s="3">
        <f t="shared" si="7"/>
        <v>15</v>
      </c>
      <c r="E60" s="13">
        <f t="shared" si="7"/>
        <v>15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15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14.110415108451758</v>
      </c>
      <c r="E62" s="13">
        <f t="shared" si="7"/>
        <v>14.110415108451758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14.110415108451758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100.00000513228542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89594000</v>
      </c>
      <c r="C67" s="23"/>
      <c r="D67" s="24">
        <v>64176000</v>
      </c>
      <c r="E67" s="25">
        <v>64176000</v>
      </c>
      <c r="F67" s="25"/>
      <c r="G67" s="25"/>
      <c r="H67" s="25">
        <v>6401147</v>
      </c>
      <c r="I67" s="25">
        <v>6401147</v>
      </c>
      <c r="J67" s="25">
        <v>6467577</v>
      </c>
      <c r="K67" s="25">
        <v>5421499</v>
      </c>
      <c r="L67" s="25">
        <v>5884682</v>
      </c>
      <c r="M67" s="25">
        <v>17773758</v>
      </c>
      <c r="N67" s="25"/>
      <c r="O67" s="25"/>
      <c r="P67" s="25"/>
      <c r="Q67" s="25"/>
      <c r="R67" s="25"/>
      <c r="S67" s="25"/>
      <c r="T67" s="25"/>
      <c r="U67" s="25"/>
      <c r="V67" s="25">
        <v>24174905</v>
      </c>
      <c r="W67" s="25">
        <v>32088000</v>
      </c>
      <c r="X67" s="25"/>
      <c r="Y67" s="24"/>
      <c r="Z67" s="26">
        <v>64176000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70109503</v>
      </c>
      <c r="C69" s="18"/>
      <c r="D69" s="19">
        <v>64176000</v>
      </c>
      <c r="E69" s="20">
        <v>64176000</v>
      </c>
      <c r="F69" s="20"/>
      <c r="G69" s="20"/>
      <c r="H69" s="20">
        <v>6401147</v>
      </c>
      <c r="I69" s="20">
        <v>6401147</v>
      </c>
      <c r="J69" s="20">
        <v>6467577</v>
      </c>
      <c r="K69" s="20">
        <v>5421499</v>
      </c>
      <c r="L69" s="20">
        <v>5884682</v>
      </c>
      <c r="M69" s="20">
        <v>17773758</v>
      </c>
      <c r="N69" s="20"/>
      <c r="O69" s="20"/>
      <c r="P69" s="20"/>
      <c r="Q69" s="20"/>
      <c r="R69" s="20"/>
      <c r="S69" s="20"/>
      <c r="T69" s="20"/>
      <c r="U69" s="20"/>
      <c r="V69" s="20">
        <v>24174905</v>
      </c>
      <c r="W69" s="20">
        <v>32088000</v>
      </c>
      <c r="X69" s="20"/>
      <c r="Y69" s="19"/>
      <c r="Z69" s="22">
        <v>64176000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>
        <v>64176000</v>
      </c>
      <c r="E71" s="20">
        <v>64176000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30185002</v>
      </c>
      <c r="X71" s="20"/>
      <c r="Y71" s="19"/>
      <c r="Z71" s="22">
        <v>64176000</v>
      </c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1902998</v>
      </c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70109503</v>
      </c>
      <c r="C74" s="18"/>
      <c r="D74" s="19"/>
      <c r="E74" s="20"/>
      <c r="F74" s="20"/>
      <c r="G74" s="20"/>
      <c r="H74" s="20">
        <v>6401147</v>
      </c>
      <c r="I74" s="20">
        <v>6401147</v>
      </c>
      <c r="J74" s="20">
        <v>6467577</v>
      </c>
      <c r="K74" s="20">
        <v>5421499</v>
      </c>
      <c r="L74" s="20">
        <v>5884682</v>
      </c>
      <c r="M74" s="20">
        <v>17773758</v>
      </c>
      <c r="N74" s="20"/>
      <c r="O74" s="20"/>
      <c r="P74" s="20"/>
      <c r="Q74" s="20"/>
      <c r="R74" s="20"/>
      <c r="S74" s="20"/>
      <c r="T74" s="20"/>
      <c r="U74" s="20"/>
      <c r="V74" s="20">
        <v>24174905</v>
      </c>
      <c r="W74" s="20"/>
      <c r="X74" s="20"/>
      <c r="Y74" s="19"/>
      <c r="Z74" s="22"/>
    </row>
    <row r="75" spans="1:26" ht="13.5" hidden="1">
      <c r="A75" s="39" t="s">
        <v>115</v>
      </c>
      <c r="B75" s="27">
        <v>19484497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28356504</v>
      </c>
      <c r="C76" s="31"/>
      <c r="D76" s="32">
        <v>9626400</v>
      </c>
      <c r="E76" s="33">
        <v>9626400</v>
      </c>
      <c r="F76" s="33"/>
      <c r="G76" s="33"/>
      <c r="H76" s="33">
        <v>6401147</v>
      </c>
      <c r="I76" s="33">
        <v>6401147</v>
      </c>
      <c r="J76" s="33">
        <v>6467577</v>
      </c>
      <c r="K76" s="33">
        <v>5421499</v>
      </c>
      <c r="L76" s="33">
        <v>5884682</v>
      </c>
      <c r="M76" s="33">
        <v>17773758</v>
      </c>
      <c r="N76" s="33"/>
      <c r="O76" s="33"/>
      <c r="P76" s="33"/>
      <c r="Q76" s="33"/>
      <c r="R76" s="33"/>
      <c r="S76" s="33"/>
      <c r="T76" s="33"/>
      <c r="U76" s="33"/>
      <c r="V76" s="33">
        <v>24174905</v>
      </c>
      <c r="W76" s="33">
        <v>32088000</v>
      </c>
      <c r="X76" s="33"/>
      <c r="Y76" s="32"/>
      <c r="Z76" s="34">
        <v>9626400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8872006</v>
      </c>
      <c r="C78" s="18"/>
      <c r="D78" s="19">
        <v>9626400</v>
      </c>
      <c r="E78" s="20">
        <v>9626400</v>
      </c>
      <c r="F78" s="20"/>
      <c r="G78" s="20"/>
      <c r="H78" s="20">
        <v>6401147</v>
      </c>
      <c r="I78" s="20">
        <v>6401147</v>
      </c>
      <c r="J78" s="20">
        <v>6467577</v>
      </c>
      <c r="K78" s="20">
        <v>5421499</v>
      </c>
      <c r="L78" s="20">
        <v>5884682</v>
      </c>
      <c r="M78" s="20">
        <v>17773758</v>
      </c>
      <c r="N78" s="20"/>
      <c r="O78" s="20"/>
      <c r="P78" s="20"/>
      <c r="Q78" s="20"/>
      <c r="R78" s="20"/>
      <c r="S78" s="20"/>
      <c r="T78" s="20"/>
      <c r="U78" s="20"/>
      <c r="V78" s="20">
        <v>24174905</v>
      </c>
      <c r="W78" s="20">
        <v>32088000</v>
      </c>
      <c r="X78" s="20"/>
      <c r="Y78" s="19"/>
      <c r="Z78" s="22">
        <v>9626400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8872006</v>
      </c>
      <c r="C80" s="18"/>
      <c r="D80" s="19">
        <v>9055500</v>
      </c>
      <c r="E80" s="20">
        <v>9055500</v>
      </c>
      <c r="F80" s="20"/>
      <c r="G80" s="20"/>
      <c r="H80" s="20">
        <v>6401147</v>
      </c>
      <c r="I80" s="20">
        <v>6401147</v>
      </c>
      <c r="J80" s="20">
        <v>6467577</v>
      </c>
      <c r="K80" s="20">
        <v>5421499</v>
      </c>
      <c r="L80" s="20">
        <v>5884682</v>
      </c>
      <c r="M80" s="20">
        <v>17773758</v>
      </c>
      <c r="N80" s="20"/>
      <c r="O80" s="20"/>
      <c r="P80" s="20"/>
      <c r="Q80" s="20"/>
      <c r="R80" s="20"/>
      <c r="S80" s="20"/>
      <c r="T80" s="20"/>
      <c r="U80" s="20"/>
      <c r="V80" s="20">
        <v>24174905</v>
      </c>
      <c r="W80" s="20">
        <v>30185002</v>
      </c>
      <c r="X80" s="20"/>
      <c r="Y80" s="19"/>
      <c r="Z80" s="22">
        <v>9055500</v>
      </c>
    </row>
    <row r="81" spans="1:26" ht="13.5" hidden="1">
      <c r="A81" s="38" t="s">
        <v>112</v>
      </c>
      <c r="B81" s="18"/>
      <c r="C81" s="18"/>
      <c r="D81" s="19">
        <v>570900</v>
      </c>
      <c r="E81" s="20">
        <v>570900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1902998</v>
      </c>
      <c r="X81" s="20"/>
      <c r="Y81" s="19"/>
      <c r="Z81" s="22">
        <v>570900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19484498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47227273</v>
      </c>
      <c r="E5" s="59">
        <v>47227273</v>
      </c>
      <c r="F5" s="59">
        <v>0</v>
      </c>
      <c r="G5" s="59">
        <v>6249508</v>
      </c>
      <c r="H5" s="59">
        <v>9139524</v>
      </c>
      <c r="I5" s="59">
        <v>15389032</v>
      </c>
      <c r="J5" s="59">
        <v>1373837</v>
      </c>
      <c r="K5" s="59">
        <v>0</v>
      </c>
      <c r="L5" s="59">
        <v>7769521</v>
      </c>
      <c r="M5" s="59">
        <v>9143358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24532390</v>
      </c>
      <c r="W5" s="59">
        <v>15161016</v>
      </c>
      <c r="X5" s="59">
        <v>9371374</v>
      </c>
      <c r="Y5" s="60">
        <v>61.81</v>
      </c>
      <c r="Z5" s="61">
        <v>47227273</v>
      </c>
    </row>
    <row r="6" spans="1:26" ht="13.5">
      <c r="A6" s="57" t="s">
        <v>32</v>
      </c>
      <c r="B6" s="18">
        <v>0</v>
      </c>
      <c r="C6" s="18">
        <v>0</v>
      </c>
      <c r="D6" s="58">
        <v>158191432</v>
      </c>
      <c r="E6" s="59">
        <v>158191432</v>
      </c>
      <c r="F6" s="59">
        <v>0</v>
      </c>
      <c r="G6" s="59">
        <v>11235200</v>
      </c>
      <c r="H6" s="59">
        <v>13565849</v>
      </c>
      <c r="I6" s="59">
        <v>24801049</v>
      </c>
      <c r="J6" s="59">
        <v>12080533</v>
      </c>
      <c r="K6" s="59">
        <v>0</v>
      </c>
      <c r="L6" s="59">
        <v>13575418</v>
      </c>
      <c r="M6" s="59">
        <v>25655951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50457000</v>
      </c>
      <c r="W6" s="59">
        <v>67000620</v>
      </c>
      <c r="X6" s="59">
        <v>-16543620</v>
      </c>
      <c r="Y6" s="60">
        <v>-24.69</v>
      </c>
      <c r="Z6" s="61">
        <v>158191432</v>
      </c>
    </row>
    <row r="7" spans="1:26" ht="13.5">
      <c r="A7" s="57" t="s">
        <v>33</v>
      </c>
      <c r="B7" s="18">
        <v>0</v>
      </c>
      <c r="C7" s="18">
        <v>0</v>
      </c>
      <c r="D7" s="58">
        <v>52076</v>
      </c>
      <c r="E7" s="59">
        <v>52076</v>
      </c>
      <c r="F7" s="59">
        <v>0</v>
      </c>
      <c r="G7" s="59">
        <v>0</v>
      </c>
      <c r="H7" s="59">
        <v>0</v>
      </c>
      <c r="I7" s="59">
        <v>0</v>
      </c>
      <c r="J7" s="59">
        <v>1061</v>
      </c>
      <c r="K7" s="59">
        <v>0</v>
      </c>
      <c r="L7" s="59">
        <v>763</v>
      </c>
      <c r="M7" s="59">
        <v>1824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1824</v>
      </c>
      <c r="W7" s="59">
        <v>38274</v>
      </c>
      <c r="X7" s="59">
        <v>-36450</v>
      </c>
      <c r="Y7" s="60">
        <v>-95.23</v>
      </c>
      <c r="Z7" s="61">
        <v>52076</v>
      </c>
    </row>
    <row r="8" spans="1:26" ht="13.5">
      <c r="A8" s="57" t="s">
        <v>34</v>
      </c>
      <c r="B8" s="18">
        <v>0</v>
      </c>
      <c r="C8" s="18">
        <v>0</v>
      </c>
      <c r="D8" s="58">
        <v>99586000</v>
      </c>
      <c r="E8" s="59">
        <v>99586000</v>
      </c>
      <c r="F8" s="59">
        <v>0</v>
      </c>
      <c r="G8" s="59">
        <v>2552000</v>
      </c>
      <c r="H8" s="59">
        <v>0</v>
      </c>
      <c r="I8" s="59">
        <v>2552000</v>
      </c>
      <c r="J8" s="59">
        <v>0</v>
      </c>
      <c r="K8" s="59">
        <v>0</v>
      </c>
      <c r="L8" s="59">
        <v>33489000</v>
      </c>
      <c r="M8" s="59">
        <v>33489000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36041000</v>
      </c>
      <c r="W8" s="59">
        <v>38697210</v>
      </c>
      <c r="X8" s="59">
        <v>-2656210</v>
      </c>
      <c r="Y8" s="60">
        <v>-6.86</v>
      </c>
      <c r="Z8" s="61">
        <v>99586000</v>
      </c>
    </row>
    <row r="9" spans="1:26" ht="13.5">
      <c r="A9" s="57" t="s">
        <v>35</v>
      </c>
      <c r="B9" s="18">
        <v>0</v>
      </c>
      <c r="C9" s="18">
        <v>0</v>
      </c>
      <c r="D9" s="58">
        <v>27308945</v>
      </c>
      <c r="E9" s="59">
        <v>27308945</v>
      </c>
      <c r="F9" s="59">
        <v>0</v>
      </c>
      <c r="G9" s="59">
        <v>2036414</v>
      </c>
      <c r="H9" s="59">
        <v>2060831</v>
      </c>
      <c r="I9" s="59">
        <v>4097245</v>
      </c>
      <c r="J9" s="59">
        <v>2119036</v>
      </c>
      <c r="K9" s="59">
        <v>0</v>
      </c>
      <c r="L9" s="59">
        <v>2220153</v>
      </c>
      <c r="M9" s="59">
        <v>4339189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8436434</v>
      </c>
      <c r="W9" s="59">
        <v>35131880</v>
      </c>
      <c r="X9" s="59">
        <v>-26695446</v>
      </c>
      <c r="Y9" s="60">
        <v>-75.99</v>
      </c>
      <c r="Z9" s="61">
        <v>27308945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332365726</v>
      </c>
      <c r="E10" s="65">
        <f t="shared" si="0"/>
        <v>332365726</v>
      </c>
      <c r="F10" s="65">
        <f t="shared" si="0"/>
        <v>0</v>
      </c>
      <c r="G10" s="65">
        <f t="shared" si="0"/>
        <v>22073122</v>
      </c>
      <c r="H10" s="65">
        <f t="shared" si="0"/>
        <v>24766204</v>
      </c>
      <c r="I10" s="65">
        <f t="shared" si="0"/>
        <v>46839326</v>
      </c>
      <c r="J10" s="65">
        <f t="shared" si="0"/>
        <v>15574467</v>
      </c>
      <c r="K10" s="65">
        <f t="shared" si="0"/>
        <v>0</v>
      </c>
      <c r="L10" s="65">
        <f t="shared" si="0"/>
        <v>57054855</v>
      </c>
      <c r="M10" s="65">
        <f t="shared" si="0"/>
        <v>72629322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119468648</v>
      </c>
      <c r="W10" s="65">
        <f t="shared" si="0"/>
        <v>156029000</v>
      </c>
      <c r="X10" s="65">
        <f t="shared" si="0"/>
        <v>-36560352</v>
      </c>
      <c r="Y10" s="66">
        <f>+IF(W10&lt;&gt;0,(X10/W10)*100,0)</f>
        <v>-23.43176717148735</v>
      </c>
      <c r="Z10" s="67">
        <f t="shared" si="0"/>
        <v>332365726</v>
      </c>
    </row>
    <row r="11" spans="1:26" ht="13.5">
      <c r="A11" s="57" t="s">
        <v>36</v>
      </c>
      <c r="B11" s="18">
        <v>0</v>
      </c>
      <c r="C11" s="18">
        <v>0</v>
      </c>
      <c r="D11" s="58">
        <v>131000000</v>
      </c>
      <c r="E11" s="59">
        <v>131000000</v>
      </c>
      <c r="F11" s="59">
        <v>0</v>
      </c>
      <c r="G11" s="59">
        <v>0</v>
      </c>
      <c r="H11" s="59">
        <v>28754654</v>
      </c>
      <c r="I11" s="59">
        <v>28754654</v>
      </c>
      <c r="J11" s="59">
        <v>19317158</v>
      </c>
      <c r="K11" s="59">
        <v>0</v>
      </c>
      <c r="L11" s="59">
        <v>9757670</v>
      </c>
      <c r="M11" s="59">
        <v>29074828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57829482</v>
      </c>
      <c r="W11" s="59">
        <v>57888840</v>
      </c>
      <c r="X11" s="59">
        <v>-59358</v>
      </c>
      <c r="Y11" s="60">
        <v>-0.1</v>
      </c>
      <c r="Z11" s="61">
        <v>131000000</v>
      </c>
    </row>
    <row r="12" spans="1:26" ht="13.5">
      <c r="A12" s="57" t="s">
        <v>37</v>
      </c>
      <c r="B12" s="18">
        <v>0</v>
      </c>
      <c r="C12" s="18">
        <v>0</v>
      </c>
      <c r="D12" s="58">
        <v>10650602</v>
      </c>
      <c r="E12" s="59">
        <v>10650602</v>
      </c>
      <c r="F12" s="59">
        <v>0</v>
      </c>
      <c r="G12" s="59">
        <v>0</v>
      </c>
      <c r="H12" s="59">
        <v>2714382</v>
      </c>
      <c r="I12" s="59">
        <v>2714382</v>
      </c>
      <c r="J12" s="59">
        <v>1478050</v>
      </c>
      <c r="K12" s="59">
        <v>0</v>
      </c>
      <c r="L12" s="59">
        <v>751021</v>
      </c>
      <c r="M12" s="59">
        <v>2229071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4943453</v>
      </c>
      <c r="W12" s="59">
        <v>4093092</v>
      </c>
      <c r="X12" s="59">
        <v>850361</v>
      </c>
      <c r="Y12" s="60">
        <v>20.78</v>
      </c>
      <c r="Z12" s="61">
        <v>10650602</v>
      </c>
    </row>
    <row r="13" spans="1:26" ht="13.5">
      <c r="A13" s="57" t="s">
        <v>103</v>
      </c>
      <c r="B13" s="18">
        <v>0</v>
      </c>
      <c r="C13" s="18">
        <v>0</v>
      </c>
      <c r="D13" s="58">
        <v>27290363</v>
      </c>
      <c r="E13" s="59">
        <v>27290363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13133562</v>
      </c>
      <c r="X13" s="59">
        <v>-13133562</v>
      </c>
      <c r="Y13" s="60">
        <v>-100</v>
      </c>
      <c r="Z13" s="61">
        <v>27290363</v>
      </c>
    </row>
    <row r="14" spans="1:26" ht="13.5">
      <c r="A14" s="57" t="s">
        <v>38</v>
      </c>
      <c r="B14" s="18">
        <v>0</v>
      </c>
      <c r="C14" s="18">
        <v>0</v>
      </c>
      <c r="D14" s="58">
        <v>9500000</v>
      </c>
      <c r="E14" s="59">
        <v>9500000</v>
      </c>
      <c r="F14" s="59">
        <v>0</v>
      </c>
      <c r="G14" s="59">
        <v>2420</v>
      </c>
      <c r="H14" s="59">
        <v>78015</v>
      </c>
      <c r="I14" s="59">
        <v>80435</v>
      </c>
      <c r="J14" s="59">
        <v>26187</v>
      </c>
      <c r="K14" s="59">
        <v>0</v>
      </c>
      <c r="L14" s="59">
        <v>50779</v>
      </c>
      <c r="M14" s="59">
        <v>76966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157401</v>
      </c>
      <c r="W14" s="59">
        <v>3698922</v>
      </c>
      <c r="X14" s="59">
        <v>-3541521</v>
      </c>
      <c r="Y14" s="60">
        <v>-95.74</v>
      </c>
      <c r="Z14" s="61">
        <v>9500000</v>
      </c>
    </row>
    <row r="15" spans="1:26" ht="13.5">
      <c r="A15" s="57" t="s">
        <v>39</v>
      </c>
      <c r="B15" s="18">
        <v>0</v>
      </c>
      <c r="C15" s="18">
        <v>0</v>
      </c>
      <c r="D15" s="58">
        <v>107354981</v>
      </c>
      <c r="E15" s="59">
        <v>107354981</v>
      </c>
      <c r="F15" s="59">
        <v>0</v>
      </c>
      <c r="G15" s="59">
        <v>6490246</v>
      </c>
      <c r="H15" s="59">
        <v>6361691</v>
      </c>
      <c r="I15" s="59">
        <v>12851937</v>
      </c>
      <c r="J15" s="59">
        <v>4486972</v>
      </c>
      <c r="K15" s="59">
        <v>0</v>
      </c>
      <c r="L15" s="59">
        <v>9525448</v>
      </c>
      <c r="M15" s="59">
        <v>14012420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26864357</v>
      </c>
      <c r="W15" s="59">
        <v>39517458</v>
      </c>
      <c r="X15" s="59">
        <v>-12653101</v>
      </c>
      <c r="Y15" s="60">
        <v>-32.02</v>
      </c>
      <c r="Z15" s="61">
        <v>107354981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78150994</v>
      </c>
      <c r="E17" s="59">
        <v>78150994</v>
      </c>
      <c r="F17" s="59">
        <v>0</v>
      </c>
      <c r="G17" s="59">
        <v>2091813</v>
      </c>
      <c r="H17" s="59">
        <v>2968294</v>
      </c>
      <c r="I17" s="59">
        <v>5060107</v>
      </c>
      <c r="J17" s="59">
        <v>7213285</v>
      </c>
      <c r="K17" s="59">
        <v>0</v>
      </c>
      <c r="L17" s="59">
        <v>8369094</v>
      </c>
      <c r="M17" s="59">
        <v>15582379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20642486</v>
      </c>
      <c r="W17" s="59">
        <v>24450546</v>
      </c>
      <c r="X17" s="59">
        <v>-3808060</v>
      </c>
      <c r="Y17" s="60">
        <v>-15.57</v>
      </c>
      <c r="Z17" s="61">
        <v>78150994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363946940</v>
      </c>
      <c r="E18" s="72">
        <f t="shared" si="1"/>
        <v>363946940</v>
      </c>
      <c r="F18" s="72">
        <f t="shared" si="1"/>
        <v>0</v>
      </c>
      <c r="G18" s="72">
        <f t="shared" si="1"/>
        <v>8584479</v>
      </c>
      <c r="H18" s="72">
        <f t="shared" si="1"/>
        <v>40877036</v>
      </c>
      <c r="I18" s="72">
        <f t="shared" si="1"/>
        <v>49461515</v>
      </c>
      <c r="J18" s="72">
        <f t="shared" si="1"/>
        <v>32521652</v>
      </c>
      <c r="K18" s="72">
        <f t="shared" si="1"/>
        <v>0</v>
      </c>
      <c r="L18" s="72">
        <f t="shared" si="1"/>
        <v>28454012</v>
      </c>
      <c r="M18" s="72">
        <f t="shared" si="1"/>
        <v>60975664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110437179</v>
      </c>
      <c r="W18" s="72">
        <f t="shared" si="1"/>
        <v>142782420</v>
      </c>
      <c r="X18" s="72">
        <f t="shared" si="1"/>
        <v>-32345241</v>
      </c>
      <c r="Y18" s="66">
        <f>+IF(W18&lt;&gt;0,(X18/W18)*100,0)</f>
        <v>-22.653517849046125</v>
      </c>
      <c r="Z18" s="73">
        <f t="shared" si="1"/>
        <v>363946940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-31581214</v>
      </c>
      <c r="E19" s="76">
        <f t="shared" si="2"/>
        <v>-31581214</v>
      </c>
      <c r="F19" s="76">
        <f t="shared" si="2"/>
        <v>0</v>
      </c>
      <c r="G19" s="76">
        <f t="shared" si="2"/>
        <v>13488643</v>
      </c>
      <c r="H19" s="76">
        <f t="shared" si="2"/>
        <v>-16110832</v>
      </c>
      <c r="I19" s="76">
        <f t="shared" si="2"/>
        <v>-2622189</v>
      </c>
      <c r="J19" s="76">
        <f t="shared" si="2"/>
        <v>-16947185</v>
      </c>
      <c r="K19" s="76">
        <f t="shared" si="2"/>
        <v>0</v>
      </c>
      <c r="L19" s="76">
        <f t="shared" si="2"/>
        <v>28600843</v>
      </c>
      <c r="M19" s="76">
        <f t="shared" si="2"/>
        <v>11653658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9031469</v>
      </c>
      <c r="W19" s="76">
        <f>IF(E10=E18,0,W10-W18)</f>
        <v>13246580</v>
      </c>
      <c r="X19" s="76">
        <f t="shared" si="2"/>
        <v>-4215111</v>
      </c>
      <c r="Y19" s="77">
        <f>+IF(W19&lt;&gt;0,(X19/W19)*100,0)</f>
        <v>-31.82037174878346</v>
      </c>
      <c r="Z19" s="78">
        <f t="shared" si="2"/>
        <v>-31581214</v>
      </c>
    </row>
    <row r="20" spans="1:26" ht="13.5">
      <c r="A20" s="57" t="s">
        <v>44</v>
      </c>
      <c r="B20" s="18">
        <v>0</v>
      </c>
      <c r="C20" s="18">
        <v>0</v>
      </c>
      <c r="D20" s="58">
        <v>32612000</v>
      </c>
      <c r="E20" s="59">
        <v>32612000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23500000</v>
      </c>
      <c r="X20" s="59">
        <v>-23500000</v>
      </c>
      <c r="Y20" s="60">
        <v>-100</v>
      </c>
      <c r="Z20" s="61">
        <v>32612000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1030786</v>
      </c>
      <c r="E22" s="87">
        <f t="shared" si="3"/>
        <v>1030786</v>
      </c>
      <c r="F22" s="87">
        <f t="shared" si="3"/>
        <v>0</v>
      </c>
      <c r="G22" s="87">
        <f t="shared" si="3"/>
        <v>13488643</v>
      </c>
      <c r="H22" s="87">
        <f t="shared" si="3"/>
        <v>-16110832</v>
      </c>
      <c r="I22" s="87">
        <f t="shared" si="3"/>
        <v>-2622189</v>
      </c>
      <c r="J22" s="87">
        <f t="shared" si="3"/>
        <v>-16947185</v>
      </c>
      <c r="K22" s="87">
        <f t="shared" si="3"/>
        <v>0</v>
      </c>
      <c r="L22" s="87">
        <f t="shared" si="3"/>
        <v>28600843</v>
      </c>
      <c r="M22" s="87">
        <f t="shared" si="3"/>
        <v>11653658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9031469</v>
      </c>
      <c r="W22" s="87">
        <f t="shared" si="3"/>
        <v>36746580</v>
      </c>
      <c r="X22" s="87">
        <f t="shared" si="3"/>
        <v>-27715111</v>
      </c>
      <c r="Y22" s="88">
        <f>+IF(W22&lt;&gt;0,(X22/W22)*100,0)</f>
        <v>-75.42228691758525</v>
      </c>
      <c r="Z22" s="89">
        <f t="shared" si="3"/>
        <v>1030786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1030786</v>
      </c>
      <c r="E24" s="76">
        <f t="shared" si="4"/>
        <v>1030786</v>
      </c>
      <c r="F24" s="76">
        <f t="shared" si="4"/>
        <v>0</v>
      </c>
      <c r="G24" s="76">
        <f t="shared" si="4"/>
        <v>13488643</v>
      </c>
      <c r="H24" s="76">
        <f t="shared" si="4"/>
        <v>-16110832</v>
      </c>
      <c r="I24" s="76">
        <f t="shared" si="4"/>
        <v>-2622189</v>
      </c>
      <c r="J24" s="76">
        <f t="shared" si="4"/>
        <v>-16947185</v>
      </c>
      <c r="K24" s="76">
        <f t="shared" si="4"/>
        <v>0</v>
      </c>
      <c r="L24" s="76">
        <f t="shared" si="4"/>
        <v>28600843</v>
      </c>
      <c r="M24" s="76">
        <f t="shared" si="4"/>
        <v>11653658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9031469</v>
      </c>
      <c r="W24" s="76">
        <f t="shared" si="4"/>
        <v>36746580</v>
      </c>
      <c r="X24" s="76">
        <f t="shared" si="4"/>
        <v>-27715111</v>
      </c>
      <c r="Y24" s="77">
        <f>+IF(W24&lt;&gt;0,(X24/W24)*100,0)</f>
        <v>-75.42228691758525</v>
      </c>
      <c r="Z24" s="78">
        <f t="shared" si="4"/>
        <v>1030786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33612000</v>
      </c>
      <c r="E27" s="99">
        <v>33612000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16806000</v>
      </c>
      <c r="X27" s="99">
        <v>-16806000</v>
      </c>
      <c r="Y27" s="100">
        <v>-100</v>
      </c>
      <c r="Z27" s="101">
        <v>33612000</v>
      </c>
    </row>
    <row r="28" spans="1:26" ht="13.5">
      <c r="A28" s="102" t="s">
        <v>44</v>
      </c>
      <c r="B28" s="18">
        <v>0</v>
      </c>
      <c r="C28" s="18">
        <v>0</v>
      </c>
      <c r="D28" s="58">
        <v>32612000</v>
      </c>
      <c r="E28" s="59">
        <v>32612000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16306000</v>
      </c>
      <c r="X28" s="59">
        <v>-16306000</v>
      </c>
      <c r="Y28" s="60">
        <v>-100</v>
      </c>
      <c r="Z28" s="61">
        <v>32612000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1000000</v>
      </c>
      <c r="E31" s="59">
        <v>1000000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500000</v>
      </c>
      <c r="X31" s="59">
        <v>-500000</v>
      </c>
      <c r="Y31" s="60">
        <v>-100</v>
      </c>
      <c r="Z31" s="61">
        <v>1000000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33612000</v>
      </c>
      <c r="E32" s="99">
        <f t="shared" si="5"/>
        <v>33612000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16806000</v>
      </c>
      <c r="X32" s="99">
        <f t="shared" si="5"/>
        <v>-16806000</v>
      </c>
      <c r="Y32" s="100">
        <f>+IF(W32&lt;&gt;0,(X32/W32)*100,0)</f>
        <v>-100</v>
      </c>
      <c r="Z32" s="101">
        <f t="shared" si="5"/>
        <v>33612000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-54266903</v>
      </c>
      <c r="E35" s="59">
        <v>-54266903</v>
      </c>
      <c r="F35" s="59">
        <v>0</v>
      </c>
      <c r="G35" s="59">
        <v>272402458</v>
      </c>
      <c r="H35" s="59">
        <v>279528019</v>
      </c>
      <c r="I35" s="59">
        <v>279528019</v>
      </c>
      <c r="J35" s="59">
        <v>269572192</v>
      </c>
      <c r="K35" s="59">
        <v>0</v>
      </c>
      <c r="L35" s="59">
        <v>293690141</v>
      </c>
      <c r="M35" s="59">
        <v>293690141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293690141</v>
      </c>
      <c r="W35" s="59">
        <v>-27133452</v>
      </c>
      <c r="X35" s="59">
        <v>320823593</v>
      </c>
      <c r="Y35" s="60">
        <v>-1182.39</v>
      </c>
      <c r="Z35" s="61">
        <v>-54266903</v>
      </c>
    </row>
    <row r="36" spans="1:26" ht="13.5">
      <c r="A36" s="57" t="s">
        <v>53</v>
      </c>
      <c r="B36" s="18">
        <v>0</v>
      </c>
      <c r="C36" s="18">
        <v>0</v>
      </c>
      <c r="D36" s="58">
        <v>1556427931</v>
      </c>
      <c r="E36" s="59">
        <v>1556427931</v>
      </c>
      <c r="F36" s="59">
        <v>0</v>
      </c>
      <c r="G36" s="59">
        <v>954390173</v>
      </c>
      <c r="H36" s="59">
        <v>954390173</v>
      </c>
      <c r="I36" s="59">
        <v>954390173</v>
      </c>
      <c r="J36" s="59">
        <v>954390173</v>
      </c>
      <c r="K36" s="59">
        <v>0</v>
      </c>
      <c r="L36" s="59">
        <v>954390173</v>
      </c>
      <c r="M36" s="59">
        <v>954390173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954390173</v>
      </c>
      <c r="W36" s="59">
        <v>778213966</v>
      </c>
      <c r="X36" s="59">
        <v>176176207</v>
      </c>
      <c r="Y36" s="60">
        <v>22.64</v>
      </c>
      <c r="Z36" s="61">
        <v>1556427931</v>
      </c>
    </row>
    <row r="37" spans="1:26" ht="13.5">
      <c r="A37" s="57" t="s">
        <v>54</v>
      </c>
      <c r="B37" s="18">
        <v>0</v>
      </c>
      <c r="C37" s="18">
        <v>0</v>
      </c>
      <c r="D37" s="58">
        <v>453794067</v>
      </c>
      <c r="E37" s="59">
        <v>453794067</v>
      </c>
      <c r="F37" s="59">
        <v>0</v>
      </c>
      <c r="G37" s="59">
        <v>423926917</v>
      </c>
      <c r="H37" s="59">
        <v>312879688</v>
      </c>
      <c r="I37" s="59">
        <v>312879688</v>
      </c>
      <c r="J37" s="59">
        <v>442091837</v>
      </c>
      <c r="K37" s="59">
        <v>0</v>
      </c>
      <c r="L37" s="59">
        <v>475606744</v>
      </c>
      <c r="M37" s="59">
        <v>475606744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475606744</v>
      </c>
      <c r="W37" s="59">
        <v>226897034</v>
      </c>
      <c r="X37" s="59">
        <v>248709710</v>
      </c>
      <c r="Y37" s="60">
        <v>109.61</v>
      </c>
      <c r="Z37" s="61">
        <v>453794067</v>
      </c>
    </row>
    <row r="38" spans="1:26" ht="13.5">
      <c r="A38" s="57" t="s">
        <v>55</v>
      </c>
      <c r="B38" s="18">
        <v>0</v>
      </c>
      <c r="C38" s="18">
        <v>0</v>
      </c>
      <c r="D38" s="58">
        <v>92668260</v>
      </c>
      <c r="E38" s="59">
        <v>92668260</v>
      </c>
      <c r="F38" s="59">
        <v>0</v>
      </c>
      <c r="G38" s="59">
        <v>5080760</v>
      </c>
      <c r="H38" s="59">
        <v>5080760</v>
      </c>
      <c r="I38" s="59">
        <v>5080760</v>
      </c>
      <c r="J38" s="59">
        <v>3697531</v>
      </c>
      <c r="K38" s="59">
        <v>0</v>
      </c>
      <c r="L38" s="59">
        <v>3387951</v>
      </c>
      <c r="M38" s="59">
        <v>3387951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3387951</v>
      </c>
      <c r="W38" s="59">
        <v>46334130</v>
      </c>
      <c r="X38" s="59">
        <v>-42946179</v>
      </c>
      <c r="Y38" s="60">
        <v>-92.69</v>
      </c>
      <c r="Z38" s="61">
        <v>92668260</v>
      </c>
    </row>
    <row r="39" spans="1:26" ht="13.5">
      <c r="A39" s="57" t="s">
        <v>56</v>
      </c>
      <c r="B39" s="18">
        <v>0</v>
      </c>
      <c r="C39" s="18">
        <v>0</v>
      </c>
      <c r="D39" s="58">
        <v>955698700</v>
      </c>
      <c r="E39" s="59">
        <v>955698700</v>
      </c>
      <c r="F39" s="59">
        <v>0</v>
      </c>
      <c r="G39" s="59">
        <v>797784954</v>
      </c>
      <c r="H39" s="59">
        <v>915957743</v>
      </c>
      <c r="I39" s="59">
        <v>915957743</v>
      </c>
      <c r="J39" s="59">
        <v>778172997</v>
      </c>
      <c r="K39" s="59">
        <v>0</v>
      </c>
      <c r="L39" s="59">
        <v>769085619</v>
      </c>
      <c r="M39" s="59">
        <v>769085619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769085619</v>
      </c>
      <c r="W39" s="59">
        <v>477849350</v>
      </c>
      <c r="X39" s="59">
        <v>291236269</v>
      </c>
      <c r="Y39" s="60">
        <v>60.95</v>
      </c>
      <c r="Z39" s="61">
        <v>955698700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34967092</v>
      </c>
      <c r="E42" s="59">
        <v>34967092</v>
      </c>
      <c r="F42" s="59">
        <v>57356516</v>
      </c>
      <c r="G42" s="59">
        <v>3114144</v>
      </c>
      <c r="H42" s="59">
        <v>-35869062</v>
      </c>
      <c r="I42" s="59">
        <v>24601598</v>
      </c>
      <c r="J42" s="59">
        <v>-19690062</v>
      </c>
      <c r="K42" s="59">
        <v>7471567</v>
      </c>
      <c r="L42" s="59">
        <v>13057808</v>
      </c>
      <c r="M42" s="59">
        <v>839313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25440911</v>
      </c>
      <c r="W42" s="59">
        <v>60170011</v>
      </c>
      <c r="X42" s="59">
        <v>-34729100</v>
      </c>
      <c r="Y42" s="60">
        <v>-57.72</v>
      </c>
      <c r="Z42" s="61">
        <v>34967092</v>
      </c>
    </row>
    <row r="43" spans="1:26" ht="13.5">
      <c r="A43" s="57" t="s">
        <v>59</v>
      </c>
      <c r="B43" s="18">
        <v>0</v>
      </c>
      <c r="C43" s="18">
        <v>0</v>
      </c>
      <c r="D43" s="58">
        <v>-32612000</v>
      </c>
      <c r="E43" s="59">
        <v>-32612000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-32612000</v>
      </c>
    </row>
    <row r="44" spans="1:26" ht="13.5">
      <c r="A44" s="57" t="s">
        <v>60</v>
      </c>
      <c r="B44" s="18">
        <v>0</v>
      </c>
      <c r="C44" s="18">
        <v>0</v>
      </c>
      <c r="D44" s="58">
        <v>-1284000</v>
      </c>
      <c r="E44" s="59">
        <v>-1284000</v>
      </c>
      <c r="F44" s="59">
        <v>0</v>
      </c>
      <c r="G44" s="59">
        <v>0</v>
      </c>
      <c r="H44" s="59">
        <v>0</v>
      </c>
      <c r="I44" s="59">
        <v>0</v>
      </c>
      <c r="J44" s="59">
        <v>-106163</v>
      </c>
      <c r="K44" s="59">
        <v>0</v>
      </c>
      <c r="L44" s="59">
        <v>0</v>
      </c>
      <c r="M44" s="59">
        <v>-106163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-106163</v>
      </c>
      <c r="W44" s="59">
        <v>-4583334</v>
      </c>
      <c r="X44" s="59">
        <v>4477171</v>
      </c>
      <c r="Y44" s="60">
        <v>-97.68</v>
      </c>
      <c r="Z44" s="61">
        <v>-1284000</v>
      </c>
    </row>
    <row r="45" spans="1:26" ht="13.5">
      <c r="A45" s="69" t="s">
        <v>61</v>
      </c>
      <c r="B45" s="21">
        <v>0</v>
      </c>
      <c r="C45" s="21">
        <v>0</v>
      </c>
      <c r="D45" s="98">
        <v>-116496421</v>
      </c>
      <c r="E45" s="99">
        <v>-116496421</v>
      </c>
      <c r="F45" s="99">
        <v>57356516</v>
      </c>
      <c r="G45" s="99">
        <v>60470660</v>
      </c>
      <c r="H45" s="99">
        <v>24601598</v>
      </c>
      <c r="I45" s="99">
        <v>24601598</v>
      </c>
      <c r="J45" s="99">
        <v>4805373</v>
      </c>
      <c r="K45" s="99">
        <v>12276940</v>
      </c>
      <c r="L45" s="99">
        <v>25334748</v>
      </c>
      <c r="M45" s="99">
        <v>25334748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25334748</v>
      </c>
      <c r="W45" s="99">
        <v>-61980836</v>
      </c>
      <c r="X45" s="99">
        <v>87315584</v>
      </c>
      <c r="Y45" s="100">
        <v>-140.88</v>
      </c>
      <c r="Z45" s="101">
        <v>-116496421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18795113</v>
      </c>
      <c r="C49" s="51">
        <v>0</v>
      </c>
      <c r="D49" s="128">
        <v>16267307</v>
      </c>
      <c r="E49" s="53">
        <v>14100856</v>
      </c>
      <c r="F49" s="53">
        <v>0</v>
      </c>
      <c r="G49" s="53">
        <v>0</v>
      </c>
      <c r="H49" s="53">
        <v>0</v>
      </c>
      <c r="I49" s="53">
        <v>11943569</v>
      </c>
      <c r="J49" s="53">
        <v>0</v>
      </c>
      <c r="K49" s="53">
        <v>0</v>
      </c>
      <c r="L49" s="53">
        <v>0</v>
      </c>
      <c r="M49" s="53">
        <v>10045526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264168692</v>
      </c>
      <c r="W49" s="53">
        <v>0</v>
      </c>
      <c r="X49" s="53">
        <v>0</v>
      </c>
      <c r="Y49" s="53">
        <v>335321063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39379001</v>
      </c>
      <c r="C51" s="51">
        <v>0</v>
      </c>
      <c r="D51" s="128">
        <v>22047466</v>
      </c>
      <c r="E51" s="53">
        <v>7765202</v>
      </c>
      <c r="F51" s="53">
        <v>0</v>
      </c>
      <c r="G51" s="53">
        <v>0</v>
      </c>
      <c r="H51" s="53">
        <v>0</v>
      </c>
      <c r="I51" s="53">
        <v>172150711</v>
      </c>
      <c r="J51" s="53">
        <v>0</v>
      </c>
      <c r="K51" s="53">
        <v>0</v>
      </c>
      <c r="L51" s="53">
        <v>0</v>
      </c>
      <c r="M51" s="53">
        <v>26070000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20628503</v>
      </c>
      <c r="W51" s="53">
        <v>130295528</v>
      </c>
      <c r="X51" s="53">
        <v>0</v>
      </c>
      <c r="Y51" s="53">
        <v>418336411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89.87935617745055</v>
      </c>
      <c r="E58" s="7">
        <f t="shared" si="6"/>
        <v>89.87935617745055</v>
      </c>
      <c r="F58" s="7">
        <f t="shared" si="6"/>
        <v>0</v>
      </c>
      <c r="G58" s="7">
        <f t="shared" si="6"/>
        <v>38.63783295841176</v>
      </c>
      <c r="H58" s="7">
        <f t="shared" si="6"/>
        <v>17.36768695086164</v>
      </c>
      <c r="I58" s="7">
        <f t="shared" si="6"/>
        <v>69.61104478235126</v>
      </c>
      <c r="J58" s="7">
        <f t="shared" si="6"/>
        <v>64.6581925356085</v>
      </c>
      <c r="K58" s="7">
        <f t="shared" si="6"/>
        <v>0</v>
      </c>
      <c r="L58" s="7">
        <f t="shared" si="6"/>
        <v>29.530759338661138</v>
      </c>
      <c r="M58" s="7">
        <f t="shared" si="6"/>
        <v>122.10503008743916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94.22537831132298</v>
      </c>
      <c r="W58" s="7">
        <f t="shared" si="6"/>
        <v>120.0015360583059</v>
      </c>
      <c r="X58" s="7">
        <f t="shared" si="6"/>
        <v>0</v>
      </c>
      <c r="Y58" s="7">
        <f t="shared" si="6"/>
        <v>0</v>
      </c>
      <c r="Z58" s="8">
        <f t="shared" si="6"/>
        <v>89.87935617745055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38.000335386401616</v>
      </c>
      <c r="H59" s="10">
        <f t="shared" si="7"/>
        <v>12.720903189268936</v>
      </c>
      <c r="I59" s="10">
        <f t="shared" si="7"/>
        <v>56.75813787377919</v>
      </c>
      <c r="J59" s="10">
        <f t="shared" si="7"/>
        <v>227.11515267095007</v>
      </c>
      <c r="K59" s="10">
        <f t="shared" si="7"/>
        <v>0</v>
      </c>
      <c r="L59" s="10">
        <f t="shared" si="7"/>
        <v>29.299605471173834</v>
      </c>
      <c r="M59" s="10">
        <f t="shared" si="7"/>
        <v>122.69679257883155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81.33384068979827</v>
      </c>
      <c r="W59" s="10">
        <f t="shared" si="7"/>
        <v>141.51645905525066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45.024165123896324</v>
      </c>
      <c r="H60" s="13">
        <f t="shared" si="7"/>
        <v>22.18221653506537</v>
      </c>
      <c r="I60" s="13">
        <f t="shared" si="7"/>
        <v>80.35600832851868</v>
      </c>
      <c r="J60" s="13">
        <f t="shared" si="7"/>
        <v>55.5360347097268</v>
      </c>
      <c r="K60" s="13">
        <f t="shared" si="7"/>
        <v>0</v>
      </c>
      <c r="L60" s="13">
        <f t="shared" si="7"/>
        <v>33.38424643719994</v>
      </c>
      <c r="M60" s="13">
        <f t="shared" si="7"/>
        <v>132.5519564642137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106.89616505142993</v>
      </c>
      <c r="W60" s="13">
        <f t="shared" si="7"/>
        <v>135.50895946933028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128.0074395248583</v>
      </c>
      <c r="E61" s="13">
        <f t="shared" si="7"/>
        <v>128.0074395248583</v>
      </c>
      <c r="F61" s="13">
        <f t="shared" si="7"/>
        <v>0</v>
      </c>
      <c r="G61" s="13">
        <f t="shared" si="7"/>
        <v>96.24128157231792</v>
      </c>
      <c r="H61" s="13">
        <f t="shared" si="7"/>
        <v>52.79027644700869</v>
      </c>
      <c r="I61" s="13">
        <f t="shared" si="7"/>
        <v>138.61203394645614</v>
      </c>
      <c r="J61" s="13">
        <f t="shared" si="7"/>
        <v>77.20864061185024</v>
      </c>
      <c r="K61" s="13">
        <f t="shared" si="7"/>
        <v>0</v>
      </c>
      <c r="L61" s="13">
        <f t="shared" si="7"/>
        <v>62.167877555672014</v>
      </c>
      <c r="M61" s="13">
        <f t="shared" si="7"/>
        <v>148.72600718057978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144.9451657770685</v>
      </c>
      <c r="W61" s="13">
        <f t="shared" si="7"/>
        <v>152.30031036628876</v>
      </c>
      <c r="X61" s="13">
        <f t="shared" si="7"/>
        <v>0</v>
      </c>
      <c r="Y61" s="13">
        <f t="shared" si="7"/>
        <v>0</v>
      </c>
      <c r="Z61" s="14">
        <f t="shared" si="7"/>
        <v>128.0074395248583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102.23821147537888</v>
      </c>
      <c r="E62" s="13">
        <f t="shared" si="7"/>
        <v>102.23821147537888</v>
      </c>
      <c r="F62" s="13">
        <f t="shared" si="7"/>
        <v>0</v>
      </c>
      <c r="G62" s="13">
        <f t="shared" si="7"/>
        <v>39.79789414030578</v>
      </c>
      <c r="H62" s="13">
        <f t="shared" si="7"/>
        <v>13.708188963870402</v>
      </c>
      <c r="I62" s="13">
        <f t="shared" si="7"/>
        <v>72.36996920111257</v>
      </c>
      <c r="J62" s="13">
        <f t="shared" si="7"/>
        <v>57.24897605580106</v>
      </c>
      <c r="K62" s="13">
        <f t="shared" si="7"/>
        <v>0</v>
      </c>
      <c r="L62" s="13">
        <f t="shared" si="7"/>
        <v>24.577207543341345</v>
      </c>
      <c r="M62" s="13">
        <f t="shared" si="7"/>
        <v>136.0900315826795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98.88062394076273</v>
      </c>
      <c r="W62" s="13">
        <f t="shared" si="7"/>
        <v>210.91006994583478</v>
      </c>
      <c r="X62" s="13">
        <f t="shared" si="7"/>
        <v>0</v>
      </c>
      <c r="Y62" s="13">
        <f t="shared" si="7"/>
        <v>0</v>
      </c>
      <c r="Z62" s="14">
        <f t="shared" si="7"/>
        <v>102.23821147537888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54.28820955041409</v>
      </c>
      <c r="E63" s="13">
        <f t="shared" si="7"/>
        <v>54.28820955041409</v>
      </c>
      <c r="F63" s="13">
        <f t="shared" si="7"/>
        <v>0</v>
      </c>
      <c r="G63" s="13">
        <f t="shared" si="7"/>
        <v>25.91401065520142</v>
      </c>
      <c r="H63" s="13">
        <f t="shared" si="7"/>
        <v>10.848109042944436</v>
      </c>
      <c r="I63" s="13">
        <f t="shared" si="7"/>
        <v>49.77416508104364</v>
      </c>
      <c r="J63" s="13">
        <f t="shared" si="7"/>
        <v>31.917168641884814</v>
      </c>
      <c r="K63" s="13">
        <f t="shared" si="7"/>
        <v>0</v>
      </c>
      <c r="L63" s="13">
        <f t="shared" si="7"/>
        <v>11.829854377080466</v>
      </c>
      <c r="M63" s="13">
        <f t="shared" si="7"/>
        <v>112.09790957673206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82.1039195416331</v>
      </c>
      <c r="W63" s="13">
        <f t="shared" si="7"/>
        <v>59.3229273888221</v>
      </c>
      <c r="X63" s="13">
        <f t="shared" si="7"/>
        <v>0</v>
      </c>
      <c r="Y63" s="13">
        <f t="shared" si="7"/>
        <v>0</v>
      </c>
      <c r="Z63" s="14">
        <f t="shared" si="7"/>
        <v>54.28820955041409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44.13117581487403</v>
      </c>
      <c r="E64" s="13">
        <f t="shared" si="7"/>
        <v>44.13117581487403</v>
      </c>
      <c r="F64" s="13">
        <f t="shared" si="7"/>
        <v>0</v>
      </c>
      <c r="G64" s="13">
        <f t="shared" si="7"/>
        <v>30.475372526198363</v>
      </c>
      <c r="H64" s="13">
        <f t="shared" si="7"/>
        <v>16.332538169231757</v>
      </c>
      <c r="I64" s="13">
        <f t="shared" si="7"/>
        <v>73.42944205855623</v>
      </c>
      <c r="J64" s="13">
        <f t="shared" si="7"/>
        <v>39.28714264855654</v>
      </c>
      <c r="K64" s="13">
        <f t="shared" si="7"/>
        <v>0</v>
      </c>
      <c r="L64" s="13">
        <f t="shared" si="7"/>
        <v>17.448302933119532</v>
      </c>
      <c r="M64" s="13">
        <f t="shared" si="7"/>
        <v>121.96201686854164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97.99122098461483</v>
      </c>
      <c r="W64" s="13">
        <f t="shared" si="7"/>
        <v>42.57592584858605</v>
      </c>
      <c r="X64" s="13">
        <f t="shared" si="7"/>
        <v>0</v>
      </c>
      <c r="Y64" s="13">
        <f t="shared" si="7"/>
        <v>0</v>
      </c>
      <c r="Z64" s="14">
        <f t="shared" si="7"/>
        <v>44.13117581487403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3.81413981959094</v>
      </c>
      <c r="H66" s="16">
        <f t="shared" si="7"/>
        <v>5.830442766782289</v>
      </c>
      <c r="I66" s="16">
        <f t="shared" si="7"/>
        <v>52.11432629330523</v>
      </c>
      <c r="J66" s="16">
        <f t="shared" si="7"/>
        <v>8.397164363637451</v>
      </c>
      <c r="K66" s="16">
        <f t="shared" si="7"/>
        <v>0</v>
      </c>
      <c r="L66" s="16">
        <f t="shared" si="7"/>
        <v>5.94175774606848</v>
      </c>
      <c r="M66" s="16">
        <f t="shared" si="7"/>
        <v>56.214090439740374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54.221017424643634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/>
      <c r="C67" s="23"/>
      <c r="D67" s="24">
        <v>228549373</v>
      </c>
      <c r="E67" s="25">
        <v>228549373</v>
      </c>
      <c r="F67" s="25"/>
      <c r="G67" s="25">
        <v>19430730</v>
      </c>
      <c r="H67" s="25">
        <v>24685377</v>
      </c>
      <c r="I67" s="25">
        <v>44116107</v>
      </c>
      <c r="J67" s="25">
        <v>15462667</v>
      </c>
      <c r="K67" s="25"/>
      <c r="L67" s="25">
        <v>23486477</v>
      </c>
      <c r="M67" s="25">
        <v>38949144</v>
      </c>
      <c r="N67" s="25"/>
      <c r="O67" s="25"/>
      <c r="P67" s="25"/>
      <c r="Q67" s="25"/>
      <c r="R67" s="25"/>
      <c r="S67" s="25"/>
      <c r="T67" s="25"/>
      <c r="U67" s="25"/>
      <c r="V67" s="25">
        <v>83065251</v>
      </c>
      <c r="W67" s="25">
        <v>93538116</v>
      </c>
      <c r="X67" s="25"/>
      <c r="Y67" s="24"/>
      <c r="Z67" s="26">
        <v>228549373</v>
      </c>
    </row>
    <row r="68" spans="1:26" ht="13.5" hidden="1">
      <c r="A68" s="36" t="s">
        <v>31</v>
      </c>
      <c r="B68" s="18"/>
      <c r="C68" s="18"/>
      <c r="D68" s="19">
        <v>47227273</v>
      </c>
      <c r="E68" s="20">
        <v>47227273</v>
      </c>
      <c r="F68" s="20"/>
      <c r="G68" s="20">
        <v>6249508</v>
      </c>
      <c r="H68" s="20">
        <v>9139524</v>
      </c>
      <c r="I68" s="20">
        <v>15389032</v>
      </c>
      <c r="J68" s="20">
        <v>1373837</v>
      </c>
      <c r="K68" s="20"/>
      <c r="L68" s="20">
        <v>7769521</v>
      </c>
      <c r="M68" s="20">
        <v>9143358</v>
      </c>
      <c r="N68" s="20"/>
      <c r="O68" s="20"/>
      <c r="P68" s="20"/>
      <c r="Q68" s="20"/>
      <c r="R68" s="20"/>
      <c r="S68" s="20"/>
      <c r="T68" s="20"/>
      <c r="U68" s="20"/>
      <c r="V68" s="20">
        <v>24532390</v>
      </c>
      <c r="W68" s="20">
        <v>15161016</v>
      </c>
      <c r="X68" s="20"/>
      <c r="Y68" s="19"/>
      <c r="Z68" s="22">
        <v>47227273</v>
      </c>
    </row>
    <row r="69" spans="1:26" ht="13.5" hidden="1">
      <c r="A69" s="37" t="s">
        <v>32</v>
      </c>
      <c r="B69" s="18"/>
      <c r="C69" s="18"/>
      <c r="D69" s="19">
        <v>158191432</v>
      </c>
      <c r="E69" s="20">
        <v>158191432</v>
      </c>
      <c r="F69" s="20"/>
      <c r="G69" s="20">
        <v>11235200</v>
      </c>
      <c r="H69" s="20">
        <v>13565849</v>
      </c>
      <c r="I69" s="20">
        <v>24801049</v>
      </c>
      <c r="J69" s="20">
        <v>12080533</v>
      </c>
      <c r="K69" s="20"/>
      <c r="L69" s="20">
        <v>13575418</v>
      </c>
      <c r="M69" s="20">
        <v>25655951</v>
      </c>
      <c r="N69" s="20"/>
      <c r="O69" s="20"/>
      <c r="P69" s="20"/>
      <c r="Q69" s="20"/>
      <c r="R69" s="20"/>
      <c r="S69" s="20"/>
      <c r="T69" s="20"/>
      <c r="U69" s="20"/>
      <c r="V69" s="20">
        <v>50457000</v>
      </c>
      <c r="W69" s="20">
        <v>67000620</v>
      </c>
      <c r="X69" s="20"/>
      <c r="Y69" s="19"/>
      <c r="Z69" s="22">
        <v>158191432</v>
      </c>
    </row>
    <row r="70" spans="1:26" ht="13.5" hidden="1">
      <c r="A70" s="38" t="s">
        <v>110</v>
      </c>
      <c r="B70" s="18"/>
      <c r="C70" s="18"/>
      <c r="D70" s="19">
        <v>78614698</v>
      </c>
      <c r="E70" s="20">
        <v>78614698</v>
      </c>
      <c r="F70" s="20"/>
      <c r="G70" s="20">
        <v>2017709</v>
      </c>
      <c r="H70" s="20">
        <v>3103886</v>
      </c>
      <c r="I70" s="20">
        <v>5121595</v>
      </c>
      <c r="J70" s="20">
        <v>3858199</v>
      </c>
      <c r="K70" s="20"/>
      <c r="L70" s="20">
        <v>4720774</v>
      </c>
      <c r="M70" s="20">
        <v>8578973</v>
      </c>
      <c r="N70" s="20"/>
      <c r="O70" s="20"/>
      <c r="P70" s="20"/>
      <c r="Q70" s="20"/>
      <c r="R70" s="20"/>
      <c r="S70" s="20"/>
      <c r="T70" s="20"/>
      <c r="U70" s="20"/>
      <c r="V70" s="20">
        <v>13700568</v>
      </c>
      <c r="W70" s="20">
        <v>39490758</v>
      </c>
      <c r="X70" s="20"/>
      <c r="Y70" s="19"/>
      <c r="Z70" s="22">
        <v>78614698</v>
      </c>
    </row>
    <row r="71" spans="1:26" ht="13.5" hidden="1">
      <c r="A71" s="38" t="s">
        <v>111</v>
      </c>
      <c r="B71" s="18"/>
      <c r="C71" s="18"/>
      <c r="D71" s="19">
        <v>34432850</v>
      </c>
      <c r="E71" s="20">
        <v>34432850</v>
      </c>
      <c r="F71" s="20"/>
      <c r="G71" s="20">
        <v>4870220</v>
      </c>
      <c r="H71" s="20">
        <v>6119138</v>
      </c>
      <c r="I71" s="20">
        <v>10989358</v>
      </c>
      <c r="J71" s="20">
        <v>4044654</v>
      </c>
      <c r="K71" s="20"/>
      <c r="L71" s="20">
        <v>3784954</v>
      </c>
      <c r="M71" s="20">
        <v>7829608</v>
      </c>
      <c r="N71" s="20"/>
      <c r="O71" s="20"/>
      <c r="P71" s="20"/>
      <c r="Q71" s="20"/>
      <c r="R71" s="20"/>
      <c r="S71" s="20"/>
      <c r="T71" s="20"/>
      <c r="U71" s="20"/>
      <c r="V71" s="20">
        <v>18818966</v>
      </c>
      <c r="W71" s="20">
        <v>10308834</v>
      </c>
      <c r="X71" s="20"/>
      <c r="Y71" s="19"/>
      <c r="Z71" s="22">
        <v>34432850</v>
      </c>
    </row>
    <row r="72" spans="1:26" ht="13.5" hidden="1">
      <c r="A72" s="38" t="s">
        <v>112</v>
      </c>
      <c r="B72" s="18"/>
      <c r="C72" s="18"/>
      <c r="D72" s="19">
        <v>25626826</v>
      </c>
      <c r="E72" s="20">
        <v>25626826</v>
      </c>
      <c r="F72" s="20"/>
      <c r="G72" s="20">
        <v>3209700</v>
      </c>
      <c r="H72" s="20">
        <v>3235716</v>
      </c>
      <c r="I72" s="20">
        <v>6445416</v>
      </c>
      <c r="J72" s="20">
        <v>3075019</v>
      </c>
      <c r="K72" s="20"/>
      <c r="L72" s="20">
        <v>3872330</v>
      </c>
      <c r="M72" s="20">
        <v>6947349</v>
      </c>
      <c r="N72" s="20"/>
      <c r="O72" s="20"/>
      <c r="P72" s="20"/>
      <c r="Q72" s="20"/>
      <c r="R72" s="20"/>
      <c r="S72" s="20"/>
      <c r="T72" s="20"/>
      <c r="U72" s="20"/>
      <c r="V72" s="20">
        <v>13392765</v>
      </c>
      <c r="W72" s="20">
        <v>9443064</v>
      </c>
      <c r="X72" s="20"/>
      <c r="Y72" s="19"/>
      <c r="Z72" s="22">
        <v>25626826</v>
      </c>
    </row>
    <row r="73" spans="1:26" ht="13.5" hidden="1">
      <c r="A73" s="38" t="s">
        <v>113</v>
      </c>
      <c r="B73" s="18"/>
      <c r="C73" s="18"/>
      <c r="D73" s="19">
        <v>19131362</v>
      </c>
      <c r="E73" s="20">
        <v>19131362</v>
      </c>
      <c r="F73" s="20"/>
      <c r="G73" s="20">
        <v>1137571</v>
      </c>
      <c r="H73" s="20">
        <v>1107109</v>
      </c>
      <c r="I73" s="20">
        <v>2244680</v>
      </c>
      <c r="J73" s="20">
        <v>1102661</v>
      </c>
      <c r="K73" s="20"/>
      <c r="L73" s="20">
        <v>1197360</v>
      </c>
      <c r="M73" s="20">
        <v>2300021</v>
      </c>
      <c r="N73" s="20"/>
      <c r="O73" s="20"/>
      <c r="P73" s="20"/>
      <c r="Q73" s="20"/>
      <c r="R73" s="20"/>
      <c r="S73" s="20"/>
      <c r="T73" s="20"/>
      <c r="U73" s="20"/>
      <c r="V73" s="20">
        <v>4544701</v>
      </c>
      <c r="W73" s="20">
        <v>7757964</v>
      </c>
      <c r="X73" s="20"/>
      <c r="Y73" s="19"/>
      <c r="Z73" s="22">
        <v>19131362</v>
      </c>
    </row>
    <row r="74" spans="1:26" ht="13.5" hidden="1">
      <c r="A74" s="38" t="s">
        <v>114</v>
      </c>
      <c r="B74" s="18"/>
      <c r="C74" s="18"/>
      <c r="D74" s="19">
        <v>385696</v>
      </c>
      <c r="E74" s="20">
        <v>385696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385696</v>
      </c>
    </row>
    <row r="75" spans="1:26" ht="13.5" hidden="1">
      <c r="A75" s="39" t="s">
        <v>115</v>
      </c>
      <c r="B75" s="27"/>
      <c r="C75" s="27"/>
      <c r="D75" s="28">
        <v>23130668</v>
      </c>
      <c r="E75" s="29">
        <v>23130668</v>
      </c>
      <c r="F75" s="29"/>
      <c r="G75" s="29">
        <v>1946022</v>
      </c>
      <c r="H75" s="29">
        <v>1980004</v>
      </c>
      <c r="I75" s="29">
        <v>3926026</v>
      </c>
      <c r="J75" s="29">
        <v>2008297</v>
      </c>
      <c r="K75" s="29"/>
      <c r="L75" s="29">
        <v>2141538</v>
      </c>
      <c r="M75" s="29">
        <v>4149835</v>
      </c>
      <c r="N75" s="29"/>
      <c r="O75" s="29"/>
      <c r="P75" s="29"/>
      <c r="Q75" s="29"/>
      <c r="R75" s="29"/>
      <c r="S75" s="29"/>
      <c r="T75" s="29"/>
      <c r="U75" s="29"/>
      <c r="V75" s="29">
        <v>8075861</v>
      </c>
      <c r="W75" s="29">
        <v>11376480</v>
      </c>
      <c r="X75" s="29"/>
      <c r="Y75" s="28"/>
      <c r="Z75" s="30">
        <v>23130668</v>
      </c>
    </row>
    <row r="76" spans="1:26" ht="13.5" hidden="1">
      <c r="A76" s="41" t="s">
        <v>117</v>
      </c>
      <c r="B76" s="31"/>
      <c r="C76" s="31"/>
      <c r="D76" s="32">
        <v>205418705</v>
      </c>
      <c r="E76" s="33">
        <v>205418705</v>
      </c>
      <c r="F76" s="33">
        <v>18914791</v>
      </c>
      <c r="G76" s="33">
        <v>7507613</v>
      </c>
      <c r="H76" s="33">
        <v>4287279</v>
      </c>
      <c r="I76" s="33">
        <v>30709683</v>
      </c>
      <c r="J76" s="33">
        <v>9997881</v>
      </c>
      <c r="K76" s="33">
        <v>30625248</v>
      </c>
      <c r="L76" s="33">
        <v>6935735</v>
      </c>
      <c r="M76" s="33">
        <v>47558864</v>
      </c>
      <c r="N76" s="33"/>
      <c r="O76" s="33"/>
      <c r="P76" s="33"/>
      <c r="Q76" s="33"/>
      <c r="R76" s="33"/>
      <c r="S76" s="33"/>
      <c r="T76" s="33"/>
      <c r="U76" s="33"/>
      <c r="V76" s="33">
        <v>78268547</v>
      </c>
      <c r="W76" s="33">
        <v>112247176</v>
      </c>
      <c r="X76" s="33"/>
      <c r="Y76" s="32"/>
      <c r="Z76" s="34">
        <v>205418705</v>
      </c>
    </row>
    <row r="77" spans="1:26" ht="13.5" hidden="1">
      <c r="A77" s="36" t="s">
        <v>31</v>
      </c>
      <c r="B77" s="18"/>
      <c r="C77" s="18"/>
      <c r="D77" s="19">
        <v>47227273</v>
      </c>
      <c r="E77" s="20">
        <v>47227273</v>
      </c>
      <c r="F77" s="20">
        <v>5197064</v>
      </c>
      <c r="G77" s="20">
        <v>2374834</v>
      </c>
      <c r="H77" s="20">
        <v>1162630</v>
      </c>
      <c r="I77" s="20">
        <v>8734528</v>
      </c>
      <c r="J77" s="20">
        <v>3120192</v>
      </c>
      <c r="K77" s="20">
        <v>5821976</v>
      </c>
      <c r="L77" s="20">
        <v>2276439</v>
      </c>
      <c r="M77" s="20">
        <v>11218607</v>
      </c>
      <c r="N77" s="20"/>
      <c r="O77" s="20"/>
      <c r="P77" s="20"/>
      <c r="Q77" s="20"/>
      <c r="R77" s="20"/>
      <c r="S77" s="20"/>
      <c r="T77" s="20"/>
      <c r="U77" s="20"/>
      <c r="V77" s="20">
        <v>19953135</v>
      </c>
      <c r="W77" s="20">
        <v>21455333</v>
      </c>
      <c r="X77" s="20"/>
      <c r="Y77" s="19"/>
      <c r="Z77" s="22">
        <v>47227273</v>
      </c>
    </row>
    <row r="78" spans="1:26" ht="13.5" hidden="1">
      <c r="A78" s="37" t="s">
        <v>32</v>
      </c>
      <c r="B78" s="18"/>
      <c r="C78" s="18"/>
      <c r="D78" s="19">
        <v>158191432</v>
      </c>
      <c r="E78" s="20">
        <v>158191432</v>
      </c>
      <c r="F78" s="20">
        <v>11861372</v>
      </c>
      <c r="G78" s="20">
        <v>5058555</v>
      </c>
      <c r="H78" s="20">
        <v>3009206</v>
      </c>
      <c r="I78" s="20">
        <v>19929133</v>
      </c>
      <c r="J78" s="20">
        <v>6709049</v>
      </c>
      <c r="K78" s="20">
        <v>22766365</v>
      </c>
      <c r="L78" s="20">
        <v>4532051</v>
      </c>
      <c r="M78" s="20">
        <v>34007465</v>
      </c>
      <c r="N78" s="20"/>
      <c r="O78" s="20"/>
      <c r="P78" s="20"/>
      <c r="Q78" s="20"/>
      <c r="R78" s="20"/>
      <c r="S78" s="20"/>
      <c r="T78" s="20"/>
      <c r="U78" s="20"/>
      <c r="V78" s="20">
        <v>53936598</v>
      </c>
      <c r="W78" s="20">
        <v>90791843</v>
      </c>
      <c r="X78" s="20"/>
      <c r="Y78" s="19"/>
      <c r="Z78" s="22">
        <v>158191432</v>
      </c>
    </row>
    <row r="79" spans="1:26" ht="13.5" hidden="1">
      <c r="A79" s="38" t="s">
        <v>110</v>
      </c>
      <c r="B79" s="18"/>
      <c r="C79" s="18"/>
      <c r="D79" s="19">
        <v>100632662</v>
      </c>
      <c r="E79" s="20">
        <v>100632662</v>
      </c>
      <c r="F79" s="20">
        <v>3518728</v>
      </c>
      <c r="G79" s="20">
        <v>1941869</v>
      </c>
      <c r="H79" s="20">
        <v>1638550</v>
      </c>
      <c r="I79" s="20">
        <v>7099147</v>
      </c>
      <c r="J79" s="20">
        <v>2978863</v>
      </c>
      <c r="K79" s="20">
        <v>6845496</v>
      </c>
      <c r="L79" s="20">
        <v>2934805</v>
      </c>
      <c r="M79" s="20">
        <v>12759164</v>
      </c>
      <c r="N79" s="20"/>
      <c r="O79" s="20"/>
      <c r="P79" s="20"/>
      <c r="Q79" s="20"/>
      <c r="R79" s="20"/>
      <c r="S79" s="20"/>
      <c r="T79" s="20"/>
      <c r="U79" s="20"/>
      <c r="V79" s="20">
        <v>19858311</v>
      </c>
      <c r="W79" s="20">
        <v>60144547</v>
      </c>
      <c r="X79" s="20"/>
      <c r="Y79" s="19"/>
      <c r="Z79" s="22">
        <v>100632662</v>
      </c>
    </row>
    <row r="80" spans="1:26" ht="13.5" hidden="1">
      <c r="A80" s="38" t="s">
        <v>111</v>
      </c>
      <c r="B80" s="18"/>
      <c r="C80" s="18"/>
      <c r="D80" s="19">
        <v>35203530</v>
      </c>
      <c r="E80" s="20">
        <v>35203530</v>
      </c>
      <c r="F80" s="20">
        <v>5175927</v>
      </c>
      <c r="G80" s="20">
        <v>1938245</v>
      </c>
      <c r="H80" s="20">
        <v>838823</v>
      </c>
      <c r="I80" s="20">
        <v>7952995</v>
      </c>
      <c r="J80" s="20">
        <v>2315523</v>
      </c>
      <c r="K80" s="20">
        <v>7409557</v>
      </c>
      <c r="L80" s="20">
        <v>930236</v>
      </c>
      <c r="M80" s="20">
        <v>10655316</v>
      </c>
      <c r="N80" s="20"/>
      <c r="O80" s="20"/>
      <c r="P80" s="20"/>
      <c r="Q80" s="20"/>
      <c r="R80" s="20"/>
      <c r="S80" s="20"/>
      <c r="T80" s="20"/>
      <c r="U80" s="20"/>
      <c r="V80" s="20">
        <v>18608311</v>
      </c>
      <c r="W80" s="20">
        <v>21742369</v>
      </c>
      <c r="X80" s="20"/>
      <c r="Y80" s="19"/>
      <c r="Z80" s="22">
        <v>35203530</v>
      </c>
    </row>
    <row r="81" spans="1:26" ht="13.5" hidden="1">
      <c r="A81" s="38" t="s">
        <v>112</v>
      </c>
      <c r="B81" s="18"/>
      <c r="C81" s="18"/>
      <c r="D81" s="19">
        <v>13912345</v>
      </c>
      <c r="E81" s="20">
        <v>13912345</v>
      </c>
      <c r="F81" s="20">
        <v>2025376</v>
      </c>
      <c r="G81" s="20">
        <v>831762</v>
      </c>
      <c r="H81" s="20">
        <v>351014</v>
      </c>
      <c r="I81" s="20">
        <v>3208152</v>
      </c>
      <c r="J81" s="20">
        <v>981459</v>
      </c>
      <c r="K81" s="20">
        <v>6348283</v>
      </c>
      <c r="L81" s="20">
        <v>458091</v>
      </c>
      <c r="M81" s="20">
        <v>7787833</v>
      </c>
      <c r="N81" s="20"/>
      <c r="O81" s="20"/>
      <c r="P81" s="20"/>
      <c r="Q81" s="20"/>
      <c r="R81" s="20"/>
      <c r="S81" s="20"/>
      <c r="T81" s="20"/>
      <c r="U81" s="20"/>
      <c r="V81" s="20">
        <v>10995985</v>
      </c>
      <c r="W81" s="20">
        <v>5601902</v>
      </c>
      <c r="X81" s="20"/>
      <c r="Y81" s="19"/>
      <c r="Z81" s="22">
        <v>13912345</v>
      </c>
    </row>
    <row r="82" spans="1:26" ht="13.5" hidden="1">
      <c r="A82" s="38" t="s">
        <v>113</v>
      </c>
      <c r="B82" s="18"/>
      <c r="C82" s="18"/>
      <c r="D82" s="19">
        <v>8442895</v>
      </c>
      <c r="E82" s="20">
        <v>8442895</v>
      </c>
      <c r="F82" s="20">
        <v>1120758</v>
      </c>
      <c r="G82" s="20">
        <v>346679</v>
      </c>
      <c r="H82" s="20">
        <v>180819</v>
      </c>
      <c r="I82" s="20">
        <v>1648256</v>
      </c>
      <c r="J82" s="20">
        <v>433204</v>
      </c>
      <c r="K82" s="20">
        <v>2163029</v>
      </c>
      <c r="L82" s="20">
        <v>208919</v>
      </c>
      <c r="M82" s="20">
        <v>2805152</v>
      </c>
      <c r="N82" s="20"/>
      <c r="O82" s="20"/>
      <c r="P82" s="20"/>
      <c r="Q82" s="20"/>
      <c r="R82" s="20"/>
      <c r="S82" s="20"/>
      <c r="T82" s="20"/>
      <c r="U82" s="20"/>
      <c r="V82" s="20">
        <v>4453408</v>
      </c>
      <c r="W82" s="20">
        <v>3303025</v>
      </c>
      <c r="X82" s="20"/>
      <c r="Y82" s="19"/>
      <c r="Z82" s="22">
        <v>8442895</v>
      </c>
    </row>
    <row r="83" spans="1:26" ht="13.5" hidden="1">
      <c r="A83" s="38" t="s">
        <v>114</v>
      </c>
      <c r="B83" s="18"/>
      <c r="C83" s="18"/>
      <c r="D83" s="19"/>
      <c r="E83" s="20"/>
      <c r="F83" s="20">
        <v>20583</v>
      </c>
      <c r="G83" s="20"/>
      <c r="H83" s="20"/>
      <c r="I83" s="20">
        <v>20583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20583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>
        <v>1856355</v>
      </c>
      <c r="G84" s="29">
        <v>74224</v>
      </c>
      <c r="H84" s="29">
        <v>115443</v>
      </c>
      <c r="I84" s="29">
        <v>2046022</v>
      </c>
      <c r="J84" s="29">
        <v>168640</v>
      </c>
      <c r="K84" s="29">
        <v>2036907</v>
      </c>
      <c r="L84" s="29">
        <v>127245</v>
      </c>
      <c r="M84" s="29">
        <v>2332792</v>
      </c>
      <c r="N84" s="29"/>
      <c r="O84" s="29"/>
      <c r="P84" s="29"/>
      <c r="Q84" s="29"/>
      <c r="R84" s="29"/>
      <c r="S84" s="29"/>
      <c r="T84" s="29"/>
      <c r="U84" s="29"/>
      <c r="V84" s="29">
        <v>4378814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51798788</v>
      </c>
      <c r="C5" s="18">
        <v>0</v>
      </c>
      <c r="D5" s="58">
        <v>53861613</v>
      </c>
      <c r="E5" s="59">
        <v>53861613</v>
      </c>
      <c r="F5" s="59">
        <v>5319695</v>
      </c>
      <c r="G5" s="59">
        <v>6126379</v>
      </c>
      <c r="H5" s="59">
        <v>6954403</v>
      </c>
      <c r="I5" s="59">
        <v>18400477</v>
      </c>
      <c r="J5" s="59">
        <v>7752040</v>
      </c>
      <c r="K5" s="59">
        <v>8564808</v>
      </c>
      <c r="L5" s="59">
        <v>9366567</v>
      </c>
      <c r="M5" s="59">
        <v>25683415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44083892</v>
      </c>
      <c r="W5" s="59">
        <v>22851404</v>
      </c>
      <c r="X5" s="59">
        <v>21232488</v>
      </c>
      <c r="Y5" s="60">
        <v>92.92</v>
      </c>
      <c r="Z5" s="61">
        <v>53861613</v>
      </c>
    </row>
    <row r="6" spans="1:26" ht="13.5">
      <c r="A6" s="57" t="s">
        <v>32</v>
      </c>
      <c r="B6" s="18">
        <v>240931939</v>
      </c>
      <c r="C6" s="18">
        <v>0</v>
      </c>
      <c r="D6" s="58">
        <v>255053341</v>
      </c>
      <c r="E6" s="59">
        <v>255053341</v>
      </c>
      <c r="F6" s="59">
        <v>17143826</v>
      </c>
      <c r="G6" s="59">
        <v>23253758</v>
      </c>
      <c r="H6" s="59">
        <v>15175214</v>
      </c>
      <c r="I6" s="59">
        <v>55572798</v>
      </c>
      <c r="J6" s="59">
        <v>20488462</v>
      </c>
      <c r="K6" s="59">
        <v>22255895</v>
      </c>
      <c r="L6" s="59">
        <v>23282262</v>
      </c>
      <c r="M6" s="59">
        <v>66026619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121599417</v>
      </c>
      <c r="W6" s="59">
        <v>110861323</v>
      </c>
      <c r="X6" s="59">
        <v>10738094</v>
      </c>
      <c r="Y6" s="60">
        <v>9.69</v>
      </c>
      <c r="Z6" s="61">
        <v>255053341</v>
      </c>
    </row>
    <row r="7" spans="1:26" ht="13.5">
      <c r="A7" s="57" t="s">
        <v>33</v>
      </c>
      <c r="B7" s="18">
        <v>1245305</v>
      </c>
      <c r="C7" s="18">
        <v>0</v>
      </c>
      <c r="D7" s="58">
        <v>1425000</v>
      </c>
      <c r="E7" s="59">
        <v>1425000</v>
      </c>
      <c r="F7" s="59">
        <v>172912</v>
      </c>
      <c r="G7" s="59">
        <v>126602</v>
      </c>
      <c r="H7" s="59">
        <v>58612</v>
      </c>
      <c r="I7" s="59">
        <v>358126</v>
      </c>
      <c r="J7" s="59">
        <v>71086</v>
      </c>
      <c r="K7" s="59">
        <v>48240</v>
      </c>
      <c r="L7" s="59">
        <v>255920</v>
      </c>
      <c r="M7" s="59">
        <v>375246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733372</v>
      </c>
      <c r="W7" s="59">
        <v>740516</v>
      </c>
      <c r="X7" s="59">
        <v>-7144</v>
      </c>
      <c r="Y7" s="60">
        <v>-0.96</v>
      </c>
      <c r="Z7" s="61">
        <v>1425000</v>
      </c>
    </row>
    <row r="8" spans="1:26" ht="13.5">
      <c r="A8" s="57" t="s">
        <v>34</v>
      </c>
      <c r="B8" s="18">
        <v>112162921</v>
      </c>
      <c r="C8" s="18">
        <v>0</v>
      </c>
      <c r="D8" s="58">
        <v>136380000</v>
      </c>
      <c r="E8" s="59">
        <v>136380000</v>
      </c>
      <c r="F8" s="59">
        <v>54613458</v>
      </c>
      <c r="G8" s="59">
        <v>243069</v>
      </c>
      <c r="H8" s="59">
        <v>543340</v>
      </c>
      <c r="I8" s="59">
        <v>55399867</v>
      </c>
      <c r="J8" s="59">
        <v>241616</v>
      </c>
      <c r="K8" s="59">
        <v>241616</v>
      </c>
      <c r="L8" s="59">
        <v>44095720</v>
      </c>
      <c r="M8" s="59">
        <v>44578952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99978819</v>
      </c>
      <c r="W8" s="59">
        <v>89519493</v>
      </c>
      <c r="X8" s="59">
        <v>10459326</v>
      </c>
      <c r="Y8" s="60">
        <v>11.68</v>
      </c>
      <c r="Z8" s="61">
        <v>136380000</v>
      </c>
    </row>
    <row r="9" spans="1:26" ht="13.5">
      <c r="A9" s="57" t="s">
        <v>35</v>
      </c>
      <c r="B9" s="18">
        <v>35639937</v>
      </c>
      <c r="C9" s="18">
        <v>0</v>
      </c>
      <c r="D9" s="58">
        <v>51295387</v>
      </c>
      <c r="E9" s="59">
        <v>51295387</v>
      </c>
      <c r="F9" s="59">
        <v>6446900</v>
      </c>
      <c r="G9" s="59">
        <v>3959663</v>
      </c>
      <c r="H9" s="59">
        <v>2627178</v>
      </c>
      <c r="I9" s="59">
        <v>13033741</v>
      </c>
      <c r="J9" s="59">
        <v>4474249</v>
      </c>
      <c r="K9" s="59">
        <v>6108007</v>
      </c>
      <c r="L9" s="59">
        <v>3970702</v>
      </c>
      <c r="M9" s="59">
        <v>14552958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27586699</v>
      </c>
      <c r="W9" s="59">
        <v>26053613</v>
      </c>
      <c r="X9" s="59">
        <v>1533086</v>
      </c>
      <c r="Y9" s="60">
        <v>5.88</v>
      </c>
      <c r="Z9" s="61">
        <v>51295387</v>
      </c>
    </row>
    <row r="10" spans="1:26" ht="25.5">
      <c r="A10" s="62" t="s">
        <v>102</v>
      </c>
      <c r="B10" s="63">
        <f>SUM(B5:B9)</f>
        <v>441778890</v>
      </c>
      <c r="C10" s="63">
        <f>SUM(C5:C9)</f>
        <v>0</v>
      </c>
      <c r="D10" s="64">
        <f aca="true" t="shared" si="0" ref="D10:Z10">SUM(D5:D9)</f>
        <v>498015341</v>
      </c>
      <c r="E10" s="65">
        <f t="shared" si="0"/>
        <v>498015341</v>
      </c>
      <c r="F10" s="65">
        <f t="shared" si="0"/>
        <v>83696791</v>
      </c>
      <c r="G10" s="65">
        <f t="shared" si="0"/>
        <v>33709471</v>
      </c>
      <c r="H10" s="65">
        <f t="shared" si="0"/>
        <v>25358747</v>
      </c>
      <c r="I10" s="65">
        <f t="shared" si="0"/>
        <v>142765009</v>
      </c>
      <c r="J10" s="65">
        <f t="shared" si="0"/>
        <v>33027453</v>
      </c>
      <c r="K10" s="65">
        <f t="shared" si="0"/>
        <v>37218566</v>
      </c>
      <c r="L10" s="65">
        <f t="shared" si="0"/>
        <v>80971171</v>
      </c>
      <c r="M10" s="65">
        <f t="shared" si="0"/>
        <v>151217190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293982199</v>
      </c>
      <c r="W10" s="65">
        <f t="shared" si="0"/>
        <v>250026349</v>
      </c>
      <c r="X10" s="65">
        <f t="shared" si="0"/>
        <v>43955850</v>
      </c>
      <c r="Y10" s="66">
        <f>+IF(W10&lt;&gt;0,(X10/W10)*100,0)</f>
        <v>17.58048708698298</v>
      </c>
      <c r="Z10" s="67">
        <f t="shared" si="0"/>
        <v>498015341</v>
      </c>
    </row>
    <row r="11" spans="1:26" ht="13.5">
      <c r="A11" s="57" t="s">
        <v>36</v>
      </c>
      <c r="B11" s="18">
        <v>168443979</v>
      </c>
      <c r="C11" s="18">
        <v>0</v>
      </c>
      <c r="D11" s="58">
        <v>186963168</v>
      </c>
      <c r="E11" s="59">
        <v>186963168</v>
      </c>
      <c r="F11" s="59">
        <v>13776316</v>
      </c>
      <c r="G11" s="59">
        <v>13829939</v>
      </c>
      <c r="H11" s="59">
        <v>16118324</v>
      </c>
      <c r="I11" s="59">
        <v>43724579</v>
      </c>
      <c r="J11" s="59">
        <v>14351391</v>
      </c>
      <c r="K11" s="59">
        <v>14388067</v>
      </c>
      <c r="L11" s="59">
        <v>15056968</v>
      </c>
      <c r="M11" s="59">
        <v>43796426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87521005</v>
      </c>
      <c r="W11" s="59">
        <v>82154393</v>
      </c>
      <c r="X11" s="59">
        <v>5366612</v>
      </c>
      <c r="Y11" s="60">
        <v>6.53</v>
      </c>
      <c r="Z11" s="61">
        <v>186963168</v>
      </c>
    </row>
    <row r="12" spans="1:26" ht="13.5">
      <c r="A12" s="57" t="s">
        <v>37</v>
      </c>
      <c r="B12" s="18">
        <v>9831852</v>
      </c>
      <c r="C12" s="18">
        <v>0</v>
      </c>
      <c r="D12" s="58">
        <v>10325122</v>
      </c>
      <c r="E12" s="59">
        <v>10325122</v>
      </c>
      <c r="F12" s="59">
        <v>819119</v>
      </c>
      <c r="G12" s="59">
        <v>843820</v>
      </c>
      <c r="H12" s="59">
        <v>801661</v>
      </c>
      <c r="I12" s="59">
        <v>2464600</v>
      </c>
      <c r="J12" s="59">
        <v>870056</v>
      </c>
      <c r="K12" s="59">
        <v>831469</v>
      </c>
      <c r="L12" s="59">
        <v>831469</v>
      </c>
      <c r="M12" s="59">
        <v>2532994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4997594</v>
      </c>
      <c r="W12" s="59">
        <v>4541511</v>
      </c>
      <c r="X12" s="59">
        <v>456083</v>
      </c>
      <c r="Y12" s="60">
        <v>10.04</v>
      </c>
      <c r="Z12" s="61">
        <v>10325122</v>
      </c>
    </row>
    <row r="13" spans="1:26" ht="13.5">
      <c r="A13" s="57" t="s">
        <v>103</v>
      </c>
      <c r="B13" s="18">
        <v>74813112</v>
      </c>
      <c r="C13" s="18">
        <v>0</v>
      </c>
      <c r="D13" s="58">
        <v>81162016</v>
      </c>
      <c r="E13" s="59">
        <v>81162016</v>
      </c>
      <c r="F13" s="59">
        <v>6730111</v>
      </c>
      <c r="G13" s="59">
        <v>6730111</v>
      </c>
      <c r="H13" s="59">
        <v>6730111</v>
      </c>
      <c r="I13" s="59">
        <v>20190333</v>
      </c>
      <c r="J13" s="59">
        <v>3956893</v>
      </c>
      <c r="K13" s="59">
        <v>6730114</v>
      </c>
      <c r="L13" s="59">
        <v>7036166</v>
      </c>
      <c r="M13" s="59">
        <v>17723173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37913506</v>
      </c>
      <c r="W13" s="59">
        <v>38131266</v>
      </c>
      <c r="X13" s="59">
        <v>-217760</v>
      </c>
      <c r="Y13" s="60">
        <v>-0.57</v>
      </c>
      <c r="Z13" s="61">
        <v>81162016</v>
      </c>
    </row>
    <row r="14" spans="1:26" ht="13.5">
      <c r="A14" s="57" t="s">
        <v>38</v>
      </c>
      <c r="B14" s="18">
        <v>17408397</v>
      </c>
      <c r="C14" s="18">
        <v>0</v>
      </c>
      <c r="D14" s="58">
        <v>17707502</v>
      </c>
      <c r="E14" s="59">
        <v>17707502</v>
      </c>
      <c r="F14" s="59">
        <v>0</v>
      </c>
      <c r="G14" s="59">
        <v>2185813</v>
      </c>
      <c r="H14" s="59">
        <v>1351294</v>
      </c>
      <c r="I14" s="59">
        <v>3537107</v>
      </c>
      <c r="J14" s="59">
        <v>1347008</v>
      </c>
      <c r="K14" s="59">
        <v>2513557</v>
      </c>
      <c r="L14" s="59">
        <v>1393053</v>
      </c>
      <c r="M14" s="59">
        <v>5253618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8790725</v>
      </c>
      <c r="W14" s="59">
        <v>5030433</v>
      </c>
      <c r="X14" s="59">
        <v>3760292</v>
      </c>
      <c r="Y14" s="60">
        <v>74.75</v>
      </c>
      <c r="Z14" s="61">
        <v>17707502</v>
      </c>
    </row>
    <row r="15" spans="1:26" ht="13.5">
      <c r="A15" s="57" t="s">
        <v>39</v>
      </c>
      <c r="B15" s="18">
        <v>125308443</v>
      </c>
      <c r="C15" s="18">
        <v>0</v>
      </c>
      <c r="D15" s="58">
        <v>150813852</v>
      </c>
      <c r="E15" s="59">
        <v>150813852</v>
      </c>
      <c r="F15" s="59">
        <v>13846887</v>
      </c>
      <c r="G15" s="59">
        <v>15564301</v>
      </c>
      <c r="H15" s="59">
        <v>9646935</v>
      </c>
      <c r="I15" s="59">
        <v>39058123</v>
      </c>
      <c r="J15" s="59">
        <v>10847307</v>
      </c>
      <c r="K15" s="59">
        <v>16764000</v>
      </c>
      <c r="L15" s="59">
        <v>9212077</v>
      </c>
      <c r="M15" s="59">
        <v>36823384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75881507</v>
      </c>
      <c r="W15" s="59">
        <v>63165737</v>
      </c>
      <c r="X15" s="59">
        <v>12715770</v>
      </c>
      <c r="Y15" s="60">
        <v>20.13</v>
      </c>
      <c r="Z15" s="61">
        <v>150813852</v>
      </c>
    </row>
    <row r="16" spans="1:26" ht="13.5">
      <c r="A16" s="68" t="s">
        <v>40</v>
      </c>
      <c r="B16" s="18">
        <v>600000</v>
      </c>
      <c r="C16" s="18">
        <v>0</v>
      </c>
      <c r="D16" s="58">
        <v>800000</v>
      </c>
      <c r="E16" s="59">
        <v>800000</v>
      </c>
      <c r="F16" s="59">
        <v>0</v>
      </c>
      <c r="G16" s="59">
        <v>0</v>
      </c>
      <c r="H16" s="59">
        <v>0</v>
      </c>
      <c r="I16" s="59">
        <v>0</v>
      </c>
      <c r="J16" s="59">
        <v>233192</v>
      </c>
      <c r="K16" s="59">
        <v>0</v>
      </c>
      <c r="L16" s="59">
        <v>75000</v>
      </c>
      <c r="M16" s="59">
        <v>308192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308192</v>
      </c>
      <c r="W16" s="59">
        <v>429000</v>
      </c>
      <c r="X16" s="59">
        <v>-120808</v>
      </c>
      <c r="Y16" s="60">
        <v>-28.16</v>
      </c>
      <c r="Z16" s="61">
        <v>800000</v>
      </c>
    </row>
    <row r="17" spans="1:26" ht="13.5">
      <c r="A17" s="57" t="s">
        <v>41</v>
      </c>
      <c r="B17" s="18">
        <v>122485416</v>
      </c>
      <c r="C17" s="18">
        <v>0</v>
      </c>
      <c r="D17" s="58">
        <v>90158742</v>
      </c>
      <c r="E17" s="59">
        <v>90158742</v>
      </c>
      <c r="F17" s="59">
        <v>3965307</v>
      </c>
      <c r="G17" s="59">
        <v>6619400</v>
      </c>
      <c r="H17" s="59">
        <v>7219180</v>
      </c>
      <c r="I17" s="59">
        <v>17803887</v>
      </c>
      <c r="J17" s="59">
        <v>10747934</v>
      </c>
      <c r="K17" s="59">
        <v>10921688</v>
      </c>
      <c r="L17" s="59">
        <v>6432414</v>
      </c>
      <c r="M17" s="59">
        <v>28102036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45905923</v>
      </c>
      <c r="W17" s="59">
        <v>35954138</v>
      </c>
      <c r="X17" s="59">
        <v>9951785</v>
      </c>
      <c r="Y17" s="60">
        <v>27.68</v>
      </c>
      <c r="Z17" s="61">
        <v>90158742</v>
      </c>
    </row>
    <row r="18" spans="1:26" ht="13.5">
      <c r="A18" s="69" t="s">
        <v>42</v>
      </c>
      <c r="B18" s="70">
        <f>SUM(B11:B17)</f>
        <v>518891199</v>
      </c>
      <c r="C18" s="70">
        <f>SUM(C11:C17)</f>
        <v>0</v>
      </c>
      <c r="D18" s="71">
        <f aca="true" t="shared" si="1" ref="D18:Z18">SUM(D11:D17)</f>
        <v>537930402</v>
      </c>
      <c r="E18" s="72">
        <f t="shared" si="1"/>
        <v>537930402</v>
      </c>
      <c r="F18" s="72">
        <f t="shared" si="1"/>
        <v>39137740</v>
      </c>
      <c r="G18" s="72">
        <f t="shared" si="1"/>
        <v>45773384</v>
      </c>
      <c r="H18" s="72">
        <f t="shared" si="1"/>
        <v>41867505</v>
      </c>
      <c r="I18" s="72">
        <f t="shared" si="1"/>
        <v>126778629</v>
      </c>
      <c r="J18" s="72">
        <f t="shared" si="1"/>
        <v>42353781</v>
      </c>
      <c r="K18" s="72">
        <f t="shared" si="1"/>
        <v>52148895</v>
      </c>
      <c r="L18" s="72">
        <f t="shared" si="1"/>
        <v>40037147</v>
      </c>
      <c r="M18" s="72">
        <f t="shared" si="1"/>
        <v>134539823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261318452</v>
      </c>
      <c r="W18" s="72">
        <f t="shared" si="1"/>
        <v>229406478</v>
      </c>
      <c r="X18" s="72">
        <f t="shared" si="1"/>
        <v>31911974</v>
      </c>
      <c r="Y18" s="66">
        <f>+IF(W18&lt;&gt;0,(X18/W18)*100,0)</f>
        <v>13.910668207024216</v>
      </c>
      <c r="Z18" s="73">
        <f t="shared" si="1"/>
        <v>537930402</v>
      </c>
    </row>
    <row r="19" spans="1:26" ht="13.5">
      <c r="A19" s="69" t="s">
        <v>43</v>
      </c>
      <c r="B19" s="74">
        <f>+B10-B18</f>
        <v>-77112309</v>
      </c>
      <c r="C19" s="74">
        <f>+C10-C18</f>
        <v>0</v>
      </c>
      <c r="D19" s="75">
        <f aca="true" t="shared" si="2" ref="D19:Z19">+D10-D18</f>
        <v>-39915061</v>
      </c>
      <c r="E19" s="76">
        <f t="shared" si="2"/>
        <v>-39915061</v>
      </c>
      <c r="F19" s="76">
        <f t="shared" si="2"/>
        <v>44559051</v>
      </c>
      <c r="G19" s="76">
        <f t="shared" si="2"/>
        <v>-12063913</v>
      </c>
      <c r="H19" s="76">
        <f t="shared" si="2"/>
        <v>-16508758</v>
      </c>
      <c r="I19" s="76">
        <f t="shared" si="2"/>
        <v>15986380</v>
      </c>
      <c r="J19" s="76">
        <f t="shared" si="2"/>
        <v>-9326328</v>
      </c>
      <c r="K19" s="76">
        <f t="shared" si="2"/>
        <v>-14930329</v>
      </c>
      <c r="L19" s="76">
        <f t="shared" si="2"/>
        <v>40934024</v>
      </c>
      <c r="M19" s="76">
        <f t="shared" si="2"/>
        <v>16677367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32663747</v>
      </c>
      <c r="W19" s="76">
        <f>IF(E10=E18,0,W10-W18)</f>
        <v>20619871</v>
      </c>
      <c r="X19" s="76">
        <f t="shared" si="2"/>
        <v>12043876</v>
      </c>
      <c r="Y19" s="77">
        <f>+IF(W19&lt;&gt;0,(X19/W19)*100,0)</f>
        <v>58.40907540110217</v>
      </c>
      <c r="Z19" s="78">
        <f t="shared" si="2"/>
        <v>-39915061</v>
      </c>
    </row>
    <row r="20" spans="1:26" ht="13.5">
      <c r="A20" s="57" t="s">
        <v>44</v>
      </c>
      <c r="B20" s="18">
        <v>117916453</v>
      </c>
      <c r="C20" s="18">
        <v>0</v>
      </c>
      <c r="D20" s="58">
        <v>50673000</v>
      </c>
      <c r="E20" s="59">
        <v>50673000</v>
      </c>
      <c r="F20" s="59">
        <v>15308444</v>
      </c>
      <c r="G20" s="59">
        <v>0</v>
      </c>
      <c r="H20" s="59">
        <v>1283570</v>
      </c>
      <c r="I20" s="59">
        <v>16592014</v>
      </c>
      <c r="J20" s="59">
        <v>2959938</v>
      </c>
      <c r="K20" s="59">
        <v>3893820</v>
      </c>
      <c r="L20" s="59">
        <v>12260637</v>
      </c>
      <c r="M20" s="59">
        <v>19114395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35706409</v>
      </c>
      <c r="W20" s="59">
        <v>30656426</v>
      </c>
      <c r="X20" s="59">
        <v>5049983</v>
      </c>
      <c r="Y20" s="60">
        <v>16.47</v>
      </c>
      <c r="Z20" s="61">
        <v>50673000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40804144</v>
      </c>
      <c r="C22" s="85">
        <f>SUM(C19:C21)</f>
        <v>0</v>
      </c>
      <c r="D22" s="86">
        <f aca="true" t="shared" si="3" ref="D22:Z22">SUM(D19:D21)</f>
        <v>10757939</v>
      </c>
      <c r="E22" s="87">
        <f t="shared" si="3"/>
        <v>10757939</v>
      </c>
      <c r="F22" s="87">
        <f t="shared" si="3"/>
        <v>59867495</v>
      </c>
      <c r="G22" s="87">
        <f t="shared" si="3"/>
        <v>-12063913</v>
      </c>
      <c r="H22" s="87">
        <f t="shared" si="3"/>
        <v>-15225188</v>
      </c>
      <c r="I22" s="87">
        <f t="shared" si="3"/>
        <v>32578394</v>
      </c>
      <c r="J22" s="87">
        <f t="shared" si="3"/>
        <v>-6366390</v>
      </c>
      <c r="K22" s="87">
        <f t="shared" si="3"/>
        <v>-11036509</v>
      </c>
      <c r="L22" s="87">
        <f t="shared" si="3"/>
        <v>53194661</v>
      </c>
      <c r="M22" s="87">
        <f t="shared" si="3"/>
        <v>35791762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68370156</v>
      </c>
      <c r="W22" s="87">
        <f t="shared" si="3"/>
        <v>51276297</v>
      </c>
      <c r="X22" s="87">
        <f t="shared" si="3"/>
        <v>17093859</v>
      </c>
      <c r="Y22" s="88">
        <f>+IF(W22&lt;&gt;0,(X22/W22)*100,0)</f>
        <v>33.336765718476116</v>
      </c>
      <c r="Z22" s="89">
        <f t="shared" si="3"/>
        <v>10757939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40804144</v>
      </c>
      <c r="C24" s="74">
        <f>SUM(C22:C23)</f>
        <v>0</v>
      </c>
      <c r="D24" s="75">
        <f aca="true" t="shared" si="4" ref="D24:Z24">SUM(D22:D23)</f>
        <v>10757939</v>
      </c>
      <c r="E24" s="76">
        <f t="shared" si="4"/>
        <v>10757939</v>
      </c>
      <c r="F24" s="76">
        <f t="shared" si="4"/>
        <v>59867495</v>
      </c>
      <c r="G24" s="76">
        <f t="shared" si="4"/>
        <v>-12063913</v>
      </c>
      <c r="H24" s="76">
        <f t="shared" si="4"/>
        <v>-15225188</v>
      </c>
      <c r="I24" s="76">
        <f t="shared" si="4"/>
        <v>32578394</v>
      </c>
      <c r="J24" s="76">
        <f t="shared" si="4"/>
        <v>-6366390</v>
      </c>
      <c r="K24" s="76">
        <f t="shared" si="4"/>
        <v>-11036509</v>
      </c>
      <c r="L24" s="76">
        <f t="shared" si="4"/>
        <v>53194661</v>
      </c>
      <c r="M24" s="76">
        <f t="shared" si="4"/>
        <v>35791762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68370156</v>
      </c>
      <c r="W24" s="76">
        <f t="shared" si="4"/>
        <v>51276297</v>
      </c>
      <c r="X24" s="76">
        <f t="shared" si="4"/>
        <v>17093859</v>
      </c>
      <c r="Y24" s="77">
        <f>+IF(W24&lt;&gt;0,(X24/W24)*100,0)</f>
        <v>33.336765718476116</v>
      </c>
      <c r="Z24" s="78">
        <f t="shared" si="4"/>
        <v>10757939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56522997</v>
      </c>
      <c r="E27" s="99">
        <v>56522997</v>
      </c>
      <c r="F27" s="99">
        <v>13676411</v>
      </c>
      <c r="G27" s="99">
        <v>2313047</v>
      </c>
      <c r="H27" s="99">
        <v>2134393</v>
      </c>
      <c r="I27" s="99">
        <v>18123851</v>
      </c>
      <c r="J27" s="99">
        <v>900633</v>
      </c>
      <c r="K27" s="99">
        <v>12404673</v>
      </c>
      <c r="L27" s="99">
        <v>1000</v>
      </c>
      <c r="M27" s="99">
        <v>13306306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31430157</v>
      </c>
      <c r="W27" s="99">
        <v>28261499</v>
      </c>
      <c r="X27" s="99">
        <v>3168658</v>
      </c>
      <c r="Y27" s="100">
        <v>11.21</v>
      </c>
      <c r="Z27" s="101">
        <v>56522997</v>
      </c>
    </row>
    <row r="28" spans="1:26" ht="13.5">
      <c r="A28" s="102" t="s">
        <v>44</v>
      </c>
      <c r="B28" s="18">
        <v>0</v>
      </c>
      <c r="C28" s="18">
        <v>0</v>
      </c>
      <c r="D28" s="58">
        <v>50972997</v>
      </c>
      <c r="E28" s="59">
        <v>50972997</v>
      </c>
      <c r="F28" s="59">
        <v>13676411</v>
      </c>
      <c r="G28" s="59">
        <v>2312047</v>
      </c>
      <c r="H28" s="59">
        <v>1989440</v>
      </c>
      <c r="I28" s="59">
        <v>17977898</v>
      </c>
      <c r="J28" s="59">
        <v>899633</v>
      </c>
      <c r="K28" s="59">
        <v>12403673</v>
      </c>
      <c r="L28" s="59">
        <v>0</v>
      </c>
      <c r="M28" s="59">
        <v>13303306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31281204</v>
      </c>
      <c r="W28" s="59">
        <v>25486499</v>
      </c>
      <c r="X28" s="59">
        <v>5794705</v>
      </c>
      <c r="Y28" s="60">
        <v>22.74</v>
      </c>
      <c r="Z28" s="61">
        <v>50972997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5550000</v>
      </c>
      <c r="E31" s="59">
        <v>5550000</v>
      </c>
      <c r="F31" s="59">
        <v>0</v>
      </c>
      <c r="G31" s="59">
        <v>1000</v>
      </c>
      <c r="H31" s="59">
        <v>144953</v>
      </c>
      <c r="I31" s="59">
        <v>145953</v>
      </c>
      <c r="J31" s="59">
        <v>1000</v>
      </c>
      <c r="K31" s="59">
        <v>1000</v>
      </c>
      <c r="L31" s="59">
        <v>1000</v>
      </c>
      <c r="M31" s="59">
        <v>3000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148953</v>
      </c>
      <c r="W31" s="59">
        <v>2775000</v>
      </c>
      <c r="X31" s="59">
        <v>-2626047</v>
      </c>
      <c r="Y31" s="60">
        <v>-94.63</v>
      </c>
      <c r="Z31" s="61">
        <v>5550000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56522997</v>
      </c>
      <c r="E32" s="99">
        <f t="shared" si="5"/>
        <v>56522997</v>
      </c>
      <c r="F32" s="99">
        <f t="shared" si="5"/>
        <v>13676411</v>
      </c>
      <c r="G32" s="99">
        <f t="shared" si="5"/>
        <v>2313047</v>
      </c>
      <c r="H32" s="99">
        <f t="shared" si="5"/>
        <v>2134393</v>
      </c>
      <c r="I32" s="99">
        <f t="shared" si="5"/>
        <v>18123851</v>
      </c>
      <c r="J32" s="99">
        <f t="shared" si="5"/>
        <v>900633</v>
      </c>
      <c r="K32" s="99">
        <f t="shared" si="5"/>
        <v>12404673</v>
      </c>
      <c r="L32" s="99">
        <f t="shared" si="5"/>
        <v>1000</v>
      </c>
      <c r="M32" s="99">
        <f t="shared" si="5"/>
        <v>13306306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31430157</v>
      </c>
      <c r="W32" s="99">
        <f t="shared" si="5"/>
        <v>28261499</v>
      </c>
      <c r="X32" s="99">
        <f t="shared" si="5"/>
        <v>3168658</v>
      </c>
      <c r="Y32" s="100">
        <f>+IF(W32&lt;&gt;0,(X32/W32)*100,0)</f>
        <v>11.211924746100694</v>
      </c>
      <c r="Z32" s="101">
        <f t="shared" si="5"/>
        <v>56522997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221315465</v>
      </c>
      <c r="C35" s="18">
        <v>0</v>
      </c>
      <c r="D35" s="58">
        <v>185366000</v>
      </c>
      <c r="E35" s="59">
        <v>185366000</v>
      </c>
      <c r="F35" s="59">
        <v>245001319</v>
      </c>
      <c r="G35" s="59">
        <v>257069195</v>
      </c>
      <c r="H35" s="59">
        <v>357617295</v>
      </c>
      <c r="I35" s="59">
        <v>357617295</v>
      </c>
      <c r="J35" s="59">
        <v>348197999</v>
      </c>
      <c r="K35" s="59">
        <v>375235343</v>
      </c>
      <c r="L35" s="59">
        <v>313107708</v>
      </c>
      <c r="M35" s="59">
        <v>313107708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313107708</v>
      </c>
      <c r="W35" s="59">
        <v>92683000</v>
      </c>
      <c r="X35" s="59">
        <v>220424708</v>
      </c>
      <c r="Y35" s="60">
        <v>237.83</v>
      </c>
      <c r="Z35" s="61">
        <v>185366000</v>
      </c>
    </row>
    <row r="36" spans="1:26" ht="13.5">
      <c r="A36" s="57" t="s">
        <v>53</v>
      </c>
      <c r="B36" s="18">
        <v>1499884160</v>
      </c>
      <c r="C36" s="18">
        <v>0</v>
      </c>
      <c r="D36" s="58">
        <v>1549907000</v>
      </c>
      <c r="E36" s="59">
        <v>1549907000</v>
      </c>
      <c r="F36" s="59">
        <v>1514764733</v>
      </c>
      <c r="G36" s="59">
        <v>1508034616</v>
      </c>
      <c r="H36" s="59">
        <v>1474939568</v>
      </c>
      <c r="I36" s="59">
        <v>1474939568</v>
      </c>
      <c r="J36" s="59">
        <v>1482067813</v>
      </c>
      <c r="K36" s="59">
        <v>1482067813</v>
      </c>
      <c r="L36" s="59">
        <v>1493400810</v>
      </c>
      <c r="M36" s="59">
        <v>1493400810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1493400810</v>
      </c>
      <c r="W36" s="59">
        <v>774953500</v>
      </c>
      <c r="X36" s="59">
        <v>718447310</v>
      </c>
      <c r="Y36" s="60">
        <v>92.71</v>
      </c>
      <c r="Z36" s="61">
        <v>1549907000</v>
      </c>
    </row>
    <row r="37" spans="1:26" ht="13.5">
      <c r="A37" s="57" t="s">
        <v>54</v>
      </c>
      <c r="B37" s="18">
        <v>159740598</v>
      </c>
      <c r="C37" s="18">
        <v>0</v>
      </c>
      <c r="D37" s="58">
        <v>133951000</v>
      </c>
      <c r="E37" s="59">
        <v>133951000</v>
      </c>
      <c r="F37" s="59">
        <v>130246642</v>
      </c>
      <c r="G37" s="59">
        <v>130246642</v>
      </c>
      <c r="H37" s="59">
        <v>152057783</v>
      </c>
      <c r="I37" s="59">
        <v>152057783</v>
      </c>
      <c r="J37" s="59">
        <v>168605324</v>
      </c>
      <c r="K37" s="59">
        <v>152057783</v>
      </c>
      <c r="L37" s="59">
        <v>117684598</v>
      </c>
      <c r="M37" s="59">
        <v>117684598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117684598</v>
      </c>
      <c r="W37" s="59">
        <v>66975500</v>
      </c>
      <c r="X37" s="59">
        <v>50709098</v>
      </c>
      <c r="Y37" s="60">
        <v>75.71</v>
      </c>
      <c r="Z37" s="61">
        <v>133951000</v>
      </c>
    </row>
    <row r="38" spans="1:26" ht="13.5">
      <c r="A38" s="57" t="s">
        <v>55</v>
      </c>
      <c r="B38" s="18">
        <v>160998734</v>
      </c>
      <c r="C38" s="18">
        <v>0</v>
      </c>
      <c r="D38" s="58">
        <v>150165000</v>
      </c>
      <c r="E38" s="59">
        <v>150165000</v>
      </c>
      <c r="F38" s="59">
        <v>136147050</v>
      </c>
      <c r="G38" s="59">
        <v>136147050</v>
      </c>
      <c r="H38" s="59">
        <v>148747961</v>
      </c>
      <c r="I38" s="59">
        <v>148747961</v>
      </c>
      <c r="J38" s="59">
        <v>148747961</v>
      </c>
      <c r="K38" s="59">
        <v>148747961</v>
      </c>
      <c r="L38" s="59">
        <v>142226413</v>
      </c>
      <c r="M38" s="59">
        <v>142226413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142226413</v>
      </c>
      <c r="W38" s="59">
        <v>75082500</v>
      </c>
      <c r="X38" s="59">
        <v>67143913</v>
      </c>
      <c r="Y38" s="60">
        <v>89.43</v>
      </c>
      <c r="Z38" s="61">
        <v>150165000</v>
      </c>
    </row>
    <row r="39" spans="1:26" ht="13.5">
      <c r="A39" s="57" t="s">
        <v>56</v>
      </c>
      <c r="B39" s="18">
        <v>1400460293</v>
      </c>
      <c r="C39" s="18">
        <v>0</v>
      </c>
      <c r="D39" s="58">
        <v>1451157000</v>
      </c>
      <c r="E39" s="59">
        <v>1451157000</v>
      </c>
      <c r="F39" s="59">
        <v>1493372360</v>
      </c>
      <c r="G39" s="59">
        <v>1498710119</v>
      </c>
      <c r="H39" s="59">
        <v>1531751119</v>
      </c>
      <c r="I39" s="59">
        <v>1531751119</v>
      </c>
      <c r="J39" s="59">
        <v>1512912527</v>
      </c>
      <c r="K39" s="59">
        <v>1556497412</v>
      </c>
      <c r="L39" s="59">
        <v>1546597507</v>
      </c>
      <c r="M39" s="59">
        <v>1546597507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1546597507</v>
      </c>
      <c r="W39" s="59">
        <v>725578500</v>
      </c>
      <c r="X39" s="59">
        <v>821019007</v>
      </c>
      <c r="Y39" s="60">
        <v>113.15</v>
      </c>
      <c r="Z39" s="61">
        <v>1451157000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132633656</v>
      </c>
      <c r="C42" s="18">
        <v>0</v>
      </c>
      <c r="D42" s="58">
        <v>37092305</v>
      </c>
      <c r="E42" s="59">
        <v>37092305</v>
      </c>
      <c r="F42" s="59">
        <v>77668127</v>
      </c>
      <c r="G42" s="59">
        <v>-5359417</v>
      </c>
      <c r="H42" s="59">
        <v>-13962288</v>
      </c>
      <c r="I42" s="59">
        <v>58346422</v>
      </c>
      <c r="J42" s="59">
        <v>-6129019</v>
      </c>
      <c r="K42" s="59">
        <v>10804378</v>
      </c>
      <c r="L42" s="59">
        <v>42505272</v>
      </c>
      <c r="M42" s="59">
        <v>47180631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105527053</v>
      </c>
      <c r="W42" s="59">
        <v>38332500</v>
      </c>
      <c r="X42" s="59">
        <v>67194553</v>
      </c>
      <c r="Y42" s="60">
        <v>175.29</v>
      </c>
      <c r="Z42" s="61">
        <v>37092305</v>
      </c>
    </row>
    <row r="43" spans="1:26" ht="13.5">
      <c r="A43" s="57" t="s">
        <v>59</v>
      </c>
      <c r="B43" s="18">
        <v>-123172446</v>
      </c>
      <c r="C43" s="18">
        <v>0</v>
      </c>
      <c r="D43" s="58">
        <v>-50673000</v>
      </c>
      <c r="E43" s="59">
        <v>-50673000</v>
      </c>
      <c r="F43" s="59">
        <v>-13676412</v>
      </c>
      <c r="G43" s="59">
        <v>-2313047</v>
      </c>
      <c r="H43" s="59">
        <v>-2134393</v>
      </c>
      <c r="I43" s="59">
        <v>-18123852</v>
      </c>
      <c r="J43" s="59">
        <v>-900633</v>
      </c>
      <c r="K43" s="59">
        <v>-12404673</v>
      </c>
      <c r="L43" s="59">
        <v>-1000</v>
      </c>
      <c r="M43" s="59">
        <v>-13306306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-31430158</v>
      </c>
      <c r="W43" s="59"/>
      <c r="X43" s="59">
        <v>-31430158</v>
      </c>
      <c r="Y43" s="60">
        <v>0</v>
      </c>
      <c r="Z43" s="61">
        <v>-50673000</v>
      </c>
    </row>
    <row r="44" spans="1:26" ht="13.5">
      <c r="A44" s="57" t="s">
        <v>60</v>
      </c>
      <c r="B44" s="18">
        <v>-461602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10133952</v>
      </c>
      <c r="C45" s="21">
        <v>0</v>
      </c>
      <c r="D45" s="98">
        <v>6553303</v>
      </c>
      <c r="E45" s="99">
        <v>6553303</v>
      </c>
      <c r="F45" s="99">
        <v>58452496</v>
      </c>
      <c r="G45" s="99">
        <v>50780032</v>
      </c>
      <c r="H45" s="99">
        <v>34683351</v>
      </c>
      <c r="I45" s="99">
        <v>34683351</v>
      </c>
      <c r="J45" s="99">
        <v>27653699</v>
      </c>
      <c r="K45" s="99">
        <v>26053404</v>
      </c>
      <c r="L45" s="99">
        <v>68557676</v>
      </c>
      <c r="M45" s="99">
        <v>68557676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68557676</v>
      </c>
      <c r="W45" s="99">
        <v>58466498</v>
      </c>
      <c r="X45" s="99">
        <v>10091178</v>
      </c>
      <c r="Y45" s="100">
        <v>17.26</v>
      </c>
      <c r="Z45" s="101">
        <v>6553303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29498547</v>
      </c>
      <c r="C49" s="51">
        <v>0</v>
      </c>
      <c r="D49" s="128">
        <v>14248128</v>
      </c>
      <c r="E49" s="53">
        <v>8537033</v>
      </c>
      <c r="F49" s="53">
        <v>0</v>
      </c>
      <c r="G49" s="53">
        <v>0</v>
      </c>
      <c r="H49" s="53">
        <v>0</v>
      </c>
      <c r="I49" s="53">
        <v>6723839</v>
      </c>
      <c r="J49" s="53">
        <v>0</v>
      </c>
      <c r="K49" s="53">
        <v>0</v>
      </c>
      <c r="L49" s="53">
        <v>0</v>
      </c>
      <c r="M49" s="53">
        <v>6110472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5559415</v>
      </c>
      <c r="W49" s="53">
        <v>29430097</v>
      </c>
      <c r="X49" s="53">
        <v>159471816</v>
      </c>
      <c r="Y49" s="53">
        <v>259579347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7575487</v>
      </c>
      <c r="C51" s="51">
        <v>0</v>
      </c>
      <c r="D51" s="128">
        <v>3495334</v>
      </c>
      <c r="E51" s="53">
        <v>2157877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13228698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87.67955958906259</v>
      </c>
      <c r="C58" s="5">
        <f>IF(C67=0,0,+(C76/C67)*100)</f>
        <v>0</v>
      </c>
      <c r="D58" s="6">
        <f aca="true" t="shared" si="6" ref="D58:Z58">IF(D67=0,0,+(D76/D67)*100)</f>
        <v>84.56529161486512</v>
      </c>
      <c r="E58" s="7">
        <f t="shared" si="6"/>
        <v>84.56529161486512</v>
      </c>
      <c r="F58" s="7">
        <f t="shared" si="6"/>
        <v>122.62534615849027</v>
      </c>
      <c r="G58" s="7">
        <f t="shared" si="6"/>
        <v>93.62027749689058</v>
      </c>
      <c r="H58" s="7">
        <f t="shared" si="6"/>
        <v>95.38580186833484</v>
      </c>
      <c r="I58" s="7">
        <f t="shared" si="6"/>
        <v>103.04181488936604</v>
      </c>
      <c r="J58" s="7">
        <f t="shared" si="6"/>
        <v>84.40998497398306</v>
      </c>
      <c r="K58" s="7">
        <f t="shared" si="6"/>
        <v>77.58960550659224</v>
      </c>
      <c r="L58" s="7">
        <f t="shared" si="6"/>
        <v>82.92402219182215</v>
      </c>
      <c r="M58" s="7">
        <f t="shared" si="6"/>
        <v>81.60122058442306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91.18899076377801</v>
      </c>
      <c r="W58" s="7">
        <f t="shared" si="6"/>
        <v>94.7443407615205</v>
      </c>
      <c r="X58" s="7">
        <f t="shared" si="6"/>
        <v>0</v>
      </c>
      <c r="Y58" s="7">
        <f t="shared" si="6"/>
        <v>0</v>
      </c>
      <c r="Z58" s="8">
        <f t="shared" si="6"/>
        <v>84.56529161486512</v>
      </c>
    </row>
    <row r="59" spans="1:26" ht="13.5">
      <c r="A59" s="36" t="s">
        <v>31</v>
      </c>
      <c r="B59" s="9">
        <f aca="true" t="shared" si="7" ref="B59:Z66">IF(B68=0,0,+(B77/B68)*100)</f>
        <v>82.31023088802772</v>
      </c>
      <c r="C59" s="9">
        <f t="shared" si="7"/>
        <v>0</v>
      </c>
      <c r="D59" s="2">
        <f t="shared" si="7"/>
        <v>94.99999935018656</v>
      </c>
      <c r="E59" s="10">
        <f t="shared" si="7"/>
        <v>94.99999935018656</v>
      </c>
      <c r="F59" s="10">
        <f t="shared" si="7"/>
        <v>90.77195215139214</v>
      </c>
      <c r="G59" s="10">
        <f t="shared" si="7"/>
        <v>78.22547380761131</v>
      </c>
      <c r="H59" s="10">
        <f t="shared" si="7"/>
        <v>60.19175190163699</v>
      </c>
      <c r="I59" s="10">
        <f t="shared" si="7"/>
        <v>75.03695148772502</v>
      </c>
      <c r="J59" s="10">
        <f t="shared" si="7"/>
        <v>64.6562324239813</v>
      </c>
      <c r="K59" s="10">
        <f t="shared" si="7"/>
        <v>58.52059964449874</v>
      </c>
      <c r="L59" s="10">
        <f t="shared" si="7"/>
        <v>47.09236585827016</v>
      </c>
      <c r="M59" s="10">
        <f t="shared" si="7"/>
        <v>56.20472199666594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64.06523498424322</v>
      </c>
      <c r="W59" s="10">
        <f t="shared" si="7"/>
        <v>104.03334954823782</v>
      </c>
      <c r="X59" s="10">
        <f t="shared" si="7"/>
        <v>0</v>
      </c>
      <c r="Y59" s="10">
        <f t="shared" si="7"/>
        <v>0</v>
      </c>
      <c r="Z59" s="11">
        <f t="shared" si="7"/>
        <v>94.99999935018656</v>
      </c>
    </row>
    <row r="60" spans="1:26" ht="13.5">
      <c r="A60" s="37" t="s">
        <v>32</v>
      </c>
      <c r="B60" s="12">
        <f t="shared" si="7"/>
        <v>83.3668387153934</v>
      </c>
      <c r="C60" s="12">
        <f t="shared" si="7"/>
        <v>0</v>
      </c>
      <c r="D60" s="3">
        <f t="shared" si="7"/>
        <v>87.21545192383894</v>
      </c>
      <c r="E60" s="13">
        <f t="shared" si="7"/>
        <v>87.21545192383894</v>
      </c>
      <c r="F60" s="13">
        <f t="shared" si="7"/>
        <v>134.86576450320948</v>
      </c>
      <c r="G60" s="13">
        <f t="shared" si="7"/>
        <v>97.19376111164483</v>
      </c>
      <c r="H60" s="13">
        <f t="shared" si="7"/>
        <v>111.03435510036299</v>
      </c>
      <c r="I60" s="13">
        <f t="shared" si="7"/>
        <v>112.5947536418807</v>
      </c>
      <c r="J60" s="13">
        <f t="shared" si="7"/>
        <v>90.14211998928958</v>
      </c>
      <c r="K60" s="13">
        <f t="shared" si="7"/>
        <v>82.9835600859907</v>
      </c>
      <c r="L60" s="13">
        <f t="shared" si="7"/>
        <v>95.98161467300729</v>
      </c>
      <c r="M60" s="13">
        <f t="shared" si="7"/>
        <v>89.78827009149143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100.21118275591732</v>
      </c>
      <c r="W60" s="13">
        <f t="shared" si="7"/>
        <v>103.01703597746167</v>
      </c>
      <c r="X60" s="13">
        <f t="shared" si="7"/>
        <v>0</v>
      </c>
      <c r="Y60" s="13">
        <f t="shared" si="7"/>
        <v>0</v>
      </c>
      <c r="Z60" s="14">
        <f t="shared" si="7"/>
        <v>87.21545192383894</v>
      </c>
    </row>
    <row r="61" spans="1:26" ht="13.5">
      <c r="A61" s="38" t="s">
        <v>110</v>
      </c>
      <c r="B61" s="12">
        <f t="shared" si="7"/>
        <v>78.14124897917141</v>
      </c>
      <c r="C61" s="12">
        <f t="shared" si="7"/>
        <v>0</v>
      </c>
      <c r="D61" s="3">
        <f t="shared" si="7"/>
        <v>84.00000119669065</v>
      </c>
      <c r="E61" s="13">
        <f t="shared" si="7"/>
        <v>84.00000119669065</v>
      </c>
      <c r="F61" s="13">
        <f t="shared" si="7"/>
        <v>123.70285965789118</v>
      </c>
      <c r="G61" s="13">
        <f t="shared" si="7"/>
        <v>78.2574432393153</v>
      </c>
      <c r="H61" s="13">
        <f t="shared" si="7"/>
        <v>129.3533557309562</v>
      </c>
      <c r="I61" s="13">
        <f t="shared" si="7"/>
        <v>104.34323300273249</v>
      </c>
      <c r="J61" s="13">
        <f t="shared" si="7"/>
        <v>89.33347602447753</v>
      </c>
      <c r="K61" s="13">
        <f t="shared" si="7"/>
        <v>82.44220296454687</v>
      </c>
      <c r="L61" s="13">
        <f t="shared" si="7"/>
        <v>102.64060739611587</v>
      </c>
      <c r="M61" s="13">
        <f t="shared" si="7"/>
        <v>91.76651691736119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97.48288598132471</v>
      </c>
      <c r="W61" s="13">
        <f t="shared" si="7"/>
        <v>102.87833287122199</v>
      </c>
      <c r="X61" s="13">
        <f t="shared" si="7"/>
        <v>0</v>
      </c>
      <c r="Y61" s="13">
        <f t="shared" si="7"/>
        <v>0</v>
      </c>
      <c r="Z61" s="14">
        <f t="shared" si="7"/>
        <v>84.00000119669065</v>
      </c>
    </row>
    <row r="62" spans="1:26" ht="13.5">
      <c r="A62" s="38" t="s">
        <v>111</v>
      </c>
      <c r="B62" s="12">
        <f t="shared" si="7"/>
        <v>100.71695378415106</v>
      </c>
      <c r="C62" s="12">
        <f t="shared" si="7"/>
        <v>0</v>
      </c>
      <c r="D62" s="3">
        <f t="shared" si="7"/>
        <v>95.00000265222813</v>
      </c>
      <c r="E62" s="13">
        <f t="shared" si="7"/>
        <v>95.00000265222813</v>
      </c>
      <c r="F62" s="13">
        <f t="shared" si="7"/>
        <v>100.69542911349454</v>
      </c>
      <c r="G62" s="13">
        <f t="shared" si="7"/>
        <v>87.86234782919522</v>
      </c>
      <c r="H62" s="13">
        <f t="shared" si="7"/>
        <v>81.95384394999867</v>
      </c>
      <c r="I62" s="13">
        <f t="shared" si="7"/>
        <v>90.18999838652022</v>
      </c>
      <c r="J62" s="13">
        <f t="shared" si="7"/>
        <v>84.80061177467248</v>
      </c>
      <c r="K62" s="13">
        <f t="shared" si="7"/>
        <v>79.35105583241602</v>
      </c>
      <c r="L62" s="13">
        <f t="shared" si="7"/>
        <v>67.67060087578115</v>
      </c>
      <c r="M62" s="13">
        <f t="shared" si="7"/>
        <v>76.80359819196097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82.69836777397022</v>
      </c>
      <c r="W62" s="13">
        <f t="shared" si="7"/>
        <v>107.44199285066797</v>
      </c>
      <c r="X62" s="13">
        <f t="shared" si="7"/>
        <v>0</v>
      </c>
      <c r="Y62" s="13">
        <f t="shared" si="7"/>
        <v>0</v>
      </c>
      <c r="Z62" s="14">
        <f t="shared" si="7"/>
        <v>95.00000265222813</v>
      </c>
    </row>
    <row r="63" spans="1:26" ht="13.5">
      <c r="A63" s="38" t="s">
        <v>112</v>
      </c>
      <c r="B63" s="12">
        <f t="shared" si="7"/>
        <v>93.50663743939218</v>
      </c>
      <c r="C63" s="12">
        <f t="shared" si="7"/>
        <v>0</v>
      </c>
      <c r="D63" s="3">
        <f t="shared" si="7"/>
        <v>95.00001581900145</v>
      </c>
      <c r="E63" s="13">
        <f t="shared" si="7"/>
        <v>95.00001581900145</v>
      </c>
      <c r="F63" s="13">
        <f t="shared" si="7"/>
        <v>92.32296155542737</v>
      </c>
      <c r="G63" s="13">
        <f t="shared" si="7"/>
        <v>115.37438725929732</v>
      </c>
      <c r="H63" s="13">
        <f t="shared" si="7"/>
        <v>87.37104096579644</v>
      </c>
      <c r="I63" s="13">
        <f t="shared" si="7"/>
        <v>98.3552203266996</v>
      </c>
      <c r="J63" s="13">
        <f t="shared" si="7"/>
        <v>105.89185011645125</v>
      </c>
      <c r="K63" s="13">
        <f t="shared" si="7"/>
        <v>86.70802539278355</v>
      </c>
      <c r="L63" s="13">
        <f t="shared" si="7"/>
        <v>109.59449286820431</v>
      </c>
      <c r="M63" s="13">
        <f t="shared" si="7"/>
        <v>99.78317912115108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99.09328417812029</v>
      </c>
      <c r="W63" s="13">
        <f t="shared" si="7"/>
        <v>102.73566316890425</v>
      </c>
      <c r="X63" s="13">
        <f t="shared" si="7"/>
        <v>0</v>
      </c>
      <c r="Y63" s="13">
        <f t="shared" si="7"/>
        <v>0</v>
      </c>
      <c r="Z63" s="14">
        <f t="shared" si="7"/>
        <v>95.00001581900145</v>
      </c>
    </row>
    <row r="64" spans="1:26" ht="13.5">
      <c r="A64" s="38" t="s">
        <v>113</v>
      </c>
      <c r="B64" s="12">
        <f t="shared" si="7"/>
        <v>85.17204905365867</v>
      </c>
      <c r="C64" s="12">
        <f t="shared" si="7"/>
        <v>0</v>
      </c>
      <c r="D64" s="3">
        <f t="shared" si="7"/>
        <v>94.99999445697169</v>
      </c>
      <c r="E64" s="13">
        <f t="shared" si="7"/>
        <v>94.99999445697169</v>
      </c>
      <c r="F64" s="13">
        <f t="shared" si="7"/>
        <v>68.66867452023936</v>
      </c>
      <c r="G64" s="13">
        <f t="shared" si="7"/>
        <v>98.56891291742443</v>
      </c>
      <c r="H64" s="13">
        <f t="shared" si="7"/>
        <v>66.82965224443066</v>
      </c>
      <c r="I64" s="13">
        <f t="shared" si="7"/>
        <v>78.01590328519727</v>
      </c>
      <c r="J64" s="13">
        <f t="shared" si="7"/>
        <v>92.52409400729256</v>
      </c>
      <c r="K64" s="13">
        <f t="shared" si="7"/>
        <v>92.5586681711884</v>
      </c>
      <c r="L64" s="13">
        <f t="shared" si="7"/>
        <v>85.22709635891044</v>
      </c>
      <c r="M64" s="13">
        <f t="shared" si="7"/>
        <v>90.10197484832906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84.08048457302463</v>
      </c>
      <c r="W64" s="13">
        <f t="shared" si="7"/>
        <v>93.45084632148004</v>
      </c>
      <c r="X64" s="13">
        <f t="shared" si="7"/>
        <v>0</v>
      </c>
      <c r="Y64" s="13">
        <f t="shared" si="7"/>
        <v>0</v>
      </c>
      <c r="Z64" s="14">
        <f t="shared" si="7"/>
        <v>94.99999445697169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146.37054532617128</v>
      </c>
      <c r="C66" s="15">
        <f t="shared" si="7"/>
        <v>0</v>
      </c>
      <c r="D66" s="4">
        <f t="shared" si="7"/>
        <v>37.78673424143925</v>
      </c>
      <c r="E66" s="16">
        <f t="shared" si="7"/>
        <v>37.78673424143925</v>
      </c>
      <c r="F66" s="16">
        <f t="shared" si="7"/>
        <v>100</v>
      </c>
      <c r="G66" s="16">
        <f t="shared" si="7"/>
        <v>100</v>
      </c>
      <c r="H66" s="16">
        <f t="shared" si="7"/>
        <v>100.00012670690033</v>
      </c>
      <c r="I66" s="16">
        <f t="shared" si="7"/>
        <v>100.00003904545574</v>
      </c>
      <c r="J66" s="16">
        <f t="shared" si="7"/>
        <v>100.00017473261542</v>
      </c>
      <c r="K66" s="16">
        <f t="shared" si="7"/>
        <v>100.00005178602223</v>
      </c>
      <c r="L66" s="16">
        <f t="shared" si="7"/>
        <v>100.00010804462458</v>
      </c>
      <c r="M66" s="16">
        <f t="shared" si="7"/>
        <v>100.00011529614143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100.00008040339634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37.78673424143925</v>
      </c>
    </row>
    <row r="67" spans="1:26" ht="13.5" hidden="1">
      <c r="A67" s="40" t="s">
        <v>116</v>
      </c>
      <c r="B67" s="23">
        <v>315173644</v>
      </c>
      <c r="C67" s="23"/>
      <c r="D67" s="24">
        <v>335379268</v>
      </c>
      <c r="E67" s="25">
        <v>335379268</v>
      </c>
      <c r="F67" s="25">
        <v>24249008</v>
      </c>
      <c r="G67" s="25">
        <v>31138439</v>
      </c>
      <c r="H67" s="25">
        <v>23708063</v>
      </c>
      <c r="I67" s="25">
        <v>79095510</v>
      </c>
      <c r="J67" s="25">
        <v>30529714</v>
      </c>
      <c r="K67" s="25">
        <v>32751726</v>
      </c>
      <c r="L67" s="25">
        <v>34499916</v>
      </c>
      <c r="M67" s="25">
        <v>97781356</v>
      </c>
      <c r="N67" s="25"/>
      <c r="O67" s="25"/>
      <c r="P67" s="25"/>
      <c r="Q67" s="25"/>
      <c r="R67" s="25"/>
      <c r="S67" s="25"/>
      <c r="T67" s="25"/>
      <c r="U67" s="25"/>
      <c r="V67" s="25">
        <v>176876866</v>
      </c>
      <c r="W67" s="25">
        <v>145633110</v>
      </c>
      <c r="X67" s="25"/>
      <c r="Y67" s="24"/>
      <c r="Z67" s="26">
        <v>335379268</v>
      </c>
    </row>
    <row r="68" spans="1:26" ht="13.5" hidden="1">
      <c r="A68" s="36" t="s">
        <v>31</v>
      </c>
      <c r="B68" s="18">
        <v>51798788</v>
      </c>
      <c r="C68" s="18"/>
      <c r="D68" s="19">
        <v>53861613</v>
      </c>
      <c r="E68" s="20">
        <v>53861613</v>
      </c>
      <c r="F68" s="20">
        <v>5319695</v>
      </c>
      <c r="G68" s="20">
        <v>6126379</v>
      </c>
      <c r="H68" s="20">
        <v>6954403</v>
      </c>
      <c r="I68" s="20">
        <v>18400477</v>
      </c>
      <c r="J68" s="20">
        <v>7752040</v>
      </c>
      <c r="K68" s="20">
        <v>8564808</v>
      </c>
      <c r="L68" s="20">
        <v>9366567</v>
      </c>
      <c r="M68" s="20">
        <v>25683415</v>
      </c>
      <c r="N68" s="20"/>
      <c r="O68" s="20"/>
      <c r="P68" s="20"/>
      <c r="Q68" s="20"/>
      <c r="R68" s="20"/>
      <c r="S68" s="20"/>
      <c r="T68" s="20"/>
      <c r="U68" s="20"/>
      <c r="V68" s="20">
        <v>44083892</v>
      </c>
      <c r="W68" s="20">
        <v>22851404</v>
      </c>
      <c r="X68" s="20"/>
      <c r="Y68" s="19"/>
      <c r="Z68" s="22">
        <v>53861613</v>
      </c>
    </row>
    <row r="69" spans="1:26" ht="13.5" hidden="1">
      <c r="A69" s="37" t="s">
        <v>32</v>
      </c>
      <c r="B69" s="18">
        <v>240931939</v>
      </c>
      <c r="C69" s="18"/>
      <c r="D69" s="19">
        <v>255053341</v>
      </c>
      <c r="E69" s="20">
        <v>255053341</v>
      </c>
      <c r="F69" s="20">
        <v>17143826</v>
      </c>
      <c r="G69" s="20">
        <v>23253758</v>
      </c>
      <c r="H69" s="20">
        <v>15175214</v>
      </c>
      <c r="I69" s="20">
        <v>55572798</v>
      </c>
      <c r="J69" s="20">
        <v>20488462</v>
      </c>
      <c r="K69" s="20">
        <v>22255895</v>
      </c>
      <c r="L69" s="20">
        <v>23282262</v>
      </c>
      <c r="M69" s="20">
        <v>66026619</v>
      </c>
      <c r="N69" s="20"/>
      <c r="O69" s="20"/>
      <c r="P69" s="20"/>
      <c r="Q69" s="20"/>
      <c r="R69" s="20"/>
      <c r="S69" s="20"/>
      <c r="T69" s="20"/>
      <c r="U69" s="20"/>
      <c r="V69" s="20">
        <v>121599417</v>
      </c>
      <c r="W69" s="20">
        <v>110861323</v>
      </c>
      <c r="X69" s="20"/>
      <c r="Y69" s="19"/>
      <c r="Z69" s="22">
        <v>255053341</v>
      </c>
    </row>
    <row r="70" spans="1:26" ht="13.5" hidden="1">
      <c r="A70" s="38" t="s">
        <v>110</v>
      </c>
      <c r="B70" s="18">
        <v>170068953</v>
      </c>
      <c r="C70" s="18"/>
      <c r="D70" s="19">
        <v>180497776</v>
      </c>
      <c r="E70" s="20">
        <v>180497776</v>
      </c>
      <c r="F70" s="20">
        <v>11396608</v>
      </c>
      <c r="G70" s="20">
        <v>17512738</v>
      </c>
      <c r="H70" s="20">
        <v>9444157</v>
      </c>
      <c r="I70" s="20">
        <v>38353503</v>
      </c>
      <c r="J70" s="20">
        <v>14221859</v>
      </c>
      <c r="K70" s="20">
        <v>15410652</v>
      </c>
      <c r="L70" s="20">
        <v>16396417</v>
      </c>
      <c r="M70" s="20">
        <v>46028928</v>
      </c>
      <c r="N70" s="20"/>
      <c r="O70" s="20"/>
      <c r="P70" s="20"/>
      <c r="Q70" s="20"/>
      <c r="R70" s="20"/>
      <c r="S70" s="20"/>
      <c r="T70" s="20"/>
      <c r="U70" s="20"/>
      <c r="V70" s="20">
        <v>84382431</v>
      </c>
      <c r="W70" s="20">
        <v>81134848</v>
      </c>
      <c r="X70" s="20"/>
      <c r="Y70" s="19"/>
      <c r="Z70" s="22">
        <v>180497776</v>
      </c>
    </row>
    <row r="71" spans="1:26" ht="13.5" hidden="1">
      <c r="A71" s="38" t="s">
        <v>111</v>
      </c>
      <c r="B71" s="18">
        <v>39517331</v>
      </c>
      <c r="C71" s="18"/>
      <c r="D71" s="19">
        <v>41474562</v>
      </c>
      <c r="E71" s="20">
        <v>41474562</v>
      </c>
      <c r="F71" s="20">
        <v>3000162</v>
      </c>
      <c r="G71" s="20">
        <v>2993429</v>
      </c>
      <c r="H71" s="20">
        <v>2980801</v>
      </c>
      <c r="I71" s="20">
        <v>8974392</v>
      </c>
      <c r="J71" s="20">
        <v>3517635</v>
      </c>
      <c r="K71" s="20">
        <v>3759214</v>
      </c>
      <c r="L71" s="20">
        <v>4128657</v>
      </c>
      <c r="M71" s="20">
        <v>11405506</v>
      </c>
      <c r="N71" s="20"/>
      <c r="O71" s="20"/>
      <c r="P71" s="20"/>
      <c r="Q71" s="20"/>
      <c r="R71" s="20"/>
      <c r="S71" s="20"/>
      <c r="T71" s="20"/>
      <c r="U71" s="20"/>
      <c r="V71" s="20">
        <v>20379898</v>
      </c>
      <c r="W71" s="20">
        <v>15799518</v>
      </c>
      <c r="X71" s="20"/>
      <c r="Y71" s="19"/>
      <c r="Z71" s="22">
        <v>41474562</v>
      </c>
    </row>
    <row r="72" spans="1:26" ht="13.5" hidden="1">
      <c r="A72" s="38" t="s">
        <v>112</v>
      </c>
      <c r="B72" s="18">
        <v>17576733</v>
      </c>
      <c r="C72" s="18"/>
      <c r="D72" s="19">
        <v>18648459</v>
      </c>
      <c r="E72" s="20">
        <v>18648459</v>
      </c>
      <c r="F72" s="20">
        <v>1532492</v>
      </c>
      <c r="G72" s="20">
        <v>1533479</v>
      </c>
      <c r="H72" s="20">
        <v>1534402</v>
      </c>
      <c r="I72" s="20">
        <v>4600373</v>
      </c>
      <c r="J72" s="20">
        <v>1525531</v>
      </c>
      <c r="K72" s="20">
        <v>1863049</v>
      </c>
      <c r="L72" s="20">
        <v>1532994</v>
      </c>
      <c r="M72" s="20">
        <v>4921574</v>
      </c>
      <c r="N72" s="20"/>
      <c r="O72" s="20"/>
      <c r="P72" s="20"/>
      <c r="Q72" s="20"/>
      <c r="R72" s="20"/>
      <c r="S72" s="20"/>
      <c r="T72" s="20"/>
      <c r="U72" s="20"/>
      <c r="V72" s="20">
        <v>9521947</v>
      </c>
      <c r="W72" s="20">
        <v>8031325</v>
      </c>
      <c r="X72" s="20"/>
      <c r="Y72" s="19"/>
      <c r="Z72" s="22">
        <v>18648459</v>
      </c>
    </row>
    <row r="73" spans="1:26" ht="13.5" hidden="1">
      <c r="A73" s="38" t="s">
        <v>113</v>
      </c>
      <c r="B73" s="18">
        <v>13768922</v>
      </c>
      <c r="C73" s="18"/>
      <c r="D73" s="19">
        <v>14432544</v>
      </c>
      <c r="E73" s="20">
        <v>14432544</v>
      </c>
      <c r="F73" s="20">
        <v>1214564</v>
      </c>
      <c r="G73" s="20">
        <v>1214112</v>
      </c>
      <c r="H73" s="20">
        <v>1215854</v>
      </c>
      <c r="I73" s="20">
        <v>3644530</v>
      </c>
      <c r="J73" s="20">
        <v>1223437</v>
      </c>
      <c r="K73" s="20">
        <v>1222980</v>
      </c>
      <c r="L73" s="20">
        <v>1224194</v>
      </c>
      <c r="M73" s="20">
        <v>3670611</v>
      </c>
      <c r="N73" s="20"/>
      <c r="O73" s="20"/>
      <c r="P73" s="20"/>
      <c r="Q73" s="20"/>
      <c r="R73" s="20"/>
      <c r="S73" s="20"/>
      <c r="T73" s="20"/>
      <c r="U73" s="20"/>
      <c r="V73" s="20">
        <v>7315141</v>
      </c>
      <c r="W73" s="20">
        <v>5895632</v>
      </c>
      <c r="X73" s="20"/>
      <c r="Y73" s="19"/>
      <c r="Z73" s="22">
        <v>14432544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22442917</v>
      </c>
      <c r="C75" s="27"/>
      <c r="D75" s="28">
        <v>26464314</v>
      </c>
      <c r="E75" s="29">
        <v>26464314</v>
      </c>
      <c r="F75" s="29">
        <v>1785487</v>
      </c>
      <c r="G75" s="29">
        <v>1758302</v>
      </c>
      <c r="H75" s="29">
        <v>1578446</v>
      </c>
      <c r="I75" s="29">
        <v>5122235</v>
      </c>
      <c r="J75" s="29">
        <v>2289212</v>
      </c>
      <c r="K75" s="29">
        <v>1931023</v>
      </c>
      <c r="L75" s="29">
        <v>1851087</v>
      </c>
      <c r="M75" s="29">
        <v>6071322</v>
      </c>
      <c r="N75" s="29"/>
      <c r="O75" s="29"/>
      <c r="P75" s="29"/>
      <c r="Q75" s="29"/>
      <c r="R75" s="29"/>
      <c r="S75" s="29"/>
      <c r="T75" s="29"/>
      <c r="U75" s="29"/>
      <c r="V75" s="29">
        <v>11193557</v>
      </c>
      <c r="W75" s="29">
        <v>11920383</v>
      </c>
      <c r="X75" s="29"/>
      <c r="Y75" s="28"/>
      <c r="Z75" s="30">
        <v>26464314</v>
      </c>
    </row>
    <row r="76" spans="1:26" ht="13.5" hidden="1">
      <c r="A76" s="41" t="s">
        <v>117</v>
      </c>
      <c r="B76" s="31">
        <v>276342863</v>
      </c>
      <c r="C76" s="31"/>
      <c r="D76" s="32">
        <v>283614456</v>
      </c>
      <c r="E76" s="33">
        <v>283614456</v>
      </c>
      <c r="F76" s="33">
        <v>29735430</v>
      </c>
      <c r="G76" s="33">
        <v>29151893</v>
      </c>
      <c r="H76" s="33">
        <v>22614126</v>
      </c>
      <c r="I76" s="33">
        <v>81501449</v>
      </c>
      <c r="J76" s="33">
        <v>25770127</v>
      </c>
      <c r="K76" s="33">
        <v>25411935</v>
      </c>
      <c r="L76" s="33">
        <v>28608718</v>
      </c>
      <c r="M76" s="33">
        <v>79790780</v>
      </c>
      <c r="N76" s="33"/>
      <c r="O76" s="33"/>
      <c r="P76" s="33"/>
      <c r="Q76" s="33"/>
      <c r="R76" s="33"/>
      <c r="S76" s="33"/>
      <c r="T76" s="33"/>
      <c r="U76" s="33"/>
      <c r="V76" s="33">
        <v>161292229</v>
      </c>
      <c r="W76" s="33">
        <v>137979130</v>
      </c>
      <c r="X76" s="33"/>
      <c r="Y76" s="32"/>
      <c r="Z76" s="34">
        <v>283614456</v>
      </c>
    </row>
    <row r="77" spans="1:26" ht="13.5" hidden="1">
      <c r="A77" s="36" t="s">
        <v>31</v>
      </c>
      <c r="B77" s="18">
        <v>42635702</v>
      </c>
      <c r="C77" s="18"/>
      <c r="D77" s="19">
        <v>51168532</v>
      </c>
      <c r="E77" s="20">
        <v>51168532</v>
      </c>
      <c r="F77" s="20">
        <v>4828791</v>
      </c>
      <c r="G77" s="20">
        <v>4792389</v>
      </c>
      <c r="H77" s="20">
        <v>4185977</v>
      </c>
      <c r="I77" s="20">
        <v>13807157</v>
      </c>
      <c r="J77" s="20">
        <v>5012177</v>
      </c>
      <c r="K77" s="20">
        <v>5012177</v>
      </c>
      <c r="L77" s="20">
        <v>4410938</v>
      </c>
      <c r="M77" s="20">
        <v>14435292</v>
      </c>
      <c r="N77" s="20"/>
      <c r="O77" s="20"/>
      <c r="P77" s="20"/>
      <c r="Q77" s="20"/>
      <c r="R77" s="20"/>
      <c r="S77" s="20"/>
      <c r="T77" s="20"/>
      <c r="U77" s="20"/>
      <c r="V77" s="20">
        <v>28242449</v>
      </c>
      <c r="W77" s="20">
        <v>23773081</v>
      </c>
      <c r="X77" s="20"/>
      <c r="Y77" s="19"/>
      <c r="Z77" s="22">
        <v>51168532</v>
      </c>
    </row>
    <row r="78" spans="1:26" ht="13.5" hidden="1">
      <c r="A78" s="37" t="s">
        <v>32</v>
      </c>
      <c r="B78" s="18">
        <v>200857341</v>
      </c>
      <c r="C78" s="18"/>
      <c r="D78" s="19">
        <v>222445924</v>
      </c>
      <c r="E78" s="20">
        <v>222445924</v>
      </c>
      <c r="F78" s="20">
        <v>23121152</v>
      </c>
      <c r="G78" s="20">
        <v>22601202</v>
      </c>
      <c r="H78" s="20">
        <v>16849701</v>
      </c>
      <c r="I78" s="20">
        <v>62572055</v>
      </c>
      <c r="J78" s="20">
        <v>18468734</v>
      </c>
      <c r="K78" s="20">
        <v>18468734</v>
      </c>
      <c r="L78" s="20">
        <v>22346691</v>
      </c>
      <c r="M78" s="20">
        <v>59284159</v>
      </c>
      <c r="N78" s="20"/>
      <c r="O78" s="20"/>
      <c r="P78" s="20"/>
      <c r="Q78" s="20"/>
      <c r="R78" s="20"/>
      <c r="S78" s="20"/>
      <c r="T78" s="20"/>
      <c r="U78" s="20"/>
      <c r="V78" s="20">
        <v>121856214</v>
      </c>
      <c r="W78" s="20">
        <v>114206049</v>
      </c>
      <c r="X78" s="20"/>
      <c r="Y78" s="19"/>
      <c r="Z78" s="22">
        <v>222445924</v>
      </c>
    </row>
    <row r="79" spans="1:26" ht="13.5" hidden="1">
      <c r="A79" s="38" t="s">
        <v>110</v>
      </c>
      <c r="B79" s="18">
        <v>132894004</v>
      </c>
      <c r="C79" s="18"/>
      <c r="D79" s="19">
        <v>151618134</v>
      </c>
      <c r="E79" s="20">
        <v>151618134</v>
      </c>
      <c r="F79" s="20">
        <v>14097930</v>
      </c>
      <c r="G79" s="20">
        <v>13705021</v>
      </c>
      <c r="H79" s="20">
        <v>12216334</v>
      </c>
      <c r="I79" s="20">
        <v>40019285</v>
      </c>
      <c r="J79" s="20">
        <v>12704881</v>
      </c>
      <c r="K79" s="20">
        <v>12704881</v>
      </c>
      <c r="L79" s="20">
        <v>16829382</v>
      </c>
      <c r="M79" s="20">
        <v>42239144</v>
      </c>
      <c r="N79" s="20"/>
      <c r="O79" s="20"/>
      <c r="P79" s="20"/>
      <c r="Q79" s="20"/>
      <c r="R79" s="20"/>
      <c r="S79" s="20"/>
      <c r="T79" s="20"/>
      <c r="U79" s="20"/>
      <c r="V79" s="20">
        <v>82258429</v>
      </c>
      <c r="W79" s="20">
        <v>83470179</v>
      </c>
      <c r="X79" s="20"/>
      <c r="Y79" s="19"/>
      <c r="Z79" s="22">
        <v>151618134</v>
      </c>
    </row>
    <row r="80" spans="1:26" ht="13.5" hidden="1">
      <c r="A80" s="38" t="s">
        <v>111</v>
      </c>
      <c r="B80" s="18">
        <v>39800652</v>
      </c>
      <c r="C80" s="18"/>
      <c r="D80" s="19">
        <v>39400835</v>
      </c>
      <c r="E80" s="20">
        <v>39400835</v>
      </c>
      <c r="F80" s="20">
        <v>3021026</v>
      </c>
      <c r="G80" s="20">
        <v>2630097</v>
      </c>
      <c r="H80" s="20">
        <v>2442881</v>
      </c>
      <c r="I80" s="20">
        <v>8094004</v>
      </c>
      <c r="J80" s="20">
        <v>2982976</v>
      </c>
      <c r="K80" s="20">
        <v>2982976</v>
      </c>
      <c r="L80" s="20">
        <v>2793887</v>
      </c>
      <c r="M80" s="20">
        <v>8759839</v>
      </c>
      <c r="N80" s="20"/>
      <c r="O80" s="20"/>
      <c r="P80" s="20"/>
      <c r="Q80" s="20"/>
      <c r="R80" s="20"/>
      <c r="S80" s="20"/>
      <c r="T80" s="20"/>
      <c r="U80" s="20"/>
      <c r="V80" s="20">
        <v>16853843</v>
      </c>
      <c r="W80" s="20">
        <v>16975317</v>
      </c>
      <c r="X80" s="20"/>
      <c r="Y80" s="19"/>
      <c r="Z80" s="22">
        <v>39400835</v>
      </c>
    </row>
    <row r="81" spans="1:26" ht="13.5" hidden="1">
      <c r="A81" s="38" t="s">
        <v>112</v>
      </c>
      <c r="B81" s="18">
        <v>16435412</v>
      </c>
      <c r="C81" s="18"/>
      <c r="D81" s="19">
        <v>17716039</v>
      </c>
      <c r="E81" s="20">
        <v>17716039</v>
      </c>
      <c r="F81" s="20">
        <v>1414842</v>
      </c>
      <c r="G81" s="20">
        <v>1769242</v>
      </c>
      <c r="H81" s="20">
        <v>1340623</v>
      </c>
      <c r="I81" s="20">
        <v>4524707</v>
      </c>
      <c r="J81" s="20">
        <v>1615413</v>
      </c>
      <c r="K81" s="20">
        <v>1615413</v>
      </c>
      <c r="L81" s="20">
        <v>1680077</v>
      </c>
      <c r="M81" s="20">
        <v>4910903</v>
      </c>
      <c r="N81" s="20"/>
      <c r="O81" s="20"/>
      <c r="P81" s="20"/>
      <c r="Q81" s="20"/>
      <c r="R81" s="20"/>
      <c r="S81" s="20"/>
      <c r="T81" s="20"/>
      <c r="U81" s="20"/>
      <c r="V81" s="20">
        <v>9435610</v>
      </c>
      <c r="W81" s="20">
        <v>8251035</v>
      </c>
      <c r="X81" s="20"/>
      <c r="Y81" s="19"/>
      <c r="Z81" s="22">
        <v>17716039</v>
      </c>
    </row>
    <row r="82" spans="1:26" ht="13.5" hidden="1">
      <c r="A82" s="38" t="s">
        <v>113</v>
      </c>
      <c r="B82" s="18">
        <v>11727273</v>
      </c>
      <c r="C82" s="18"/>
      <c r="D82" s="19">
        <v>13710916</v>
      </c>
      <c r="E82" s="20">
        <v>13710916</v>
      </c>
      <c r="F82" s="20">
        <v>834025</v>
      </c>
      <c r="G82" s="20">
        <v>1196737</v>
      </c>
      <c r="H82" s="20">
        <v>812551</v>
      </c>
      <c r="I82" s="20">
        <v>2843313</v>
      </c>
      <c r="J82" s="20">
        <v>1131974</v>
      </c>
      <c r="K82" s="20">
        <v>1131974</v>
      </c>
      <c r="L82" s="20">
        <v>1043345</v>
      </c>
      <c r="M82" s="20">
        <v>3307293</v>
      </c>
      <c r="N82" s="20"/>
      <c r="O82" s="20"/>
      <c r="P82" s="20"/>
      <c r="Q82" s="20"/>
      <c r="R82" s="20"/>
      <c r="S82" s="20"/>
      <c r="T82" s="20"/>
      <c r="U82" s="20"/>
      <c r="V82" s="20">
        <v>6150606</v>
      </c>
      <c r="W82" s="20">
        <v>5509518</v>
      </c>
      <c r="X82" s="20"/>
      <c r="Y82" s="19"/>
      <c r="Z82" s="22">
        <v>13710916</v>
      </c>
    </row>
    <row r="83" spans="1:26" ht="13.5" hidden="1">
      <c r="A83" s="38" t="s">
        <v>114</v>
      </c>
      <c r="B83" s="18"/>
      <c r="C83" s="18"/>
      <c r="D83" s="19"/>
      <c r="E83" s="20"/>
      <c r="F83" s="20">
        <v>3753329</v>
      </c>
      <c r="G83" s="20">
        <v>3300105</v>
      </c>
      <c r="H83" s="20">
        <v>37312</v>
      </c>
      <c r="I83" s="20">
        <v>7090746</v>
      </c>
      <c r="J83" s="20">
        <v>33490</v>
      </c>
      <c r="K83" s="20">
        <v>33490</v>
      </c>
      <c r="L83" s="20"/>
      <c r="M83" s="20">
        <v>66980</v>
      </c>
      <c r="N83" s="20"/>
      <c r="O83" s="20"/>
      <c r="P83" s="20"/>
      <c r="Q83" s="20"/>
      <c r="R83" s="20"/>
      <c r="S83" s="20"/>
      <c r="T83" s="20"/>
      <c r="U83" s="20"/>
      <c r="V83" s="20">
        <v>7157726</v>
      </c>
      <c r="W83" s="20"/>
      <c r="X83" s="20"/>
      <c r="Y83" s="19"/>
      <c r="Z83" s="22"/>
    </row>
    <row r="84" spans="1:26" ht="13.5" hidden="1">
      <c r="A84" s="39" t="s">
        <v>115</v>
      </c>
      <c r="B84" s="27">
        <v>32849820</v>
      </c>
      <c r="C84" s="27"/>
      <c r="D84" s="28">
        <v>10000000</v>
      </c>
      <c r="E84" s="29">
        <v>10000000</v>
      </c>
      <c r="F84" s="29">
        <v>1785487</v>
      </c>
      <c r="G84" s="29">
        <v>1758302</v>
      </c>
      <c r="H84" s="29">
        <v>1578448</v>
      </c>
      <c r="I84" s="29">
        <v>5122237</v>
      </c>
      <c r="J84" s="29">
        <v>2289216</v>
      </c>
      <c r="K84" s="29">
        <v>1931024</v>
      </c>
      <c r="L84" s="29">
        <v>1851089</v>
      </c>
      <c r="M84" s="29">
        <v>6071329</v>
      </c>
      <c r="N84" s="29"/>
      <c r="O84" s="29"/>
      <c r="P84" s="29"/>
      <c r="Q84" s="29"/>
      <c r="R84" s="29"/>
      <c r="S84" s="29"/>
      <c r="T84" s="29"/>
      <c r="U84" s="29"/>
      <c r="V84" s="29">
        <v>11193566</v>
      </c>
      <c r="W84" s="29"/>
      <c r="X84" s="29"/>
      <c r="Y84" s="28"/>
      <c r="Z84" s="30">
        <v>10000000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35238339</v>
      </c>
      <c r="C5" s="18">
        <v>0</v>
      </c>
      <c r="D5" s="58">
        <v>35000000</v>
      </c>
      <c r="E5" s="59">
        <v>35000000</v>
      </c>
      <c r="F5" s="59">
        <v>3114919</v>
      </c>
      <c r="G5" s="59">
        <v>3116575</v>
      </c>
      <c r="H5" s="59">
        <v>3115685</v>
      </c>
      <c r="I5" s="59">
        <v>9347179</v>
      </c>
      <c r="J5" s="59">
        <v>3136884</v>
      </c>
      <c r="K5" s="59">
        <v>3134204</v>
      </c>
      <c r="L5" s="59">
        <v>3134605</v>
      </c>
      <c r="M5" s="59">
        <v>9405693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18752872</v>
      </c>
      <c r="W5" s="59">
        <v>17500002</v>
      </c>
      <c r="X5" s="59">
        <v>1252870</v>
      </c>
      <c r="Y5" s="60">
        <v>7.16</v>
      </c>
      <c r="Z5" s="61">
        <v>35000000</v>
      </c>
    </row>
    <row r="6" spans="1:26" ht="13.5">
      <c r="A6" s="57" t="s">
        <v>32</v>
      </c>
      <c r="B6" s="18">
        <v>4583367</v>
      </c>
      <c r="C6" s="18">
        <v>0</v>
      </c>
      <c r="D6" s="58">
        <v>4700000</v>
      </c>
      <c r="E6" s="59">
        <v>4700000</v>
      </c>
      <c r="F6" s="59">
        <v>386008</v>
      </c>
      <c r="G6" s="59">
        <v>386008</v>
      </c>
      <c r="H6" s="59">
        <v>385973</v>
      </c>
      <c r="I6" s="59">
        <v>1157989</v>
      </c>
      <c r="J6" s="59">
        <v>397248</v>
      </c>
      <c r="K6" s="59">
        <v>386159</v>
      </c>
      <c r="L6" s="59">
        <v>386159</v>
      </c>
      <c r="M6" s="59">
        <v>1169566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2327555</v>
      </c>
      <c r="W6" s="59">
        <v>2350002</v>
      </c>
      <c r="X6" s="59">
        <v>-22447</v>
      </c>
      <c r="Y6" s="60">
        <v>-0.96</v>
      </c>
      <c r="Z6" s="61">
        <v>4700000</v>
      </c>
    </row>
    <row r="7" spans="1:26" ht="13.5">
      <c r="A7" s="57" t="s">
        <v>33</v>
      </c>
      <c r="B7" s="18">
        <v>11737571</v>
      </c>
      <c r="C7" s="18">
        <v>0</v>
      </c>
      <c r="D7" s="58">
        <v>15200000</v>
      </c>
      <c r="E7" s="59">
        <v>15200000</v>
      </c>
      <c r="F7" s="59">
        <v>128351</v>
      </c>
      <c r="G7" s="59">
        <v>456462</v>
      </c>
      <c r="H7" s="59">
        <v>526195</v>
      </c>
      <c r="I7" s="59">
        <v>1111008</v>
      </c>
      <c r="J7" s="59">
        <v>420940</v>
      </c>
      <c r="K7" s="59">
        <v>348235</v>
      </c>
      <c r="L7" s="59">
        <v>211877</v>
      </c>
      <c r="M7" s="59">
        <v>981052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2092060</v>
      </c>
      <c r="W7" s="59">
        <v>7600002</v>
      </c>
      <c r="X7" s="59">
        <v>-5507942</v>
      </c>
      <c r="Y7" s="60">
        <v>-72.47</v>
      </c>
      <c r="Z7" s="61">
        <v>15200000</v>
      </c>
    </row>
    <row r="8" spans="1:26" ht="13.5">
      <c r="A8" s="57" t="s">
        <v>34</v>
      </c>
      <c r="B8" s="18">
        <v>241319882</v>
      </c>
      <c r="C8" s="18">
        <v>0</v>
      </c>
      <c r="D8" s="58">
        <v>270595000</v>
      </c>
      <c r="E8" s="59">
        <v>270595000</v>
      </c>
      <c r="F8" s="59">
        <v>0</v>
      </c>
      <c r="G8" s="59">
        <v>3025000</v>
      </c>
      <c r="H8" s="59">
        <v>0</v>
      </c>
      <c r="I8" s="59">
        <v>3025000</v>
      </c>
      <c r="J8" s="59">
        <v>0</v>
      </c>
      <c r="K8" s="59">
        <v>0</v>
      </c>
      <c r="L8" s="59">
        <v>88450000</v>
      </c>
      <c r="M8" s="59">
        <v>88450000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91475000</v>
      </c>
      <c r="W8" s="59">
        <v>129697500</v>
      </c>
      <c r="X8" s="59">
        <v>-38222500</v>
      </c>
      <c r="Y8" s="60">
        <v>-29.47</v>
      </c>
      <c r="Z8" s="61">
        <v>270595000</v>
      </c>
    </row>
    <row r="9" spans="1:26" ht="13.5">
      <c r="A9" s="57" t="s">
        <v>35</v>
      </c>
      <c r="B9" s="18">
        <v>26074323</v>
      </c>
      <c r="C9" s="18">
        <v>0</v>
      </c>
      <c r="D9" s="58">
        <v>37076330</v>
      </c>
      <c r="E9" s="59">
        <v>37076330</v>
      </c>
      <c r="F9" s="59">
        <v>4312190</v>
      </c>
      <c r="G9" s="59">
        <v>4119476</v>
      </c>
      <c r="H9" s="59">
        <v>3807555</v>
      </c>
      <c r="I9" s="59">
        <v>12239221</v>
      </c>
      <c r="J9" s="59">
        <v>3084283</v>
      </c>
      <c r="K9" s="59">
        <v>2261967</v>
      </c>
      <c r="L9" s="59">
        <v>2738221</v>
      </c>
      <c r="M9" s="59">
        <v>8084471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20323692</v>
      </c>
      <c r="W9" s="59">
        <v>18538170</v>
      </c>
      <c r="X9" s="59">
        <v>1785522</v>
      </c>
      <c r="Y9" s="60">
        <v>9.63</v>
      </c>
      <c r="Z9" s="61">
        <v>37076330</v>
      </c>
    </row>
    <row r="10" spans="1:26" ht="25.5">
      <c r="A10" s="62" t="s">
        <v>102</v>
      </c>
      <c r="B10" s="63">
        <f>SUM(B5:B9)</f>
        <v>318953482</v>
      </c>
      <c r="C10" s="63">
        <f>SUM(C5:C9)</f>
        <v>0</v>
      </c>
      <c r="D10" s="64">
        <f aca="true" t="shared" si="0" ref="D10:Z10">SUM(D5:D9)</f>
        <v>362571330</v>
      </c>
      <c r="E10" s="65">
        <f t="shared" si="0"/>
        <v>362571330</v>
      </c>
      <c r="F10" s="65">
        <f t="shared" si="0"/>
        <v>7941468</v>
      </c>
      <c r="G10" s="65">
        <f t="shared" si="0"/>
        <v>11103521</v>
      </c>
      <c r="H10" s="65">
        <f t="shared" si="0"/>
        <v>7835408</v>
      </c>
      <c r="I10" s="65">
        <f t="shared" si="0"/>
        <v>26880397</v>
      </c>
      <c r="J10" s="65">
        <f t="shared" si="0"/>
        <v>7039355</v>
      </c>
      <c r="K10" s="65">
        <f t="shared" si="0"/>
        <v>6130565</v>
      </c>
      <c r="L10" s="65">
        <f t="shared" si="0"/>
        <v>94920862</v>
      </c>
      <c r="M10" s="65">
        <f t="shared" si="0"/>
        <v>108090782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134971179</v>
      </c>
      <c r="W10" s="65">
        <f t="shared" si="0"/>
        <v>175685676</v>
      </c>
      <c r="X10" s="65">
        <f t="shared" si="0"/>
        <v>-40714497</v>
      </c>
      <c r="Y10" s="66">
        <f>+IF(W10&lt;&gt;0,(X10/W10)*100,0)</f>
        <v>-23.174625232395154</v>
      </c>
      <c r="Z10" s="67">
        <f t="shared" si="0"/>
        <v>362571330</v>
      </c>
    </row>
    <row r="11" spans="1:26" ht="13.5">
      <c r="A11" s="57" t="s">
        <v>36</v>
      </c>
      <c r="B11" s="18">
        <v>128240462</v>
      </c>
      <c r="C11" s="18">
        <v>0</v>
      </c>
      <c r="D11" s="58">
        <v>151097069</v>
      </c>
      <c r="E11" s="59">
        <v>151097069</v>
      </c>
      <c r="F11" s="59">
        <v>10172262</v>
      </c>
      <c r="G11" s="59">
        <v>11323440</v>
      </c>
      <c r="H11" s="59">
        <v>10553780</v>
      </c>
      <c r="I11" s="59">
        <v>32049482</v>
      </c>
      <c r="J11" s="59">
        <v>10816920</v>
      </c>
      <c r="K11" s="59">
        <v>10530456</v>
      </c>
      <c r="L11" s="59">
        <v>10413985</v>
      </c>
      <c r="M11" s="59">
        <v>31761361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63810843</v>
      </c>
      <c r="W11" s="59">
        <v>72279168</v>
      </c>
      <c r="X11" s="59">
        <v>-8468325</v>
      </c>
      <c r="Y11" s="60">
        <v>-11.72</v>
      </c>
      <c r="Z11" s="61">
        <v>151097069</v>
      </c>
    </row>
    <row r="12" spans="1:26" ht="13.5">
      <c r="A12" s="57" t="s">
        <v>37</v>
      </c>
      <c r="B12" s="18">
        <v>22143883</v>
      </c>
      <c r="C12" s="18">
        <v>0</v>
      </c>
      <c r="D12" s="58">
        <v>23856763</v>
      </c>
      <c r="E12" s="59">
        <v>23856763</v>
      </c>
      <c r="F12" s="59">
        <v>1845719</v>
      </c>
      <c r="G12" s="59">
        <v>1845719</v>
      </c>
      <c r="H12" s="59">
        <v>1845719</v>
      </c>
      <c r="I12" s="59">
        <v>5537157</v>
      </c>
      <c r="J12" s="59">
        <v>1845719</v>
      </c>
      <c r="K12" s="59">
        <v>1845719</v>
      </c>
      <c r="L12" s="59">
        <v>1845719</v>
      </c>
      <c r="M12" s="59">
        <v>5537157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11074314</v>
      </c>
      <c r="W12" s="59">
        <v>11928384</v>
      </c>
      <c r="X12" s="59">
        <v>-854070</v>
      </c>
      <c r="Y12" s="60">
        <v>-7.16</v>
      </c>
      <c r="Z12" s="61">
        <v>23856763</v>
      </c>
    </row>
    <row r="13" spans="1:26" ht="13.5">
      <c r="A13" s="57" t="s">
        <v>103</v>
      </c>
      <c r="B13" s="18">
        <v>242331325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15000000</v>
      </c>
      <c r="X13" s="59">
        <v>-15000000</v>
      </c>
      <c r="Y13" s="60">
        <v>-100</v>
      </c>
      <c r="Z13" s="61">
        <v>30000000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10855118</v>
      </c>
      <c r="E15" s="59">
        <v>10855118</v>
      </c>
      <c r="F15" s="59">
        <v>-42974</v>
      </c>
      <c r="G15" s="59">
        <v>27309</v>
      </c>
      <c r="H15" s="59">
        <v>111296</v>
      </c>
      <c r="I15" s="59">
        <v>95631</v>
      </c>
      <c r="J15" s="59">
        <v>-238042</v>
      </c>
      <c r="K15" s="59">
        <v>234589</v>
      </c>
      <c r="L15" s="59">
        <v>-129158</v>
      </c>
      <c r="M15" s="59">
        <v>-132611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-36980</v>
      </c>
      <c r="W15" s="59">
        <v>5427498</v>
      </c>
      <c r="X15" s="59">
        <v>-5464478</v>
      </c>
      <c r="Y15" s="60">
        <v>-100.68</v>
      </c>
      <c r="Z15" s="61">
        <v>10855118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153824855</v>
      </c>
      <c r="C17" s="18">
        <v>0</v>
      </c>
      <c r="D17" s="58">
        <v>136086032</v>
      </c>
      <c r="E17" s="59">
        <v>136086032</v>
      </c>
      <c r="F17" s="59">
        <v>4534401</v>
      </c>
      <c r="G17" s="59">
        <v>8754866</v>
      </c>
      <c r="H17" s="59">
        <v>9721737</v>
      </c>
      <c r="I17" s="59">
        <v>23011004</v>
      </c>
      <c r="J17" s="59">
        <v>12285825</v>
      </c>
      <c r="K17" s="59">
        <v>10890846</v>
      </c>
      <c r="L17" s="59">
        <v>13455497</v>
      </c>
      <c r="M17" s="59">
        <v>36632168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59643172</v>
      </c>
      <c r="W17" s="59">
        <v>66841320</v>
      </c>
      <c r="X17" s="59">
        <v>-7198148</v>
      </c>
      <c r="Y17" s="60">
        <v>-10.77</v>
      </c>
      <c r="Z17" s="61">
        <v>136086032</v>
      </c>
    </row>
    <row r="18" spans="1:26" ht="13.5">
      <c r="A18" s="69" t="s">
        <v>42</v>
      </c>
      <c r="B18" s="70">
        <f>SUM(B11:B17)</f>
        <v>546540525</v>
      </c>
      <c r="C18" s="70">
        <f>SUM(C11:C17)</f>
        <v>0</v>
      </c>
      <c r="D18" s="71">
        <f aca="true" t="shared" si="1" ref="D18:Z18">SUM(D11:D17)</f>
        <v>351894982</v>
      </c>
      <c r="E18" s="72">
        <f t="shared" si="1"/>
        <v>351894982</v>
      </c>
      <c r="F18" s="72">
        <f t="shared" si="1"/>
        <v>16509408</v>
      </c>
      <c r="G18" s="72">
        <f t="shared" si="1"/>
        <v>21951334</v>
      </c>
      <c r="H18" s="72">
        <f t="shared" si="1"/>
        <v>22232532</v>
      </c>
      <c r="I18" s="72">
        <f t="shared" si="1"/>
        <v>60693274</v>
      </c>
      <c r="J18" s="72">
        <f t="shared" si="1"/>
        <v>24710422</v>
      </c>
      <c r="K18" s="72">
        <f t="shared" si="1"/>
        <v>23501610</v>
      </c>
      <c r="L18" s="72">
        <f t="shared" si="1"/>
        <v>25586043</v>
      </c>
      <c r="M18" s="72">
        <f t="shared" si="1"/>
        <v>73798075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134491349</v>
      </c>
      <c r="W18" s="72">
        <f t="shared" si="1"/>
        <v>171476370</v>
      </c>
      <c r="X18" s="72">
        <f t="shared" si="1"/>
        <v>-36985021</v>
      </c>
      <c r="Y18" s="66">
        <f>+IF(W18&lt;&gt;0,(X18/W18)*100,0)</f>
        <v>-21.56858172353427</v>
      </c>
      <c r="Z18" s="73">
        <f t="shared" si="1"/>
        <v>351894982</v>
      </c>
    </row>
    <row r="19" spans="1:26" ht="13.5">
      <c r="A19" s="69" t="s">
        <v>43</v>
      </c>
      <c r="B19" s="74">
        <f>+B10-B18</f>
        <v>-227587043</v>
      </c>
      <c r="C19" s="74">
        <f>+C10-C18</f>
        <v>0</v>
      </c>
      <c r="D19" s="75">
        <f aca="true" t="shared" si="2" ref="D19:Z19">+D10-D18</f>
        <v>10676348</v>
      </c>
      <c r="E19" s="76">
        <f t="shared" si="2"/>
        <v>10676348</v>
      </c>
      <c r="F19" s="76">
        <f t="shared" si="2"/>
        <v>-8567940</v>
      </c>
      <c r="G19" s="76">
        <f t="shared" si="2"/>
        <v>-10847813</v>
      </c>
      <c r="H19" s="76">
        <f t="shared" si="2"/>
        <v>-14397124</v>
      </c>
      <c r="I19" s="76">
        <f t="shared" si="2"/>
        <v>-33812877</v>
      </c>
      <c r="J19" s="76">
        <f t="shared" si="2"/>
        <v>-17671067</v>
      </c>
      <c r="K19" s="76">
        <f t="shared" si="2"/>
        <v>-17371045</v>
      </c>
      <c r="L19" s="76">
        <f t="shared" si="2"/>
        <v>69334819</v>
      </c>
      <c r="M19" s="76">
        <f t="shared" si="2"/>
        <v>34292707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479830</v>
      </c>
      <c r="W19" s="76">
        <f>IF(E10=E18,0,W10-W18)</f>
        <v>4209306</v>
      </c>
      <c r="X19" s="76">
        <f t="shared" si="2"/>
        <v>-3729476</v>
      </c>
      <c r="Y19" s="77">
        <f>+IF(W19&lt;&gt;0,(X19/W19)*100,0)</f>
        <v>-88.60073370764681</v>
      </c>
      <c r="Z19" s="78">
        <f t="shared" si="2"/>
        <v>10676348</v>
      </c>
    </row>
    <row r="20" spans="1:26" ht="13.5">
      <c r="A20" s="57" t="s">
        <v>44</v>
      </c>
      <c r="B20" s="18">
        <v>102650780</v>
      </c>
      <c r="C20" s="18">
        <v>0</v>
      </c>
      <c r="D20" s="58">
        <v>59473000</v>
      </c>
      <c r="E20" s="59">
        <v>59473000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16758000</v>
      </c>
      <c r="M20" s="59">
        <v>16758000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16758000</v>
      </c>
      <c r="W20" s="59">
        <v>29736498</v>
      </c>
      <c r="X20" s="59">
        <v>-12978498</v>
      </c>
      <c r="Y20" s="60">
        <v>-43.65</v>
      </c>
      <c r="Z20" s="61">
        <v>59473000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-124936263</v>
      </c>
      <c r="C22" s="85">
        <f>SUM(C19:C21)</f>
        <v>0</v>
      </c>
      <c r="D22" s="86">
        <f aca="true" t="shared" si="3" ref="D22:Z22">SUM(D19:D21)</f>
        <v>70149348</v>
      </c>
      <c r="E22" s="87">
        <f t="shared" si="3"/>
        <v>70149348</v>
      </c>
      <c r="F22" s="87">
        <f t="shared" si="3"/>
        <v>-8567940</v>
      </c>
      <c r="G22" s="87">
        <f t="shared" si="3"/>
        <v>-10847813</v>
      </c>
      <c r="H22" s="87">
        <f t="shared" si="3"/>
        <v>-14397124</v>
      </c>
      <c r="I22" s="87">
        <f t="shared" si="3"/>
        <v>-33812877</v>
      </c>
      <c r="J22" s="87">
        <f t="shared" si="3"/>
        <v>-17671067</v>
      </c>
      <c r="K22" s="87">
        <f t="shared" si="3"/>
        <v>-17371045</v>
      </c>
      <c r="L22" s="87">
        <f t="shared" si="3"/>
        <v>86092819</v>
      </c>
      <c r="M22" s="87">
        <f t="shared" si="3"/>
        <v>51050707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17237830</v>
      </c>
      <c r="W22" s="87">
        <f t="shared" si="3"/>
        <v>33945804</v>
      </c>
      <c r="X22" s="87">
        <f t="shared" si="3"/>
        <v>-16707974</v>
      </c>
      <c r="Y22" s="88">
        <f>+IF(W22&lt;&gt;0,(X22/W22)*100,0)</f>
        <v>-49.21955597221972</v>
      </c>
      <c r="Z22" s="89">
        <f t="shared" si="3"/>
        <v>70149348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-124936263</v>
      </c>
      <c r="C24" s="74">
        <f>SUM(C22:C23)</f>
        <v>0</v>
      </c>
      <c r="D24" s="75">
        <f aca="true" t="shared" si="4" ref="D24:Z24">SUM(D22:D23)</f>
        <v>70149348</v>
      </c>
      <c r="E24" s="76">
        <f t="shared" si="4"/>
        <v>70149348</v>
      </c>
      <c r="F24" s="76">
        <f t="shared" si="4"/>
        <v>-8567940</v>
      </c>
      <c r="G24" s="76">
        <f t="shared" si="4"/>
        <v>-10847813</v>
      </c>
      <c r="H24" s="76">
        <f t="shared" si="4"/>
        <v>-14397124</v>
      </c>
      <c r="I24" s="76">
        <f t="shared" si="4"/>
        <v>-33812877</v>
      </c>
      <c r="J24" s="76">
        <f t="shared" si="4"/>
        <v>-17671067</v>
      </c>
      <c r="K24" s="76">
        <f t="shared" si="4"/>
        <v>-17371045</v>
      </c>
      <c r="L24" s="76">
        <f t="shared" si="4"/>
        <v>86092819</v>
      </c>
      <c r="M24" s="76">
        <f t="shared" si="4"/>
        <v>51050707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17237830</v>
      </c>
      <c r="W24" s="76">
        <f t="shared" si="4"/>
        <v>33945804</v>
      </c>
      <c r="X24" s="76">
        <f t="shared" si="4"/>
        <v>-16707974</v>
      </c>
      <c r="Y24" s="77">
        <f>+IF(W24&lt;&gt;0,(X24/W24)*100,0)</f>
        <v>-49.21955597221972</v>
      </c>
      <c r="Z24" s="78">
        <f t="shared" si="4"/>
        <v>70149348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107839867</v>
      </c>
      <c r="C27" s="21">
        <v>0</v>
      </c>
      <c r="D27" s="98">
        <v>100149350</v>
      </c>
      <c r="E27" s="99">
        <v>100149350</v>
      </c>
      <c r="F27" s="99">
        <v>0</v>
      </c>
      <c r="G27" s="99">
        <v>2573757</v>
      </c>
      <c r="H27" s="99">
        <v>5459011</v>
      </c>
      <c r="I27" s="99">
        <v>8032768</v>
      </c>
      <c r="J27" s="99">
        <v>6757254</v>
      </c>
      <c r="K27" s="99">
        <v>9932188</v>
      </c>
      <c r="L27" s="99">
        <v>2123786</v>
      </c>
      <c r="M27" s="99">
        <v>18813228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26845996</v>
      </c>
      <c r="W27" s="99">
        <v>50074675</v>
      </c>
      <c r="X27" s="99">
        <v>-23228679</v>
      </c>
      <c r="Y27" s="100">
        <v>-46.39</v>
      </c>
      <c r="Z27" s="101">
        <v>100149350</v>
      </c>
    </row>
    <row r="28" spans="1:26" ht="13.5">
      <c r="A28" s="102" t="s">
        <v>44</v>
      </c>
      <c r="B28" s="18">
        <v>88116346</v>
      </c>
      <c r="C28" s="18">
        <v>0</v>
      </c>
      <c r="D28" s="58">
        <v>56649250</v>
      </c>
      <c r="E28" s="59">
        <v>56649250</v>
      </c>
      <c r="F28" s="59">
        <v>0</v>
      </c>
      <c r="G28" s="59">
        <v>2374447</v>
      </c>
      <c r="H28" s="59">
        <v>3964486</v>
      </c>
      <c r="I28" s="59">
        <v>6338933</v>
      </c>
      <c r="J28" s="59">
        <v>6347704</v>
      </c>
      <c r="K28" s="59">
        <v>9932188</v>
      </c>
      <c r="L28" s="59">
        <v>2039668</v>
      </c>
      <c r="M28" s="59">
        <v>18319560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24658493</v>
      </c>
      <c r="W28" s="59">
        <v>28324625</v>
      </c>
      <c r="X28" s="59">
        <v>-3666132</v>
      </c>
      <c r="Y28" s="60">
        <v>-12.94</v>
      </c>
      <c r="Z28" s="61">
        <v>56649250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19723521</v>
      </c>
      <c r="C31" s="18">
        <v>0</v>
      </c>
      <c r="D31" s="58">
        <v>43500100</v>
      </c>
      <c r="E31" s="59">
        <v>43500100</v>
      </c>
      <c r="F31" s="59">
        <v>0</v>
      </c>
      <c r="G31" s="59">
        <v>199310</v>
      </c>
      <c r="H31" s="59">
        <v>1494525</v>
      </c>
      <c r="I31" s="59">
        <v>1693835</v>
      </c>
      <c r="J31" s="59">
        <v>409550</v>
      </c>
      <c r="K31" s="59">
        <v>0</v>
      </c>
      <c r="L31" s="59">
        <v>84118</v>
      </c>
      <c r="M31" s="59">
        <v>493668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2187503</v>
      </c>
      <c r="W31" s="59">
        <v>21750050</v>
      </c>
      <c r="X31" s="59">
        <v>-19562547</v>
      </c>
      <c r="Y31" s="60">
        <v>-89.94</v>
      </c>
      <c r="Z31" s="61">
        <v>43500100</v>
      </c>
    </row>
    <row r="32" spans="1:26" ht="13.5">
      <c r="A32" s="69" t="s">
        <v>50</v>
      </c>
      <c r="B32" s="21">
        <f>SUM(B28:B31)</f>
        <v>107839867</v>
      </c>
      <c r="C32" s="21">
        <f>SUM(C28:C31)</f>
        <v>0</v>
      </c>
      <c r="D32" s="98">
        <f aca="true" t="shared" si="5" ref="D32:Z32">SUM(D28:D31)</f>
        <v>100149350</v>
      </c>
      <c r="E32" s="99">
        <f t="shared" si="5"/>
        <v>100149350</v>
      </c>
      <c r="F32" s="99">
        <f t="shared" si="5"/>
        <v>0</v>
      </c>
      <c r="G32" s="99">
        <f t="shared" si="5"/>
        <v>2573757</v>
      </c>
      <c r="H32" s="99">
        <f t="shared" si="5"/>
        <v>5459011</v>
      </c>
      <c r="I32" s="99">
        <f t="shared" si="5"/>
        <v>8032768</v>
      </c>
      <c r="J32" s="99">
        <f t="shared" si="5"/>
        <v>6757254</v>
      </c>
      <c r="K32" s="99">
        <f t="shared" si="5"/>
        <v>9932188</v>
      </c>
      <c r="L32" s="99">
        <f t="shared" si="5"/>
        <v>2123786</v>
      </c>
      <c r="M32" s="99">
        <f t="shared" si="5"/>
        <v>18813228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26845996</v>
      </c>
      <c r="W32" s="99">
        <f t="shared" si="5"/>
        <v>50074675</v>
      </c>
      <c r="X32" s="99">
        <f t="shared" si="5"/>
        <v>-23228679</v>
      </c>
      <c r="Y32" s="100">
        <f>+IF(W32&lt;&gt;0,(X32/W32)*100,0)</f>
        <v>-46.38807740639355</v>
      </c>
      <c r="Z32" s="101">
        <f t="shared" si="5"/>
        <v>100149350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81775647</v>
      </c>
      <c r="C35" s="18">
        <v>0</v>
      </c>
      <c r="D35" s="58">
        <v>9380089</v>
      </c>
      <c r="E35" s="59">
        <v>9380089</v>
      </c>
      <c r="F35" s="59">
        <v>513960746</v>
      </c>
      <c r="G35" s="59">
        <v>177543670</v>
      </c>
      <c r="H35" s="59">
        <v>169693876</v>
      </c>
      <c r="I35" s="59">
        <v>169693876</v>
      </c>
      <c r="J35" s="59">
        <v>147274297</v>
      </c>
      <c r="K35" s="59">
        <v>135706874</v>
      </c>
      <c r="L35" s="59">
        <v>126883207</v>
      </c>
      <c r="M35" s="59">
        <v>126883207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126883207</v>
      </c>
      <c r="W35" s="59">
        <v>4690045</v>
      </c>
      <c r="X35" s="59">
        <v>122193162</v>
      </c>
      <c r="Y35" s="60">
        <v>2605.37</v>
      </c>
      <c r="Z35" s="61">
        <v>9380089</v>
      </c>
    </row>
    <row r="36" spans="1:26" ht="13.5">
      <c r="A36" s="57" t="s">
        <v>53</v>
      </c>
      <c r="B36" s="18">
        <v>918690164</v>
      </c>
      <c r="C36" s="18">
        <v>0</v>
      </c>
      <c r="D36" s="58">
        <v>0</v>
      </c>
      <c r="E36" s="59">
        <v>0</v>
      </c>
      <c r="F36" s="59">
        <v>424060502</v>
      </c>
      <c r="G36" s="59">
        <v>906691378</v>
      </c>
      <c r="H36" s="59">
        <v>911438345</v>
      </c>
      <c r="I36" s="59">
        <v>911438345</v>
      </c>
      <c r="J36" s="59">
        <v>926404440</v>
      </c>
      <c r="K36" s="59">
        <v>935138441</v>
      </c>
      <c r="L36" s="59">
        <v>936001036</v>
      </c>
      <c r="M36" s="59">
        <v>936001036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936001036</v>
      </c>
      <c r="W36" s="59"/>
      <c r="X36" s="59">
        <v>936001036</v>
      </c>
      <c r="Y36" s="60">
        <v>0</v>
      </c>
      <c r="Z36" s="61">
        <v>0</v>
      </c>
    </row>
    <row r="37" spans="1:26" ht="13.5">
      <c r="A37" s="57" t="s">
        <v>54</v>
      </c>
      <c r="B37" s="18">
        <v>76594221</v>
      </c>
      <c r="C37" s="18">
        <v>0</v>
      </c>
      <c r="D37" s="58">
        <v>0</v>
      </c>
      <c r="E37" s="59">
        <v>0</v>
      </c>
      <c r="F37" s="59">
        <v>195923984</v>
      </c>
      <c r="G37" s="59">
        <v>221660444</v>
      </c>
      <c r="H37" s="59">
        <v>236815152</v>
      </c>
      <c r="I37" s="59">
        <v>236815152</v>
      </c>
      <c r="J37" s="59">
        <v>250535107</v>
      </c>
      <c r="K37" s="59">
        <v>251739049</v>
      </c>
      <c r="L37" s="59">
        <v>272559982</v>
      </c>
      <c r="M37" s="59">
        <v>272559982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272559982</v>
      </c>
      <c r="W37" s="59"/>
      <c r="X37" s="59">
        <v>272559982</v>
      </c>
      <c r="Y37" s="60">
        <v>0</v>
      </c>
      <c r="Z37" s="61">
        <v>0</v>
      </c>
    </row>
    <row r="38" spans="1:26" ht="13.5">
      <c r="A38" s="57" t="s">
        <v>55</v>
      </c>
      <c r="B38" s="18">
        <v>39842084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1187160</v>
      </c>
      <c r="K38" s="59">
        <v>1187160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884029506</v>
      </c>
      <c r="C39" s="18">
        <v>0</v>
      </c>
      <c r="D39" s="58">
        <v>9380089</v>
      </c>
      <c r="E39" s="59">
        <v>9380089</v>
      </c>
      <c r="F39" s="59">
        <v>742097264</v>
      </c>
      <c r="G39" s="59">
        <v>862574604</v>
      </c>
      <c r="H39" s="59">
        <v>844317069</v>
      </c>
      <c r="I39" s="59">
        <v>844317069</v>
      </c>
      <c r="J39" s="59">
        <v>821956468</v>
      </c>
      <c r="K39" s="59">
        <v>817919106</v>
      </c>
      <c r="L39" s="59">
        <v>790324262</v>
      </c>
      <c r="M39" s="59">
        <v>790324262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790324262</v>
      </c>
      <c r="W39" s="59">
        <v>4690045</v>
      </c>
      <c r="X39" s="59">
        <v>785634217</v>
      </c>
      <c r="Y39" s="60">
        <v>16751.1</v>
      </c>
      <c r="Z39" s="61">
        <v>9380089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103415693</v>
      </c>
      <c r="C42" s="18">
        <v>0</v>
      </c>
      <c r="D42" s="58">
        <v>94269360</v>
      </c>
      <c r="E42" s="59">
        <v>94269360</v>
      </c>
      <c r="F42" s="59">
        <v>111852956</v>
      </c>
      <c r="G42" s="59">
        <v>-13997207</v>
      </c>
      <c r="H42" s="59">
        <v>-20415306</v>
      </c>
      <c r="I42" s="59">
        <v>77440443</v>
      </c>
      <c r="J42" s="59">
        <v>-15121415</v>
      </c>
      <c r="K42" s="59">
        <v>-21277755</v>
      </c>
      <c r="L42" s="59">
        <v>79492487</v>
      </c>
      <c r="M42" s="59">
        <v>43093317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120533760</v>
      </c>
      <c r="W42" s="59">
        <v>47134680</v>
      </c>
      <c r="X42" s="59">
        <v>73399080</v>
      </c>
      <c r="Y42" s="60">
        <v>155.72</v>
      </c>
      <c r="Z42" s="61">
        <v>94269360</v>
      </c>
    </row>
    <row r="43" spans="1:26" ht="13.5">
      <c r="A43" s="57" t="s">
        <v>59</v>
      </c>
      <c r="B43" s="18">
        <v>-153868829</v>
      </c>
      <c r="C43" s="18">
        <v>0</v>
      </c>
      <c r="D43" s="58">
        <v>-100149350</v>
      </c>
      <c r="E43" s="59">
        <v>-100149350</v>
      </c>
      <c r="F43" s="59">
        <v>0</v>
      </c>
      <c r="G43" s="59">
        <v>-2573757</v>
      </c>
      <c r="H43" s="59">
        <v>-5459011</v>
      </c>
      <c r="I43" s="59">
        <v>-8032768</v>
      </c>
      <c r="J43" s="59">
        <v>-6757254</v>
      </c>
      <c r="K43" s="59">
        <v>-9932188</v>
      </c>
      <c r="L43" s="59">
        <v>-2123785</v>
      </c>
      <c r="M43" s="59">
        <v>-18813227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-26845995</v>
      </c>
      <c r="W43" s="59">
        <v>-50074500</v>
      </c>
      <c r="X43" s="59">
        <v>23228505</v>
      </c>
      <c r="Y43" s="60">
        <v>-46.39</v>
      </c>
      <c r="Z43" s="61">
        <v>-100149350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14639964</v>
      </c>
      <c r="C45" s="21">
        <v>0</v>
      </c>
      <c r="D45" s="98">
        <v>182522653</v>
      </c>
      <c r="E45" s="99">
        <v>182522653</v>
      </c>
      <c r="F45" s="99">
        <v>285439594</v>
      </c>
      <c r="G45" s="99">
        <v>268868630</v>
      </c>
      <c r="H45" s="99">
        <v>242994313</v>
      </c>
      <c r="I45" s="99">
        <v>242994313</v>
      </c>
      <c r="J45" s="99">
        <v>221115644</v>
      </c>
      <c r="K45" s="99">
        <v>189905701</v>
      </c>
      <c r="L45" s="99">
        <v>267274403</v>
      </c>
      <c r="M45" s="99">
        <v>267274403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267274403</v>
      </c>
      <c r="W45" s="99">
        <v>185462823</v>
      </c>
      <c r="X45" s="99">
        <v>81811580</v>
      </c>
      <c r="Y45" s="100">
        <v>44.11</v>
      </c>
      <c r="Z45" s="101">
        <v>182522653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5318167</v>
      </c>
      <c r="C49" s="51">
        <v>0</v>
      </c>
      <c r="D49" s="128">
        <v>4498601</v>
      </c>
      <c r="E49" s="53">
        <v>4527709</v>
      </c>
      <c r="F49" s="53">
        <v>0</v>
      </c>
      <c r="G49" s="53">
        <v>0</v>
      </c>
      <c r="H49" s="53">
        <v>0</v>
      </c>
      <c r="I49" s="53">
        <v>4337141</v>
      </c>
      <c r="J49" s="53">
        <v>0</v>
      </c>
      <c r="K49" s="53">
        <v>0</v>
      </c>
      <c r="L49" s="53">
        <v>0</v>
      </c>
      <c r="M49" s="53">
        <v>1518740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4224772</v>
      </c>
      <c r="W49" s="53">
        <v>27200244</v>
      </c>
      <c r="X49" s="53">
        <v>150338243</v>
      </c>
      <c r="Y49" s="53">
        <v>201963617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79.77903846259267</v>
      </c>
      <c r="C58" s="5">
        <f>IF(C67=0,0,+(C76/C67)*100)</f>
        <v>0</v>
      </c>
      <c r="D58" s="6">
        <f aca="true" t="shared" si="6" ref="D58:Z58">IF(D67=0,0,+(D76/D67)*100)</f>
        <v>65.25164113785557</v>
      </c>
      <c r="E58" s="7">
        <f t="shared" si="6"/>
        <v>65.25164113785557</v>
      </c>
      <c r="F58" s="7">
        <f t="shared" si="6"/>
        <v>19.685910718459823</v>
      </c>
      <c r="G58" s="7">
        <f t="shared" si="6"/>
        <v>139.16231959140617</v>
      </c>
      <c r="H58" s="7">
        <f t="shared" si="6"/>
        <v>14.581519286264605</v>
      </c>
      <c r="I58" s="7">
        <f t="shared" si="6"/>
        <v>53.550484835593736</v>
      </c>
      <c r="J58" s="7">
        <f t="shared" si="6"/>
        <v>77.4935199745462</v>
      </c>
      <c r="K58" s="7">
        <f t="shared" si="6"/>
        <v>6.558828336218861</v>
      </c>
      <c r="L58" s="7">
        <f t="shared" si="6"/>
        <v>9.148017091095797</v>
      </c>
      <c r="M58" s="7">
        <f t="shared" si="6"/>
        <v>31.142277965852067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42.27541737486316</v>
      </c>
      <c r="W58" s="7">
        <f t="shared" si="6"/>
        <v>65.25162971525081</v>
      </c>
      <c r="X58" s="7">
        <f t="shared" si="6"/>
        <v>0</v>
      </c>
      <c r="Y58" s="7">
        <f t="shared" si="6"/>
        <v>0</v>
      </c>
      <c r="Z58" s="8">
        <f t="shared" si="6"/>
        <v>65.25164113785557</v>
      </c>
    </row>
    <row r="59" spans="1:26" ht="13.5">
      <c r="A59" s="36" t="s">
        <v>31</v>
      </c>
      <c r="B59" s="9">
        <f aca="true" t="shared" si="7" ref="B59:Z66">IF(B68=0,0,+(B77/B68)*100)</f>
        <v>117.29048579730164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6.527232329315787</v>
      </c>
      <c r="G59" s="10">
        <f t="shared" si="7"/>
        <v>200.90211209420596</v>
      </c>
      <c r="H59" s="10">
        <f t="shared" si="7"/>
        <v>16.1427743818775</v>
      </c>
      <c r="I59" s="10">
        <f t="shared" si="7"/>
        <v>74.54164513164882</v>
      </c>
      <c r="J59" s="10">
        <f t="shared" si="7"/>
        <v>115.02290170755438</v>
      </c>
      <c r="K59" s="10">
        <f t="shared" si="7"/>
        <v>9.470698142175813</v>
      </c>
      <c r="L59" s="10">
        <f t="shared" si="7"/>
        <v>12.878177633226514</v>
      </c>
      <c r="M59" s="10">
        <f t="shared" si="7"/>
        <v>45.80891594059045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60.13045361798449</v>
      </c>
      <c r="W59" s="10">
        <f t="shared" si="7"/>
        <v>59.999993142857925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60</v>
      </c>
      <c r="E60" s="13">
        <f t="shared" si="7"/>
        <v>60</v>
      </c>
      <c r="F60" s="13">
        <f t="shared" si="7"/>
        <v>243.61127230523718</v>
      </c>
      <c r="G60" s="13">
        <f t="shared" si="7"/>
        <v>70.3335164038051</v>
      </c>
      <c r="H60" s="13">
        <f t="shared" si="7"/>
        <v>68.57526303653364</v>
      </c>
      <c r="I60" s="13">
        <f t="shared" si="7"/>
        <v>127.50846510631793</v>
      </c>
      <c r="J60" s="13">
        <f t="shared" si="7"/>
        <v>133.39752497180604</v>
      </c>
      <c r="K60" s="13">
        <f t="shared" si="7"/>
        <v>13.132414368174766</v>
      </c>
      <c r="L60" s="13">
        <f t="shared" si="7"/>
        <v>21.746482666466406</v>
      </c>
      <c r="M60" s="13">
        <f t="shared" si="7"/>
        <v>56.82509580476861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91.99099484222715</v>
      </c>
      <c r="W60" s="13">
        <f t="shared" si="7"/>
        <v>59.99994893621368</v>
      </c>
      <c r="X60" s="13">
        <f t="shared" si="7"/>
        <v>0</v>
      </c>
      <c r="Y60" s="13">
        <f t="shared" si="7"/>
        <v>0</v>
      </c>
      <c r="Z60" s="14">
        <f t="shared" si="7"/>
        <v>60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60</v>
      </c>
      <c r="E64" s="13">
        <f t="shared" si="7"/>
        <v>60</v>
      </c>
      <c r="F64" s="13">
        <f t="shared" si="7"/>
        <v>243.61127230523718</v>
      </c>
      <c r="G64" s="13">
        <f t="shared" si="7"/>
        <v>70.3335164038051</v>
      </c>
      <c r="H64" s="13">
        <f t="shared" si="7"/>
        <v>68.57526303653364</v>
      </c>
      <c r="I64" s="13">
        <f t="shared" si="7"/>
        <v>127.50846510631793</v>
      </c>
      <c r="J64" s="13">
        <f t="shared" si="7"/>
        <v>137.21575166885037</v>
      </c>
      <c r="K64" s="13">
        <f t="shared" si="7"/>
        <v>13.132414368174766</v>
      </c>
      <c r="L64" s="13">
        <f t="shared" si="7"/>
        <v>21.746482666466406</v>
      </c>
      <c r="M64" s="13">
        <f t="shared" si="7"/>
        <v>57.36729528912951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92.42996225773268</v>
      </c>
      <c r="W64" s="13">
        <f t="shared" si="7"/>
        <v>59.99994893621368</v>
      </c>
      <c r="X64" s="13">
        <f t="shared" si="7"/>
        <v>0</v>
      </c>
      <c r="Y64" s="13">
        <f t="shared" si="7"/>
        <v>0</v>
      </c>
      <c r="Z64" s="14">
        <f t="shared" si="7"/>
        <v>60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51807116</v>
      </c>
      <c r="C67" s="23"/>
      <c r="D67" s="24">
        <v>45700000</v>
      </c>
      <c r="E67" s="25">
        <v>45700000</v>
      </c>
      <c r="F67" s="25">
        <v>5809622</v>
      </c>
      <c r="G67" s="25">
        <v>4694344</v>
      </c>
      <c r="H67" s="25">
        <v>5264472</v>
      </c>
      <c r="I67" s="25">
        <v>15768438</v>
      </c>
      <c r="J67" s="25">
        <v>5339871</v>
      </c>
      <c r="K67" s="25">
        <v>5298858</v>
      </c>
      <c r="L67" s="25">
        <v>5330729</v>
      </c>
      <c r="M67" s="25">
        <v>15969458</v>
      </c>
      <c r="N67" s="25"/>
      <c r="O67" s="25"/>
      <c r="P67" s="25"/>
      <c r="Q67" s="25"/>
      <c r="R67" s="25"/>
      <c r="S67" s="25"/>
      <c r="T67" s="25"/>
      <c r="U67" s="25"/>
      <c r="V67" s="25">
        <v>31737896</v>
      </c>
      <c r="W67" s="25">
        <v>22850004</v>
      </c>
      <c r="X67" s="25"/>
      <c r="Y67" s="24"/>
      <c r="Z67" s="26">
        <v>45700000</v>
      </c>
    </row>
    <row r="68" spans="1:26" ht="13.5" hidden="1">
      <c r="A68" s="36" t="s">
        <v>31</v>
      </c>
      <c r="B68" s="18">
        <v>35238339</v>
      </c>
      <c r="C68" s="18"/>
      <c r="D68" s="19">
        <v>35000000</v>
      </c>
      <c r="E68" s="20">
        <v>35000000</v>
      </c>
      <c r="F68" s="20">
        <v>3114919</v>
      </c>
      <c r="G68" s="20">
        <v>3116575</v>
      </c>
      <c r="H68" s="20">
        <v>3115685</v>
      </c>
      <c r="I68" s="20">
        <v>9347179</v>
      </c>
      <c r="J68" s="20">
        <v>3136884</v>
      </c>
      <c r="K68" s="20">
        <v>3134204</v>
      </c>
      <c r="L68" s="20">
        <v>3134605</v>
      </c>
      <c r="M68" s="20">
        <v>9405693</v>
      </c>
      <c r="N68" s="20"/>
      <c r="O68" s="20"/>
      <c r="P68" s="20"/>
      <c r="Q68" s="20"/>
      <c r="R68" s="20"/>
      <c r="S68" s="20"/>
      <c r="T68" s="20"/>
      <c r="U68" s="20"/>
      <c r="V68" s="20">
        <v>18752872</v>
      </c>
      <c r="W68" s="20">
        <v>17500002</v>
      </c>
      <c r="X68" s="20"/>
      <c r="Y68" s="19"/>
      <c r="Z68" s="22">
        <v>35000000</v>
      </c>
    </row>
    <row r="69" spans="1:26" ht="13.5" hidden="1">
      <c r="A69" s="37" t="s">
        <v>32</v>
      </c>
      <c r="B69" s="18">
        <v>4583367</v>
      </c>
      <c r="C69" s="18"/>
      <c r="D69" s="19">
        <v>4700000</v>
      </c>
      <c r="E69" s="20">
        <v>4700000</v>
      </c>
      <c r="F69" s="20">
        <v>386008</v>
      </c>
      <c r="G69" s="20">
        <v>386008</v>
      </c>
      <c r="H69" s="20">
        <v>385973</v>
      </c>
      <c r="I69" s="20">
        <v>1157989</v>
      </c>
      <c r="J69" s="20">
        <v>397248</v>
      </c>
      <c r="K69" s="20">
        <v>386159</v>
      </c>
      <c r="L69" s="20">
        <v>386159</v>
      </c>
      <c r="M69" s="20">
        <v>1169566</v>
      </c>
      <c r="N69" s="20"/>
      <c r="O69" s="20"/>
      <c r="P69" s="20"/>
      <c r="Q69" s="20"/>
      <c r="R69" s="20"/>
      <c r="S69" s="20"/>
      <c r="T69" s="20"/>
      <c r="U69" s="20"/>
      <c r="V69" s="20">
        <v>2327555</v>
      </c>
      <c r="W69" s="20">
        <v>2350002</v>
      </c>
      <c r="X69" s="20"/>
      <c r="Y69" s="19"/>
      <c r="Z69" s="22">
        <v>4700000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4583367</v>
      </c>
      <c r="C73" s="18"/>
      <c r="D73" s="19">
        <v>4700000</v>
      </c>
      <c r="E73" s="20">
        <v>4700000</v>
      </c>
      <c r="F73" s="20">
        <v>386008</v>
      </c>
      <c r="G73" s="20">
        <v>386008</v>
      </c>
      <c r="H73" s="20">
        <v>385973</v>
      </c>
      <c r="I73" s="20">
        <v>1157989</v>
      </c>
      <c r="J73" s="20">
        <v>386194</v>
      </c>
      <c r="K73" s="20">
        <v>386159</v>
      </c>
      <c r="L73" s="20">
        <v>386159</v>
      </c>
      <c r="M73" s="20">
        <v>1158512</v>
      </c>
      <c r="N73" s="20"/>
      <c r="O73" s="20"/>
      <c r="P73" s="20"/>
      <c r="Q73" s="20"/>
      <c r="R73" s="20"/>
      <c r="S73" s="20"/>
      <c r="T73" s="20"/>
      <c r="U73" s="20"/>
      <c r="V73" s="20">
        <v>2316501</v>
      </c>
      <c r="W73" s="20">
        <v>2350002</v>
      </c>
      <c r="X73" s="20"/>
      <c r="Y73" s="19"/>
      <c r="Z73" s="22">
        <v>4700000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>
        <v>11054</v>
      </c>
      <c r="K74" s="20"/>
      <c r="L74" s="20"/>
      <c r="M74" s="20">
        <v>11054</v>
      </c>
      <c r="N74" s="20"/>
      <c r="O74" s="20"/>
      <c r="P74" s="20"/>
      <c r="Q74" s="20"/>
      <c r="R74" s="20"/>
      <c r="S74" s="20"/>
      <c r="T74" s="20"/>
      <c r="U74" s="20"/>
      <c r="V74" s="20">
        <v>11054</v>
      </c>
      <c r="W74" s="20"/>
      <c r="X74" s="20"/>
      <c r="Y74" s="19"/>
      <c r="Z74" s="22"/>
    </row>
    <row r="75" spans="1:26" ht="13.5" hidden="1">
      <c r="A75" s="39" t="s">
        <v>115</v>
      </c>
      <c r="B75" s="27">
        <v>11985410</v>
      </c>
      <c r="C75" s="27"/>
      <c r="D75" s="28">
        <v>6000000</v>
      </c>
      <c r="E75" s="29">
        <v>6000000</v>
      </c>
      <c r="F75" s="29">
        <v>2308695</v>
      </c>
      <c r="G75" s="29">
        <v>1191761</v>
      </c>
      <c r="H75" s="29">
        <v>1762814</v>
      </c>
      <c r="I75" s="29">
        <v>5263270</v>
      </c>
      <c r="J75" s="29">
        <v>1805739</v>
      </c>
      <c r="K75" s="29">
        <v>1778495</v>
      </c>
      <c r="L75" s="29">
        <v>1809965</v>
      </c>
      <c r="M75" s="29">
        <v>5394199</v>
      </c>
      <c r="N75" s="29"/>
      <c r="O75" s="29"/>
      <c r="P75" s="29"/>
      <c r="Q75" s="29"/>
      <c r="R75" s="29"/>
      <c r="S75" s="29"/>
      <c r="T75" s="29"/>
      <c r="U75" s="29"/>
      <c r="V75" s="29">
        <v>10657469</v>
      </c>
      <c r="W75" s="29">
        <v>3000000</v>
      </c>
      <c r="X75" s="29"/>
      <c r="Y75" s="28"/>
      <c r="Z75" s="30">
        <v>6000000</v>
      </c>
    </row>
    <row r="76" spans="1:26" ht="13.5" hidden="1">
      <c r="A76" s="41" t="s">
        <v>117</v>
      </c>
      <c r="B76" s="31">
        <v>41331219</v>
      </c>
      <c r="C76" s="31"/>
      <c r="D76" s="32">
        <v>29820000</v>
      </c>
      <c r="E76" s="33">
        <v>29820000</v>
      </c>
      <c r="F76" s="33">
        <v>1143677</v>
      </c>
      <c r="G76" s="33">
        <v>6532758</v>
      </c>
      <c r="H76" s="33">
        <v>767640</v>
      </c>
      <c r="I76" s="33">
        <v>8444075</v>
      </c>
      <c r="J76" s="33">
        <v>4138054</v>
      </c>
      <c r="K76" s="33">
        <v>347543</v>
      </c>
      <c r="L76" s="33">
        <v>487656</v>
      </c>
      <c r="M76" s="33">
        <v>4973253</v>
      </c>
      <c r="N76" s="33"/>
      <c r="O76" s="33"/>
      <c r="P76" s="33"/>
      <c r="Q76" s="33"/>
      <c r="R76" s="33"/>
      <c r="S76" s="33"/>
      <c r="T76" s="33"/>
      <c r="U76" s="33"/>
      <c r="V76" s="33">
        <v>13417328</v>
      </c>
      <c r="W76" s="33">
        <v>14910000</v>
      </c>
      <c r="X76" s="33"/>
      <c r="Y76" s="32"/>
      <c r="Z76" s="34">
        <v>29820000</v>
      </c>
    </row>
    <row r="77" spans="1:26" ht="13.5" hidden="1">
      <c r="A77" s="36" t="s">
        <v>31</v>
      </c>
      <c r="B77" s="18">
        <v>41331219</v>
      </c>
      <c r="C77" s="18"/>
      <c r="D77" s="19">
        <v>21000000</v>
      </c>
      <c r="E77" s="20">
        <v>21000000</v>
      </c>
      <c r="F77" s="20">
        <v>203318</v>
      </c>
      <c r="G77" s="20">
        <v>6261265</v>
      </c>
      <c r="H77" s="20">
        <v>502958</v>
      </c>
      <c r="I77" s="20">
        <v>6967541</v>
      </c>
      <c r="J77" s="20">
        <v>3608135</v>
      </c>
      <c r="K77" s="20">
        <v>296831</v>
      </c>
      <c r="L77" s="20">
        <v>403680</v>
      </c>
      <c r="M77" s="20">
        <v>4308646</v>
      </c>
      <c r="N77" s="20"/>
      <c r="O77" s="20"/>
      <c r="P77" s="20"/>
      <c r="Q77" s="20"/>
      <c r="R77" s="20"/>
      <c r="S77" s="20"/>
      <c r="T77" s="20"/>
      <c r="U77" s="20"/>
      <c r="V77" s="20">
        <v>11276187</v>
      </c>
      <c r="W77" s="20">
        <v>10500000</v>
      </c>
      <c r="X77" s="20"/>
      <c r="Y77" s="19"/>
      <c r="Z77" s="22">
        <v>21000000</v>
      </c>
    </row>
    <row r="78" spans="1:26" ht="13.5" hidden="1">
      <c r="A78" s="37" t="s">
        <v>32</v>
      </c>
      <c r="B78" s="18"/>
      <c r="C78" s="18"/>
      <c r="D78" s="19">
        <v>2820000</v>
      </c>
      <c r="E78" s="20">
        <v>2820000</v>
      </c>
      <c r="F78" s="20">
        <v>940359</v>
      </c>
      <c r="G78" s="20">
        <v>271493</v>
      </c>
      <c r="H78" s="20">
        <v>264682</v>
      </c>
      <c r="I78" s="20">
        <v>1476534</v>
      </c>
      <c r="J78" s="20">
        <v>529919</v>
      </c>
      <c r="K78" s="20">
        <v>50712</v>
      </c>
      <c r="L78" s="20">
        <v>83976</v>
      </c>
      <c r="M78" s="20">
        <v>664607</v>
      </c>
      <c r="N78" s="20"/>
      <c r="O78" s="20"/>
      <c r="P78" s="20"/>
      <c r="Q78" s="20"/>
      <c r="R78" s="20"/>
      <c r="S78" s="20"/>
      <c r="T78" s="20"/>
      <c r="U78" s="20"/>
      <c r="V78" s="20">
        <v>2141141</v>
      </c>
      <c r="W78" s="20">
        <v>1410000</v>
      </c>
      <c r="X78" s="20"/>
      <c r="Y78" s="19"/>
      <c r="Z78" s="22">
        <v>2820000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2820000</v>
      </c>
      <c r="E82" s="20">
        <v>2820000</v>
      </c>
      <c r="F82" s="20">
        <v>940359</v>
      </c>
      <c r="G82" s="20">
        <v>271493</v>
      </c>
      <c r="H82" s="20">
        <v>264682</v>
      </c>
      <c r="I82" s="20">
        <v>1476534</v>
      </c>
      <c r="J82" s="20">
        <v>529919</v>
      </c>
      <c r="K82" s="20">
        <v>50712</v>
      </c>
      <c r="L82" s="20">
        <v>83976</v>
      </c>
      <c r="M82" s="20">
        <v>664607</v>
      </c>
      <c r="N82" s="20"/>
      <c r="O82" s="20"/>
      <c r="P82" s="20"/>
      <c r="Q82" s="20"/>
      <c r="R82" s="20"/>
      <c r="S82" s="20"/>
      <c r="T82" s="20"/>
      <c r="U82" s="20"/>
      <c r="V82" s="20">
        <v>2141141</v>
      </c>
      <c r="W82" s="20">
        <v>1410000</v>
      </c>
      <c r="X82" s="20"/>
      <c r="Y82" s="19"/>
      <c r="Z82" s="22">
        <v>2820000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6000000</v>
      </c>
      <c r="E84" s="29">
        <v>6000000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3000000</v>
      </c>
      <c r="X84" s="29"/>
      <c r="Y84" s="28"/>
      <c r="Z84" s="30">
        <v>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62003315</v>
      </c>
      <c r="C5" s="18">
        <v>0</v>
      </c>
      <c r="D5" s="58">
        <v>84995535</v>
      </c>
      <c r="E5" s="59">
        <v>84995535</v>
      </c>
      <c r="F5" s="59">
        <v>6616346</v>
      </c>
      <c r="G5" s="59">
        <v>6603862</v>
      </c>
      <c r="H5" s="59">
        <v>4812856</v>
      </c>
      <c r="I5" s="59">
        <v>18033064</v>
      </c>
      <c r="J5" s="59">
        <v>0</v>
      </c>
      <c r="K5" s="59">
        <v>0</v>
      </c>
      <c r="L5" s="59">
        <v>6543192</v>
      </c>
      <c r="M5" s="59">
        <v>6543192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24576256</v>
      </c>
      <c r="W5" s="59">
        <v>42497766</v>
      </c>
      <c r="X5" s="59">
        <v>-17921510</v>
      </c>
      <c r="Y5" s="60">
        <v>-42.17</v>
      </c>
      <c r="Z5" s="61">
        <v>84995535</v>
      </c>
    </row>
    <row r="6" spans="1:26" ht="13.5">
      <c r="A6" s="57" t="s">
        <v>32</v>
      </c>
      <c r="B6" s="18">
        <v>150649448</v>
      </c>
      <c r="C6" s="18">
        <v>0</v>
      </c>
      <c r="D6" s="58">
        <v>192018301</v>
      </c>
      <c r="E6" s="59">
        <v>192018301</v>
      </c>
      <c r="F6" s="59">
        <v>13502510</v>
      </c>
      <c r="G6" s="59">
        <v>13181445</v>
      </c>
      <c r="H6" s="59">
        <v>13203503</v>
      </c>
      <c r="I6" s="59">
        <v>39887458</v>
      </c>
      <c r="J6" s="59">
        <v>0</v>
      </c>
      <c r="K6" s="59">
        <v>0</v>
      </c>
      <c r="L6" s="59">
        <v>12043759</v>
      </c>
      <c r="M6" s="59">
        <v>12043759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51931217</v>
      </c>
      <c r="W6" s="59">
        <v>94088967</v>
      </c>
      <c r="X6" s="59">
        <v>-42157750</v>
      </c>
      <c r="Y6" s="60">
        <v>-44.81</v>
      </c>
      <c r="Z6" s="61">
        <v>192018301</v>
      </c>
    </row>
    <row r="7" spans="1:26" ht="13.5">
      <c r="A7" s="57" t="s">
        <v>33</v>
      </c>
      <c r="B7" s="18">
        <v>178572</v>
      </c>
      <c r="C7" s="18">
        <v>0</v>
      </c>
      <c r="D7" s="58">
        <v>4069000</v>
      </c>
      <c r="E7" s="59">
        <v>4069000</v>
      </c>
      <c r="F7" s="59">
        <v>34672</v>
      </c>
      <c r="G7" s="59">
        <v>43938</v>
      </c>
      <c r="H7" s="59">
        <v>24240</v>
      </c>
      <c r="I7" s="59">
        <v>102850</v>
      </c>
      <c r="J7" s="59">
        <v>0</v>
      </c>
      <c r="K7" s="59">
        <v>0</v>
      </c>
      <c r="L7" s="59">
        <v>37607</v>
      </c>
      <c r="M7" s="59">
        <v>37607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140457</v>
      </c>
      <c r="W7" s="59">
        <v>2034498</v>
      </c>
      <c r="X7" s="59">
        <v>-1894041</v>
      </c>
      <c r="Y7" s="60">
        <v>-93.1</v>
      </c>
      <c r="Z7" s="61">
        <v>4069000</v>
      </c>
    </row>
    <row r="8" spans="1:26" ht="13.5">
      <c r="A8" s="57" t="s">
        <v>34</v>
      </c>
      <c r="B8" s="18">
        <v>77791148</v>
      </c>
      <c r="C8" s="18">
        <v>0</v>
      </c>
      <c r="D8" s="58">
        <v>84840001</v>
      </c>
      <c r="E8" s="59">
        <v>84840001</v>
      </c>
      <c r="F8" s="59">
        <v>34161000</v>
      </c>
      <c r="G8" s="59">
        <v>1729565</v>
      </c>
      <c r="H8" s="59">
        <v>0</v>
      </c>
      <c r="I8" s="59">
        <v>35890565</v>
      </c>
      <c r="J8" s="59">
        <v>0</v>
      </c>
      <c r="K8" s="59">
        <v>0</v>
      </c>
      <c r="L8" s="59">
        <v>26327000</v>
      </c>
      <c r="M8" s="59">
        <v>26327000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62217565</v>
      </c>
      <c r="W8" s="59">
        <v>55146000</v>
      </c>
      <c r="X8" s="59">
        <v>7071565</v>
      </c>
      <c r="Y8" s="60">
        <v>12.82</v>
      </c>
      <c r="Z8" s="61">
        <v>84840001</v>
      </c>
    </row>
    <row r="9" spans="1:26" ht="13.5">
      <c r="A9" s="57" t="s">
        <v>35</v>
      </c>
      <c r="B9" s="18">
        <v>38111459</v>
      </c>
      <c r="C9" s="18">
        <v>0</v>
      </c>
      <c r="D9" s="58">
        <v>47985231</v>
      </c>
      <c r="E9" s="59">
        <v>47985231</v>
      </c>
      <c r="F9" s="59">
        <v>-3889022</v>
      </c>
      <c r="G9" s="59">
        <v>1900340</v>
      </c>
      <c r="H9" s="59">
        <v>928835</v>
      </c>
      <c r="I9" s="59">
        <v>-1059847</v>
      </c>
      <c r="J9" s="59">
        <v>0</v>
      </c>
      <c r="K9" s="59">
        <v>0</v>
      </c>
      <c r="L9" s="59">
        <v>567864</v>
      </c>
      <c r="M9" s="59">
        <v>567864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-491983</v>
      </c>
      <c r="W9" s="59">
        <v>23532159</v>
      </c>
      <c r="X9" s="59">
        <v>-24024142</v>
      </c>
      <c r="Y9" s="60">
        <v>-102.09</v>
      </c>
      <c r="Z9" s="61">
        <v>47985231</v>
      </c>
    </row>
    <row r="10" spans="1:26" ht="25.5">
      <c r="A10" s="62" t="s">
        <v>102</v>
      </c>
      <c r="B10" s="63">
        <f>SUM(B5:B9)</f>
        <v>328733942</v>
      </c>
      <c r="C10" s="63">
        <f>SUM(C5:C9)</f>
        <v>0</v>
      </c>
      <c r="D10" s="64">
        <f aca="true" t="shared" si="0" ref="D10:Z10">SUM(D5:D9)</f>
        <v>413908068</v>
      </c>
      <c r="E10" s="65">
        <f t="shared" si="0"/>
        <v>413908068</v>
      </c>
      <c r="F10" s="65">
        <f t="shared" si="0"/>
        <v>50425506</v>
      </c>
      <c r="G10" s="65">
        <f t="shared" si="0"/>
        <v>23459150</v>
      </c>
      <c r="H10" s="65">
        <f t="shared" si="0"/>
        <v>18969434</v>
      </c>
      <c r="I10" s="65">
        <f t="shared" si="0"/>
        <v>92854090</v>
      </c>
      <c r="J10" s="65">
        <f t="shared" si="0"/>
        <v>0</v>
      </c>
      <c r="K10" s="65">
        <f t="shared" si="0"/>
        <v>0</v>
      </c>
      <c r="L10" s="65">
        <f t="shared" si="0"/>
        <v>45519422</v>
      </c>
      <c r="M10" s="65">
        <f t="shared" si="0"/>
        <v>45519422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138373512</v>
      </c>
      <c r="W10" s="65">
        <f t="shared" si="0"/>
        <v>217299390</v>
      </c>
      <c r="X10" s="65">
        <f t="shared" si="0"/>
        <v>-78925878</v>
      </c>
      <c r="Y10" s="66">
        <f>+IF(W10&lt;&gt;0,(X10/W10)*100,0)</f>
        <v>-36.321260726962926</v>
      </c>
      <c r="Z10" s="67">
        <f t="shared" si="0"/>
        <v>413908068</v>
      </c>
    </row>
    <row r="11" spans="1:26" ht="13.5">
      <c r="A11" s="57" t="s">
        <v>36</v>
      </c>
      <c r="B11" s="18">
        <v>124678318</v>
      </c>
      <c r="C11" s="18">
        <v>0</v>
      </c>
      <c r="D11" s="58">
        <v>128936086</v>
      </c>
      <c r="E11" s="59">
        <v>128936086</v>
      </c>
      <c r="F11" s="59">
        <v>10254108</v>
      </c>
      <c r="G11" s="59">
        <v>10892161</v>
      </c>
      <c r="H11" s="59">
        <v>-10139175</v>
      </c>
      <c r="I11" s="59">
        <v>11007094</v>
      </c>
      <c r="J11" s="59">
        <v>0</v>
      </c>
      <c r="K11" s="59">
        <v>0</v>
      </c>
      <c r="L11" s="59">
        <v>11792471</v>
      </c>
      <c r="M11" s="59">
        <v>11792471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22799565</v>
      </c>
      <c r="W11" s="59">
        <v>63178682</v>
      </c>
      <c r="X11" s="59">
        <v>-40379117</v>
      </c>
      <c r="Y11" s="60">
        <v>-63.91</v>
      </c>
      <c r="Z11" s="61">
        <v>128936086</v>
      </c>
    </row>
    <row r="12" spans="1:26" ht="13.5">
      <c r="A12" s="57" t="s">
        <v>37</v>
      </c>
      <c r="B12" s="18">
        <v>7096289</v>
      </c>
      <c r="C12" s="18">
        <v>0</v>
      </c>
      <c r="D12" s="58">
        <v>7364169</v>
      </c>
      <c r="E12" s="59">
        <v>7364169</v>
      </c>
      <c r="F12" s="59">
        <v>570701</v>
      </c>
      <c r="G12" s="59">
        <v>600000</v>
      </c>
      <c r="H12" s="59">
        <v>610000</v>
      </c>
      <c r="I12" s="59">
        <v>1780701</v>
      </c>
      <c r="J12" s="59">
        <v>0</v>
      </c>
      <c r="K12" s="59">
        <v>0</v>
      </c>
      <c r="L12" s="59">
        <v>-630000</v>
      </c>
      <c r="M12" s="59">
        <v>-630000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1150701</v>
      </c>
      <c r="W12" s="59">
        <v>3608443</v>
      </c>
      <c r="X12" s="59">
        <v>-2457742</v>
      </c>
      <c r="Y12" s="60">
        <v>-68.11</v>
      </c>
      <c r="Z12" s="61">
        <v>7364169</v>
      </c>
    </row>
    <row r="13" spans="1:26" ht="13.5">
      <c r="A13" s="57" t="s">
        <v>103</v>
      </c>
      <c r="B13" s="18">
        <v>59078955</v>
      </c>
      <c r="C13" s="18">
        <v>0</v>
      </c>
      <c r="D13" s="58">
        <v>48000004</v>
      </c>
      <c r="E13" s="59">
        <v>48000004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48000004</v>
      </c>
    </row>
    <row r="14" spans="1:26" ht="13.5">
      <c r="A14" s="57" t="s">
        <v>38</v>
      </c>
      <c r="B14" s="18">
        <v>12295197</v>
      </c>
      <c r="C14" s="18">
        <v>0</v>
      </c>
      <c r="D14" s="58">
        <v>7317130</v>
      </c>
      <c r="E14" s="59">
        <v>7317130</v>
      </c>
      <c r="F14" s="59">
        <v>498382</v>
      </c>
      <c r="G14" s="59">
        <v>216183</v>
      </c>
      <c r="H14" s="59">
        <v>280696</v>
      </c>
      <c r="I14" s="59">
        <v>995261</v>
      </c>
      <c r="J14" s="59">
        <v>0</v>
      </c>
      <c r="K14" s="59">
        <v>0</v>
      </c>
      <c r="L14" s="59">
        <v>24943</v>
      </c>
      <c r="M14" s="59">
        <v>24943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1020204</v>
      </c>
      <c r="W14" s="59">
        <v>3585394</v>
      </c>
      <c r="X14" s="59">
        <v>-2565190</v>
      </c>
      <c r="Y14" s="60">
        <v>-71.55</v>
      </c>
      <c r="Z14" s="61">
        <v>7317130</v>
      </c>
    </row>
    <row r="15" spans="1:26" ht="13.5">
      <c r="A15" s="57" t="s">
        <v>39</v>
      </c>
      <c r="B15" s="18">
        <v>88088234</v>
      </c>
      <c r="C15" s="18">
        <v>0</v>
      </c>
      <c r="D15" s="58">
        <v>133189992</v>
      </c>
      <c r="E15" s="59">
        <v>133189992</v>
      </c>
      <c r="F15" s="59">
        <v>10280981</v>
      </c>
      <c r="G15" s="59">
        <v>11422783</v>
      </c>
      <c r="H15" s="59">
        <v>10479290</v>
      </c>
      <c r="I15" s="59">
        <v>32183054</v>
      </c>
      <c r="J15" s="59">
        <v>0</v>
      </c>
      <c r="K15" s="59">
        <v>0</v>
      </c>
      <c r="L15" s="59">
        <v>7452764</v>
      </c>
      <c r="M15" s="59">
        <v>7452764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39635818</v>
      </c>
      <c r="W15" s="59">
        <v>65263099</v>
      </c>
      <c r="X15" s="59">
        <v>-25627281</v>
      </c>
      <c r="Y15" s="60">
        <v>-39.27</v>
      </c>
      <c r="Z15" s="61">
        <v>133189992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173066861</v>
      </c>
      <c r="C17" s="18">
        <v>0</v>
      </c>
      <c r="D17" s="58">
        <v>81819470</v>
      </c>
      <c r="E17" s="59">
        <v>81819470</v>
      </c>
      <c r="F17" s="59">
        <v>659740</v>
      </c>
      <c r="G17" s="59">
        <v>5714563</v>
      </c>
      <c r="H17" s="59">
        <v>8530705</v>
      </c>
      <c r="I17" s="59">
        <v>14905008</v>
      </c>
      <c r="J17" s="59">
        <v>0</v>
      </c>
      <c r="K17" s="59">
        <v>0</v>
      </c>
      <c r="L17" s="59">
        <v>6315545</v>
      </c>
      <c r="M17" s="59">
        <v>6315545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21220553</v>
      </c>
      <c r="W17" s="59">
        <v>40091542</v>
      </c>
      <c r="X17" s="59">
        <v>-18870989</v>
      </c>
      <c r="Y17" s="60">
        <v>-47.07</v>
      </c>
      <c r="Z17" s="61">
        <v>81819470</v>
      </c>
    </row>
    <row r="18" spans="1:26" ht="13.5">
      <c r="A18" s="69" t="s">
        <v>42</v>
      </c>
      <c r="B18" s="70">
        <f>SUM(B11:B17)</f>
        <v>464303854</v>
      </c>
      <c r="C18" s="70">
        <f>SUM(C11:C17)</f>
        <v>0</v>
      </c>
      <c r="D18" s="71">
        <f aca="true" t="shared" si="1" ref="D18:Z18">SUM(D11:D17)</f>
        <v>406626851</v>
      </c>
      <c r="E18" s="72">
        <f t="shared" si="1"/>
        <v>406626851</v>
      </c>
      <c r="F18" s="72">
        <f t="shared" si="1"/>
        <v>22263912</v>
      </c>
      <c r="G18" s="72">
        <f t="shared" si="1"/>
        <v>28845690</v>
      </c>
      <c r="H18" s="72">
        <f t="shared" si="1"/>
        <v>9761516</v>
      </c>
      <c r="I18" s="72">
        <f t="shared" si="1"/>
        <v>60871118</v>
      </c>
      <c r="J18" s="72">
        <f t="shared" si="1"/>
        <v>0</v>
      </c>
      <c r="K18" s="72">
        <f t="shared" si="1"/>
        <v>0</v>
      </c>
      <c r="L18" s="72">
        <f t="shared" si="1"/>
        <v>24955723</v>
      </c>
      <c r="M18" s="72">
        <f t="shared" si="1"/>
        <v>24955723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85826841</v>
      </c>
      <c r="W18" s="72">
        <f t="shared" si="1"/>
        <v>175727160</v>
      </c>
      <c r="X18" s="72">
        <f t="shared" si="1"/>
        <v>-89900319</v>
      </c>
      <c r="Y18" s="66">
        <f>+IF(W18&lt;&gt;0,(X18/W18)*100,0)</f>
        <v>-51.159034835594</v>
      </c>
      <c r="Z18" s="73">
        <f t="shared" si="1"/>
        <v>406626851</v>
      </c>
    </row>
    <row r="19" spans="1:26" ht="13.5">
      <c r="A19" s="69" t="s">
        <v>43</v>
      </c>
      <c r="B19" s="74">
        <f>+B10-B18</f>
        <v>-135569912</v>
      </c>
      <c r="C19" s="74">
        <f>+C10-C18</f>
        <v>0</v>
      </c>
      <c r="D19" s="75">
        <f aca="true" t="shared" si="2" ref="D19:Z19">+D10-D18</f>
        <v>7281217</v>
      </c>
      <c r="E19" s="76">
        <f t="shared" si="2"/>
        <v>7281217</v>
      </c>
      <c r="F19" s="76">
        <f t="shared" si="2"/>
        <v>28161594</v>
      </c>
      <c r="G19" s="76">
        <f t="shared" si="2"/>
        <v>-5386540</v>
      </c>
      <c r="H19" s="76">
        <f t="shared" si="2"/>
        <v>9207918</v>
      </c>
      <c r="I19" s="76">
        <f t="shared" si="2"/>
        <v>31982972</v>
      </c>
      <c r="J19" s="76">
        <f t="shared" si="2"/>
        <v>0</v>
      </c>
      <c r="K19" s="76">
        <f t="shared" si="2"/>
        <v>0</v>
      </c>
      <c r="L19" s="76">
        <f t="shared" si="2"/>
        <v>20563699</v>
      </c>
      <c r="M19" s="76">
        <f t="shared" si="2"/>
        <v>20563699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52546671</v>
      </c>
      <c r="W19" s="76">
        <f>IF(E10=E18,0,W10-W18)</f>
        <v>41572230</v>
      </c>
      <c r="X19" s="76">
        <f t="shared" si="2"/>
        <v>10974441</v>
      </c>
      <c r="Y19" s="77">
        <f>+IF(W19&lt;&gt;0,(X19/W19)*100,0)</f>
        <v>26.398490049727908</v>
      </c>
      <c r="Z19" s="78">
        <f t="shared" si="2"/>
        <v>7281217</v>
      </c>
    </row>
    <row r="20" spans="1:26" ht="13.5">
      <c r="A20" s="57" t="s">
        <v>44</v>
      </c>
      <c r="B20" s="18">
        <v>83244219</v>
      </c>
      <c r="C20" s="18">
        <v>0</v>
      </c>
      <c r="D20" s="58">
        <v>93110000</v>
      </c>
      <c r="E20" s="59">
        <v>93110000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46555002</v>
      </c>
      <c r="X20" s="59">
        <v>-46555002</v>
      </c>
      <c r="Y20" s="60">
        <v>-100</v>
      </c>
      <c r="Z20" s="61">
        <v>93110000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-52325693</v>
      </c>
      <c r="C22" s="85">
        <f>SUM(C19:C21)</f>
        <v>0</v>
      </c>
      <c r="D22" s="86">
        <f aca="true" t="shared" si="3" ref="D22:Z22">SUM(D19:D21)</f>
        <v>100391217</v>
      </c>
      <c r="E22" s="87">
        <f t="shared" si="3"/>
        <v>100391217</v>
      </c>
      <c r="F22" s="87">
        <f t="shared" si="3"/>
        <v>28161594</v>
      </c>
      <c r="G22" s="87">
        <f t="shared" si="3"/>
        <v>-5386540</v>
      </c>
      <c r="H22" s="87">
        <f t="shared" si="3"/>
        <v>9207918</v>
      </c>
      <c r="I22" s="87">
        <f t="shared" si="3"/>
        <v>31982972</v>
      </c>
      <c r="J22" s="87">
        <f t="shared" si="3"/>
        <v>0</v>
      </c>
      <c r="K22" s="87">
        <f t="shared" si="3"/>
        <v>0</v>
      </c>
      <c r="L22" s="87">
        <f t="shared" si="3"/>
        <v>20563699</v>
      </c>
      <c r="M22" s="87">
        <f t="shared" si="3"/>
        <v>20563699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52546671</v>
      </c>
      <c r="W22" s="87">
        <f t="shared" si="3"/>
        <v>88127232</v>
      </c>
      <c r="X22" s="87">
        <f t="shared" si="3"/>
        <v>-35580561</v>
      </c>
      <c r="Y22" s="88">
        <f>+IF(W22&lt;&gt;0,(X22/W22)*100,0)</f>
        <v>-40.374082099844</v>
      </c>
      <c r="Z22" s="89">
        <f t="shared" si="3"/>
        <v>100391217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-52325693</v>
      </c>
      <c r="C24" s="74">
        <f>SUM(C22:C23)</f>
        <v>0</v>
      </c>
      <c r="D24" s="75">
        <f aca="true" t="shared" si="4" ref="D24:Z24">SUM(D22:D23)</f>
        <v>100391217</v>
      </c>
      <c r="E24" s="76">
        <f t="shared" si="4"/>
        <v>100391217</v>
      </c>
      <c r="F24" s="76">
        <f t="shared" si="4"/>
        <v>28161594</v>
      </c>
      <c r="G24" s="76">
        <f t="shared" si="4"/>
        <v>-5386540</v>
      </c>
      <c r="H24" s="76">
        <f t="shared" si="4"/>
        <v>9207918</v>
      </c>
      <c r="I24" s="76">
        <f t="shared" si="4"/>
        <v>31982972</v>
      </c>
      <c r="J24" s="76">
        <f t="shared" si="4"/>
        <v>0</v>
      </c>
      <c r="K24" s="76">
        <f t="shared" si="4"/>
        <v>0</v>
      </c>
      <c r="L24" s="76">
        <f t="shared" si="4"/>
        <v>20563699</v>
      </c>
      <c r="M24" s="76">
        <f t="shared" si="4"/>
        <v>20563699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52546671</v>
      </c>
      <c r="W24" s="76">
        <f t="shared" si="4"/>
        <v>88127232</v>
      </c>
      <c r="X24" s="76">
        <f t="shared" si="4"/>
        <v>-35580561</v>
      </c>
      <c r="Y24" s="77">
        <f>+IF(W24&lt;&gt;0,(X24/W24)*100,0)</f>
        <v>-40.374082099844</v>
      </c>
      <c r="Z24" s="78">
        <f t="shared" si="4"/>
        <v>100391217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84028380</v>
      </c>
      <c r="C27" s="21">
        <v>0</v>
      </c>
      <c r="D27" s="98">
        <v>96366777</v>
      </c>
      <c r="E27" s="99">
        <v>96366777</v>
      </c>
      <c r="F27" s="99">
        <v>5082078</v>
      </c>
      <c r="G27" s="99">
        <v>5970597</v>
      </c>
      <c r="H27" s="99">
        <v>6508617</v>
      </c>
      <c r="I27" s="99">
        <v>17561292</v>
      </c>
      <c r="J27" s="99">
        <v>7480532</v>
      </c>
      <c r="K27" s="99">
        <v>10445901</v>
      </c>
      <c r="L27" s="99">
        <v>8311740</v>
      </c>
      <c r="M27" s="99">
        <v>26238173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43799465</v>
      </c>
      <c r="W27" s="99">
        <v>48183389</v>
      </c>
      <c r="X27" s="99">
        <v>-4383924</v>
      </c>
      <c r="Y27" s="100">
        <v>-9.1</v>
      </c>
      <c r="Z27" s="101">
        <v>96366777</v>
      </c>
    </row>
    <row r="28" spans="1:26" ht="13.5">
      <c r="A28" s="102" t="s">
        <v>44</v>
      </c>
      <c r="B28" s="18">
        <v>84028380</v>
      </c>
      <c r="C28" s="18">
        <v>0</v>
      </c>
      <c r="D28" s="58">
        <v>91366777</v>
      </c>
      <c r="E28" s="59">
        <v>91366777</v>
      </c>
      <c r="F28" s="59">
        <v>5082078</v>
      </c>
      <c r="G28" s="59">
        <v>5970597</v>
      </c>
      <c r="H28" s="59">
        <v>6508617</v>
      </c>
      <c r="I28" s="59">
        <v>17561292</v>
      </c>
      <c r="J28" s="59">
        <v>7480532</v>
      </c>
      <c r="K28" s="59">
        <v>10445901</v>
      </c>
      <c r="L28" s="59">
        <v>8311740</v>
      </c>
      <c r="M28" s="59">
        <v>26238173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43799465</v>
      </c>
      <c r="W28" s="59">
        <v>45683389</v>
      </c>
      <c r="X28" s="59">
        <v>-1883924</v>
      </c>
      <c r="Y28" s="60">
        <v>-4.12</v>
      </c>
      <c r="Z28" s="61">
        <v>91366777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5000000</v>
      </c>
      <c r="E31" s="59">
        <v>5000000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2500000</v>
      </c>
      <c r="X31" s="59">
        <v>-2500000</v>
      </c>
      <c r="Y31" s="60">
        <v>-100</v>
      </c>
      <c r="Z31" s="61">
        <v>5000000</v>
      </c>
    </row>
    <row r="32" spans="1:26" ht="13.5">
      <c r="A32" s="69" t="s">
        <v>50</v>
      </c>
      <c r="B32" s="21">
        <f>SUM(B28:B31)</f>
        <v>84028380</v>
      </c>
      <c r="C32" s="21">
        <f>SUM(C28:C31)</f>
        <v>0</v>
      </c>
      <c r="D32" s="98">
        <f aca="true" t="shared" si="5" ref="D32:Z32">SUM(D28:D31)</f>
        <v>96366777</v>
      </c>
      <c r="E32" s="99">
        <f t="shared" si="5"/>
        <v>96366777</v>
      </c>
      <c r="F32" s="99">
        <f t="shared" si="5"/>
        <v>5082078</v>
      </c>
      <c r="G32" s="99">
        <f t="shared" si="5"/>
        <v>5970597</v>
      </c>
      <c r="H32" s="99">
        <f t="shared" si="5"/>
        <v>6508617</v>
      </c>
      <c r="I32" s="99">
        <f t="shared" si="5"/>
        <v>17561292</v>
      </c>
      <c r="J32" s="99">
        <f t="shared" si="5"/>
        <v>7480532</v>
      </c>
      <c r="K32" s="99">
        <f t="shared" si="5"/>
        <v>10445901</v>
      </c>
      <c r="L32" s="99">
        <f t="shared" si="5"/>
        <v>8311740</v>
      </c>
      <c r="M32" s="99">
        <f t="shared" si="5"/>
        <v>26238173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43799465</v>
      </c>
      <c r="W32" s="99">
        <f t="shared" si="5"/>
        <v>48183389</v>
      </c>
      <c r="X32" s="99">
        <f t="shared" si="5"/>
        <v>-4383924</v>
      </c>
      <c r="Y32" s="100">
        <f>+IF(W32&lt;&gt;0,(X32/W32)*100,0)</f>
        <v>-9.098413563230267</v>
      </c>
      <c r="Z32" s="101">
        <f t="shared" si="5"/>
        <v>96366777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56978632</v>
      </c>
      <c r="C35" s="18">
        <v>0</v>
      </c>
      <c r="D35" s="58">
        <v>86877013</v>
      </c>
      <c r="E35" s="59">
        <v>86877013</v>
      </c>
      <c r="F35" s="59">
        <v>71027143</v>
      </c>
      <c r="G35" s="59">
        <v>52651367</v>
      </c>
      <c r="H35" s="59">
        <v>43289304</v>
      </c>
      <c r="I35" s="59">
        <v>43289304</v>
      </c>
      <c r="J35" s="59">
        <v>42751251</v>
      </c>
      <c r="K35" s="59">
        <v>26313901</v>
      </c>
      <c r="L35" s="59">
        <v>38070803</v>
      </c>
      <c r="M35" s="59">
        <v>38070803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38070803</v>
      </c>
      <c r="W35" s="59">
        <v>43438507</v>
      </c>
      <c r="X35" s="59">
        <v>-5367704</v>
      </c>
      <c r="Y35" s="60">
        <v>-12.36</v>
      </c>
      <c r="Z35" s="61">
        <v>86877013</v>
      </c>
    </row>
    <row r="36" spans="1:26" ht="13.5">
      <c r="A36" s="57" t="s">
        <v>53</v>
      </c>
      <c r="B36" s="18">
        <v>1022280621</v>
      </c>
      <c r="C36" s="18">
        <v>0</v>
      </c>
      <c r="D36" s="58">
        <v>860758358</v>
      </c>
      <c r="E36" s="59">
        <v>860758358</v>
      </c>
      <c r="F36" s="59">
        <v>975415963</v>
      </c>
      <c r="G36" s="59">
        <v>975415963</v>
      </c>
      <c r="H36" s="59">
        <v>975415963</v>
      </c>
      <c r="I36" s="59">
        <v>975415963</v>
      </c>
      <c r="J36" s="59">
        <v>1021741671</v>
      </c>
      <c r="K36" s="59">
        <v>975415963</v>
      </c>
      <c r="L36" s="59">
        <v>975415963</v>
      </c>
      <c r="M36" s="59">
        <v>975415963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975415963</v>
      </c>
      <c r="W36" s="59">
        <v>430379179</v>
      </c>
      <c r="X36" s="59">
        <v>545036784</v>
      </c>
      <c r="Y36" s="60">
        <v>126.64</v>
      </c>
      <c r="Z36" s="61">
        <v>860758358</v>
      </c>
    </row>
    <row r="37" spans="1:26" ht="13.5">
      <c r="A37" s="57" t="s">
        <v>54</v>
      </c>
      <c r="B37" s="18">
        <v>328260598</v>
      </c>
      <c r="C37" s="18">
        <v>0</v>
      </c>
      <c r="D37" s="58">
        <v>79406740</v>
      </c>
      <c r="E37" s="59">
        <v>79406740</v>
      </c>
      <c r="F37" s="59">
        <v>73883919</v>
      </c>
      <c r="G37" s="59">
        <v>81933602</v>
      </c>
      <c r="H37" s="59">
        <v>63294385</v>
      </c>
      <c r="I37" s="59">
        <v>63294385</v>
      </c>
      <c r="J37" s="59">
        <v>70435948</v>
      </c>
      <c r="K37" s="59">
        <v>90053825</v>
      </c>
      <c r="L37" s="59">
        <v>72861274</v>
      </c>
      <c r="M37" s="59">
        <v>72861274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72861274</v>
      </c>
      <c r="W37" s="59">
        <v>39703370</v>
      </c>
      <c r="X37" s="59">
        <v>33157904</v>
      </c>
      <c r="Y37" s="60">
        <v>83.51</v>
      </c>
      <c r="Z37" s="61">
        <v>79406740</v>
      </c>
    </row>
    <row r="38" spans="1:26" ht="13.5">
      <c r="A38" s="57" t="s">
        <v>55</v>
      </c>
      <c r="B38" s="18">
        <v>86214177</v>
      </c>
      <c r="C38" s="18">
        <v>0</v>
      </c>
      <c r="D38" s="58">
        <v>43426554</v>
      </c>
      <c r="E38" s="59">
        <v>43426554</v>
      </c>
      <c r="F38" s="59">
        <v>86214177</v>
      </c>
      <c r="G38" s="59">
        <v>86214177</v>
      </c>
      <c r="H38" s="59">
        <v>86214177</v>
      </c>
      <c r="I38" s="59">
        <v>86214177</v>
      </c>
      <c r="J38" s="59">
        <v>86214177</v>
      </c>
      <c r="K38" s="59">
        <v>86214177</v>
      </c>
      <c r="L38" s="59">
        <v>86214177</v>
      </c>
      <c r="M38" s="59">
        <v>86214177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86214177</v>
      </c>
      <c r="W38" s="59">
        <v>21713277</v>
      </c>
      <c r="X38" s="59">
        <v>64500900</v>
      </c>
      <c r="Y38" s="60">
        <v>297.06</v>
      </c>
      <c r="Z38" s="61">
        <v>43426554</v>
      </c>
    </row>
    <row r="39" spans="1:26" ht="13.5">
      <c r="A39" s="57" t="s">
        <v>56</v>
      </c>
      <c r="B39" s="18">
        <v>664784478</v>
      </c>
      <c r="C39" s="18">
        <v>0</v>
      </c>
      <c r="D39" s="58">
        <v>824802079</v>
      </c>
      <c r="E39" s="59">
        <v>824802079</v>
      </c>
      <c r="F39" s="59">
        <v>886345010</v>
      </c>
      <c r="G39" s="59">
        <v>859919551</v>
      </c>
      <c r="H39" s="59">
        <v>869196705</v>
      </c>
      <c r="I39" s="59">
        <v>869196705</v>
      </c>
      <c r="J39" s="59">
        <v>907842797</v>
      </c>
      <c r="K39" s="59">
        <v>825461862</v>
      </c>
      <c r="L39" s="59">
        <v>854205087</v>
      </c>
      <c r="M39" s="59">
        <v>854205087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854205087</v>
      </c>
      <c r="W39" s="59">
        <v>412401040</v>
      </c>
      <c r="X39" s="59">
        <v>441804047</v>
      </c>
      <c r="Y39" s="60">
        <v>107.13</v>
      </c>
      <c r="Z39" s="61">
        <v>824802079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692075936</v>
      </c>
      <c r="C42" s="18">
        <v>0</v>
      </c>
      <c r="D42" s="58">
        <v>150789127</v>
      </c>
      <c r="E42" s="59">
        <v>150789127</v>
      </c>
      <c r="F42" s="59">
        <v>65896892</v>
      </c>
      <c r="G42" s="59">
        <v>462561</v>
      </c>
      <c r="H42" s="59">
        <v>-15443239</v>
      </c>
      <c r="I42" s="59">
        <v>50916214</v>
      </c>
      <c r="J42" s="59">
        <v>3752815</v>
      </c>
      <c r="K42" s="59">
        <v>-4125697</v>
      </c>
      <c r="L42" s="59">
        <v>34657472</v>
      </c>
      <c r="M42" s="59">
        <v>34284590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85200804</v>
      </c>
      <c r="W42" s="59">
        <v>99549761</v>
      </c>
      <c r="X42" s="59">
        <v>-14348957</v>
      </c>
      <c r="Y42" s="60">
        <v>-14.41</v>
      </c>
      <c r="Z42" s="61">
        <v>150789127</v>
      </c>
    </row>
    <row r="43" spans="1:26" ht="13.5">
      <c r="A43" s="57" t="s">
        <v>59</v>
      </c>
      <c r="B43" s="18">
        <v>147411622</v>
      </c>
      <c r="C43" s="18">
        <v>0</v>
      </c>
      <c r="D43" s="58">
        <v>-94597176</v>
      </c>
      <c r="E43" s="59">
        <v>-94597176</v>
      </c>
      <c r="F43" s="59">
        <v>-220000</v>
      </c>
      <c r="G43" s="59">
        <v>-6704196</v>
      </c>
      <c r="H43" s="59">
        <v>-6633950</v>
      </c>
      <c r="I43" s="59">
        <v>-13558146</v>
      </c>
      <c r="J43" s="59">
        <v>-7480532</v>
      </c>
      <c r="K43" s="59">
        <v>-10445901</v>
      </c>
      <c r="L43" s="59">
        <v>-8311740</v>
      </c>
      <c r="M43" s="59">
        <v>-26238173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-39796319</v>
      </c>
      <c r="W43" s="59">
        <v>-47298588</v>
      </c>
      <c r="X43" s="59">
        <v>7502269</v>
      </c>
      <c r="Y43" s="60">
        <v>-15.86</v>
      </c>
      <c r="Z43" s="61">
        <v>-94597176</v>
      </c>
    </row>
    <row r="44" spans="1:26" ht="13.5">
      <c r="A44" s="57" t="s">
        <v>60</v>
      </c>
      <c r="B44" s="18">
        <v>0</v>
      </c>
      <c r="C44" s="18">
        <v>0</v>
      </c>
      <c r="D44" s="58">
        <v>4458452</v>
      </c>
      <c r="E44" s="59">
        <v>4458452</v>
      </c>
      <c r="F44" s="59">
        <v>15426</v>
      </c>
      <c r="G44" s="59">
        <v>12963</v>
      </c>
      <c r="H44" s="59">
        <v>10960</v>
      </c>
      <c r="I44" s="59">
        <v>39349</v>
      </c>
      <c r="J44" s="59">
        <v>29699</v>
      </c>
      <c r="K44" s="59">
        <v>419350</v>
      </c>
      <c r="L44" s="59">
        <v>12621</v>
      </c>
      <c r="M44" s="59">
        <v>461670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501019</v>
      </c>
      <c r="W44" s="59"/>
      <c r="X44" s="59">
        <v>501019</v>
      </c>
      <c r="Y44" s="60">
        <v>0</v>
      </c>
      <c r="Z44" s="61">
        <v>4458452</v>
      </c>
    </row>
    <row r="45" spans="1:26" ht="13.5">
      <c r="A45" s="69" t="s">
        <v>61</v>
      </c>
      <c r="B45" s="21">
        <v>843099294</v>
      </c>
      <c r="C45" s="21">
        <v>0</v>
      </c>
      <c r="D45" s="98">
        <v>61951443</v>
      </c>
      <c r="E45" s="99">
        <v>61951443</v>
      </c>
      <c r="F45" s="99">
        <v>68519349</v>
      </c>
      <c r="G45" s="99">
        <v>62290677</v>
      </c>
      <c r="H45" s="99">
        <v>40224448</v>
      </c>
      <c r="I45" s="99">
        <v>40224448</v>
      </c>
      <c r="J45" s="99">
        <v>36526430</v>
      </c>
      <c r="K45" s="99">
        <v>22374182</v>
      </c>
      <c r="L45" s="99">
        <v>48732535</v>
      </c>
      <c r="M45" s="99">
        <v>48732535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48732535</v>
      </c>
      <c r="W45" s="99">
        <v>53552213</v>
      </c>
      <c r="X45" s="99">
        <v>-4819678</v>
      </c>
      <c r="Y45" s="100">
        <v>-9</v>
      </c>
      <c r="Z45" s="101">
        <v>61951443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15828512</v>
      </c>
      <c r="C49" s="51">
        <v>0</v>
      </c>
      <c r="D49" s="128">
        <v>7560594</v>
      </c>
      <c r="E49" s="53">
        <v>5418136</v>
      </c>
      <c r="F49" s="53">
        <v>0</v>
      </c>
      <c r="G49" s="53">
        <v>0</v>
      </c>
      <c r="H49" s="53">
        <v>0</v>
      </c>
      <c r="I49" s="53">
        <v>4679566</v>
      </c>
      <c r="J49" s="53">
        <v>0</v>
      </c>
      <c r="K49" s="53">
        <v>0</v>
      </c>
      <c r="L49" s="53">
        <v>0</v>
      </c>
      <c r="M49" s="53">
        <v>4035524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5476941</v>
      </c>
      <c r="W49" s="53">
        <v>19235374</v>
      </c>
      <c r="X49" s="53">
        <v>111064537</v>
      </c>
      <c r="Y49" s="53">
        <v>173299184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2323343</v>
      </c>
      <c r="C51" s="51">
        <v>0</v>
      </c>
      <c r="D51" s="128">
        <v>26610705</v>
      </c>
      <c r="E51" s="53">
        <v>879147</v>
      </c>
      <c r="F51" s="53">
        <v>0</v>
      </c>
      <c r="G51" s="53">
        <v>0</v>
      </c>
      <c r="H51" s="53">
        <v>0</v>
      </c>
      <c r="I51" s="53">
        <v>821683</v>
      </c>
      <c r="J51" s="53">
        <v>0</v>
      </c>
      <c r="K51" s="53">
        <v>0</v>
      </c>
      <c r="L51" s="53">
        <v>0</v>
      </c>
      <c r="M51" s="53">
        <v>2704905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1123409</v>
      </c>
      <c r="W51" s="53">
        <v>842703</v>
      </c>
      <c r="X51" s="53">
        <v>0</v>
      </c>
      <c r="Y51" s="53">
        <v>35305895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118.23715892516982</v>
      </c>
      <c r="C58" s="5">
        <f>IF(C67=0,0,+(C76/C67)*100)</f>
        <v>0</v>
      </c>
      <c r="D58" s="6">
        <f aca="true" t="shared" si="6" ref="D58:Z58">IF(D67=0,0,+(D76/D67)*100)</f>
        <v>88.34905382870312</v>
      </c>
      <c r="E58" s="7">
        <f t="shared" si="6"/>
        <v>88.34905382870312</v>
      </c>
      <c r="F58" s="7">
        <f t="shared" si="6"/>
        <v>88.16706291418294</v>
      </c>
      <c r="G58" s="7">
        <f t="shared" si="6"/>
        <v>69.1283758386487</v>
      </c>
      <c r="H58" s="7">
        <f t="shared" si="6"/>
        <v>77.50339591210987</v>
      </c>
      <c r="I58" s="7">
        <f t="shared" si="6"/>
        <v>78.3524157935265</v>
      </c>
      <c r="J58" s="7">
        <f t="shared" si="6"/>
        <v>0</v>
      </c>
      <c r="K58" s="7">
        <f t="shared" si="6"/>
        <v>0</v>
      </c>
      <c r="L58" s="7">
        <f t="shared" si="6"/>
        <v>104.73101779822973</v>
      </c>
      <c r="M58" s="7">
        <f t="shared" si="6"/>
        <v>309.79329845129723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134.6362317158777</v>
      </c>
      <c r="W58" s="7">
        <f t="shared" si="6"/>
        <v>101.42910844715848</v>
      </c>
      <c r="X58" s="7">
        <f t="shared" si="6"/>
        <v>0</v>
      </c>
      <c r="Y58" s="7">
        <f t="shared" si="6"/>
        <v>0</v>
      </c>
      <c r="Z58" s="8">
        <f t="shared" si="6"/>
        <v>88.34905382870312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85.5000042061033</v>
      </c>
      <c r="E59" s="10">
        <f t="shared" si="7"/>
        <v>85.5000042061033</v>
      </c>
      <c r="F59" s="10">
        <f t="shared" si="7"/>
        <v>50.94555212197186</v>
      </c>
      <c r="G59" s="10">
        <f t="shared" si="7"/>
        <v>54.67320486103434</v>
      </c>
      <c r="H59" s="10">
        <f t="shared" si="7"/>
        <v>79.49587521421792</v>
      </c>
      <c r="I59" s="10">
        <f t="shared" si="7"/>
        <v>59.93046439584532</v>
      </c>
      <c r="J59" s="10">
        <f t="shared" si="7"/>
        <v>0</v>
      </c>
      <c r="K59" s="10">
        <f t="shared" si="7"/>
        <v>0</v>
      </c>
      <c r="L59" s="10">
        <f t="shared" si="7"/>
        <v>86.80298545419423</v>
      </c>
      <c r="M59" s="10">
        <f t="shared" si="7"/>
        <v>253.6233232954191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111.49932682992885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85.5000042061033</v>
      </c>
    </row>
    <row r="60" spans="1:26" ht="13.5">
      <c r="A60" s="37" t="s">
        <v>32</v>
      </c>
      <c r="B60" s="12">
        <f t="shared" si="7"/>
        <v>126.72653337568154</v>
      </c>
      <c r="C60" s="12">
        <f t="shared" si="7"/>
        <v>0</v>
      </c>
      <c r="D60" s="3">
        <f t="shared" si="7"/>
        <v>90.34736798342988</v>
      </c>
      <c r="E60" s="13">
        <f t="shared" si="7"/>
        <v>90.34736798342988</v>
      </c>
      <c r="F60" s="13">
        <f t="shared" si="7"/>
        <v>108.14246388264108</v>
      </c>
      <c r="G60" s="13">
        <f t="shared" si="7"/>
        <v>77.51315580347982</v>
      </c>
      <c r="H60" s="13">
        <f t="shared" si="7"/>
        <v>78.57336041806481</v>
      </c>
      <c r="I60" s="13">
        <f t="shared" si="7"/>
        <v>88.2325893016296</v>
      </c>
      <c r="J60" s="13">
        <f t="shared" si="7"/>
        <v>0</v>
      </c>
      <c r="K60" s="13">
        <f t="shared" si="7"/>
        <v>0</v>
      </c>
      <c r="L60" s="13">
        <f t="shared" si="7"/>
        <v>115.4497943706778</v>
      </c>
      <c r="M60" s="13">
        <f t="shared" si="7"/>
        <v>343.72230463927417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147.48513018672372</v>
      </c>
      <c r="W60" s="13">
        <f t="shared" si="7"/>
        <v>102.04082270347384</v>
      </c>
      <c r="X60" s="13">
        <f t="shared" si="7"/>
        <v>0</v>
      </c>
      <c r="Y60" s="13">
        <f t="shared" si="7"/>
        <v>0</v>
      </c>
      <c r="Z60" s="14">
        <f t="shared" si="7"/>
        <v>90.34736798342988</v>
      </c>
    </row>
    <row r="61" spans="1:26" ht="13.5">
      <c r="A61" s="38" t="s">
        <v>110</v>
      </c>
      <c r="B61" s="12">
        <f t="shared" si="7"/>
        <v>148.04204332647166</v>
      </c>
      <c r="C61" s="12">
        <f t="shared" si="7"/>
        <v>0</v>
      </c>
      <c r="D61" s="3">
        <f t="shared" si="7"/>
        <v>89.29999998799575</v>
      </c>
      <c r="E61" s="13">
        <f t="shared" si="7"/>
        <v>89.29999998799575</v>
      </c>
      <c r="F61" s="13">
        <f t="shared" si="7"/>
        <v>137.84942528578966</v>
      </c>
      <c r="G61" s="13">
        <f t="shared" si="7"/>
        <v>89.55848086988297</v>
      </c>
      <c r="H61" s="13">
        <f t="shared" si="7"/>
        <v>94.94856999106057</v>
      </c>
      <c r="I61" s="13">
        <f t="shared" si="7"/>
        <v>107.76869571922289</v>
      </c>
      <c r="J61" s="13">
        <f t="shared" si="7"/>
        <v>0</v>
      </c>
      <c r="K61" s="13">
        <f t="shared" si="7"/>
        <v>0</v>
      </c>
      <c r="L61" s="13">
        <f t="shared" si="7"/>
        <v>115.61628473749799</v>
      </c>
      <c r="M61" s="13">
        <f t="shared" si="7"/>
        <v>351.6621138151507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166.87759714047735</v>
      </c>
      <c r="W61" s="13">
        <f t="shared" si="7"/>
        <v>102.04081457663976</v>
      </c>
      <c r="X61" s="13">
        <f t="shared" si="7"/>
        <v>0</v>
      </c>
      <c r="Y61" s="13">
        <f t="shared" si="7"/>
        <v>0</v>
      </c>
      <c r="Z61" s="14">
        <f t="shared" si="7"/>
        <v>89.29999998799575</v>
      </c>
    </row>
    <row r="62" spans="1:26" ht="13.5">
      <c r="A62" s="38" t="s">
        <v>111</v>
      </c>
      <c r="B62" s="12">
        <f t="shared" si="7"/>
        <v>67.67078528973003</v>
      </c>
      <c r="C62" s="12">
        <f t="shared" si="7"/>
        <v>0</v>
      </c>
      <c r="D62" s="3">
        <f t="shared" si="7"/>
        <v>92.15001299921734</v>
      </c>
      <c r="E62" s="13">
        <f t="shared" si="7"/>
        <v>92.15001299921734</v>
      </c>
      <c r="F62" s="13">
        <f t="shared" si="7"/>
        <v>53.387602918453894</v>
      </c>
      <c r="G62" s="13">
        <f t="shared" si="7"/>
        <v>53.404593198777974</v>
      </c>
      <c r="H62" s="13">
        <f t="shared" si="7"/>
        <v>48.7790382245173</v>
      </c>
      <c r="I62" s="13">
        <f t="shared" si="7"/>
        <v>51.80936133028584</v>
      </c>
      <c r="J62" s="13">
        <f t="shared" si="7"/>
        <v>0</v>
      </c>
      <c r="K62" s="13">
        <f t="shared" si="7"/>
        <v>0</v>
      </c>
      <c r="L62" s="13">
        <f t="shared" si="7"/>
        <v>116.50766500340598</v>
      </c>
      <c r="M62" s="13">
        <f t="shared" si="7"/>
        <v>327.1156777589927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114.83330531413361</v>
      </c>
      <c r="W62" s="13">
        <f t="shared" si="7"/>
        <v>102.04083437348032</v>
      </c>
      <c r="X62" s="13">
        <f t="shared" si="7"/>
        <v>0</v>
      </c>
      <c r="Y62" s="13">
        <f t="shared" si="7"/>
        <v>0</v>
      </c>
      <c r="Z62" s="14">
        <f t="shared" si="7"/>
        <v>92.15001299921734</v>
      </c>
    </row>
    <row r="63" spans="1:26" ht="13.5">
      <c r="A63" s="38" t="s">
        <v>112</v>
      </c>
      <c r="B63" s="12">
        <f t="shared" si="7"/>
        <v>87.8969809403058</v>
      </c>
      <c r="C63" s="12">
        <f t="shared" si="7"/>
        <v>0</v>
      </c>
      <c r="D63" s="3">
        <f t="shared" si="7"/>
        <v>95.0000175978314</v>
      </c>
      <c r="E63" s="13">
        <f t="shared" si="7"/>
        <v>95.0000175978314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102.04085429510809</v>
      </c>
      <c r="X63" s="13">
        <f t="shared" si="7"/>
        <v>0</v>
      </c>
      <c r="Y63" s="13">
        <f t="shared" si="7"/>
        <v>0</v>
      </c>
      <c r="Z63" s="14">
        <f t="shared" si="7"/>
        <v>95.0000175978314</v>
      </c>
    </row>
    <row r="64" spans="1:26" ht="13.5">
      <c r="A64" s="38" t="s">
        <v>113</v>
      </c>
      <c r="B64" s="12">
        <f t="shared" si="7"/>
        <v>108.94502862498419</v>
      </c>
      <c r="C64" s="12">
        <f t="shared" si="7"/>
        <v>0</v>
      </c>
      <c r="D64" s="3">
        <f t="shared" si="7"/>
        <v>90.2500103362744</v>
      </c>
      <c r="E64" s="13">
        <f t="shared" si="7"/>
        <v>90.2500103362744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102.04079289803612</v>
      </c>
      <c r="X64" s="13">
        <f t="shared" si="7"/>
        <v>0</v>
      </c>
      <c r="Y64" s="13">
        <f t="shared" si="7"/>
        <v>0</v>
      </c>
      <c r="Z64" s="14">
        <f t="shared" si="7"/>
        <v>90.2500103362744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96.00024791678706</v>
      </c>
      <c r="E65" s="13">
        <f t="shared" si="7"/>
        <v>96.00024791678706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102.0412488846802</v>
      </c>
      <c r="X65" s="13">
        <f t="shared" si="7"/>
        <v>0</v>
      </c>
      <c r="Y65" s="13">
        <f t="shared" si="7"/>
        <v>0</v>
      </c>
      <c r="Z65" s="14">
        <f t="shared" si="7"/>
        <v>96.00024791678706</v>
      </c>
    </row>
    <row r="66" spans="1:26" ht="13.5">
      <c r="A66" s="39" t="s">
        <v>115</v>
      </c>
      <c r="B66" s="15">
        <f t="shared" si="7"/>
        <v>101.96167779471608</v>
      </c>
      <c r="C66" s="15">
        <f t="shared" si="7"/>
        <v>0</v>
      </c>
      <c r="D66" s="4">
        <f t="shared" si="7"/>
        <v>74.99999292734468</v>
      </c>
      <c r="E66" s="16">
        <f t="shared" si="7"/>
        <v>74.99999292734468</v>
      </c>
      <c r="F66" s="16">
        <f t="shared" si="7"/>
        <v>27.488645920941966</v>
      </c>
      <c r="G66" s="16">
        <f t="shared" si="7"/>
        <v>24.579682199818418</v>
      </c>
      <c r="H66" s="16">
        <f t="shared" si="7"/>
        <v>17.64575235980011</v>
      </c>
      <c r="I66" s="16">
        <f t="shared" si="7"/>
        <v>23.131349361428004</v>
      </c>
      <c r="J66" s="16">
        <f t="shared" si="7"/>
        <v>0</v>
      </c>
      <c r="K66" s="16">
        <f t="shared" si="7"/>
        <v>0</v>
      </c>
      <c r="L66" s="16">
        <f t="shared" si="7"/>
        <v>74.11270883550827</v>
      </c>
      <c r="M66" s="16">
        <f t="shared" si="7"/>
        <v>203.0330500374034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69.12810288927821</v>
      </c>
      <c r="W66" s="16">
        <f t="shared" si="7"/>
        <v>102.04079276083516</v>
      </c>
      <c r="X66" s="16">
        <f t="shared" si="7"/>
        <v>0</v>
      </c>
      <c r="Y66" s="16">
        <f t="shared" si="7"/>
        <v>0</v>
      </c>
      <c r="Z66" s="17">
        <f t="shared" si="7"/>
        <v>74.99999292734468</v>
      </c>
    </row>
    <row r="67" spans="1:26" ht="13.5" hidden="1">
      <c r="A67" s="40" t="s">
        <v>116</v>
      </c>
      <c r="B67" s="23">
        <v>221755736</v>
      </c>
      <c r="C67" s="23"/>
      <c r="D67" s="24">
        <v>287618057</v>
      </c>
      <c r="E67" s="25">
        <v>287618057</v>
      </c>
      <c r="F67" s="25">
        <v>20505281</v>
      </c>
      <c r="G67" s="25">
        <v>20123444</v>
      </c>
      <c r="H67" s="25">
        <v>18412579</v>
      </c>
      <c r="I67" s="25">
        <v>59041304</v>
      </c>
      <c r="J67" s="25"/>
      <c r="K67" s="25"/>
      <c r="L67" s="25">
        <v>18971943</v>
      </c>
      <c r="M67" s="25">
        <v>18971943</v>
      </c>
      <c r="N67" s="25"/>
      <c r="O67" s="25"/>
      <c r="P67" s="25"/>
      <c r="Q67" s="25"/>
      <c r="R67" s="25"/>
      <c r="S67" s="25"/>
      <c r="T67" s="25"/>
      <c r="U67" s="25"/>
      <c r="V67" s="25">
        <v>78013247</v>
      </c>
      <c r="W67" s="25">
        <v>141782802</v>
      </c>
      <c r="X67" s="25"/>
      <c r="Y67" s="24"/>
      <c r="Z67" s="26">
        <v>287618057</v>
      </c>
    </row>
    <row r="68" spans="1:26" ht="13.5" hidden="1">
      <c r="A68" s="36" t="s">
        <v>31</v>
      </c>
      <c r="B68" s="18">
        <v>62003315</v>
      </c>
      <c r="C68" s="18"/>
      <c r="D68" s="19">
        <v>84995535</v>
      </c>
      <c r="E68" s="20">
        <v>84995535</v>
      </c>
      <c r="F68" s="20">
        <v>6616346</v>
      </c>
      <c r="G68" s="20">
        <v>6603862</v>
      </c>
      <c r="H68" s="20">
        <v>4812856</v>
      </c>
      <c r="I68" s="20">
        <v>18033064</v>
      </c>
      <c r="J68" s="20"/>
      <c r="K68" s="20"/>
      <c r="L68" s="20">
        <v>6543192</v>
      </c>
      <c r="M68" s="20">
        <v>6543192</v>
      </c>
      <c r="N68" s="20"/>
      <c r="O68" s="20"/>
      <c r="P68" s="20"/>
      <c r="Q68" s="20"/>
      <c r="R68" s="20"/>
      <c r="S68" s="20"/>
      <c r="T68" s="20"/>
      <c r="U68" s="20"/>
      <c r="V68" s="20">
        <v>24576256</v>
      </c>
      <c r="W68" s="20">
        <v>42497766</v>
      </c>
      <c r="X68" s="20"/>
      <c r="Y68" s="19"/>
      <c r="Z68" s="22">
        <v>84995535</v>
      </c>
    </row>
    <row r="69" spans="1:26" ht="13.5" hidden="1">
      <c r="A69" s="37" t="s">
        <v>32</v>
      </c>
      <c r="B69" s="18">
        <v>150649448</v>
      </c>
      <c r="C69" s="18"/>
      <c r="D69" s="19">
        <v>192018301</v>
      </c>
      <c r="E69" s="20">
        <v>192018301</v>
      </c>
      <c r="F69" s="20">
        <v>13502510</v>
      </c>
      <c r="G69" s="20">
        <v>13181445</v>
      </c>
      <c r="H69" s="20">
        <v>13203503</v>
      </c>
      <c r="I69" s="20">
        <v>39887458</v>
      </c>
      <c r="J69" s="20"/>
      <c r="K69" s="20"/>
      <c r="L69" s="20">
        <v>12043759</v>
      </c>
      <c r="M69" s="20">
        <v>12043759</v>
      </c>
      <c r="N69" s="20"/>
      <c r="O69" s="20"/>
      <c r="P69" s="20"/>
      <c r="Q69" s="20"/>
      <c r="R69" s="20"/>
      <c r="S69" s="20"/>
      <c r="T69" s="20"/>
      <c r="U69" s="20"/>
      <c r="V69" s="20">
        <v>51931217</v>
      </c>
      <c r="W69" s="20">
        <v>94088967</v>
      </c>
      <c r="X69" s="20"/>
      <c r="Y69" s="19"/>
      <c r="Z69" s="22">
        <v>192018301</v>
      </c>
    </row>
    <row r="70" spans="1:26" ht="13.5" hidden="1">
      <c r="A70" s="38" t="s">
        <v>110</v>
      </c>
      <c r="B70" s="18">
        <v>103166813</v>
      </c>
      <c r="C70" s="18"/>
      <c r="D70" s="19">
        <v>133286112</v>
      </c>
      <c r="E70" s="20">
        <v>133286112</v>
      </c>
      <c r="F70" s="20">
        <v>8804028</v>
      </c>
      <c r="G70" s="20">
        <v>8688525</v>
      </c>
      <c r="H70" s="20">
        <v>8315962</v>
      </c>
      <c r="I70" s="20">
        <v>25808515</v>
      </c>
      <c r="J70" s="20"/>
      <c r="K70" s="20"/>
      <c r="L70" s="20">
        <v>8255632</v>
      </c>
      <c r="M70" s="20">
        <v>8255632</v>
      </c>
      <c r="N70" s="20"/>
      <c r="O70" s="20"/>
      <c r="P70" s="20"/>
      <c r="Q70" s="20"/>
      <c r="R70" s="20"/>
      <c r="S70" s="20"/>
      <c r="T70" s="20"/>
      <c r="U70" s="20"/>
      <c r="V70" s="20">
        <v>34064147</v>
      </c>
      <c r="W70" s="20">
        <v>65310196</v>
      </c>
      <c r="X70" s="20"/>
      <c r="Y70" s="19"/>
      <c r="Z70" s="22">
        <v>133286112</v>
      </c>
    </row>
    <row r="71" spans="1:26" ht="13.5" hidden="1">
      <c r="A71" s="38" t="s">
        <v>111</v>
      </c>
      <c r="B71" s="18">
        <v>25122231</v>
      </c>
      <c r="C71" s="18"/>
      <c r="D71" s="19">
        <v>29540240</v>
      </c>
      <c r="E71" s="20">
        <v>29540240</v>
      </c>
      <c r="F71" s="20">
        <v>2300122</v>
      </c>
      <c r="G71" s="20">
        <v>2272621</v>
      </c>
      <c r="H71" s="20">
        <v>2394301</v>
      </c>
      <c r="I71" s="20">
        <v>6967044</v>
      </c>
      <c r="J71" s="20"/>
      <c r="K71" s="20"/>
      <c r="L71" s="20">
        <v>2068427</v>
      </c>
      <c r="M71" s="20">
        <v>2068427</v>
      </c>
      <c r="N71" s="20"/>
      <c r="O71" s="20"/>
      <c r="P71" s="20"/>
      <c r="Q71" s="20"/>
      <c r="R71" s="20"/>
      <c r="S71" s="20"/>
      <c r="T71" s="20"/>
      <c r="U71" s="20"/>
      <c r="V71" s="20">
        <v>9035471</v>
      </c>
      <c r="W71" s="20">
        <v>14474717</v>
      </c>
      <c r="X71" s="20"/>
      <c r="Y71" s="19"/>
      <c r="Z71" s="22">
        <v>29540240</v>
      </c>
    </row>
    <row r="72" spans="1:26" ht="13.5" hidden="1">
      <c r="A72" s="38" t="s">
        <v>112</v>
      </c>
      <c r="B72" s="18">
        <v>15100662</v>
      </c>
      <c r="C72" s="18"/>
      <c r="D72" s="19">
        <v>17331681</v>
      </c>
      <c r="E72" s="20">
        <v>17331681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8492522</v>
      </c>
      <c r="X72" s="20"/>
      <c r="Y72" s="19"/>
      <c r="Z72" s="22">
        <v>17331681</v>
      </c>
    </row>
    <row r="73" spans="1:26" ht="13.5" hidden="1">
      <c r="A73" s="38" t="s">
        <v>113</v>
      </c>
      <c r="B73" s="18">
        <v>7259742</v>
      </c>
      <c r="C73" s="18"/>
      <c r="D73" s="19">
        <v>10666319</v>
      </c>
      <c r="E73" s="20">
        <v>10666319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5226498</v>
      </c>
      <c r="X73" s="20"/>
      <c r="Y73" s="19"/>
      <c r="Z73" s="22">
        <v>10666319</v>
      </c>
    </row>
    <row r="74" spans="1:26" ht="13.5" hidden="1">
      <c r="A74" s="38" t="s">
        <v>114</v>
      </c>
      <c r="B74" s="18"/>
      <c r="C74" s="18"/>
      <c r="D74" s="19">
        <v>1193949</v>
      </c>
      <c r="E74" s="20">
        <v>1193949</v>
      </c>
      <c r="F74" s="20">
        <v>2398360</v>
      </c>
      <c r="G74" s="20">
        <v>2220299</v>
      </c>
      <c r="H74" s="20">
        <v>2493240</v>
      </c>
      <c r="I74" s="20">
        <v>7111899</v>
      </c>
      <c r="J74" s="20"/>
      <c r="K74" s="20"/>
      <c r="L74" s="20">
        <v>1719700</v>
      </c>
      <c r="M74" s="20">
        <v>1719700</v>
      </c>
      <c r="N74" s="20"/>
      <c r="O74" s="20"/>
      <c r="P74" s="20"/>
      <c r="Q74" s="20"/>
      <c r="R74" s="20"/>
      <c r="S74" s="20"/>
      <c r="T74" s="20"/>
      <c r="U74" s="20"/>
      <c r="V74" s="20">
        <v>8831599</v>
      </c>
      <c r="W74" s="20">
        <v>585034</v>
      </c>
      <c r="X74" s="20"/>
      <c r="Y74" s="19"/>
      <c r="Z74" s="22">
        <v>1193949</v>
      </c>
    </row>
    <row r="75" spans="1:26" ht="13.5" hidden="1">
      <c r="A75" s="39" t="s">
        <v>115</v>
      </c>
      <c r="B75" s="27">
        <v>9102973</v>
      </c>
      <c r="C75" s="27"/>
      <c r="D75" s="28">
        <v>10604221</v>
      </c>
      <c r="E75" s="29">
        <v>10604221</v>
      </c>
      <c r="F75" s="29">
        <v>386425</v>
      </c>
      <c r="G75" s="29">
        <v>338137</v>
      </c>
      <c r="H75" s="29">
        <v>396220</v>
      </c>
      <c r="I75" s="29">
        <v>1120782</v>
      </c>
      <c r="J75" s="29"/>
      <c r="K75" s="29"/>
      <c r="L75" s="29">
        <v>384992</v>
      </c>
      <c r="M75" s="29">
        <v>384992</v>
      </c>
      <c r="N75" s="29"/>
      <c r="O75" s="29"/>
      <c r="P75" s="29"/>
      <c r="Q75" s="29"/>
      <c r="R75" s="29"/>
      <c r="S75" s="29"/>
      <c r="T75" s="29"/>
      <c r="U75" s="29"/>
      <c r="V75" s="29">
        <v>1505774</v>
      </c>
      <c r="W75" s="29">
        <v>5196069</v>
      </c>
      <c r="X75" s="29"/>
      <c r="Y75" s="28"/>
      <c r="Z75" s="30">
        <v>10604221</v>
      </c>
    </row>
    <row r="76" spans="1:26" ht="13.5" hidden="1">
      <c r="A76" s="41" t="s">
        <v>117</v>
      </c>
      <c r="B76" s="31">
        <v>262197682</v>
      </c>
      <c r="C76" s="31"/>
      <c r="D76" s="32">
        <v>254107832</v>
      </c>
      <c r="E76" s="33">
        <v>254107832</v>
      </c>
      <c r="F76" s="33">
        <v>18078904</v>
      </c>
      <c r="G76" s="33">
        <v>13911010</v>
      </c>
      <c r="H76" s="33">
        <v>14270374</v>
      </c>
      <c r="I76" s="33">
        <v>46260288</v>
      </c>
      <c r="J76" s="33">
        <v>18102063</v>
      </c>
      <c r="K76" s="33">
        <v>20802236</v>
      </c>
      <c r="L76" s="33">
        <v>19869509</v>
      </c>
      <c r="M76" s="33">
        <v>58773808</v>
      </c>
      <c r="N76" s="33"/>
      <c r="O76" s="33"/>
      <c r="P76" s="33"/>
      <c r="Q76" s="33"/>
      <c r="R76" s="33"/>
      <c r="S76" s="33"/>
      <c r="T76" s="33"/>
      <c r="U76" s="33"/>
      <c r="V76" s="33">
        <v>105034096</v>
      </c>
      <c r="W76" s="33">
        <v>143809032</v>
      </c>
      <c r="X76" s="33"/>
      <c r="Y76" s="32"/>
      <c r="Z76" s="34">
        <v>254107832</v>
      </c>
    </row>
    <row r="77" spans="1:26" ht="13.5" hidden="1">
      <c r="A77" s="36" t="s">
        <v>31</v>
      </c>
      <c r="B77" s="18">
        <v>62003315</v>
      </c>
      <c r="C77" s="18"/>
      <c r="D77" s="19">
        <v>72671186</v>
      </c>
      <c r="E77" s="20">
        <v>72671186</v>
      </c>
      <c r="F77" s="20">
        <v>3370734</v>
      </c>
      <c r="G77" s="20">
        <v>3610543</v>
      </c>
      <c r="H77" s="20">
        <v>3826022</v>
      </c>
      <c r="I77" s="20">
        <v>10807299</v>
      </c>
      <c r="J77" s="20">
        <v>4577907</v>
      </c>
      <c r="K77" s="20">
        <v>6337468</v>
      </c>
      <c r="L77" s="20">
        <v>5679686</v>
      </c>
      <c r="M77" s="20">
        <v>16595061</v>
      </c>
      <c r="N77" s="20"/>
      <c r="O77" s="20"/>
      <c r="P77" s="20"/>
      <c r="Q77" s="20"/>
      <c r="R77" s="20"/>
      <c r="S77" s="20"/>
      <c r="T77" s="20"/>
      <c r="U77" s="20"/>
      <c r="V77" s="20">
        <v>27402360</v>
      </c>
      <c r="W77" s="20">
        <v>42497766</v>
      </c>
      <c r="X77" s="20"/>
      <c r="Y77" s="19"/>
      <c r="Z77" s="22">
        <v>72671186</v>
      </c>
    </row>
    <row r="78" spans="1:26" ht="13.5" hidden="1">
      <c r="A78" s="37" t="s">
        <v>32</v>
      </c>
      <c r="B78" s="18">
        <v>190912823</v>
      </c>
      <c r="C78" s="18"/>
      <c r="D78" s="19">
        <v>173483481</v>
      </c>
      <c r="E78" s="20">
        <v>173483481</v>
      </c>
      <c r="F78" s="20">
        <v>14601947</v>
      </c>
      <c r="G78" s="20">
        <v>10217354</v>
      </c>
      <c r="H78" s="20">
        <v>10374436</v>
      </c>
      <c r="I78" s="20">
        <v>35193737</v>
      </c>
      <c r="J78" s="20">
        <v>13366987</v>
      </c>
      <c r="K78" s="20">
        <v>14125604</v>
      </c>
      <c r="L78" s="20">
        <v>13904495</v>
      </c>
      <c r="M78" s="20">
        <v>41397086</v>
      </c>
      <c r="N78" s="20"/>
      <c r="O78" s="20"/>
      <c r="P78" s="20"/>
      <c r="Q78" s="20"/>
      <c r="R78" s="20"/>
      <c r="S78" s="20"/>
      <c r="T78" s="20"/>
      <c r="U78" s="20"/>
      <c r="V78" s="20">
        <v>76590823</v>
      </c>
      <c r="W78" s="20">
        <v>96009156</v>
      </c>
      <c r="X78" s="20"/>
      <c r="Y78" s="19"/>
      <c r="Z78" s="22">
        <v>173483481</v>
      </c>
    </row>
    <row r="79" spans="1:26" ht="13.5" hidden="1">
      <c r="A79" s="38" t="s">
        <v>110</v>
      </c>
      <c r="B79" s="18">
        <v>152730258</v>
      </c>
      <c r="C79" s="18"/>
      <c r="D79" s="19">
        <v>119024498</v>
      </c>
      <c r="E79" s="20">
        <v>119024498</v>
      </c>
      <c r="F79" s="20">
        <v>12136302</v>
      </c>
      <c r="G79" s="20">
        <v>7781311</v>
      </c>
      <c r="H79" s="20">
        <v>7895887</v>
      </c>
      <c r="I79" s="20">
        <v>27813500</v>
      </c>
      <c r="J79" s="20">
        <v>9473043</v>
      </c>
      <c r="K79" s="20">
        <v>10014032</v>
      </c>
      <c r="L79" s="20">
        <v>9544855</v>
      </c>
      <c r="M79" s="20">
        <v>29031930</v>
      </c>
      <c r="N79" s="20"/>
      <c r="O79" s="20"/>
      <c r="P79" s="20"/>
      <c r="Q79" s="20"/>
      <c r="R79" s="20"/>
      <c r="S79" s="20"/>
      <c r="T79" s="20"/>
      <c r="U79" s="20"/>
      <c r="V79" s="20">
        <v>56845430</v>
      </c>
      <c r="W79" s="20">
        <v>66643056</v>
      </c>
      <c r="X79" s="20"/>
      <c r="Y79" s="19"/>
      <c r="Z79" s="22">
        <v>119024498</v>
      </c>
    </row>
    <row r="80" spans="1:26" ht="13.5" hidden="1">
      <c r="A80" s="38" t="s">
        <v>111</v>
      </c>
      <c r="B80" s="18">
        <v>17000411</v>
      </c>
      <c r="C80" s="18"/>
      <c r="D80" s="19">
        <v>27221335</v>
      </c>
      <c r="E80" s="20">
        <v>27221335</v>
      </c>
      <c r="F80" s="20">
        <v>1227980</v>
      </c>
      <c r="G80" s="20">
        <v>1213684</v>
      </c>
      <c r="H80" s="20">
        <v>1167917</v>
      </c>
      <c r="I80" s="20">
        <v>3609581</v>
      </c>
      <c r="J80" s="20">
        <v>2122624</v>
      </c>
      <c r="K80" s="20">
        <v>2233649</v>
      </c>
      <c r="L80" s="20">
        <v>2409876</v>
      </c>
      <c r="M80" s="20">
        <v>6766149</v>
      </c>
      <c r="N80" s="20"/>
      <c r="O80" s="20"/>
      <c r="P80" s="20"/>
      <c r="Q80" s="20"/>
      <c r="R80" s="20"/>
      <c r="S80" s="20"/>
      <c r="T80" s="20"/>
      <c r="U80" s="20"/>
      <c r="V80" s="20">
        <v>10375730</v>
      </c>
      <c r="W80" s="20">
        <v>14770122</v>
      </c>
      <c r="X80" s="20"/>
      <c r="Y80" s="19"/>
      <c r="Z80" s="22">
        <v>27221335</v>
      </c>
    </row>
    <row r="81" spans="1:26" ht="13.5" hidden="1">
      <c r="A81" s="38" t="s">
        <v>112</v>
      </c>
      <c r="B81" s="18">
        <v>13273026</v>
      </c>
      <c r="C81" s="18"/>
      <c r="D81" s="19">
        <v>16465100</v>
      </c>
      <c r="E81" s="20">
        <v>16465100</v>
      </c>
      <c r="F81" s="20">
        <v>803789</v>
      </c>
      <c r="G81" s="20">
        <v>796461</v>
      </c>
      <c r="H81" s="20">
        <v>900533</v>
      </c>
      <c r="I81" s="20">
        <v>2500783</v>
      </c>
      <c r="J81" s="20">
        <v>1163731</v>
      </c>
      <c r="K81" s="20">
        <v>1235990</v>
      </c>
      <c r="L81" s="20">
        <v>1301520</v>
      </c>
      <c r="M81" s="20">
        <v>3701241</v>
      </c>
      <c r="N81" s="20"/>
      <c r="O81" s="20"/>
      <c r="P81" s="20"/>
      <c r="Q81" s="20"/>
      <c r="R81" s="20"/>
      <c r="S81" s="20"/>
      <c r="T81" s="20"/>
      <c r="U81" s="20"/>
      <c r="V81" s="20">
        <v>6202024</v>
      </c>
      <c r="W81" s="20">
        <v>8665842</v>
      </c>
      <c r="X81" s="20"/>
      <c r="Y81" s="19"/>
      <c r="Z81" s="22">
        <v>16465100</v>
      </c>
    </row>
    <row r="82" spans="1:26" ht="13.5" hidden="1">
      <c r="A82" s="38" t="s">
        <v>113</v>
      </c>
      <c r="B82" s="18">
        <v>7909128</v>
      </c>
      <c r="C82" s="18"/>
      <c r="D82" s="19">
        <v>9626354</v>
      </c>
      <c r="E82" s="20">
        <v>9626354</v>
      </c>
      <c r="F82" s="20">
        <v>433876</v>
      </c>
      <c r="G82" s="20">
        <v>425898</v>
      </c>
      <c r="H82" s="20">
        <v>410099</v>
      </c>
      <c r="I82" s="20">
        <v>1269873</v>
      </c>
      <c r="J82" s="20">
        <v>607589</v>
      </c>
      <c r="K82" s="20">
        <v>641933</v>
      </c>
      <c r="L82" s="20">
        <v>648244</v>
      </c>
      <c r="M82" s="20">
        <v>1897766</v>
      </c>
      <c r="N82" s="20"/>
      <c r="O82" s="20"/>
      <c r="P82" s="20"/>
      <c r="Q82" s="20"/>
      <c r="R82" s="20"/>
      <c r="S82" s="20"/>
      <c r="T82" s="20"/>
      <c r="U82" s="20"/>
      <c r="V82" s="20">
        <v>3167639</v>
      </c>
      <c r="W82" s="20">
        <v>5333160</v>
      </c>
      <c r="X82" s="20"/>
      <c r="Y82" s="19"/>
      <c r="Z82" s="22">
        <v>9626354</v>
      </c>
    </row>
    <row r="83" spans="1:26" ht="13.5" hidden="1">
      <c r="A83" s="38" t="s">
        <v>114</v>
      </c>
      <c r="B83" s="18"/>
      <c r="C83" s="18"/>
      <c r="D83" s="19">
        <v>1146194</v>
      </c>
      <c r="E83" s="20">
        <v>1146194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596976</v>
      </c>
      <c r="X83" s="20"/>
      <c r="Y83" s="19"/>
      <c r="Z83" s="22">
        <v>1146194</v>
      </c>
    </row>
    <row r="84" spans="1:26" ht="13.5" hidden="1">
      <c r="A84" s="39" t="s">
        <v>115</v>
      </c>
      <c r="B84" s="27">
        <v>9281544</v>
      </c>
      <c r="C84" s="27"/>
      <c r="D84" s="28">
        <v>7953165</v>
      </c>
      <c r="E84" s="29">
        <v>7953165</v>
      </c>
      <c r="F84" s="29">
        <v>106223</v>
      </c>
      <c r="G84" s="29">
        <v>83113</v>
      </c>
      <c r="H84" s="29">
        <v>69916</v>
      </c>
      <c r="I84" s="29">
        <v>259252</v>
      </c>
      <c r="J84" s="29">
        <v>157169</v>
      </c>
      <c r="K84" s="29">
        <v>339164</v>
      </c>
      <c r="L84" s="29">
        <v>285328</v>
      </c>
      <c r="M84" s="29">
        <v>781661</v>
      </c>
      <c r="N84" s="29"/>
      <c r="O84" s="29"/>
      <c r="P84" s="29"/>
      <c r="Q84" s="29"/>
      <c r="R84" s="29"/>
      <c r="S84" s="29"/>
      <c r="T84" s="29"/>
      <c r="U84" s="29"/>
      <c r="V84" s="29">
        <v>1040913</v>
      </c>
      <c r="W84" s="29">
        <v>5302110</v>
      </c>
      <c r="X84" s="29"/>
      <c r="Y84" s="28"/>
      <c r="Z84" s="30">
        <v>7953165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64099779</v>
      </c>
      <c r="C5" s="18">
        <v>0</v>
      </c>
      <c r="D5" s="58">
        <v>76923701</v>
      </c>
      <c r="E5" s="59">
        <v>76923701</v>
      </c>
      <c r="F5" s="59">
        <v>5623383</v>
      </c>
      <c r="G5" s="59">
        <v>5681896</v>
      </c>
      <c r="H5" s="59">
        <v>5157259</v>
      </c>
      <c r="I5" s="59">
        <v>16462538</v>
      </c>
      <c r="J5" s="59">
        <v>5866386</v>
      </c>
      <c r="K5" s="59">
        <v>5677766</v>
      </c>
      <c r="L5" s="59">
        <v>5691167</v>
      </c>
      <c r="M5" s="59">
        <v>17235319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33697857</v>
      </c>
      <c r="W5" s="59">
        <v>38461848</v>
      </c>
      <c r="X5" s="59">
        <v>-4763991</v>
      </c>
      <c r="Y5" s="60">
        <v>-12.39</v>
      </c>
      <c r="Z5" s="61">
        <v>76923701</v>
      </c>
    </row>
    <row r="6" spans="1:26" ht="13.5">
      <c r="A6" s="57" t="s">
        <v>32</v>
      </c>
      <c r="B6" s="18">
        <v>313832070</v>
      </c>
      <c r="C6" s="18">
        <v>0</v>
      </c>
      <c r="D6" s="58">
        <v>386538373</v>
      </c>
      <c r="E6" s="59">
        <v>386538373</v>
      </c>
      <c r="F6" s="59">
        <v>27270858</v>
      </c>
      <c r="G6" s="59">
        <v>30321214</v>
      </c>
      <c r="H6" s="59">
        <v>30333442</v>
      </c>
      <c r="I6" s="59">
        <v>87925514</v>
      </c>
      <c r="J6" s="59">
        <v>29660498</v>
      </c>
      <c r="K6" s="59">
        <v>61395786</v>
      </c>
      <c r="L6" s="59">
        <v>9416162</v>
      </c>
      <c r="M6" s="59">
        <v>100472446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188397960</v>
      </c>
      <c r="W6" s="59">
        <v>193269186</v>
      </c>
      <c r="X6" s="59">
        <v>-4871226</v>
      </c>
      <c r="Y6" s="60">
        <v>-2.52</v>
      </c>
      <c r="Z6" s="61">
        <v>386538373</v>
      </c>
    </row>
    <row r="7" spans="1:26" ht="13.5">
      <c r="A7" s="57" t="s">
        <v>33</v>
      </c>
      <c r="B7" s="18">
        <v>16287548</v>
      </c>
      <c r="C7" s="18">
        <v>0</v>
      </c>
      <c r="D7" s="58">
        <v>42138688</v>
      </c>
      <c r="E7" s="59">
        <v>42138688</v>
      </c>
      <c r="F7" s="59">
        <v>0</v>
      </c>
      <c r="G7" s="59">
        <v>0</v>
      </c>
      <c r="H7" s="59">
        <v>0</v>
      </c>
      <c r="I7" s="59">
        <v>0</v>
      </c>
      <c r="J7" s="59">
        <v>423339</v>
      </c>
      <c r="K7" s="59">
        <v>6109016</v>
      </c>
      <c r="L7" s="59">
        <v>1194236</v>
      </c>
      <c r="M7" s="59">
        <v>7726591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7726591</v>
      </c>
      <c r="W7" s="59">
        <v>21069342</v>
      </c>
      <c r="X7" s="59">
        <v>-13342751</v>
      </c>
      <c r="Y7" s="60">
        <v>-63.33</v>
      </c>
      <c r="Z7" s="61">
        <v>42138688</v>
      </c>
    </row>
    <row r="8" spans="1:26" ht="13.5">
      <c r="A8" s="57" t="s">
        <v>34</v>
      </c>
      <c r="B8" s="18">
        <v>669542256</v>
      </c>
      <c r="C8" s="18">
        <v>0</v>
      </c>
      <c r="D8" s="58">
        <v>403838848</v>
      </c>
      <c r="E8" s="59">
        <v>403838848</v>
      </c>
      <c r="F8" s="59">
        <v>233882000</v>
      </c>
      <c r="G8" s="59">
        <v>0</v>
      </c>
      <c r="H8" s="59">
        <v>0</v>
      </c>
      <c r="I8" s="59">
        <v>233882000</v>
      </c>
      <c r="J8" s="59">
        <v>0</v>
      </c>
      <c r="K8" s="59">
        <v>0</v>
      </c>
      <c r="L8" s="59">
        <v>47554091</v>
      </c>
      <c r="M8" s="59">
        <v>47554091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281436091</v>
      </c>
      <c r="W8" s="59">
        <v>201919422</v>
      </c>
      <c r="X8" s="59">
        <v>79516669</v>
      </c>
      <c r="Y8" s="60">
        <v>39.38</v>
      </c>
      <c r="Z8" s="61">
        <v>403838848</v>
      </c>
    </row>
    <row r="9" spans="1:26" ht="13.5">
      <c r="A9" s="57" t="s">
        <v>35</v>
      </c>
      <c r="B9" s="18">
        <v>101297730</v>
      </c>
      <c r="C9" s="18">
        <v>0</v>
      </c>
      <c r="D9" s="58">
        <v>44959921</v>
      </c>
      <c r="E9" s="59">
        <v>44959921</v>
      </c>
      <c r="F9" s="59">
        <v>5424080</v>
      </c>
      <c r="G9" s="59">
        <v>4799855</v>
      </c>
      <c r="H9" s="59">
        <v>4123889</v>
      </c>
      <c r="I9" s="59">
        <v>14347824</v>
      </c>
      <c r="J9" s="59">
        <v>5394513</v>
      </c>
      <c r="K9" s="59">
        <v>4829271</v>
      </c>
      <c r="L9" s="59">
        <v>5330509</v>
      </c>
      <c r="M9" s="59">
        <v>15554293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29902117</v>
      </c>
      <c r="W9" s="59">
        <v>22479954</v>
      </c>
      <c r="X9" s="59">
        <v>7422163</v>
      </c>
      <c r="Y9" s="60">
        <v>33.02</v>
      </c>
      <c r="Z9" s="61">
        <v>44959921</v>
      </c>
    </row>
    <row r="10" spans="1:26" ht="25.5">
      <c r="A10" s="62" t="s">
        <v>102</v>
      </c>
      <c r="B10" s="63">
        <f>SUM(B5:B9)</f>
        <v>1165059383</v>
      </c>
      <c r="C10" s="63">
        <f>SUM(C5:C9)</f>
        <v>0</v>
      </c>
      <c r="D10" s="64">
        <f aca="true" t="shared" si="0" ref="D10:Z10">SUM(D5:D9)</f>
        <v>954399531</v>
      </c>
      <c r="E10" s="65">
        <f t="shared" si="0"/>
        <v>954399531</v>
      </c>
      <c r="F10" s="65">
        <f t="shared" si="0"/>
        <v>272200321</v>
      </c>
      <c r="G10" s="65">
        <f t="shared" si="0"/>
        <v>40802965</v>
      </c>
      <c r="H10" s="65">
        <f t="shared" si="0"/>
        <v>39614590</v>
      </c>
      <c r="I10" s="65">
        <f t="shared" si="0"/>
        <v>352617876</v>
      </c>
      <c r="J10" s="65">
        <f t="shared" si="0"/>
        <v>41344736</v>
      </c>
      <c r="K10" s="65">
        <f t="shared" si="0"/>
        <v>78011839</v>
      </c>
      <c r="L10" s="65">
        <f t="shared" si="0"/>
        <v>69186165</v>
      </c>
      <c r="M10" s="65">
        <f t="shared" si="0"/>
        <v>188542740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541160616</v>
      </c>
      <c r="W10" s="65">
        <f t="shared" si="0"/>
        <v>477199752</v>
      </c>
      <c r="X10" s="65">
        <f t="shared" si="0"/>
        <v>63960864</v>
      </c>
      <c r="Y10" s="66">
        <f>+IF(W10&lt;&gt;0,(X10/W10)*100,0)</f>
        <v>13.40337326914621</v>
      </c>
      <c r="Z10" s="67">
        <f t="shared" si="0"/>
        <v>954399531</v>
      </c>
    </row>
    <row r="11" spans="1:26" ht="13.5">
      <c r="A11" s="57" t="s">
        <v>36</v>
      </c>
      <c r="B11" s="18">
        <v>243443559</v>
      </c>
      <c r="C11" s="18">
        <v>0</v>
      </c>
      <c r="D11" s="58">
        <v>346853951</v>
      </c>
      <c r="E11" s="59">
        <v>346853951</v>
      </c>
      <c r="F11" s="59">
        <v>19430910</v>
      </c>
      <c r="G11" s="59">
        <v>22305982</v>
      </c>
      <c r="H11" s="59">
        <v>21125633</v>
      </c>
      <c r="I11" s="59">
        <v>62862525</v>
      </c>
      <c r="J11" s="59">
        <v>20397080</v>
      </c>
      <c r="K11" s="59">
        <v>20263131</v>
      </c>
      <c r="L11" s="59">
        <v>21316431</v>
      </c>
      <c r="M11" s="59">
        <v>61976642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124839167</v>
      </c>
      <c r="W11" s="59">
        <v>173426976</v>
      </c>
      <c r="X11" s="59">
        <v>-48587809</v>
      </c>
      <c r="Y11" s="60">
        <v>-28.02</v>
      </c>
      <c r="Z11" s="61">
        <v>346853951</v>
      </c>
    </row>
    <row r="12" spans="1:26" ht="13.5">
      <c r="A12" s="57" t="s">
        <v>37</v>
      </c>
      <c r="B12" s="18">
        <v>10025765</v>
      </c>
      <c r="C12" s="18">
        <v>0</v>
      </c>
      <c r="D12" s="58">
        <v>24520597</v>
      </c>
      <c r="E12" s="59">
        <v>24520597</v>
      </c>
      <c r="F12" s="59">
        <v>1545747</v>
      </c>
      <c r="G12" s="59">
        <v>1549174</v>
      </c>
      <c r="H12" s="59">
        <v>1552601</v>
      </c>
      <c r="I12" s="59">
        <v>4647522</v>
      </c>
      <c r="J12" s="59">
        <v>1524498</v>
      </c>
      <c r="K12" s="59">
        <v>1533156</v>
      </c>
      <c r="L12" s="59">
        <v>1532030</v>
      </c>
      <c r="M12" s="59">
        <v>4589684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9237206</v>
      </c>
      <c r="W12" s="59">
        <v>12260298</v>
      </c>
      <c r="X12" s="59">
        <v>-3023092</v>
      </c>
      <c r="Y12" s="60">
        <v>-24.66</v>
      </c>
      <c r="Z12" s="61">
        <v>24520597</v>
      </c>
    </row>
    <row r="13" spans="1:26" ht="13.5">
      <c r="A13" s="57" t="s">
        <v>103</v>
      </c>
      <c r="B13" s="18">
        <v>121108152</v>
      </c>
      <c r="C13" s="18">
        <v>0</v>
      </c>
      <c r="D13" s="58">
        <v>98709204</v>
      </c>
      <c r="E13" s="59">
        <v>98709204</v>
      </c>
      <c r="F13" s="59">
        <v>0</v>
      </c>
      <c r="G13" s="59">
        <v>17650</v>
      </c>
      <c r="H13" s="59">
        <v>550</v>
      </c>
      <c r="I13" s="59">
        <v>18200</v>
      </c>
      <c r="J13" s="59">
        <v>1197</v>
      </c>
      <c r="K13" s="59">
        <v>30751</v>
      </c>
      <c r="L13" s="59">
        <v>955040</v>
      </c>
      <c r="M13" s="59">
        <v>986988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1005188</v>
      </c>
      <c r="W13" s="59">
        <v>9300888</v>
      </c>
      <c r="X13" s="59">
        <v>-8295700</v>
      </c>
      <c r="Y13" s="60">
        <v>-89.19</v>
      </c>
      <c r="Z13" s="61">
        <v>98709204</v>
      </c>
    </row>
    <row r="14" spans="1:26" ht="13.5">
      <c r="A14" s="57" t="s">
        <v>38</v>
      </c>
      <c r="B14" s="18">
        <v>2839949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250189671</v>
      </c>
      <c r="C15" s="18">
        <v>0</v>
      </c>
      <c r="D15" s="58">
        <v>270570541</v>
      </c>
      <c r="E15" s="59">
        <v>270570541</v>
      </c>
      <c r="F15" s="59">
        <v>22094978</v>
      </c>
      <c r="G15" s="59">
        <v>28015292</v>
      </c>
      <c r="H15" s="59">
        <v>23600567</v>
      </c>
      <c r="I15" s="59">
        <v>73710837</v>
      </c>
      <c r="J15" s="59">
        <v>20547221</v>
      </c>
      <c r="K15" s="59">
        <v>21048955</v>
      </c>
      <c r="L15" s="59">
        <v>17893672</v>
      </c>
      <c r="M15" s="59">
        <v>59489848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133200685</v>
      </c>
      <c r="W15" s="59">
        <v>135285270</v>
      </c>
      <c r="X15" s="59">
        <v>-2084585</v>
      </c>
      <c r="Y15" s="60">
        <v>-1.54</v>
      </c>
      <c r="Z15" s="61">
        <v>270570541</v>
      </c>
    </row>
    <row r="16" spans="1:26" ht="13.5">
      <c r="A16" s="68" t="s">
        <v>40</v>
      </c>
      <c r="B16" s="18">
        <v>1212043</v>
      </c>
      <c r="C16" s="18">
        <v>0</v>
      </c>
      <c r="D16" s="58">
        <v>1710991</v>
      </c>
      <c r="E16" s="59">
        <v>1710991</v>
      </c>
      <c r="F16" s="59">
        <v>112000</v>
      </c>
      <c r="G16" s="59">
        <v>0</v>
      </c>
      <c r="H16" s="59">
        <v>0</v>
      </c>
      <c r="I16" s="59">
        <v>112000</v>
      </c>
      <c r="J16" s="59">
        <v>37602</v>
      </c>
      <c r="K16" s="59">
        <v>0</v>
      </c>
      <c r="L16" s="59">
        <v>0</v>
      </c>
      <c r="M16" s="59">
        <v>37602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149602</v>
      </c>
      <c r="W16" s="59">
        <v>855498</v>
      </c>
      <c r="X16" s="59">
        <v>-705896</v>
      </c>
      <c r="Y16" s="60">
        <v>-82.51</v>
      </c>
      <c r="Z16" s="61">
        <v>1710991</v>
      </c>
    </row>
    <row r="17" spans="1:26" ht="13.5">
      <c r="A17" s="57" t="s">
        <v>41</v>
      </c>
      <c r="B17" s="18">
        <v>413179077</v>
      </c>
      <c r="C17" s="18">
        <v>0</v>
      </c>
      <c r="D17" s="58">
        <v>211998208</v>
      </c>
      <c r="E17" s="59">
        <v>211998208</v>
      </c>
      <c r="F17" s="59">
        <v>6468670</v>
      </c>
      <c r="G17" s="59">
        <v>24445757</v>
      </c>
      <c r="H17" s="59">
        <v>25981967</v>
      </c>
      <c r="I17" s="59">
        <v>56896394</v>
      </c>
      <c r="J17" s="59">
        <v>16697301</v>
      </c>
      <c r="K17" s="59">
        <v>25317063</v>
      </c>
      <c r="L17" s="59">
        <v>33697734</v>
      </c>
      <c r="M17" s="59">
        <v>75712098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132608492</v>
      </c>
      <c r="W17" s="59">
        <v>105999108</v>
      </c>
      <c r="X17" s="59">
        <v>26609384</v>
      </c>
      <c r="Y17" s="60">
        <v>25.1</v>
      </c>
      <c r="Z17" s="61">
        <v>211998208</v>
      </c>
    </row>
    <row r="18" spans="1:26" ht="13.5">
      <c r="A18" s="69" t="s">
        <v>42</v>
      </c>
      <c r="B18" s="70">
        <f>SUM(B11:B17)</f>
        <v>1041998216</v>
      </c>
      <c r="C18" s="70">
        <f>SUM(C11:C17)</f>
        <v>0</v>
      </c>
      <c r="D18" s="71">
        <f aca="true" t="shared" si="1" ref="D18:Z18">SUM(D11:D17)</f>
        <v>954363492</v>
      </c>
      <c r="E18" s="72">
        <f t="shared" si="1"/>
        <v>954363492</v>
      </c>
      <c r="F18" s="72">
        <f t="shared" si="1"/>
        <v>49652305</v>
      </c>
      <c r="G18" s="72">
        <f t="shared" si="1"/>
        <v>76333855</v>
      </c>
      <c r="H18" s="72">
        <f t="shared" si="1"/>
        <v>72261318</v>
      </c>
      <c r="I18" s="72">
        <f t="shared" si="1"/>
        <v>198247478</v>
      </c>
      <c r="J18" s="72">
        <f t="shared" si="1"/>
        <v>59204899</v>
      </c>
      <c r="K18" s="72">
        <f t="shared" si="1"/>
        <v>68193056</v>
      </c>
      <c r="L18" s="72">
        <f t="shared" si="1"/>
        <v>75394907</v>
      </c>
      <c r="M18" s="72">
        <f t="shared" si="1"/>
        <v>202792862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401040340</v>
      </c>
      <c r="W18" s="72">
        <f t="shared" si="1"/>
        <v>437128038</v>
      </c>
      <c r="X18" s="72">
        <f t="shared" si="1"/>
        <v>-36087698</v>
      </c>
      <c r="Y18" s="66">
        <f>+IF(W18&lt;&gt;0,(X18/W18)*100,0)</f>
        <v>-8.255635617681428</v>
      </c>
      <c r="Z18" s="73">
        <f t="shared" si="1"/>
        <v>954363492</v>
      </c>
    </row>
    <row r="19" spans="1:26" ht="13.5">
      <c r="A19" s="69" t="s">
        <v>43</v>
      </c>
      <c r="B19" s="74">
        <f>+B10-B18</f>
        <v>123061167</v>
      </c>
      <c r="C19" s="74">
        <f>+C10-C18</f>
        <v>0</v>
      </c>
      <c r="D19" s="75">
        <f aca="true" t="shared" si="2" ref="D19:Z19">+D10-D18</f>
        <v>36039</v>
      </c>
      <c r="E19" s="76">
        <f t="shared" si="2"/>
        <v>36039</v>
      </c>
      <c r="F19" s="76">
        <f t="shared" si="2"/>
        <v>222548016</v>
      </c>
      <c r="G19" s="76">
        <f t="shared" si="2"/>
        <v>-35530890</v>
      </c>
      <c r="H19" s="76">
        <f t="shared" si="2"/>
        <v>-32646728</v>
      </c>
      <c r="I19" s="76">
        <f t="shared" si="2"/>
        <v>154370398</v>
      </c>
      <c r="J19" s="76">
        <f t="shared" si="2"/>
        <v>-17860163</v>
      </c>
      <c r="K19" s="76">
        <f t="shared" si="2"/>
        <v>9818783</v>
      </c>
      <c r="L19" s="76">
        <f t="shared" si="2"/>
        <v>-6208742</v>
      </c>
      <c r="M19" s="76">
        <f t="shared" si="2"/>
        <v>-14250122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140120276</v>
      </c>
      <c r="W19" s="76">
        <f>IF(E10=E18,0,W10-W18)</f>
        <v>40071714</v>
      </c>
      <c r="X19" s="76">
        <f t="shared" si="2"/>
        <v>100048562</v>
      </c>
      <c r="Y19" s="77">
        <f>+IF(W19&lt;&gt;0,(X19/W19)*100,0)</f>
        <v>249.6737773682453</v>
      </c>
      <c r="Z19" s="78">
        <f t="shared" si="2"/>
        <v>36039</v>
      </c>
    </row>
    <row r="20" spans="1:26" ht="13.5">
      <c r="A20" s="57" t="s">
        <v>44</v>
      </c>
      <c r="B20" s="18">
        <v>245254374</v>
      </c>
      <c r="C20" s="18">
        <v>0</v>
      </c>
      <c r="D20" s="58">
        <v>270416000</v>
      </c>
      <c r="E20" s="59">
        <v>270416000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94817677</v>
      </c>
      <c r="M20" s="59">
        <v>94817677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94817677</v>
      </c>
      <c r="W20" s="59">
        <v>92604786</v>
      </c>
      <c r="X20" s="59">
        <v>2212891</v>
      </c>
      <c r="Y20" s="60">
        <v>2.39</v>
      </c>
      <c r="Z20" s="61">
        <v>270416000</v>
      </c>
    </row>
    <row r="21" spans="1:26" ht="13.5">
      <c r="A21" s="57" t="s">
        <v>104</v>
      </c>
      <c r="B21" s="79">
        <v>0</v>
      </c>
      <c r="C21" s="79">
        <v>0</v>
      </c>
      <c r="D21" s="80">
        <v>8934977</v>
      </c>
      <c r="E21" s="81">
        <v>8934977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4467486</v>
      </c>
      <c r="X21" s="81">
        <v>-4467486</v>
      </c>
      <c r="Y21" s="82">
        <v>-100</v>
      </c>
      <c r="Z21" s="83">
        <v>8934977</v>
      </c>
    </row>
    <row r="22" spans="1:26" ht="25.5">
      <c r="A22" s="84" t="s">
        <v>105</v>
      </c>
      <c r="B22" s="85">
        <f>SUM(B19:B21)</f>
        <v>368315541</v>
      </c>
      <c r="C22" s="85">
        <f>SUM(C19:C21)</f>
        <v>0</v>
      </c>
      <c r="D22" s="86">
        <f aca="true" t="shared" si="3" ref="D22:Z22">SUM(D19:D21)</f>
        <v>279387016</v>
      </c>
      <c r="E22" s="87">
        <f t="shared" si="3"/>
        <v>279387016</v>
      </c>
      <c r="F22" s="87">
        <f t="shared" si="3"/>
        <v>222548016</v>
      </c>
      <c r="G22" s="87">
        <f t="shared" si="3"/>
        <v>-35530890</v>
      </c>
      <c r="H22" s="87">
        <f t="shared" si="3"/>
        <v>-32646728</v>
      </c>
      <c r="I22" s="87">
        <f t="shared" si="3"/>
        <v>154370398</v>
      </c>
      <c r="J22" s="87">
        <f t="shared" si="3"/>
        <v>-17860163</v>
      </c>
      <c r="K22" s="87">
        <f t="shared" si="3"/>
        <v>9818783</v>
      </c>
      <c r="L22" s="87">
        <f t="shared" si="3"/>
        <v>88608935</v>
      </c>
      <c r="M22" s="87">
        <f t="shared" si="3"/>
        <v>80567555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234937953</v>
      </c>
      <c r="W22" s="87">
        <f t="shared" si="3"/>
        <v>137143986</v>
      </c>
      <c r="X22" s="87">
        <f t="shared" si="3"/>
        <v>97793967</v>
      </c>
      <c r="Y22" s="88">
        <f>+IF(W22&lt;&gt;0,(X22/W22)*100,0)</f>
        <v>71.3075139875255</v>
      </c>
      <c r="Z22" s="89">
        <f t="shared" si="3"/>
        <v>279387016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368315541</v>
      </c>
      <c r="C24" s="74">
        <f>SUM(C22:C23)</f>
        <v>0</v>
      </c>
      <c r="D24" s="75">
        <f aca="true" t="shared" si="4" ref="D24:Z24">SUM(D22:D23)</f>
        <v>279387016</v>
      </c>
      <c r="E24" s="76">
        <f t="shared" si="4"/>
        <v>279387016</v>
      </c>
      <c r="F24" s="76">
        <f t="shared" si="4"/>
        <v>222548016</v>
      </c>
      <c r="G24" s="76">
        <f t="shared" si="4"/>
        <v>-35530890</v>
      </c>
      <c r="H24" s="76">
        <f t="shared" si="4"/>
        <v>-32646728</v>
      </c>
      <c r="I24" s="76">
        <f t="shared" si="4"/>
        <v>154370398</v>
      </c>
      <c r="J24" s="76">
        <f t="shared" si="4"/>
        <v>-17860163</v>
      </c>
      <c r="K24" s="76">
        <f t="shared" si="4"/>
        <v>9818783</v>
      </c>
      <c r="L24" s="76">
        <f t="shared" si="4"/>
        <v>88608935</v>
      </c>
      <c r="M24" s="76">
        <f t="shared" si="4"/>
        <v>80567555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234937953</v>
      </c>
      <c r="W24" s="76">
        <f t="shared" si="4"/>
        <v>137143986</v>
      </c>
      <c r="X24" s="76">
        <f t="shared" si="4"/>
        <v>97793967</v>
      </c>
      <c r="Y24" s="77">
        <f>+IF(W24&lt;&gt;0,(X24/W24)*100,0)</f>
        <v>71.3075139875255</v>
      </c>
      <c r="Z24" s="78">
        <f t="shared" si="4"/>
        <v>279387016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616558951</v>
      </c>
      <c r="C27" s="21">
        <v>0</v>
      </c>
      <c r="D27" s="98">
        <v>277416000</v>
      </c>
      <c r="E27" s="99">
        <v>277416000</v>
      </c>
      <c r="F27" s="99">
        <v>0</v>
      </c>
      <c r="G27" s="99">
        <v>17021217</v>
      </c>
      <c r="H27" s="99">
        <v>15962492</v>
      </c>
      <c r="I27" s="99">
        <v>32983709</v>
      </c>
      <c r="J27" s="99">
        <v>31437682</v>
      </c>
      <c r="K27" s="99">
        <v>30112610</v>
      </c>
      <c r="L27" s="99">
        <v>27760998</v>
      </c>
      <c r="M27" s="99">
        <v>89311290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122294999</v>
      </c>
      <c r="W27" s="99">
        <v>138708000</v>
      </c>
      <c r="X27" s="99">
        <v>-16413001</v>
      </c>
      <c r="Y27" s="100">
        <v>-11.83</v>
      </c>
      <c r="Z27" s="101">
        <v>277416000</v>
      </c>
    </row>
    <row r="28" spans="1:26" ht="13.5">
      <c r="A28" s="102" t="s">
        <v>44</v>
      </c>
      <c r="B28" s="18">
        <v>593249455</v>
      </c>
      <c r="C28" s="18">
        <v>0</v>
      </c>
      <c r="D28" s="58">
        <v>270416000</v>
      </c>
      <c r="E28" s="59">
        <v>270416000</v>
      </c>
      <c r="F28" s="59">
        <v>0</v>
      </c>
      <c r="G28" s="59">
        <v>17021217</v>
      </c>
      <c r="H28" s="59">
        <v>15284392</v>
      </c>
      <c r="I28" s="59">
        <v>32305609</v>
      </c>
      <c r="J28" s="59">
        <v>31431599</v>
      </c>
      <c r="K28" s="59">
        <v>29080884</v>
      </c>
      <c r="L28" s="59">
        <v>27358239</v>
      </c>
      <c r="M28" s="59">
        <v>87870722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120176331</v>
      </c>
      <c r="W28" s="59">
        <v>135208000</v>
      </c>
      <c r="X28" s="59">
        <v>-15031669</v>
      </c>
      <c r="Y28" s="60">
        <v>-11.12</v>
      </c>
      <c r="Z28" s="61">
        <v>270416000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23309496</v>
      </c>
      <c r="C31" s="18">
        <v>0</v>
      </c>
      <c r="D31" s="58">
        <v>7000000</v>
      </c>
      <c r="E31" s="59">
        <v>7000000</v>
      </c>
      <c r="F31" s="59">
        <v>0</v>
      </c>
      <c r="G31" s="59">
        <v>0</v>
      </c>
      <c r="H31" s="59">
        <v>678100</v>
      </c>
      <c r="I31" s="59">
        <v>678100</v>
      </c>
      <c r="J31" s="59">
        <v>6083</v>
      </c>
      <c r="K31" s="59">
        <v>1031726</v>
      </c>
      <c r="L31" s="59">
        <v>402759</v>
      </c>
      <c r="M31" s="59">
        <v>1440568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2118668</v>
      </c>
      <c r="W31" s="59">
        <v>3500000</v>
      </c>
      <c r="X31" s="59">
        <v>-1381332</v>
      </c>
      <c r="Y31" s="60">
        <v>-39.47</v>
      </c>
      <c r="Z31" s="61">
        <v>7000000</v>
      </c>
    </row>
    <row r="32" spans="1:26" ht="13.5">
      <c r="A32" s="69" t="s">
        <v>50</v>
      </c>
      <c r="B32" s="21">
        <f>SUM(B28:B31)</f>
        <v>616558951</v>
      </c>
      <c r="C32" s="21">
        <f>SUM(C28:C31)</f>
        <v>0</v>
      </c>
      <c r="D32" s="98">
        <f aca="true" t="shared" si="5" ref="D32:Z32">SUM(D28:D31)</f>
        <v>277416000</v>
      </c>
      <c r="E32" s="99">
        <f t="shared" si="5"/>
        <v>277416000</v>
      </c>
      <c r="F32" s="99">
        <f t="shared" si="5"/>
        <v>0</v>
      </c>
      <c r="G32" s="99">
        <f t="shared" si="5"/>
        <v>17021217</v>
      </c>
      <c r="H32" s="99">
        <f t="shared" si="5"/>
        <v>15962492</v>
      </c>
      <c r="I32" s="99">
        <f t="shared" si="5"/>
        <v>32983709</v>
      </c>
      <c r="J32" s="99">
        <f t="shared" si="5"/>
        <v>31437682</v>
      </c>
      <c r="K32" s="99">
        <f t="shared" si="5"/>
        <v>30112610</v>
      </c>
      <c r="L32" s="99">
        <f t="shared" si="5"/>
        <v>27760998</v>
      </c>
      <c r="M32" s="99">
        <f t="shared" si="5"/>
        <v>89311290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122294999</v>
      </c>
      <c r="W32" s="99">
        <f t="shared" si="5"/>
        <v>138708000</v>
      </c>
      <c r="X32" s="99">
        <f t="shared" si="5"/>
        <v>-16413001</v>
      </c>
      <c r="Y32" s="100">
        <f>+IF(W32&lt;&gt;0,(X32/W32)*100,0)</f>
        <v>-11.832771721890591</v>
      </c>
      <c r="Z32" s="101">
        <f t="shared" si="5"/>
        <v>277416000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583260114</v>
      </c>
      <c r="C35" s="18">
        <v>0</v>
      </c>
      <c r="D35" s="58">
        <v>503143490</v>
      </c>
      <c r="E35" s="59">
        <v>503143490</v>
      </c>
      <c r="F35" s="59">
        <v>158438247</v>
      </c>
      <c r="G35" s="59">
        <v>742829375</v>
      </c>
      <c r="H35" s="59">
        <v>721737383</v>
      </c>
      <c r="I35" s="59">
        <v>721737383</v>
      </c>
      <c r="J35" s="59">
        <v>691905320</v>
      </c>
      <c r="K35" s="59">
        <v>629421120</v>
      </c>
      <c r="L35" s="59">
        <v>346210929</v>
      </c>
      <c r="M35" s="59">
        <v>346210929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346210929</v>
      </c>
      <c r="W35" s="59">
        <v>251571745</v>
      </c>
      <c r="X35" s="59">
        <v>94639184</v>
      </c>
      <c r="Y35" s="60">
        <v>37.62</v>
      </c>
      <c r="Z35" s="61">
        <v>503143490</v>
      </c>
    </row>
    <row r="36" spans="1:26" ht="13.5">
      <c r="A36" s="57" t="s">
        <v>53</v>
      </c>
      <c r="B36" s="18">
        <v>5063826352</v>
      </c>
      <c r="C36" s="18">
        <v>0</v>
      </c>
      <c r="D36" s="58">
        <v>6297516944</v>
      </c>
      <c r="E36" s="59">
        <v>6297516944</v>
      </c>
      <c r="F36" s="59">
        <v>-44809</v>
      </c>
      <c r="G36" s="59">
        <v>5080732434</v>
      </c>
      <c r="H36" s="59">
        <v>5096672134</v>
      </c>
      <c r="I36" s="59">
        <v>5096672134</v>
      </c>
      <c r="J36" s="59">
        <v>5128288061</v>
      </c>
      <c r="K36" s="59">
        <v>3095040106</v>
      </c>
      <c r="L36" s="59">
        <v>4868521481</v>
      </c>
      <c r="M36" s="59">
        <v>4868521481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4868521481</v>
      </c>
      <c r="W36" s="59">
        <v>3148758472</v>
      </c>
      <c r="X36" s="59">
        <v>1719763009</v>
      </c>
      <c r="Y36" s="60">
        <v>54.62</v>
      </c>
      <c r="Z36" s="61">
        <v>6297516944</v>
      </c>
    </row>
    <row r="37" spans="1:26" ht="13.5">
      <c r="A37" s="57" t="s">
        <v>54</v>
      </c>
      <c r="B37" s="18">
        <v>548006076</v>
      </c>
      <c r="C37" s="18">
        <v>0</v>
      </c>
      <c r="D37" s="58">
        <v>368378302</v>
      </c>
      <c r="E37" s="59">
        <v>368378302</v>
      </c>
      <c r="F37" s="59">
        <v>-64154582</v>
      </c>
      <c r="G37" s="59">
        <v>537464291</v>
      </c>
      <c r="H37" s="59">
        <v>564930094</v>
      </c>
      <c r="I37" s="59">
        <v>564930094</v>
      </c>
      <c r="J37" s="59">
        <v>584574118</v>
      </c>
      <c r="K37" s="59">
        <v>541831958</v>
      </c>
      <c r="L37" s="59">
        <v>418207430</v>
      </c>
      <c r="M37" s="59">
        <v>418207430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418207430</v>
      </c>
      <c r="W37" s="59">
        <v>184189151</v>
      </c>
      <c r="X37" s="59">
        <v>234018279</v>
      </c>
      <c r="Y37" s="60">
        <v>127.05</v>
      </c>
      <c r="Z37" s="61">
        <v>368378302</v>
      </c>
    </row>
    <row r="38" spans="1:26" ht="13.5">
      <c r="A38" s="57" t="s">
        <v>55</v>
      </c>
      <c r="B38" s="18">
        <v>112494346</v>
      </c>
      <c r="C38" s="18">
        <v>0</v>
      </c>
      <c r="D38" s="58">
        <v>88882074</v>
      </c>
      <c r="E38" s="59">
        <v>88882074</v>
      </c>
      <c r="F38" s="59">
        <v>0</v>
      </c>
      <c r="G38" s="59">
        <v>112494346</v>
      </c>
      <c r="H38" s="59">
        <v>112494346</v>
      </c>
      <c r="I38" s="59">
        <v>112494346</v>
      </c>
      <c r="J38" s="59">
        <v>112494346</v>
      </c>
      <c r="K38" s="59">
        <v>112494346</v>
      </c>
      <c r="L38" s="59">
        <v>112494346</v>
      </c>
      <c r="M38" s="59">
        <v>112494346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112494346</v>
      </c>
      <c r="W38" s="59">
        <v>44441037</v>
      </c>
      <c r="X38" s="59">
        <v>68053309</v>
      </c>
      <c r="Y38" s="60">
        <v>153.13</v>
      </c>
      <c r="Z38" s="61">
        <v>88882074</v>
      </c>
    </row>
    <row r="39" spans="1:26" ht="13.5">
      <c r="A39" s="57" t="s">
        <v>56</v>
      </c>
      <c r="B39" s="18">
        <v>4986586044</v>
      </c>
      <c r="C39" s="18">
        <v>0</v>
      </c>
      <c r="D39" s="58">
        <v>6343400058</v>
      </c>
      <c r="E39" s="59">
        <v>6343400058</v>
      </c>
      <c r="F39" s="59">
        <v>222548021</v>
      </c>
      <c r="G39" s="59">
        <v>5173603171</v>
      </c>
      <c r="H39" s="59">
        <v>5140985077</v>
      </c>
      <c r="I39" s="59">
        <v>5140985077</v>
      </c>
      <c r="J39" s="59">
        <v>5123124918</v>
      </c>
      <c r="K39" s="59">
        <v>3070134922</v>
      </c>
      <c r="L39" s="59">
        <v>4684030634</v>
      </c>
      <c r="M39" s="59">
        <v>4684030634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4684030634</v>
      </c>
      <c r="W39" s="59">
        <v>3171700029</v>
      </c>
      <c r="X39" s="59">
        <v>1512330605</v>
      </c>
      <c r="Y39" s="60">
        <v>47.68</v>
      </c>
      <c r="Z39" s="61">
        <v>6343400058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-1614024359</v>
      </c>
      <c r="C42" s="18">
        <v>0</v>
      </c>
      <c r="D42" s="58">
        <v>389160852</v>
      </c>
      <c r="E42" s="59">
        <v>389160852</v>
      </c>
      <c r="F42" s="59">
        <v>212780086</v>
      </c>
      <c r="G42" s="59">
        <v>-57157212</v>
      </c>
      <c r="H42" s="59">
        <v>-57446406</v>
      </c>
      <c r="I42" s="59">
        <v>98176468</v>
      </c>
      <c r="J42" s="59">
        <v>-28833054</v>
      </c>
      <c r="K42" s="59">
        <v>-55041908</v>
      </c>
      <c r="L42" s="59">
        <v>173544947</v>
      </c>
      <c r="M42" s="59">
        <v>89669985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187846453</v>
      </c>
      <c r="W42" s="59">
        <v>194580426</v>
      </c>
      <c r="X42" s="59">
        <v>-6733973</v>
      </c>
      <c r="Y42" s="60">
        <v>-3.46</v>
      </c>
      <c r="Z42" s="61">
        <v>389160852</v>
      </c>
    </row>
    <row r="43" spans="1:26" ht="13.5">
      <c r="A43" s="57" t="s">
        <v>59</v>
      </c>
      <c r="B43" s="18">
        <v>1537008007</v>
      </c>
      <c r="C43" s="18">
        <v>0</v>
      </c>
      <c r="D43" s="58">
        <v>-258500952</v>
      </c>
      <c r="E43" s="59">
        <v>-258500952</v>
      </c>
      <c r="F43" s="59">
        <v>0</v>
      </c>
      <c r="G43" s="59">
        <v>-17021217</v>
      </c>
      <c r="H43" s="59">
        <v>-15962493</v>
      </c>
      <c r="I43" s="59">
        <v>-32983710</v>
      </c>
      <c r="J43" s="59">
        <v>-31437682</v>
      </c>
      <c r="K43" s="59">
        <v>-28965131</v>
      </c>
      <c r="L43" s="59">
        <v>-26599631</v>
      </c>
      <c r="M43" s="59">
        <v>-87002444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-119986154</v>
      </c>
      <c r="W43" s="59">
        <v>-130150476</v>
      </c>
      <c r="X43" s="59">
        <v>10164322</v>
      </c>
      <c r="Y43" s="60">
        <v>-7.81</v>
      </c>
      <c r="Z43" s="61">
        <v>-258500952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142239530</v>
      </c>
      <c r="C45" s="21">
        <v>0</v>
      </c>
      <c r="D45" s="98">
        <v>217425620</v>
      </c>
      <c r="E45" s="99">
        <v>217425620</v>
      </c>
      <c r="F45" s="99">
        <v>375767183</v>
      </c>
      <c r="G45" s="99">
        <v>301588754</v>
      </c>
      <c r="H45" s="99">
        <v>228179855</v>
      </c>
      <c r="I45" s="99">
        <v>228179855</v>
      </c>
      <c r="J45" s="99">
        <v>167909119</v>
      </c>
      <c r="K45" s="99">
        <v>83902080</v>
      </c>
      <c r="L45" s="99">
        <v>230847396</v>
      </c>
      <c r="M45" s="99">
        <v>230847396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230847396</v>
      </c>
      <c r="W45" s="99">
        <v>151195670</v>
      </c>
      <c r="X45" s="99">
        <v>79651726</v>
      </c>
      <c r="Y45" s="100">
        <v>52.68</v>
      </c>
      <c r="Z45" s="101">
        <v>217425620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43514879</v>
      </c>
      <c r="C49" s="51">
        <v>0</v>
      </c>
      <c r="D49" s="128">
        <v>41021094</v>
      </c>
      <c r="E49" s="53">
        <v>23616452</v>
      </c>
      <c r="F49" s="53">
        <v>0</v>
      </c>
      <c r="G49" s="53">
        <v>0</v>
      </c>
      <c r="H49" s="53">
        <v>0</v>
      </c>
      <c r="I49" s="53">
        <v>14426607</v>
      </c>
      <c r="J49" s="53">
        <v>0</v>
      </c>
      <c r="K49" s="53">
        <v>0</v>
      </c>
      <c r="L49" s="53">
        <v>0</v>
      </c>
      <c r="M49" s="53">
        <v>612275937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734854969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16025950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16025950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72.21068886805139</v>
      </c>
      <c r="C58" s="5">
        <f>IF(C67=0,0,+(C76/C67)*100)</f>
        <v>0</v>
      </c>
      <c r="D58" s="6">
        <f aca="true" t="shared" si="6" ref="D58:Z58">IF(D67=0,0,+(D76/D67)*100)</f>
        <v>99.99999871485382</v>
      </c>
      <c r="E58" s="7">
        <f t="shared" si="6"/>
        <v>99.99999871485382</v>
      </c>
      <c r="F58" s="7">
        <f t="shared" si="6"/>
        <v>61.12669732808938</v>
      </c>
      <c r="G58" s="7">
        <f t="shared" si="6"/>
        <v>56.85460814892023</v>
      </c>
      <c r="H58" s="7">
        <f t="shared" si="6"/>
        <v>56.50380307041408</v>
      </c>
      <c r="I58" s="7">
        <f t="shared" si="6"/>
        <v>58.082976692056334</v>
      </c>
      <c r="J58" s="7">
        <f t="shared" si="6"/>
        <v>66.47192363975527</v>
      </c>
      <c r="K58" s="7">
        <f t="shared" si="6"/>
        <v>33.448111822965075</v>
      </c>
      <c r="L58" s="7">
        <f t="shared" si="6"/>
        <v>124.78420283264158</v>
      </c>
      <c r="M58" s="7">
        <f t="shared" si="6"/>
        <v>56.65891121333391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57.33174252415755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99.99999871485382</v>
      </c>
    </row>
    <row r="59" spans="1:26" ht="13.5">
      <c r="A59" s="36" t="s">
        <v>31</v>
      </c>
      <c r="B59" s="9">
        <f aca="true" t="shared" si="7" ref="B59:Z66">IF(B68=0,0,+(B77/B68)*100)</f>
        <v>76.31838637072367</v>
      </c>
      <c r="C59" s="9">
        <f t="shared" si="7"/>
        <v>0</v>
      </c>
      <c r="D59" s="2">
        <f t="shared" si="7"/>
        <v>99.99999350005272</v>
      </c>
      <c r="E59" s="10">
        <f t="shared" si="7"/>
        <v>99.99999350005272</v>
      </c>
      <c r="F59" s="10">
        <f t="shared" si="7"/>
        <v>66.24796852713037</v>
      </c>
      <c r="G59" s="10">
        <f t="shared" si="7"/>
        <v>75.26617875441578</v>
      </c>
      <c r="H59" s="10">
        <f t="shared" si="7"/>
        <v>80.04783160977566</v>
      </c>
      <c r="I59" s="10">
        <f t="shared" si="7"/>
        <v>73.6836385738335</v>
      </c>
      <c r="J59" s="10">
        <f t="shared" si="7"/>
        <v>73.48531105863132</v>
      </c>
      <c r="K59" s="10">
        <f t="shared" si="7"/>
        <v>77.79776412060659</v>
      </c>
      <c r="L59" s="10">
        <f t="shared" si="7"/>
        <v>57.04928356521606</v>
      </c>
      <c r="M59" s="10">
        <f t="shared" si="7"/>
        <v>69.47870822698437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71.53295831245292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99.99999350005272</v>
      </c>
    </row>
    <row r="60" spans="1:26" ht="13.5">
      <c r="A60" s="37" t="s">
        <v>32</v>
      </c>
      <c r="B60" s="12">
        <f t="shared" si="7"/>
        <v>80.39010799629241</v>
      </c>
      <c r="C60" s="12">
        <f t="shared" si="7"/>
        <v>0</v>
      </c>
      <c r="D60" s="3">
        <f t="shared" si="7"/>
        <v>99.99999974129348</v>
      </c>
      <c r="E60" s="13">
        <f t="shared" si="7"/>
        <v>99.99999974129348</v>
      </c>
      <c r="F60" s="13">
        <f t="shared" si="7"/>
        <v>65.1972519529822</v>
      </c>
      <c r="G60" s="13">
        <f t="shared" si="7"/>
        <v>57.97814691720456</v>
      </c>
      <c r="H60" s="13">
        <f t="shared" si="7"/>
        <v>56.59662362088681</v>
      </c>
      <c r="I60" s="13">
        <f t="shared" si="7"/>
        <v>59.74060271060798</v>
      </c>
      <c r="J60" s="13">
        <f t="shared" si="7"/>
        <v>71.58470838891512</v>
      </c>
      <c r="K60" s="13">
        <f t="shared" si="7"/>
        <v>30.391465303498187</v>
      </c>
      <c r="L60" s="13">
        <f t="shared" si="7"/>
        <v>204.517127041782</v>
      </c>
      <c r="M60" s="13">
        <f t="shared" si="7"/>
        <v>58.87099036087964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59.27683930335551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99.99999974129348</v>
      </c>
    </row>
    <row r="61" spans="1:26" ht="13.5">
      <c r="A61" s="38" t="s">
        <v>110</v>
      </c>
      <c r="B61" s="12">
        <f t="shared" si="7"/>
        <v>83.32847650629743</v>
      </c>
      <c r="C61" s="12">
        <f t="shared" si="7"/>
        <v>0</v>
      </c>
      <c r="D61" s="3">
        <f t="shared" si="7"/>
        <v>99.99999850203648</v>
      </c>
      <c r="E61" s="13">
        <f t="shared" si="7"/>
        <v>99.99999850203648</v>
      </c>
      <c r="F61" s="13">
        <f t="shared" si="7"/>
        <v>73.42287860688911</v>
      </c>
      <c r="G61" s="13">
        <f t="shared" si="7"/>
        <v>62.04818868747485</v>
      </c>
      <c r="H61" s="13">
        <f t="shared" si="7"/>
        <v>65.29456773058645</v>
      </c>
      <c r="I61" s="13">
        <f t="shared" si="7"/>
        <v>66.82889921287685</v>
      </c>
      <c r="J61" s="13">
        <f t="shared" si="7"/>
        <v>77.17620322012418</v>
      </c>
      <c r="K61" s="13">
        <f t="shared" si="7"/>
        <v>52.790447450550836</v>
      </c>
      <c r="L61" s="13">
        <f t="shared" si="7"/>
        <v>96.66821195132607</v>
      </c>
      <c r="M61" s="13">
        <f t="shared" si="7"/>
        <v>72.08277714564319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69.44822973019224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99.99999850203648</v>
      </c>
    </row>
    <row r="62" spans="1:26" ht="13.5">
      <c r="A62" s="38" t="s">
        <v>111</v>
      </c>
      <c r="B62" s="12">
        <f t="shared" si="7"/>
        <v>74.91812584094454</v>
      </c>
      <c r="C62" s="12">
        <f t="shared" si="7"/>
        <v>0</v>
      </c>
      <c r="D62" s="3">
        <f t="shared" si="7"/>
        <v>100.0000051886629</v>
      </c>
      <c r="E62" s="13">
        <f t="shared" si="7"/>
        <v>100.0000051886629</v>
      </c>
      <c r="F62" s="13">
        <f t="shared" si="7"/>
        <v>36.917007001514335</v>
      </c>
      <c r="G62" s="13">
        <f t="shared" si="7"/>
        <v>32.97910156785352</v>
      </c>
      <c r="H62" s="13">
        <f t="shared" si="7"/>
        <v>30.41925115854286</v>
      </c>
      <c r="I62" s="13">
        <f t="shared" si="7"/>
        <v>32.98861794093599</v>
      </c>
      <c r="J62" s="13">
        <f t="shared" si="7"/>
        <v>38.16670367430113</v>
      </c>
      <c r="K62" s="13">
        <f t="shared" si="7"/>
        <v>5.939562095404784</v>
      </c>
      <c r="L62" s="13">
        <f t="shared" si="7"/>
        <v>-30.191055150411657</v>
      </c>
      <c r="M62" s="13">
        <f t="shared" si="7"/>
        <v>20.279419558369085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25.124856670858865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100.0000051886629</v>
      </c>
    </row>
    <row r="63" spans="1:26" ht="13.5">
      <c r="A63" s="38" t="s">
        <v>112</v>
      </c>
      <c r="B63" s="12">
        <f t="shared" si="7"/>
        <v>68.70887858214608</v>
      </c>
      <c r="C63" s="12">
        <f t="shared" si="7"/>
        <v>0</v>
      </c>
      <c r="D63" s="3">
        <f t="shared" si="7"/>
        <v>99.9999923881629</v>
      </c>
      <c r="E63" s="13">
        <f t="shared" si="7"/>
        <v>99.9999923881629</v>
      </c>
      <c r="F63" s="13">
        <f t="shared" si="7"/>
        <v>49.55062065006816</v>
      </c>
      <c r="G63" s="13">
        <f t="shared" si="7"/>
        <v>56.38007412011865</v>
      </c>
      <c r="H63" s="13">
        <f t="shared" si="7"/>
        <v>54.83891862741332</v>
      </c>
      <c r="I63" s="13">
        <f t="shared" si="7"/>
        <v>53.5727671904343</v>
      </c>
      <c r="J63" s="13">
        <f t="shared" si="7"/>
        <v>79.2622971379838</v>
      </c>
      <c r="K63" s="13">
        <f t="shared" si="7"/>
        <v>55.33214372040779</v>
      </c>
      <c r="L63" s="13">
        <f t="shared" si="7"/>
        <v>33.894069553553784</v>
      </c>
      <c r="M63" s="13">
        <f t="shared" si="7"/>
        <v>57.75964058698211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55.78117837722259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99.9999923881629</v>
      </c>
    </row>
    <row r="64" spans="1:26" ht="13.5">
      <c r="A64" s="38" t="s">
        <v>113</v>
      </c>
      <c r="B64" s="12">
        <f t="shared" si="7"/>
        <v>69.60990243411716</v>
      </c>
      <c r="C64" s="12">
        <f t="shared" si="7"/>
        <v>0</v>
      </c>
      <c r="D64" s="3">
        <f t="shared" si="7"/>
        <v>100.00000619457596</v>
      </c>
      <c r="E64" s="13">
        <f t="shared" si="7"/>
        <v>100.00000619457596</v>
      </c>
      <c r="F64" s="13">
        <f t="shared" si="7"/>
        <v>46.686429756348694</v>
      </c>
      <c r="G64" s="13">
        <f t="shared" si="7"/>
        <v>51.327864980182945</v>
      </c>
      <c r="H64" s="13">
        <f t="shared" si="7"/>
        <v>51.00467836352654</v>
      </c>
      <c r="I64" s="13">
        <f t="shared" si="7"/>
        <v>49.721374692770574</v>
      </c>
      <c r="J64" s="13">
        <f t="shared" si="7"/>
        <v>66.81099175266601</v>
      </c>
      <c r="K64" s="13">
        <f t="shared" si="7"/>
        <v>48.935032175724636</v>
      </c>
      <c r="L64" s="13">
        <f t="shared" si="7"/>
        <v>34.22196640004272</v>
      </c>
      <c r="M64" s="13">
        <f t="shared" si="7"/>
        <v>50.01464926923994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49.8706446612312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100.00000619457596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10.40242681689266</v>
      </c>
      <c r="G66" s="16">
        <f t="shared" si="7"/>
        <v>11.091850759221952</v>
      </c>
      <c r="H66" s="16">
        <f t="shared" si="7"/>
        <v>13.064200205452964</v>
      </c>
      <c r="I66" s="16">
        <f t="shared" si="7"/>
        <v>11.524478322768523</v>
      </c>
      <c r="J66" s="16">
        <f t="shared" si="7"/>
        <v>0</v>
      </c>
      <c r="K66" s="16">
        <f t="shared" si="7"/>
        <v>8.067338351315183</v>
      </c>
      <c r="L66" s="16">
        <f t="shared" si="7"/>
        <v>5.835586694488513</v>
      </c>
      <c r="M66" s="16">
        <f t="shared" si="7"/>
        <v>4.5076868424635315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8.046397827765848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417126414</v>
      </c>
      <c r="C67" s="23"/>
      <c r="D67" s="24">
        <v>466872954</v>
      </c>
      <c r="E67" s="25">
        <v>466872954</v>
      </c>
      <c r="F67" s="25">
        <v>35650444</v>
      </c>
      <c r="G67" s="25">
        <v>39033515</v>
      </c>
      <c r="H67" s="25">
        <v>38350723</v>
      </c>
      <c r="I67" s="25">
        <v>113034682</v>
      </c>
      <c r="J67" s="25">
        <v>38427221</v>
      </c>
      <c r="K67" s="25">
        <v>69600730</v>
      </c>
      <c r="L67" s="25">
        <v>18178297</v>
      </c>
      <c r="M67" s="25">
        <v>126206248</v>
      </c>
      <c r="N67" s="25"/>
      <c r="O67" s="25"/>
      <c r="P67" s="25"/>
      <c r="Q67" s="25"/>
      <c r="R67" s="25"/>
      <c r="S67" s="25"/>
      <c r="T67" s="25"/>
      <c r="U67" s="25"/>
      <c r="V67" s="25">
        <v>239240930</v>
      </c>
      <c r="W67" s="25">
        <v>233436474</v>
      </c>
      <c r="X67" s="25"/>
      <c r="Y67" s="24"/>
      <c r="Z67" s="26">
        <v>466872954</v>
      </c>
    </row>
    <row r="68" spans="1:26" ht="13.5" hidden="1">
      <c r="A68" s="36" t="s">
        <v>31</v>
      </c>
      <c r="B68" s="18">
        <v>64099779</v>
      </c>
      <c r="C68" s="18"/>
      <c r="D68" s="19">
        <v>76923701</v>
      </c>
      <c r="E68" s="20">
        <v>76923701</v>
      </c>
      <c r="F68" s="20">
        <v>5623383</v>
      </c>
      <c r="G68" s="20">
        <v>5681896</v>
      </c>
      <c r="H68" s="20">
        <v>5157259</v>
      </c>
      <c r="I68" s="20">
        <v>16462538</v>
      </c>
      <c r="J68" s="20">
        <v>5866386</v>
      </c>
      <c r="K68" s="20">
        <v>5677766</v>
      </c>
      <c r="L68" s="20">
        <v>5691167</v>
      </c>
      <c r="M68" s="20">
        <v>17235319</v>
      </c>
      <c r="N68" s="20"/>
      <c r="O68" s="20"/>
      <c r="P68" s="20"/>
      <c r="Q68" s="20"/>
      <c r="R68" s="20"/>
      <c r="S68" s="20"/>
      <c r="T68" s="20"/>
      <c r="U68" s="20"/>
      <c r="V68" s="20">
        <v>33697857</v>
      </c>
      <c r="W68" s="20">
        <v>38461848</v>
      </c>
      <c r="X68" s="20"/>
      <c r="Y68" s="19"/>
      <c r="Z68" s="22">
        <v>76923701</v>
      </c>
    </row>
    <row r="69" spans="1:26" ht="13.5" hidden="1">
      <c r="A69" s="37" t="s">
        <v>32</v>
      </c>
      <c r="B69" s="18">
        <v>313832070</v>
      </c>
      <c r="C69" s="18"/>
      <c r="D69" s="19">
        <v>386538373</v>
      </c>
      <c r="E69" s="20">
        <v>386538373</v>
      </c>
      <c r="F69" s="20">
        <v>27270858</v>
      </c>
      <c r="G69" s="20">
        <v>30321214</v>
      </c>
      <c r="H69" s="20">
        <v>30333442</v>
      </c>
      <c r="I69" s="20">
        <v>87925514</v>
      </c>
      <c r="J69" s="20">
        <v>29660498</v>
      </c>
      <c r="K69" s="20">
        <v>61395786</v>
      </c>
      <c r="L69" s="20">
        <v>9416162</v>
      </c>
      <c r="M69" s="20">
        <v>100472446</v>
      </c>
      <c r="N69" s="20"/>
      <c r="O69" s="20"/>
      <c r="P69" s="20"/>
      <c r="Q69" s="20"/>
      <c r="R69" s="20"/>
      <c r="S69" s="20"/>
      <c r="T69" s="20"/>
      <c r="U69" s="20"/>
      <c r="V69" s="20">
        <v>188397960</v>
      </c>
      <c r="W69" s="20">
        <v>193269186</v>
      </c>
      <c r="X69" s="20"/>
      <c r="Y69" s="19"/>
      <c r="Z69" s="22">
        <v>386538373</v>
      </c>
    </row>
    <row r="70" spans="1:26" ht="13.5" hidden="1">
      <c r="A70" s="38" t="s">
        <v>110</v>
      </c>
      <c r="B70" s="18">
        <v>224395473</v>
      </c>
      <c r="C70" s="18"/>
      <c r="D70" s="19">
        <v>267029200</v>
      </c>
      <c r="E70" s="20">
        <v>267029200</v>
      </c>
      <c r="F70" s="20">
        <v>19651214</v>
      </c>
      <c r="G70" s="20">
        <v>20652648</v>
      </c>
      <c r="H70" s="20">
        <v>20103458</v>
      </c>
      <c r="I70" s="20">
        <v>60407320</v>
      </c>
      <c r="J70" s="20">
        <v>21241479</v>
      </c>
      <c r="K70" s="20">
        <v>24215525</v>
      </c>
      <c r="L70" s="20">
        <v>14601409</v>
      </c>
      <c r="M70" s="20">
        <v>60058413</v>
      </c>
      <c r="N70" s="20"/>
      <c r="O70" s="20"/>
      <c r="P70" s="20"/>
      <c r="Q70" s="20"/>
      <c r="R70" s="20"/>
      <c r="S70" s="20"/>
      <c r="T70" s="20"/>
      <c r="U70" s="20"/>
      <c r="V70" s="20">
        <v>120465733</v>
      </c>
      <c r="W70" s="20">
        <v>133514598</v>
      </c>
      <c r="X70" s="20"/>
      <c r="Y70" s="19"/>
      <c r="Z70" s="22">
        <v>267029200</v>
      </c>
    </row>
    <row r="71" spans="1:26" ht="13.5" hidden="1">
      <c r="A71" s="38" t="s">
        <v>111</v>
      </c>
      <c r="B71" s="18">
        <v>60070846</v>
      </c>
      <c r="C71" s="18"/>
      <c r="D71" s="19">
        <v>77091152</v>
      </c>
      <c r="E71" s="20">
        <v>77091152</v>
      </c>
      <c r="F71" s="20">
        <v>5037196</v>
      </c>
      <c r="G71" s="20">
        <v>7004736</v>
      </c>
      <c r="H71" s="20">
        <v>7675590</v>
      </c>
      <c r="I71" s="20">
        <v>19717522</v>
      </c>
      <c r="J71" s="20">
        <v>5386276</v>
      </c>
      <c r="K71" s="20">
        <v>34509800</v>
      </c>
      <c r="L71" s="20">
        <v>-7896097</v>
      </c>
      <c r="M71" s="20">
        <v>31999979</v>
      </c>
      <c r="N71" s="20"/>
      <c r="O71" s="20"/>
      <c r="P71" s="20"/>
      <c r="Q71" s="20"/>
      <c r="R71" s="20"/>
      <c r="S71" s="20"/>
      <c r="T71" s="20"/>
      <c r="U71" s="20"/>
      <c r="V71" s="20">
        <v>51717501</v>
      </c>
      <c r="W71" s="20">
        <v>38545578</v>
      </c>
      <c r="X71" s="20"/>
      <c r="Y71" s="19"/>
      <c r="Z71" s="22">
        <v>77091152</v>
      </c>
    </row>
    <row r="72" spans="1:26" ht="13.5" hidden="1">
      <c r="A72" s="38" t="s">
        <v>112</v>
      </c>
      <c r="B72" s="18">
        <v>15627957</v>
      </c>
      <c r="C72" s="18"/>
      <c r="D72" s="19">
        <v>26274866</v>
      </c>
      <c r="E72" s="20">
        <v>26274866</v>
      </c>
      <c r="F72" s="20">
        <v>1393700</v>
      </c>
      <c r="G72" s="20">
        <v>1398001</v>
      </c>
      <c r="H72" s="20">
        <v>1327683</v>
      </c>
      <c r="I72" s="20">
        <v>4119384</v>
      </c>
      <c r="J72" s="20">
        <v>1754148</v>
      </c>
      <c r="K72" s="20">
        <v>1406620</v>
      </c>
      <c r="L72" s="20">
        <v>1437396</v>
      </c>
      <c r="M72" s="20">
        <v>4598164</v>
      </c>
      <c r="N72" s="20"/>
      <c r="O72" s="20"/>
      <c r="P72" s="20"/>
      <c r="Q72" s="20"/>
      <c r="R72" s="20"/>
      <c r="S72" s="20"/>
      <c r="T72" s="20"/>
      <c r="U72" s="20"/>
      <c r="V72" s="20">
        <v>8717548</v>
      </c>
      <c r="W72" s="20">
        <v>13137432</v>
      </c>
      <c r="X72" s="20"/>
      <c r="Y72" s="19"/>
      <c r="Z72" s="22">
        <v>26274866</v>
      </c>
    </row>
    <row r="73" spans="1:26" ht="13.5" hidden="1">
      <c r="A73" s="38" t="s">
        <v>113</v>
      </c>
      <c r="B73" s="18">
        <v>13737794</v>
      </c>
      <c r="C73" s="18"/>
      <c r="D73" s="19">
        <v>16143155</v>
      </c>
      <c r="E73" s="20">
        <v>16143155</v>
      </c>
      <c r="F73" s="20">
        <v>1188748</v>
      </c>
      <c r="G73" s="20">
        <v>1265829</v>
      </c>
      <c r="H73" s="20">
        <v>1226711</v>
      </c>
      <c r="I73" s="20">
        <v>3681288</v>
      </c>
      <c r="J73" s="20">
        <v>1278595</v>
      </c>
      <c r="K73" s="20">
        <v>1263841</v>
      </c>
      <c r="L73" s="20">
        <v>1273454</v>
      </c>
      <c r="M73" s="20">
        <v>3815890</v>
      </c>
      <c r="N73" s="20"/>
      <c r="O73" s="20"/>
      <c r="P73" s="20"/>
      <c r="Q73" s="20"/>
      <c r="R73" s="20"/>
      <c r="S73" s="20"/>
      <c r="T73" s="20"/>
      <c r="U73" s="20"/>
      <c r="V73" s="20">
        <v>7497178</v>
      </c>
      <c r="W73" s="20">
        <v>8071578</v>
      </c>
      <c r="X73" s="20"/>
      <c r="Y73" s="19"/>
      <c r="Z73" s="22">
        <v>16143155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39194565</v>
      </c>
      <c r="C75" s="27"/>
      <c r="D75" s="28">
        <v>3410880</v>
      </c>
      <c r="E75" s="29">
        <v>3410880</v>
      </c>
      <c r="F75" s="29">
        <v>2756203</v>
      </c>
      <c r="G75" s="29">
        <v>3030405</v>
      </c>
      <c r="H75" s="29">
        <v>2860022</v>
      </c>
      <c r="I75" s="29">
        <v>8646630</v>
      </c>
      <c r="J75" s="29">
        <v>2900337</v>
      </c>
      <c r="K75" s="29">
        <v>2527178</v>
      </c>
      <c r="L75" s="29">
        <v>3070968</v>
      </c>
      <c r="M75" s="29">
        <v>8498483</v>
      </c>
      <c r="N75" s="29"/>
      <c r="O75" s="29"/>
      <c r="P75" s="29"/>
      <c r="Q75" s="29"/>
      <c r="R75" s="29"/>
      <c r="S75" s="29"/>
      <c r="T75" s="29"/>
      <c r="U75" s="29"/>
      <c r="V75" s="29">
        <v>17145113</v>
      </c>
      <c r="W75" s="29">
        <v>1705440</v>
      </c>
      <c r="X75" s="29"/>
      <c r="Y75" s="28"/>
      <c r="Z75" s="30">
        <v>3410880</v>
      </c>
    </row>
    <row r="76" spans="1:26" ht="13.5" hidden="1">
      <c r="A76" s="41" t="s">
        <v>117</v>
      </c>
      <c r="B76" s="31">
        <v>301209857</v>
      </c>
      <c r="C76" s="31"/>
      <c r="D76" s="32">
        <v>466872948</v>
      </c>
      <c r="E76" s="33">
        <v>466872948</v>
      </c>
      <c r="F76" s="33">
        <v>21791939</v>
      </c>
      <c r="G76" s="33">
        <v>22192352</v>
      </c>
      <c r="H76" s="33">
        <v>21669617</v>
      </c>
      <c r="I76" s="33">
        <v>65653908</v>
      </c>
      <c r="J76" s="33">
        <v>25543313</v>
      </c>
      <c r="K76" s="33">
        <v>23280130</v>
      </c>
      <c r="L76" s="33">
        <v>22683643</v>
      </c>
      <c r="M76" s="33">
        <v>71507086</v>
      </c>
      <c r="N76" s="33"/>
      <c r="O76" s="33"/>
      <c r="P76" s="33"/>
      <c r="Q76" s="33"/>
      <c r="R76" s="33"/>
      <c r="S76" s="33"/>
      <c r="T76" s="33"/>
      <c r="U76" s="33"/>
      <c r="V76" s="33">
        <v>137160994</v>
      </c>
      <c r="W76" s="33">
        <v>233436474</v>
      </c>
      <c r="X76" s="33"/>
      <c r="Y76" s="32"/>
      <c r="Z76" s="34">
        <v>466872948</v>
      </c>
    </row>
    <row r="77" spans="1:26" ht="13.5" hidden="1">
      <c r="A77" s="36" t="s">
        <v>31</v>
      </c>
      <c r="B77" s="18">
        <v>48919917</v>
      </c>
      <c r="C77" s="18"/>
      <c r="D77" s="19">
        <v>76923696</v>
      </c>
      <c r="E77" s="20">
        <v>76923696</v>
      </c>
      <c r="F77" s="20">
        <v>3725377</v>
      </c>
      <c r="G77" s="20">
        <v>4276546</v>
      </c>
      <c r="H77" s="20">
        <v>4128274</v>
      </c>
      <c r="I77" s="20">
        <v>12130197</v>
      </c>
      <c r="J77" s="20">
        <v>4310932</v>
      </c>
      <c r="K77" s="20">
        <v>4417175</v>
      </c>
      <c r="L77" s="20">
        <v>3246770</v>
      </c>
      <c r="M77" s="20">
        <v>11974877</v>
      </c>
      <c r="N77" s="20"/>
      <c r="O77" s="20"/>
      <c r="P77" s="20"/>
      <c r="Q77" s="20"/>
      <c r="R77" s="20"/>
      <c r="S77" s="20"/>
      <c r="T77" s="20"/>
      <c r="U77" s="20"/>
      <c r="V77" s="20">
        <v>24105074</v>
      </c>
      <c r="W77" s="20">
        <v>38461848</v>
      </c>
      <c r="X77" s="20"/>
      <c r="Y77" s="19"/>
      <c r="Z77" s="22">
        <v>76923696</v>
      </c>
    </row>
    <row r="78" spans="1:26" ht="13.5" hidden="1">
      <c r="A78" s="37" t="s">
        <v>32</v>
      </c>
      <c r="B78" s="18">
        <v>252289940</v>
      </c>
      <c r="C78" s="18"/>
      <c r="D78" s="19">
        <v>386538372</v>
      </c>
      <c r="E78" s="20">
        <v>386538372</v>
      </c>
      <c r="F78" s="20">
        <v>17779850</v>
      </c>
      <c r="G78" s="20">
        <v>17579678</v>
      </c>
      <c r="H78" s="20">
        <v>17167704</v>
      </c>
      <c r="I78" s="20">
        <v>52527232</v>
      </c>
      <c r="J78" s="20">
        <v>21232381</v>
      </c>
      <c r="K78" s="20">
        <v>18659079</v>
      </c>
      <c r="L78" s="20">
        <v>19257664</v>
      </c>
      <c r="M78" s="20">
        <v>59149124</v>
      </c>
      <c r="N78" s="20"/>
      <c r="O78" s="20"/>
      <c r="P78" s="20"/>
      <c r="Q78" s="20"/>
      <c r="R78" s="20"/>
      <c r="S78" s="20"/>
      <c r="T78" s="20"/>
      <c r="U78" s="20"/>
      <c r="V78" s="20">
        <v>111676356</v>
      </c>
      <c r="W78" s="20">
        <v>193269186</v>
      </c>
      <c r="X78" s="20"/>
      <c r="Y78" s="19"/>
      <c r="Z78" s="22">
        <v>386538372</v>
      </c>
    </row>
    <row r="79" spans="1:26" ht="13.5" hidden="1">
      <c r="A79" s="38" t="s">
        <v>110</v>
      </c>
      <c r="B79" s="18">
        <v>186985329</v>
      </c>
      <c r="C79" s="18"/>
      <c r="D79" s="19">
        <v>267029196</v>
      </c>
      <c r="E79" s="20">
        <v>267029196</v>
      </c>
      <c r="F79" s="20">
        <v>14428487</v>
      </c>
      <c r="G79" s="20">
        <v>12814594</v>
      </c>
      <c r="H79" s="20">
        <v>13126466</v>
      </c>
      <c r="I79" s="20">
        <v>40369547</v>
      </c>
      <c r="J79" s="20">
        <v>16393367</v>
      </c>
      <c r="K79" s="20">
        <v>12783484</v>
      </c>
      <c r="L79" s="20">
        <v>14114921</v>
      </c>
      <c r="M79" s="20">
        <v>43291772</v>
      </c>
      <c r="N79" s="20"/>
      <c r="O79" s="20"/>
      <c r="P79" s="20"/>
      <c r="Q79" s="20"/>
      <c r="R79" s="20"/>
      <c r="S79" s="20"/>
      <c r="T79" s="20"/>
      <c r="U79" s="20"/>
      <c r="V79" s="20">
        <v>83661319</v>
      </c>
      <c r="W79" s="20">
        <v>133514598</v>
      </c>
      <c r="X79" s="20"/>
      <c r="Y79" s="19"/>
      <c r="Z79" s="22">
        <v>267029196</v>
      </c>
    </row>
    <row r="80" spans="1:26" ht="13.5" hidden="1">
      <c r="A80" s="38" t="s">
        <v>111</v>
      </c>
      <c r="B80" s="18">
        <v>45003952</v>
      </c>
      <c r="C80" s="18"/>
      <c r="D80" s="19">
        <v>77091156</v>
      </c>
      <c r="E80" s="20">
        <v>77091156</v>
      </c>
      <c r="F80" s="20">
        <v>1859582</v>
      </c>
      <c r="G80" s="20">
        <v>2310099</v>
      </c>
      <c r="H80" s="20">
        <v>2334857</v>
      </c>
      <c r="I80" s="20">
        <v>6504538</v>
      </c>
      <c r="J80" s="20">
        <v>2055764</v>
      </c>
      <c r="K80" s="20">
        <v>2049731</v>
      </c>
      <c r="L80" s="20">
        <v>2383915</v>
      </c>
      <c r="M80" s="20">
        <v>6489410</v>
      </c>
      <c r="N80" s="20"/>
      <c r="O80" s="20"/>
      <c r="P80" s="20"/>
      <c r="Q80" s="20"/>
      <c r="R80" s="20"/>
      <c r="S80" s="20"/>
      <c r="T80" s="20"/>
      <c r="U80" s="20"/>
      <c r="V80" s="20">
        <v>12993948</v>
      </c>
      <c r="W80" s="20">
        <v>38545578</v>
      </c>
      <c r="X80" s="20"/>
      <c r="Y80" s="19"/>
      <c r="Z80" s="22">
        <v>77091156</v>
      </c>
    </row>
    <row r="81" spans="1:26" ht="13.5" hidden="1">
      <c r="A81" s="38" t="s">
        <v>112</v>
      </c>
      <c r="B81" s="18">
        <v>10737794</v>
      </c>
      <c r="C81" s="18"/>
      <c r="D81" s="19">
        <v>26274864</v>
      </c>
      <c r="E81" s="20">
        <v>26274864</v>
      </c>
      <c r="F81" s="20">
        <v>690587</v>
      </c>
      <c r="G81" s="20">
        <v>788194</v>
      </c>
      <c r="H81" s="20">
        <v>728087</v>
      </c>
      <c r="I81" s="20">
        <v>2206868</v>
      </c>
      <c r="J81" s="20">
        <v>1390378</v>
      </c>
      <c r="K81" s="20">
        <v>778313</v>
      </c>
      <c r="L81" s="20">
        <v>487192</v>
      </c>
      <c r="M81" s="20">
        <v>2655883</v>
      </c>
      <c r="N81" s="20"/>
      <c r="O81" s="20"/>
      <c r="P81" s="20"/>
      <c r="Q81" s="20"/>
      <c r="R81" s="20"/>
      <c r="S81" s="20"/>
      <c r="T81" s="20"/>
      <c r="U81" s="20"/>
      <c r="V81" s="20">
        <v>4862751</v>
      </c>
      <c r="W81" s="20">
        <v>13137432</v>
      </c>
      <c r="X81" s="20"/>
      <c r="Y81" s="19"/>
      <c r="Z81" s="22">
        <v>26274864</v>
      </c>
    </row>
    <row r="82" spans="1:26" ht="13.5" hidden="1">
      <c r="A82" s="38" t="s">
        <v>113</v>
      </c>
      <c r="B82" s="18">
        <v>9562865</v>
      </c>
      <c r="C82" s="18"/>
      <c r="D82" s="19">
        <v>16143156</v>
      </c>
      <c r="E82" s="20">
        <v>16143156</v>
      </c>
      <c r="F82" s="20">
        <v>554984</v>
      </c>
      <c r="G82" s="20">
        <v>649723</v>
      </c>
      <c r="H82" s="20">
        <v>625680</v>
      </c>
      <c r="I82" s="20">
        <v>1830387</v>
      </c>
      <c r="J82" s="20">
        <v>854242</v>
      </c>
      <c r="K82" s="20">
        <v>618461</v>
      </c>
      <c r="L82" s="20">
        <v>435801</v>
      </c>
      <c r="M82" s="20">
        <v>1908504</v>
      </c>
      <c r="N82" s="20"/>
      <c r="O82" s="20"/>
      <c r="P82" s="20"/>
      <c r="Q82" s="20"/>
      <c r="R82" s="20"/>
      <c r="S82" s="20"/>
      <c r="T82" s="20"/>
      <c r="U82" s="20"/>
      <c r="V82" s="20">
        <v>3738891</v>
      </c>
      <c r="W82" s="20">
        <v>8071578</v>
      </c>
      <c r="X82" s="20"/>
      <c r="Y82" s="19"/>
      <c r="Z82" s="22">
        <v>16143156</v>
      </c>
    </row>
    <row r="83" spans="1:26" ht="13.5" hidden="1">
      <c r="A83" s="38" t="s">
        <v>114</v>
      </c>
      <c r="B83" s="18"/>
      <c r="C83" s="18"/>
      <c r="D83" s="19"/>
      <c r="E83" s="20"/>
      <c r="F83" s="20">
        <v>246210</v>
      </c>
      <c r="G83" s="20">
        <v>1017068</v>
      </c>
      <c r="H83" s="20">
        <v>352614</v>
      </c>
      <c r="I83" s="20">
        <v>1615892</v>
      </c>
      <c r="J83" s="20">
        <v>538630</v>
      </c>
      <c r="K83" s="20">
        <v>2429090</v>
      </c>
      <c r="L83" s="20">
        <v>1835835</v>
      </c>
      <c r="M83" s="20">
        <v>4803555</v>
      </c>
      <c r="N83" s="20"/>
      <c r="O83" s="20"/>
      <c r="P83" s="20"/>
      <c r="Q83" s="20"/>
      <c r="R83" s="20"/>
      <c r="S83" s="20"/>
      <c r="T83" s="20"/>
      <c r="U83" s="20"/>
      <c r="V83" s="20">
        <v>6419447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3410880</v>
      </c>
      <c r="E84" s="29">
        <v>3410880</v>
      </c>
      <c r="F84" s="29">
        <v>286712</v>
      </c>
      <c r="G84" s="29">
        <v>336128</v>
      </c>
      <c r="H84" s="29">
        <v>373639</v>
      </c>
      <c r="I84" s="29">
        <v>996479</v>
      </c>
      <c r="J84" s="29"/>
      <c r="K84" s="29">
        <v>203876</v>
      </c>
      <c r="L84" s="29">
        <v>179209</v>
      </c>
      <c r="M84" s="29">
        <v>383085</v>
      </c>
      <c r="N84" s="29"/>
      <c r="O84" s="29"/>
      <c r="P84" s="29"/>
      <c r="Q84" s="29"/>
      <c r="R84" s="29"/>
      <c r="S84" s="29"/>
      <c r="T84" s="29"/>
      <c r="U84" s="29"/>
      <c r="V84" s="29">
        <v>1379564</v>
      </c>
      <c r="W84" s="29">
        <v>1705440</v>
      </c>
      <c r="X84" s="29"/>
      <c r="Y84" s="28"/>
      <c r="Z84" s="30">
        <v>3410880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103156898</v>
      </c>
      <c r="E5" s="59">
        <v>103156898</v>
      </c>
      <c r="F5" s="59">
        <v>6898367</v>
      </c>
      <c r="G5" s="59">
        <v>8767747</v>
      </c>
      <c r="H5" s="59">
        <v>4903255</v>
      </c>
      <c r="I5" s="59">
        <v>20569369</v>
      </c>
      <c r="J5" s="59">
        <v>6101077</v>
      </c>
      <c r="K5" s="59">
        <v>5998489</v>
      </c>
      <c r="L5" s="59">
        <v>5704847</v>
      </c>
      <c r="M5" s="59">
        <v>17804413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38373782</v>
      </c>
      <c r="W5" s="59">
        <v>51578448</v>
      </c>
      <c r="X5" s="59">
        <v>-13204666</v>
      </c>
      <c r="Y5" s="60">
        <v>-25.6</v>
      </c>
      <c r="Z5" s="61">
        <v>103156898</v>
      </c>
    </row>
    <row r="6" spans="1:26" ht="13.5">
      <c r="A6" s="57" t="s">
        <v>32</v>
      </c>
      <c r="B6" s="18">
        <v>0</v>
      </c>
      <c r="C6" s="18">
        <v>0</v>
      </c>
      <c r="D6" s="58">
        <v>222068804</v>
      </c>
      <c r="E6" s="59">
        <v>222068804</v>
      </c>
      <c r="F6" s="59">
        <v>22236034</v>
      </c>
      <c r="G6" s="59">
        <v>19262110</v>
      </c>
      <c r="H6" s="59">
        <v>20110885</v>
      </c>
      <c r="I6" s="59">
        <v>61609029</v>
      </c>
      <c r="J6" s="59">
        <v>20290708</v>
      </c>
      <c r="K6" s="59">
        <v>18154210</v>
      </c>
      <c r="L6" s="59">
        <v>17160909</v>
      </c>
      <c r="M6" s="59">
        <v>55605827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117214856</v>
      </c>
      <c r="W6" s="59">
        <v>110589204</v>
      </c>
      <c r="X6" s="59">
        <v>6625652</v>
      </c>
      <c r="Y6" s="60">
        <v>5.99</v>
      </c>
      <c r="Z6" s="61">
        <v>222068804</v>
      </c>
    </row>
    <row r="7" spans="1:26" ht="13.5">
      <c r="A7" s="57" t="s">
        <v>33</v>
      </c>
      <c r="B7" s="18">
        <v>0</v>
      </c>
      <c r="C7" s="18">
        <v>0</v>
      </c>
      <c r="D7" s="58">
        <v>103502</v>
      </c>
      <c r="E7" s="59">
        <v>103502</v>
      </c>
      <c r="F7" s="59">
        <v>0</v>
      </c>
      <c r="G7" s="59">
        <v>43844</v>
      </c>
      <c r="H7" s="59">
        <v>1</v>
      </c>
      <c r="I7" s="59">
        <v>43845</v>
      </c>
      <c r="J7" s="59">
        <v>376124</v>
      </c>
      <c r="K7" s="59">
        <v>187730</v>
      </c>
      <c r="L7" s="59">
        <v>373633</v>
      </c>
      <c r="M7" s="59">
        <v>937487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981332</v>
      </c>
      <c r="W7" s="59">
        <v>51750</v>
      </c>
      <c r="X7" s="59">
        <v>929582</v>
      </c>
      <c r="Y7" s="60">
        <v>1796.29</v>
      </c>
      <c r="Z7" s="61">
        <v>103502</v>
      </c>
    </row>
    <row r="8" spans="1:26" ht="13.5">
      <c r="A8" s="57" t="s">
        <v>34</v>
      </c>
      <c r="B8" s="18">
        <v>0</v>
      </c>
      <c r="C8" s="18">
        <v>0</v>
      </c>
      <c r="D8" s="58">
        <v>107831300</v>
      </c>
      <c r="E8" s="59">
        <v>107831300</v>
      </c>
      <c r="F8" s="59">
        <v>42224609</v>
      </c>
      <c r="G8" s="59">
        <v>4018137</v>
      </c>
      <c r="H8" s="59">
        <v>6619850</v>
      </c>
      <c r="I8" s="59">
        <v>52862596</v>
      </c>
      <c r="J8" s="59">
        <v>658612</v>
      </c>
      <c r="K8" s="59">
        <v>34771979</v>
      </c>
      <c r="L8" s="59">
        <v>629231</v>
      </c>
      <c r="M8" s="59">
        <v>36059822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88922418</v>
      </c>
      <c r="W8" s="59">
        <v>53915652</v>
      </c>
      <c r="X8" s="59">
        <v>35006766</v>
      </c>
      <c r="Y8" s="60">
        <v>64.93</v>
      </c>
      <c r="Z8" s="61">
        <v>107831300</v>
      </c>
    </row>
    <row r="9" spans="1:26" ht="13.5">
      <c r="A9" s="57" t="s">
        <v>35</v>
      </c>
      <c r="B9" s="18">
        <v>0</v>
      </c>
      <c r="C9" s="18">
        <v>0</v>
      </c>
      <c r="D9" s="58">
        <v>44587782</v>
      </c>
      <c r="E9" s="59">
        <v>44587782</v>
      </c>
      <c r="F9" s="59">
        <v>6861612</v>
      </c>
      <c r="G9" s="59">
        <v>9088720</v>
      </c>
      <c r="H9" s="59">
        <v>-5759071</v>
      </c>
      <c r="I9" s="59">
        <v>10191261</v>
      </c>
      <c r="J9" s="59">
        <v>-13319</v>
      </c>
      <c r="K9" s="59">
        <v>3438636</v>
      </c>
      <c r="L9" s="59">
        <v>3578642</v>
      </c>
      <c r="M9" s="59">
        <v>7003959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17195220</v>
      </c>
      <c r="W9" s="59">
        <v>22293894</v>
      </c>
      <c r="X9" s="59">
        <v>-5098674</v>
      </c>
      <c r="Y9" s="60">
        <v>-22.87</v>
      </c>
      <c r="Z9" s="61">
        <v>44587782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477748286</v>
      </c>
      <c r="E10" s="65">
        <f t="shared" si="0"/>
        <v>477748286</v>
      </c>
      <c r="F10" s="65">
        <f t="shared" si="0"/>
        <v>78220622</v>
      </c>
      <c r="G10" s="65">
        <f t="shared" si="0"/>
        <v>41180558</v>
      </c>
      <c r="H10" s="65">
        <f t="shared" si="0"/>
        <v>25874920</v>
      </c>
      <c r="I10" s="65">
        <f t="shared" si="0"/>
        <v>145276100</v>
      </c>
      <c r="J10" s="65">
        <f t="shared" si="0"/>
        <v>27413202</v>
      </c>
      <c r="K10" s="65">
        <f t="shared" si="0"/>
        <v>62551044</v>
      </c>
      <c r="L10" s="65">
        <f t="shared" si="0"/>
        <v>27447262</v>
      </c>
      <c r="M10" s="65">
        <f t="shared" si="0"/>
        <v>117411508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262687608</v>
      </c>
      <c r="W10" s="65">
        <f t="shared" si="0"/>
        <v>238428948</v>
      </c>
      <c r="X10" s="65">
        <f t="shared" si="0"/>
        <v>24258660</v>
      </c>
      <c r="Y10" s="66">
        <f>+IF(W10&lt;&gt;0,(X10/W10)*100,0)</f>
        <v>10.174376980432761</v>
      </c>
      <c r="Z10" s="67">
        <f t="shared" si="0"/>
        <v>477748286</v>
      </c>
    </row>
    <row r="11" spans="1:26" ht="13.5">
      <c r="A11" s="57" t="s">
        <v>36</v>
      </c>
      <c r="B11" s="18">
        <v>0</v>
      </c>
      <c r="C11" s="18">
        <v>0</v>
      </c>
      <c r="D11" s="58">
        <v>202643593</v>
      </c>
      <c r="E11" s="59">
        <v>202643593</v>
      </c>
      <c r="F11" s="59">
        <v>0</v>
      </c>
      <c r="G11" s="59">
        <v>29909104</v>
      </c>
      <c r="H11" s="59">
        <v>18192994</v>
      </c>
      <c r="I11" s="59">
        <v>48102098</v>
      </c>
      <c r="J11" s="59">
        <v>15614425</v>
      </c>
      <c r="K11" s="59">
        <v>15606342</v>
      </c>
      <c r="L11" s="59">
        <v>16012683</v>
      </c>
      <c r="M11" s="59">
        <v>47233450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95335548</v>
      </c>
      <c r="W11" s="59">
        <v>101321796</v>
      </c>
      <c r="X11" s="59">
        <v>-5986248</v>
      </c>
      <c r="Y11" s="60">
        <v>-5.91</v>
      </c>
      <c r="Z11" s="61">
        <v>202643593</v>
      </c>
    </row>
    <row r="12" spans="1:26" ht="13.5">
      <c r="A12" s="57" t="s">
        <v>37</v>
      </c>
      <c r="B12" s="18">
        <v>0</v>
      </c>
      <c r="C12" s="18">
        <v>0</v>
      </c>
      <c r="D12" s="58">
        <v>10099019</v>
      </c>
      <c r="E12" s="59">
        <v>10099019</v>
      </c>
      <c r="F12" s="59">
        <v>0</v>
      </c>
      <c r="G12" s="59">
        <v>2406261</v>
      </c>
      <c r="H12" s="59">
        <v>842491</v>
      </c>
      <c r="I12" s="59">
        <v>3248752</v>
      </c>
      <c r="J12" s="59">
        <v>868021</v>
      </c>
      <c r="K12" s="59">
        <v>858370</v>
      </c>
      <c r="L12" s="59">
        <v>853184</v>
      </c>
      <c r="M12" s="59">
        <v>2579575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5828327</v>
      </c>
      <c r="W12" s="59">
        <v>5049510</v>
      </c>
      <c r="X12" s="59">
        <v>778817</v>
      </c>
      <c r="Y12" s="60">
        <v>15.42</v>
      </c>
      <c r="Z12" s="61">
        <v>10099019</v>
      </c>
    </row>
    <row r="13" spans="1:26" ht="13.5">
      <c r="A13" s="57" t="s">
        <v>103</v>
      </c>
      <c r="B13" s="18">
        <v>0</v>
      </c>
      <c r="C13" s="18">
        <v>0</v>
      </c>
      <c r="D13" s="58">
        <v>60937000</v>
      </c>
      <c r="E13" s="59">
        <v>60937000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30468498</v>
      </c>
      <c r="X13" s="59">
        <v>-30468498</v>
      </c>
      <c r="Y13" s="60">
        <v>-100</v>
      </c>
      <c r="Z13" s="61">
        <v>60937000</v>
      </c>
    </row>
    <row r="14" spans="1:26" ht="13.5">
      <c r="A14" s="57" t="s">
        <v>38</v>
      </c>
      <c r="B14" s="18">
        <v>0</v>
      </c>
      <c r="C14" s="18">
        <v>0</v>
      </c>
      <c r="D14" s="58">
        <v>5726546</v>
      </c>
      <c r="E14" s="59">
        <v>5726546</v>
      </c>
      <c r="F14" s="59">
        <v>0</v>
      </c>
      <c r="G14" s="59">
        <v>1275</v>
      </c>
      <c r="H14" s="59">
        <v>0</v>
      </c>
      <c r="I14" s="59">
        <v>1275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1275</v>
      </c>
      <c r="W14" s="59">
        <v>2863272</v>
      </c>
      <c r="X14" s="59">
        <v>-2861997</v>
      </c>
      <c r="Y14" s="60">
        <v>-99.96</v>
      </c>
      <c r="Z14" s="61">
        <v>5726546</v>
      </c>
    </row>
    <row r="15" spans="1:26" ht="13.5">
      <c r="A15" s="57" t="s">
        <v>39</v>
      </c>
      <c r="B15" s="18">
        <v>0</v>
      </c>
      <c r="C15" s="18">
        <v>0</v>
      </c>
      <c r="D15" s="58">
        <v>218510834</v>
      </c>
      <c r="E15" s="59">
        <v>218510834</v>
      </c>
      <c r="F15" s="59">
        <v>0</v>
      </c>
      <c r="G15" s="59">
        <v>15022439</v>
      </c>
      <c r="H15" s="59">
        <v>8892396</v>
      </c>
      <c r="I15" s="59">
        <v>23914835</v>
      </c>
      <c r="J15" s="59">
        <v>273506518</v>
      </c>
      <c r="K15" s="59">
        <v>3718</v>
      </c>
      <c r="L15" s="59">
        <v>478261</v>
      </c>
      <c r="M15" s="59">
        <v>273988497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297903332</v>
      </c>
      <c r="W15" s="59">
        <v>109255416</v>
      </c>
      <c r="X15" s="59">
        <v>188647916</v>
      </c>
      <c r="Y15" s="60">
        <v>172.67</v>
      </c>
      <c r="Z15" s="61">
        <v>218510834</v>
      </c>
    </row>
    <row r="16" spans="1:26" ht="13.5">
      <c r="A16" s="68" t="s">
        <v>40</v>
      </c>
      <c r="B16" s="18">
        <v>0</v>
      </c>
      <c r="C16" s="18">
        <v>0</v>
      </c>
      <c r="D16" s="58">
        <v>890400</v>
      </c>
      <c r="E16" s="59">
        <v>890400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445200</v>
      </c>
      <c r="X16" s="59">
        <v>-445200</v>
      </c>
      <c r="Y16" s="60">
        <v>-100</v>
      </c>
      <c r="Z16" s="61">
        <v>890400</v>
      </c>
    </row>
    <row r="17" spans="1:26" ht="13.5">
      <c r="A17" s="57" t="s">
        <v>41</v>
      </c>
      <c r="B17" s="18">
        <v>0</v>
      </c>
      <c r="C17" s="18">
        <v>0</v>
      </c>
      <c r="D17" s="58">
        <v>135223012</v>
      </c>
      <c r="E17" s="59">
        <v>135223012</v>
      </c>
      <c r="F17" s="59">
        <v>758746</v>
      </c>
      <c r="G17" s="59">
        <v>10505380</v>
      </c>
      <c r="H17" s="59">
        <v>7457809</v>
      </c>
      <c r="I17" s="59">
        <v>18721935</v>
      </c>
      <c r="J17" s="59">
        <v>10918228</v>
      </c>
      <c r="K17" s="59">
        <v>6852392</v>
      </c>
      <c r="L17" s="59">
        <v>395994</v>
      </c>
      <c r="M17" s="59">
        <v>18166614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36888549</v>
      </c>
      <c r="W17" s="59">
        <v>67611504</v>
      </c>
      <c r="X17" s="59">
        <v>-30722955</v>
      </c>
      <c r="Y17" s="60">
        <v>-45.44</v>
      </c>
      <c r="Z17" s="61">
        <v>135223012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634030404</v>
      </c>
      <c r="E18" s="72">
        <f t="shared" si="1"/>
        <v>634030404</v>
      </c>
      <c r="F18" s="72">
        <f t="shared" si="1"/>
        <v>758746</v>
      </c>
      <c r="G18" s="72">
        <f t="shared" si="1"/>
        <v>57844459</v>
      </c>
      <c r="H18" s="72">
        <f t="shared" si="1"/>
        <v>35385690</v>
      </c>
      <c r="I18" s="72">
        <f t="shared" si="1"/>
        <v>93988895</v>
      </c>
      <c r="J18" s="72">
        <f t="shared" si="1"/>
        <v>300907192</v>
      </c>
      <c r="K18" s="72">
        <f t="shared" si="1"/>
        <v>23320822</v>
      </c>
      <c r="L18" s="72">
        <f t="shared" si="1"/>
        <v>17740122</v>
      </c>
      <c r="M18" s="72">
        <f t="shared" si="1"/>
        <v>341968136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435957031</v>
      </c>
      <c r="W18" s="72">
        <f t="shared" si="1"/>
        <v>317015196</v>
      </c>
      <c r="X18" s="72">
        <f t="shared" si="1"/>
        <v>118941835</v>
      </c>
      <c r="Y18" s="66">
        <f>+IF(W18&lt;&gt;0,(X18/W18)*100,0)</f>
        <v>37.51928503768002</v>
      </c>
      <c r="Z18" s="73">
        <f t="shared" si="1"/>
        <v>634030404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-156282118</v>
      </c>
      <c r="E19" s="76">
        <f t="shared" si="2"/>
        <v>-156282118</v>
      </c>
      <c r="F19" s="76">
        <f t="shared" si="2"/>
        <v>77461876</v>
      </c>
      <c r="G19" s="76">
        <f t="shared" si="2"/>
        <v>-16663901</v>
      </c>
      <c r="H19" s="76">
        <f t="shared" si="2"/>
        <v>-9510770</v>
      </c>
      <c r="I19" s="76">
        <f t="shared" si="2"/>
        <v>51287205</v>
      </c>
      <c r="J19" s="76">
        <f t="shared" si="2"/>
        <v>-273493990</v>
      </c>
      <c r="K19" s="76">
        <f t="shared" si="2"/>
        <v>39230222</v>
      </c>
      <c r="L19" s="76">
        <f t="shared" si="2"/>
        <v>9707140</v>
      </c>
      <c r="M19" s="76">
        <f t="shared" si="2"/>
        <v>-224556628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-173269423</v>
      </c>
      <c r="W19" s="76">
        <f>IF(E10=E18,0,W10-W18)</f>
        <v>-78586248</v>
      </c>
      <c r="X19" s="76">
        <f t="shared" si="2"/>
        <v>-94683175</v>
      </c>
      <c r="Y19" s="77">
        <f>+IF(W19&lt;&gt;0,(X19/W19)*100,0)</f>
        <v>120.48313465735126</v>
      </c>
      <c r="Z19" s="78">
        <f t="shared" si="2"/>
        <v>-156282118</v>
      </c>
    </row>
    <row r="20" spans="1:26" ht="13.5">
      <c r="A20" s="57" t="s">
        <v>44</v>
      </c>
      <c r="B20" s="18">
        <v>0</v>
      </c>
      <c r="C20" s="18">
        <v>0</v>
      </c>
      <c r="D20" s="58">
        <v>95934700</v>
      </c>
      <c r="E20" s="59">
        <v>95934700</v>
      </c>
      <c r="F20" s="59">
        <v>19701739</v>
      </c>
      <c r="G20" s="59">
        <v>0</v>
      </c>
      <c r="H20" s="59">
        <v>0</v>
      </c>
      <c r="I20" s="59">
        <v>19701739</v>
      </c>
      <c r="J20" s="59">
        <v>4000000</v>
      </c>
      <c r="K20" s="59">
        <v>0</v>
      </c>
      <c r="L20" s="59">
        <v>4000000</v>
      </c>
      <c r="M20" s="59">
        <v>8000000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27701739</v>
      </c>
      <c r="W20" s="59">
        <v>39812901</v>
      </c>
      <c r="X20" s="59">
        <v>-12111162</v>
      </c>
      <c r="Y20" s="60">
        <v>-30.42</v>
      </c>
      <c r="Z20" s="61">
        <v>95934700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-60347418</v>
      </c>
      <c r="E22" s="87">
        <f t="shared" si="3"/>
        <v>-60347418</v>
      </c>
      <c r="F22" s="87">
        <f t="shared" si="3"/>
        <v>97163615</v>
      </c>
      <c r="G22" s="87">
        <f t="shared" si="3"/>
        <v>-16663901</v>
      </c>
      <c r="H22" s="87">
        <f t="shared" si="3"/>
        <v>-9510770</v>
      </c>
      <c r="I22" s="87">
        <f t="shared" si="3"/>
        <v>70988944</v>
      </c>
      <c r="J22" s="87">
        <f t="shared" si="3"/>
        <v>-269493990</v>
      </c>
      <c r="K22" s="87">
        <f t="shared" si="3"/>
        <v>39230222</v>
      </c>
      <c r="L22" s="87">
        <f t="shared" si="3"/>
        <v>13707140</v>
      </c>
      <c r="M22" s="87">
        <f t="shared" si="3"/>
        <v>-216556628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-145567684</v>
      </c>
      <c r="W22" s="87">
        <f t="shared" si="3"/>
        <v>-38773347</v>
      </c>
      <c r="X22" s="87">
        <f t="shared" si="3"/>
        <v>-106794337</v>
      </c>
      <c r="Y22" s="88">
        <f>+IF(W22&lt;&gt;0,(X22/W22)*100,0)</f>
        <v>275.432340158821</v>
      </c>
      <c r="Z22" s="89">
        <f t="shared" si="3"/>
        <v>-60347418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-60347418</v>
      </c>
      <c r="E24" s="76">
        <f t="shared" si="4"/>
        <v>-60347418</v>
      </c>
      <c r="F24" s="76">
        <f t="shared" si="4"/>
        <v>97163615</v>
      </c>
      <c r="G24" s="76">
        <f t="shared" si="4"/>
        <v>-16663901</v>
      </c>
      <c r="H24" s="76">
        <f t="shared" si="4"/>
        <v>-9510770</v>
      </c>
      <c r="I24" s="76">
        <f t="shared" si="4"/>
        <v>70988944</v>
      </c>
      <c r="J24" s="76">
        <f t="shared" si="4"/>
        <v>-269493990</v>
      </c>
      <c r="K24" s="76">
        <f t="shared" si="4"/>
        <v>39230222</v>
      </c>
      <c r="L24" s="76">
        <f t="shared" si="4"/>
        <v>13707140</v>
      </c>
      <c r="M24" s="76">
        <f t="shared" si="4"/>
        <v>-216556628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-145567684</v>
      </c>
      <c r="W24" s="76">
        <f t="shared" si="4"/>
        <v>-38773347</v>
      </c>
      <c r="X24" s="76">
        <f t="shared" si="4"/>
        <v>-106794337</v>
      </c>
      <c r="Y24" s="77">
        <f>+IF(W24&lt;&gt;0,(X24/W24)*100,0)</f>
        <v>275.432340158821</v>
      </c>
      <c r="Z24" s="78">
        <f t="shared" si="4"/>
        <v>-60347418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53061426</v>
      </c>
      <c r="C27" s="21">
        <v>0</v>
      </c>
      <c r="D27" s="98">
        <v>160512940</v>
      </c>
      <c r="E27" s="99">
        <v>160512940</v>
      </c>
      <c r="F27" s="99">
        <v>0</v>
      </c>
      <c r="G27" s="99">
        <v>1672282</v>
      </c>
      <c r="H27" s="99">
        <v>2624505</v>
      </c>
      <c r="I27" s="99">
        <v>4296787</v>
      </c>
      <c r="J27" s="99">
        <v>3642399</v>
      </c>
      <c r="K27" s="99">
        <v>1926585</v>
      </c>
      <c r="L27" s="99">
        <v>3257368</v>
      </c>
      <c r="M27" s="99">
        <v>8826352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13123139</v>
      </c>
      <c r="W27" s="99">
        <v>80256470</v>
      </c>
      <c r="X27" s="99">
        <v>-67133331</v>
      </c>
      <c r="Y27" s="100">
        <v>-83.65</v>
      </c>
      <c r="Z27" s="101">
        <v>160512940</v>
      </c>
    </row>
    <row r="28" spans="1:26" ht="13.5">
      <c r="A28" s="102" t="s">
        <v>44</v>
      </c>
      <c r="B28" s="18">
        <v>53061426</v>
      </c>
      <c r="C28" s="18">
        <v>0</v>
      </c>
      <c r="D28" s="58">
        <v>95934700</v>
      </c>
      <c r="E28" s="59">
        <v>95934700</v>
      </c>
      <c r="F28" s="59">
        <v>0</v>
      </c>
      <c r="G28" s="59">
        <v>1672282</v>
      </c>
      <c r="H28" s="59">
        <v>2624505</v>
      </c>
      <c r="I28" s="59">
        <v>4296787</v>
      </c>
      <c r="J28" s="59">
        <v>3642399</v>
      </c>
      <c r="K28" s="59">
        <v>1926585</v>
      </c>
      <c r="L28" s="59">
        <v>3257368</v>
      </c>
      <c r="M28" s="59">
        <v>8826352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13123139</v>
      </c>
      <c r="W28" s="59">
        <v>47967350</v>
      </c>
      <c r="X28" s="59">
        <v>-34844211</v>
      </c>
      <c r="Y28" s="60">
        <v>-72.64</v>
      </c>
      <c r="Z28" s="61">
        <v>95934700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64578240</v>
      </c>
      <c r="E31" s="59">
        <v>64578240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32289120</v>
      </c>
      <c r="X31" s="59">
        <v>-32289120</v>
      </c>
      <c r="Y31" s="60">
        <v>-100</v>
      </c>
      <c r="Z31" s="61">
        <v>64578240</v>
      </c>
    </row>
    <row r="32" spans="1:26" ht="13.5">
      <c r="A32" s="69" t="s">
        <v>50</v>
      </c>
      <c r="B32" s="21">
        <f>SUM(B28:B31)</f>
        <v>53061426</v>
      </c>
      <c r="C32" s="21">
        <f>SUM(C28:C31)</f>
        <v>0</v>
      </c>
      <c r="D32" s="98">
        <f aca="true" t="shared" si="5" ref="D32:Z32">SUM(D28:D31)</f>
        <v>160512940</v>
      </c>
      <c r="E32" s="99">
        <f t="shared" si="5"/>
        <v>160512940</v>
      </c>
      <c r="F32" s="99">
        <f t="shared" si="5"/>
        <v>0</v>
      </c>
      <c r="G32" s="99">
        <f t="shared" si="5"/>
        <v>1672282</v>
      </c>
      <c r="H32" s="99">
        <f t="shared" si="5"/>
        <v>2624505</v>
      </c>
      <c r="I32" s="99">
        <f t="shared" si="5"/>
        <v>4296787</v>
      </c>
      <c r="J32" s="99">
        <f t="shared" si="5"/>
        <v>3642399</v>
      </c>
      <c r="K32" s="99">
        <f t="shared" si="5"/>
        <v>1926585</v>
      </c>
      <c r="L32" s="99">
        <f t="shared" si="5"/>
        <v>3257368</v>
      </c>
      <c r="M32" s="99">
        <f t="shared" si="5"/>
        <v>8826352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13123139</v>
      </c>
      <c r="W32" s="99">
        <f t="shared" si="5"/>
        <v>80256470</v>
      </c>
      <c r="X32" s="99">
        <f t="shared" si="5"/>
        <v>-67133331</v>
      </c>
      <c r="Y32" s="100">
        <f>+IF(W32&lt;&gt;0,(X32/W32)*100,0)</f>
        <v>-83.64849712428169</v>
      </c>
      <c r="Z32" s="101">
        <f t="shared" si="5"/>
        <v>160512940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209240312</v>
      </c>
      <c r="C35" s="18">
        <v>0</v>
      </c>
      <c r="D35" s="58">
        <v>399160015</v>
      </c>
      <c r="E35" s="59">
        <v>399160015</v>
      </c>
      <c r="F35" s="59">
        <v>426319640</v>
      </c>
      <c r="G35" s="59">
        <v>504727360</v>
      </c>
      <c r="H35" s="59">
        <v>534090663</v>
      </c>
      <c r="I35" s="59">
        <v>534090663</v>
      </c>
      <c r="J35" s="59">
        <v>493391342</v>
      </c>
      <c r="K35" s="59">
        <v>497543804</v>
      </c>
      <c r="L35" s="59">
        <v>526414767</v>
      </c>
      <c r="M35" s="59">
        <v>526414767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526414767</v>
      </c>
      <c r="W35" s="59">
        <v>199580008</v>
      </c>
      <c r="X35" s="59">
        <v>326834759</v>
      </c>
      <c r="Y35" s="60">
        <v>163.76</v>
      </c>
      <c r="Z35" s="61">
        <v>399160015</v>
      </c>
    </row>
    <row r="36" spans="1:26" ht="13.5">
      <c r="A36" s="57" t="s">
        <v>53</v>
      </c>
      <c r="B36" s="18">
        <v>1374406053</v>
      </c>
      <c r="C36" s="18">
        <v>0</v>
      </c>
      <c r="D36" s="58">
        <v>1485116033</v>
      </c>
      <c r="E36" s="59">
        <v>1485116033</v>
      </c>
      <c r="F36" s="59">
        <v>1413043815</v>
      </c>
      <c r="G36" s="59">
        <v>1414716097</v>
      </c>
      <c r="H36" s="59">
        <v>1417343671</v>
      </c>
      <c r="I36" s="59">
        <v>1417343671</v>
      </c>
      <c r="J36" s="59">
        <v>1420986069</v>
      </c>
      <c r="K36" s="59">
        <v>1422912654</v>
      </c>
      <c r="L36" s="59">
        <v>1425222186</v>
      </c>
      <c r="M36" s="59">
        <v>1425222186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1425222186</v>
      </c>
      <c r="W36" s="59">
        <v>742558017</v>
      </c>
      <c r="X36" s="59">
        <v>682664169</v>
      </c>
      <c r="Y36" s="60">
        <v>91.93</v>
      </c>
      <c r="Z36" s="61">
        <v>1485116033</v>
      </c>
    </row>
    <row r="37" spans="1:26" ht="13.5">
      <c r="A37" s="57" t="s">
        <v>54</v>
      </c>
      <c r="B37" s="18">
        <v>644987060</v>
      </c>
      <c r="C37" s="18">
        <v>0</v>
      </c>
      <c r="D37" s="58">
        <v>748684042</v>
      </c>
      <c r="E37" s="59">
        <v>748684042</v>
      </c>
      <c r="F37" s="59">
        <v>356978536</v>
      </c>
      <c r="G37" s="59">
        <v>565069973</v>
      </c>
      <c r="H37" s="59">
        <v>509649346</v>
      </c>
      <c r="I37" s="59">
        <v>509649346</v>
      </c>
      <c r="J37" s="59">
        <v>523925977</v>
      </c>
      <c r="K37" s="59">
        <v>527416424</v>
      </c>
      <c r="L37" s="59">
        <v>540274078</v>
      </c>
      <c r="M37" s="59">
        <v>540274078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540274078</v>
      </c>
      <c r="W37" s="59">
        <v>374342021</v>
      </c>
      <c r="X37" s="59">
        <v>165932057</v>
      </c>
      <c r="Y37" s="60">
        <v>44.33</v>
      </c>
      <c r="Z37" s="61">
        <v>748684042</v>
      </c>
    </row>
    <row r="38" spans="1:26" ht="13.5">
      <c r="A38" s="57" t="s">
        <v>55</v>
      </c>
      <c r="B38" s="18">
        <v>113356045</v>
      </c>
      <c r="C38" s="18">
        <v>0</v>
      </c>
      <c r="D38" s="58">
        <v>141381458</v>
      </c>
      <c r="E38" s="59">
        <v>141381458</v>
      </c>
      <c r="F38" s="59">
        <v>109168394</v>
      </c>
      <c r="G38" s="59">
        <v>109168394</v>
      </c>
      <c r="H38" s="59">
        <v>109168394</v>
      </c>
      <c r="I38" s="59">
        <v>109168394</v>
      </c>
      <c r="J38" s="59">
        <v>109168394</v>
      </c>
      <c r="K38" s="59">
        <v>109168394</v>
      </c>
      <c r="L38" s="59">
        <v>109168394</v>
      </c>
      <c r="M38" s="59">
        <v>109168394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109168394</v>
      </c>
      <c r="W38" s="59">
        <v>70690729</v>
      </c>
      <c r="X38" s="59">
        <v>38477665</v>
      </c>
      <c r="Y38" s="60">
        <v>54.43</v>
      </c>
      <c r="Z38" s="61">
        <v>141381458</v>
      </c>
    </row>
    <row r="39" spans="1:26" ht="13.5">
      <c r="A39" s="57" t="s">
        <v>56</v>
      </c>
      <c r="B39" s="18">
        <v>825303260</v>
      </c>
      <c r="C39" s="18">
        <v>0</v>
      </c>
      <c r="D39" s="58">
        <v>994210548</v>
      </c>
      <c r="E39" s="59">
        <v>994210548</v>
      </c>
      <c r="F39" s="59">
        <v>1373216525</v>
      </c>
      <c r="G39" s="59">
        <v>1245205090</v>
      </c>
      <c r="H39" s="59">
        <v>1332616594</v>
      </c>
      <c r="I39" s="59">
        <v>1332616594</v>
      </c>
      <c r="J39" s="59">
        <v>1281283040</v>
      </c>
      <c r="K39" s="59">
        <v>1283871640</v>
      </c>
      <c r="L39" s="59">
        <v>1302194481</v>
      </c>
      <c r="M39" s="59">
        <v>1302194481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1302194481</v>
      </c>
      <c r="W39" s="59">
        <v>497105274</v>
      </c>
      <c r="X39" s="59">
        <v>805089207</v>
      </c>
      <c r="Y39" s="60">
        <v>161.96</v>
      </c>
      <c r="Z39" s="61">
        <v>994210548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-35371486</v>
      </c>
      <c r="C42" s="18">
        <v>0</v>
      </c>
      <c r="D42" s="58">
        <v>-131127013</v>
      </c>
      <c r="E42" s="59">
        <v>-131127013</v>
      </c>
      <c r="F42" s="59">
        <v>59873423</v>
      </c>
      <c r="G42" s="59">
        <v>-146913</v>
      </c>
      <c r="H42" s="59">
        <v>-6063481</v>
      </c>
      <c r="I42" s="59">
        <v>53663029</v>
      </c>
      <c r="J42" s="59">
        <v>-26397434</v>
      </c>
      <c r="K42" s="59">
        <v>-3175277</v>
      </c>
      <c r="L42" s="59">
        <v>24705092</v>
      </c>
      <c r="M42" s="59">
        <v>-4867619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48795410</v>
      </c>
      <c r="W42" s="59">
        <v>-15711364</v>
      </c>
      <c r="X42" s="59">
        <v>64506774</v>
      </c>
      <c r="Y42" s="60">
        <v>-410.57</v>
      </c>
      <c r="Z42" s="61">
        <v>-131127013</v>
      </c>
    </row>
    <row r="43" spans="1:26" ht="13.5">
      <c r="A43" s="57" t="s">
        <v>59</v>
      </c>
      <c r="B43" s="18">
        <v>-87871706</v>
      </c>
      <c r="C43" s="18">
        <v>0</v>
      </c>
      <c r="D43" s="58">
        <v>-160512941</v>
      </c>
      <c r="E43" s="59">
        <v>-160512941</v>
      </c>
      <c r="F43" s="59">
        <v>0</v>
      </c>
      <c r="G43" s="59">
        <v>-1923124</v>
      </c>
      <c r="H43" s="59">
        <v>-3189138</v>
      </c>
      <c r="I43" s="59">
        <v>-5112262</v>
      </c>
      <c r="J43" s="59">
        <v>-3642399</v>
      </c>
      <c r="K43" s="59">
        <v>-1564465</v>
      </c>
      <c r="L43" s="59">
        <v>-3257368</v>
      </c>
      <c r="M43" s="59">
        <v>-8464232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-13576494</v>
      </c>
      <c r="W43" s="59">
        <v>-98201173</v>
      </c>
      <c r="X43" s="59">
        <v>84624679</v>
      </c>
      <c r="Y43" s="60">
        <v>-86.17</v>
      </c>
      <c r="Z43" s="61">
        <v>-160512941</v>
      </c>
    </row>
    <row r="44" spans="1:26" ht="13.5">
      <c r="A44" s="57" t="s">
        <v>60</v>
      </c>
      <c r="B44" s="18">
        <v>-2411766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-87132341</v>
      </c>
      <c r="C45" s="21">
        <v>0</v>
      </c>
      <c r="D45" s="98">
        <v>-384879168</v>
      </c>
      <c r="E45" s="99">
        <v>-384879168</v>
      </c>
      <c r="F45" s="99">
        <v>65860450</v>
      </c>
      <c r="G45" s="99">
        <v>63790413</v>
      </c>
      <c r="H45" s="99">
        <v>54537794</v>
      </c>
      <c r="I45" s="99">
        <v>54537794</v>
      </c>
      <c r="J45" s="99">
        <v>24497961</v>
      </c>
      <c r="K45" s="99">
        <v>19758219</v>
      </c>
      <c r="L45" s="99">
        <v>41205943</v>
      </c>
      <c r="M45" s="99">
        <v>41205943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41205943</v>
      </c>
      <c r="W45" s="99">
        <v>-207151751</v>
      </c>
      <c r="X45" s="99">
        <v>248357694</v>
      </c>
      <c r="Y45" s="100">
        <v>-119.89</v>
      </c>
      <c r="Z45" s="101">
        <v>-384879168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21337956</v>
      </c>
      <c r="C49" s="51">
        <v>0</v>
      </c>
      <c r="D49" s="128">
        <v>14700655</v>
      </c>
      <c r="E49" s="53">
        <v>14076118</v>
      </c>
      <c r="F49" s="53">
        <v>0</v>
      </c>
      <c r="G49" s="53">
        <v>0</v>
      </c>
      <c r="H49" s="53">
        <v>0</v>
      </c>
      <c r="I49" s="53">
        <v>15007359</v>
      </c>
      <c r="J49" s="53">
        <v>0</v>
      </c>
      <c r="K49" s="53">
        <v>0</v>
      </c>
      <c r="L49" s="53">
        <v>0</v>
      </c>
      <c r="M49" s="53">
        <v>12340582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12305798</v>
      </c>
      <c r="W49" s="53">
        <v>57197374</v>
      </c>
      <c r="X49" s="53">
        <v>293855705</v>
      </c>
      <c r="Y49" s="53">
        <v>440821547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16806991</v>
      </c>
      <c r="C51" s="51">
        <v>0</v>
      </c>
      <c r="D51" s="128">
        <v>19672279</v>
      </c>
      <c r="E51" s="53">
        <v>38746930</v>
      </c>
      <c r="F51" s="53">
        <v>0</v>
      </c>
      <c r="G51" s="53">
        <v>0</v>
      </c>
      <c r="H51" s="53">
        <v>0</v>
      </c>
      <c r="I51" s="53">
        <v>1268881</v>
      </c>
      <c r="J51" s="53">
        <v>0</v>
      </c>
      <c r="K51" s="53">
        <v>0</v>
      </c>
      <c r="L51" s="53">
        <v>0</v>
      </c>
      <c r="M51" s="53">
        <v>36594576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1077630</v>
      </c>
      <c r="W51" s="53">
        <v>0</v>
      </c>
      <c r="X51" s="53">
        <v>287724132</v>
      </c>
      <c r="Y51" s="53">
        <v>401891419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69.49391423571267</v>
      </c>
      <c r="E58" s="7">
        <f t="shared" si="6"/>
        <v>69.49391423571267</v>
      </c>
      <c r="F58" s="7">
        <f t="shared" si="6"/>
        <v>81.3927693013397</v>
      </c>
      <c r="G58" s="7">
        <f t="shared" si="6"/>
        <v>55.4381451960571</v>
      </c>
      <c r="H58" s="7">
        <f t="shared" si="6"/>
        <v>58.478240473742794</v>
      </c>
      <c r="I58" s="7">
        <f t="shared" si="6"/>
        <v>65.51197058127381</v>
      </c>
      <c r="J58" s="7">
        <f t="shared" si="6"/>
        <v>82.53532278765643</v>
      </c>
      <c r="K58" s="7">
        <f t="shared" si="6"/>
        <v>56.0914353721219</v>
      </c>
      <c r="L58" s="7">
        <f t="shared" si="6"/>
        <v>100.0801803696558</v>
      </c>
      <c r="M58" s="7">
        <f t="shared" si="6"/>
        <v>79.36070599674196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72.10913164530727</v>
      </c>
      <c r="W58" s="7">
        <f t="shared" si="6"/>
        <v>69.66520775127091</v>
      </c>
      <c r="X58" s="7">
        <f t="shared" si="6"/>
        <v>0</v>
      </c>
      <c r="Y58" s="7">
        <f t="shared" si="6"/>
        <v>0</v>
      </c>
      <c r="Z58" s="8">
        <f t="shared" si="6"/>
        <v>69.49391423571267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73.00000044592268</v>
      </c>
      <c r="E59" s="10">
        <f t="shared" si="7"/>
        <v>73.00000044592268</v>
      </c>
      <c r="F59" s="10">
        <f t="shared" si="7"/>
        <v>65.95434832620532</v>
      </c>
      <c r="G59" s="10">
        <f t="shared" si="7"/>
        <v>45.274299087325396</v>
      </c>
      <c r="H59" s="10">
        <f t="shared" si="7"/>
        <v>91.49426248481876</v>
      </c>
      <c r="I59" s="10">
        <f t="shared" si="7"/>
        <v>63.22753994057864</v>
      </c>
      <c r="J59" s="10">
        <f t="shared" si="7"/>
        <v>128.16351932617798</v>
      </c>
      <c r="K59" s="10">
        <f t="shared" si="7"/>
        <v>74.68330774633412</v>
      </c>
      <c r="L59" s="10">
        <f t="shared" si="7"/>
        <v>100.27268040667875</v>
      </c>
      <c r="M59" s="10">
        <f t="shared" si="7"/>
        <v>101.20877335298839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80.84982084903697</v>
      </c>
      <c r="W59" s="10">
        <f t="shared" si="7"/>
        <v>73.00000186124251</v>
      </c>
      <c r="X59" s="10">
        <f t="shared" si="7"/>
        <v>0</v>
      </c>
      <c r="Y59" s="10">
        <f t="shared" si="7"/>
        <v>0</v>
      </c>
      <c r="Z59" s="11">
        <f t="shared" si="7"/>
        <v>73.00000044592268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76.91957669119522</v>
      </c>
      <c r="E60" s="13">
        <f t="shared" si="7"/>
        <v>76.91957669119522</v>
      </c>
      <c r="F60" s="13">
        <f t="shared" si="7"/>
        <v>83.66696147343542</v>
      </c>
      <c r="G60" s="13">
        <f t="shared" si="7"/>
        <v>67.38967330162687</v>
      </c>
      <c r="H60" s="13">
        <f t="shared" si="7"/>
        <v>56.974941679592916</v>
      </c>
      <c r="I60" s="13">
        <f t="shared" si="7"/>
        <v>69.86484399875869</v>
      </c>
      <c r="J60" s="13">
        <f t="shared" si="7"/>
        <v>77.1763459412062</v>
      </c>
      <c r="K60" s="13">
        <f t="shared" si="7"/>
        <v>56.48658355279574</v>
      </c>
      <c r="L60" s="13">
        <f t="shared" si="7"/>
        <v>100.03141441983057</v>
      </c>
      <c r="M60" s="13">
        <f t="shared" si="7"/>
        <v>77.47500994814806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73.47504824815039</v>
      </c>
      <c r="W60" s="13">
        <f t="shared" si="7"/>
        <v>77.22923116437298</v>
      </c>
      <c r="X60" s="13">
        <f t="shared" si="7"/>
        <v>0</v>
      </c>
      <c r="Y60" s="13">
        <f t="shared" si="7"/>
        <v>0</v>
      </c>
      <c r="Z60" s="14">
        <f t="shared" si="7"/>
        <v>76.91957669119522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89.8495049822087</v>
      </c>
      <c r="E61" s="13">
        <f t="shared" si="7"/>
        <v>89.8495049822087</v>
      </c>
      <c r="F61" s="13">
        <f t="shared" si="7"/>
        <v>103.80377116964688</v>
      </c>
      <c r="G61" s="13">
        <f t="shared" si="7"/>
        <v>85.50996053054615</v>
      </c>
      <c r="H61" s="13">
        <f t="shared" si="7"/>
        <v>76.91062074745918</v>
      </c>
      <c r="I61" s="13">
        <f t="shared" si="7"/>
        <v>89.91227692534004</v>
      </c>
      <c r="J61" s="13">
        <f t="shared" si="7"/>
        <v>102.58658769190615</v>
      </c>
      <c r="K61" s="13">
        <f t="shared" si="7"/>
        <v>65.43825565121941</v>
      </c>
      <c r="L61" s="13">
        <f t="shared" si="7"/>
        <v>100.0633843448083</v>
      </c>
      <c r="M61" s="13">
        <f t="shared" si="7"/>
        <v>88.93372281868068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89.4661505152184</v>
      </c>
      <c r="W61" s="13">
        <f t="shared" si="7"/>
        <v>90</v>
      </c>
      <c r="X61" s="13">
        <f t="shared" si="7"/>
        <v>0</v>
      </c>
      <c r="Y61" s="13">
        <f t="shared" si="7"/>
        <v>0</v>
      </c>
      <c r="Z61" s="14">
        <f t="shared" si="7"/>
        <v>89.8495049822087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59.7483151160913</v>
      </c>
      <c r="E62" s="13">
        <f t="shared" si="7"/>
        <v>59.7483151160913</v>
      </c>
      <c r="F62" s="13">
        <f t="shared" si="7"/>
        <v>44.24715267228929</v>
      </c>
      <c r="G62" s="13">
        <f t="shared" si="7"/>
        <v>40.8319317235246</v>
      </c>
      <c r="H62" s="13">
        <f t="shared" si="7"/>
        <v>28.850611499656342</v>
      </c>
      <c r="I62" s="13">
        <f t="shared" si="7"/>
        <v>37.65827617714253</v>
      </c>
      <c r="J62" s="13">
        <f t="shared" si="7"/>
        <v>44.92130215208372</v>
      </c>
      <c r="K62" s="13">
        <f t="shared" si="7"/>
        <v>42.13525179856115</v>
      </c>
      <c r="L62" s="13">
        <f t="shared" si="7"/>
        <v>100</v>
      </c>
      <c r="M62" s="13">
        <f t="shared" si="7"/>
        <v>60.872301625917935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49.25718585851883</v>
      </c>
      <c r="W62" s="13">
        <f t="shared" si="7"/>
        <v>59.99999545828927</v>
      </c>
      <c r="X62" s="13">
        <f t="shared" si="7"/>
        <v>0</v>
      </c>
      <c r="Y62" s="13">
        <f t="shared" si="7"/>
        <v>0</v>
      </c>
      <c r="Z62" s="14">
        <f t="shared" si="7"/>
        <v>59.7483151160913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59.25938494901414</v>
      </c>
      <c r="E63" s="13">
        <f t="shared" si="7"/>
        <v>59.25938494901414</v>
      </c>
      <c r="F63" s="13">
        <f t="shared" si="7"/>
        <v>49.30093770110011</v>
      </c>
      <c r="G63" s="13">
        <f t="shared" si="7"/>
        <v>42.736399078096184</v>
      </c>
      <c r="H63" s="13">
        <f t="shared" si="7"/>
        <v>29.416524539009263</v>
      </c>
      <c r="I63" s="13">
        <f t="shared" si="7"/>
        <v>40.476820474889614</v>
      </c>
      <c r="J63" s="13">
        <f t="shared" si="7"/>
        <v>53.17219827520275</v>
      </c>
      <c r="K63" s="13">
        <f t="shared" si="7"/>
        <v>56.7463746724931</v>
      </c>
      <c r="L63" s="13">
        <f t="shared" si="7"/>
        <v>100</v>
      </c>
      <c r="M63" s="13">
        <f t="shared" si="7"/>
        <v>69.90857619935937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55.19071733730115</v>
      </c>
      <c r="W63" s="13">
        <f t="shared" si="7"/>
        <v>59.99997305070711</v>
      </c>
      <c r="X63" s="13">
        <f t="shared" si="7"/>
        <v>0</v>
      </c>
      <c r="Y63" s="13">
        <f t="shared" si="7"/>
        <v>0</v>
      </c>
      <c r="Z63" s="14">
        <f t="shared" si="7"/>
        <v>59.25938494901414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49.37635110386457</v>
      </c>
      <c r="E64" s="13">
        <f t="shared" si="7"/>
        <v>49.37635110386457</v>
      </c>
      <c r="F64" s="13">
        <f t="shared" si="7"/>
        <v>54.470770012895876</v>
      </c>
      <c r="G64" s="13">
        <f t="shared" si="7"/>
        <v>48.40005113518094</v>
      </c>
      <c r="H64" s="13">
        <f t="shared" si="7"/>
        <v>34.97789803030809</v>
      </c>
      <c r="I64" s="13">
        <f t="shared" si="7"/>
        <v>45.88668232356369</v>
      </c>
      <c r="J64" s="13">
        <f t="shared" si="7"/>
        <v>57.411343040477426</v>
      </c>
      <c r="K64" s="13">
        <f t="shared" si="7"/>
        <v>35.842165639792995</v>
      </c>
      <c r="L64" s="13">
        <f t="shared" si="7"/>
        <v>99.9611802512875</v>
      </c>
      <c r="M64" s="13">
        <f t="shared" si="7"/>
        <v>64.54458507930137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55.241975526627854</v>
      </c>
      <c r="W64" s="13">
        <f t="shared" si="7"/>
        <v>50</v>
      </c>
      <c r="X64" s="13">
        <f t="shared" si="7"/>
        <v>0</v>
      </c>
      <c r="Y64" s="13">
        <f t="shared" si="7"/>
        <v>0</v>
      </c>
      <c r="Z64" s="14">
        <f t="shared" si="7"/>
        <v>49.37635110386457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15.000005691453925</v>
      </c>
      <c r="E66" s="16">
        <f t="shared" si="7"/>
        <v>15.000005691453925</v>
      </c>
      <c r="F66" s="16">
        <f t="shared" si="7"/>
        <v>100</v>
      </c>
      <c r="G66" s="16">
        <f t="shared" si="7"/>
        <v>9.843317239692277</v>
      </c>
      <c r="H66" s="16">
        <f t="shared" si="7"/>
        <v>14.230888413433648</v>
      </c>
      <c r="I66" s="16">
        <f t="shared" si="7"/>
        <v>41.14105342535621</v>
      </c>
      <c r="J66" s="16">
        <f t="shared" si="7"/>
        <v>29.635465454940057</v>
      </c>
      <c r="K66" s="16">
        <f t="shared" si="7"/>
        <v>18.354317696109632</v>
      </c>
      <c r="L66" s="16">
        <f t="shared" si="7"/>
        <v>99.99993858621788</v>
      </c>
      <c r="M66" s="16">
        <f t="shared" si="7"/>
        <v>49.79040133876722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45.58908869765577</v>
      </c>
      <c r="W66" s="16">
        <f t="shared" si="7"/>
        <v>15.000003252258857</v>
      </c>
      <c r="X66" s="16">
        <f t="shared" si="7"/>
        <v>0</v>
      </c>
      <c r="Y66" s="16">
        <f t="shared" si="7"/>
        <v>0</v>
      </c>
      <c r="Z66" s="17">
        <f t="shared" si="7"/>
        <v>15.000005691453925</v>
      </c>
    </row>
    <row r="67" spans="1:26" ht="13.5" hidden="1">
      <c r="A67" s="40" t="s">
        <v>116</v>
      </c>
      <c r="B67" s="23"/>
      <c r="C67" s="23"/>
      <c r="D67" s="24">
        <v>362123128</v>
      </c>
      <c r="E67" s="25">
        <v>362123128</v>
      </c>
      <c r="F67" s="25">
        <v>32140269</v>
      </c>
      <c r="G67" s="25">
        <v>31124454</v>
      </c>
      <c r="H67" s="25">
        <v>27989534</v>
      </c>
      <c r="I67" s="25">
        <v>91254257</v>
      </c>
      <c r="J67" s="25">
        <v>29598669</v>
      </c>
      <c r="K67" s="25">
        <v>27298057</v>
      </c>
      <c r="L67" s="25">
        <v>26122354</v>
      </c>
      <c r="M67" s="25">
        <v>83019080</v>
      </c>
      <c r="N67" s="25"/>
      <c r="O67" s="25"/>
      <c r="P67" s="25"/>
      <c r="Q67" s="25"/>
      <c r="R67" s="25"/>
      <c r="S67" s="25"/>
      <c r="T67" s="25"/>
      <c r="U67" s="25"/>
      <c r="V67" s="25">
        <v>174273337</v>
      </c>
      <c r="W67" s="25">
        <v>180616368</v>
      </c>
      <c r="X67" s="25"/>
      <c r="Y67" s="24"/>
      <c r="Z67" s="26">
        <v>362123128</v>
      </c>
    </row>
    <row r="68" spans="1:26" ht="13.5" hidden="1">
      <c r="A68" s="36" t="s">
        <v>31</v>
      </c>
      <c r="B68" s="18"/>
      <c r="C68" s="18"/>
      <c r="D68" s="19">
        <v>103156898</v>
      </c>
      <c r="E68" s="20">
        <v>103156898</v>
      </c>
      <c r="F68" s="20">
        <v>6898367</v>
      </c>
      <c r="G68" s="20">
        <v>8767747</v>
      </c>
      <c r="H68" s="20">
        <v>4903255</v>
      </c>
      <c r="I68" s="20">
        <v>20569369</v>
      </c>
      <c r="J68" s="20">
        <v>6101077</v>
      </c>
      <c r="K68" s="20">
        <v>5998489</v>
      </c>
      <c r="L68" s="20">
        <v>5704847</v>
      </c>
      <c r="M68" s="20">
        <v>17804413</v>
      </c>
      <c r="N68" s="20"/>
      <c r="O68" s="20"/>
      <c r="P68" s="20"/>
      <c r="Q68" s="20"/>
      <c r="R68" s="20"/>
      <c r="S68" s="20"/>
      <c r="T68" s="20"/>
      <c r="U68" s="20"/>
      <c r="V68" s="20">
        <v>38373782</v>
      </c>
      <c r="W68" s="20">
        <v>51578448</v>
      </c>
      <c r="X68" s="20"/>
      <c r="Y68" s="19"/>
      <c r="Z68" s="22">
        <v>103156898</v>
      </c>
    </row>
    <row r="69" spans="1:26" ht="13.5" hidden="1">
      <c r="A69" s="37" t="s">
        <v>32</v>
      </c>
      <c r="B69" s="18"/>
      <c r="C69" s="18"/>
      <c r="D69" s="19">
        <v>222068804</v>
      </c>
      <c r="E69" s="20">
        <v>222068804</v>
      </c>
      <c r="F69" s="20">
        <v>22236034</v>
      </c>
      <c r="G69" s="20">
        <v>19262110</v>
      </c>
      <c r="H69" s="20">
        <v>20110885</v>
      </c>
      <c r="I69" s="20">
        <v>61609029</v>
      </c>
      <c r="J69" s="20">
        <v>20290708</v>
      </c>
      <c r="K69" s="20">
        <v>18154210</v>
      </c>
      <c r="L69" s="20">
        <v>17160909</v>
      </c>
      <c r="M69" s="20">
        <v>55605827</v>
      </c>
      <c r="N69" s="20"/>
      <c r="O69" s="20"/>
      <c r="P69" s="20"/>
      <c r="Q69" s="20"/>
      <c r="R69" s="20"/>
      <c r="S69" s="20"/>
      <c r="T69" s="20"/>
      <c r="U69" s="20"/>
      <c r="V69" s="20">
        <v>117214856</v>
      </c>
      <c r="W69" s="20">
        <v>110589204</v>
      </c>
      <c r="X69" s="20"/>
      <c r="Y69" s="19"/>
      <c r="Z69" s="22">
        <v>222068804</v>
      </c>
    </row>
    <row r="70" spans="1:26" ht="13.5" hidden="1">
      <c r="A70" s="38" t="s">
        <v>110</v>
      </c>
      <c r="B70" s="18"/>
      <c r="C70" s="18"/>
      <c r="D70" s="19">
        <v>133121882</v>
      </c>
      <c r="E70" s="20">
        <v>133121882</v>
      </c>
      <c r="F70" s="20">
        <v>14349023</v>
      </c>
      <c r="G70" s="20">
        <v>11141274</v>
      </c>
      <c r="H70" s="20">
        <v>11558678</v>
      </c>
      <c r="I70" s="20">
        <v>37048975</v>
      </c>
      <c r="J70" s="20">
        <v>10834854</v>
      </c>
      <c r="K70" s="20">
        <v>10768030</v>
      </c>
      <c r="L70" s="20">
        <v>9440817</v>
      </c>
      <c r="M70" s="20">
        <v>31043701</v>
      </c>
      <c r="N70" s="20"/>
      <c r="O70" s="20"/>
      <c r="P70" s="20"/>
      <c r="Q70" s="20"/>
      <c r="R70" s="20"/>
      <c r="S70" s="20"/>
      <c r="T70" s="20"/>
      <c r="U70" s="20"/>
      <c r="V70" s="20">
        <v>68092676</v>
      </c>
      <c r="W70" s="20">
        <v>66449640</v>
      </c>
      <c r="X70" s="20"/>
      <c r="Y70" s="19"/>
      <c r="Z70" s="22">
        <v>133121882</v>
      </c>
    </row>
    <row r="71" spans="1:26" ht="13.5" hidden="1">
      <c r="A71" s="38" t="s">
        <v>111</v>
      </c>
      <c r="B71" s="18"/>
      <c r="C71" s="18"/>
      <c r="D71" s="19">
        <v>53066119</v>
      </c>
      <c r="E71" s="20">
        <v>53066119</v>
      </c>
      <c r="F71" s="20">
        <v>5078885</v>
      </c>
      <c r="G71" s="20">
        <v>5324235</v>
      </c>
      <c r="H71" s="20">
        <v>5717910</v>
      </c>
      <c r="I71" s="20">
        <v>16121030</v>
      </c>
      <c r="J71" s="20">
        <v>6635569</v>
      </c>
      <c r="K71" s="20">
        <v>4569625</v>
      </c>
      <c r="L71" s="20">
        <v>4893343</v>
      </c>
      <c r="M71" s="20">
        <v>16098537</v>
      </c>
      <c r="N71" s="20"/>
      <c r="O71" s="20"/>
      <c r="P71" s="20"/>
      <c r="Q71" s="20"/>
      <c r="R71" s="20"/>
      <c r="S71" s="20"/>
      <c r="T71" s="20"/>
      <c r="U71" s="20"/>
      <c r="V71" s="20">
        <v>32219567</v>
      </c>
      <c r="W71" s="20">
        <v>26421762</v>
      </c>
      <c r="X71" s="20"/>
      <c r="Y71" s="19"/>
      <c r="Z71" s="22">
        <v>53066119</v>
      </c>
    </row>
    <row r="72" spans="1:26" ht="13.5" hidden="1">
      <c r="A72" s="38" t="s">
        <v>112</v>
      </c>
      <c r="B72" s="18"/>
      <c r="C72" s="18"/>
      <c r="D72" s="19">
        <v>18033822</v>
      </c>
      <c r="E72" s="20">
        <v>18033822</v>
      </c>
      <c r="F72" s="20">
        <v>1305320</v>
      </c>
      <c r="G72" s="20">
        <v>1302522</v>
      </c>
      <c r="H72" s="20">
        <v>1307510</v>
      </c>
      <c r="I72" s="20">
        <v>3915352</v>
      </c>
      <c r="J72" s="20">
        <v>1307516</v>
      </c>
      <c r="K72" s="20">
        <v>1307606</v>
      </c>
      <c r="L72" s="20">
        <v>1299176</v>
      </c>
      <c r="M72" s="20">
        <v>3914298</v>
      </c>
      <c r="N72" s="20"/>
      <c r="O72" s="20"/>
      <c r="P72" s="20"/>
      <c r="Q72" s="20"/>
      <c r="R72" s="20"/>
      <c r="S72" s="20"/>
      <c r="T72" s="20"/>
      <c r="U72" s="20"/>
      <c r="V72" s="20">
        <v>7829650</v>
      </c>
      <c r="W72" s="20">
        <v>8905614</v>
      </c>
      <c r="X72" s="20"/>
      <c r="Y72" s="19"/>
      <c r="Z72" s="22">
        <v>18033822</v>
      </c>
    </row>
    <row r="73" spans="1:26" ht="13.5" hidden="1">
      <c r="A73" s="38" t="s">
        <v>113</v>
      </c>
      <c r="B73" s="18"/>
      <c r="C73" s="18"/>
      <c r="D73" s="19">
        <v>17846981</v>
      </c>
      <c r="E73" s="20">
        <v>17846981</v>
      </c>
      <c r="F73" s="20">
        <v>1502806</v>
      </c>
      <c r="G73" s="20">
        <v>1494079</v>
      </c>
      <c r="H73" s="20">
        <v>1526787</v>
      </c>
      <c r="I73" s="20">
        <v>4523672</v>
      </c>
      <c r="J73" s="20">
        <v>1512769</v>
      </c>
      <c r="K73" s="20">
        <v>1508949</v>
      </c>
      <c r="L73" s="20">
        <v>1527573</v>
      </c>
      <c r="M73" s="20">
        <v>4549291</v>
      </c>
      <c r="N73" s="20"/>
      <c r="O73" s="20"/>
      <c r="P73" s="20"/>
      <c r="Q73" s="20"/>
      <c r="R73" s="20"/>
      <c r="S73" s="20"/>
      <c r="T73" s="20"/>
      <c r="U73" s="20"/>
      <c r="V73" s="20">
        <v>9072963</v>
      </c>
      <c r="W73" s="20">
        <v>8812188</v>
      </c>
      <c r="X73" s="20"/>
      <c r="Y73" s="19"/>
      <c r="Z73" s="22">
        <v>17846981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36897426</v>
      </c>
      <c r="E75" s="29">
        <v>36897426</v>
      </c>
      <c r="F75" s="29">
        <v>3005868</v>
      </c>
      <c r="G75" s="29">
        <v>3094597</v>
      </c>
      <c r="H75" s="29">
        <v>2975394</v>
      </c>
      <c r="I75" s="29">
        <v>9075859</v>
      </c>
      <c r="J75" s="29">
        <v>3206884</v>
      </c>
      <c r="K75" s="29">
        <v>3145358</v>
      </c>
      <c r="L75" s="29">
        <v>3256598</v>
      </c>
      <c r="M75" s="29">
        <v>9608840</v>
      </c>
      <c r="N75" s="29"/>
      <c r="O75" s="29"/>
      <c r="P75" s="29"/>
      <c r="Q75" s="29"/>
      <c r="R75" s="29"/>
      <c r="S75" s="29"/>
      <c r="T75" s="29"/>
      <c r="U75" s="29"/>
      <c r="V75" s="29">
        <v>18684699</v>
      </c>
      <c r="W75" s="29">
        <v>18448716</v>
      </c>
      <c r="X75" s="29"/>
      <c r="Y75" s="28"/>
      <c r="Z75" s="30">
        <v>36897426</v>
      </c>
    </row>
    <row r="76" spans="1:26" ht="13.5" hidden="1">
      <c r="A76" s="41" t="s">
        <v>117</v>
      </c>
      <c r="B76" s="31">
        <v>235069832</v>
      </c>
      <c r="C76" s="31"/>
      <c r="D76" s="32">
        <v>251653536</v>
      </c>
      <c r="E76" s="33">
        <v>251653536</v>
      </c>
      <c r="F76" s="33">
        <v>26159855</v>
      </c>
      <c r="G76" s="33">
        <v>17254820</v>
      </c>
      <c r="H76" s="33">
        <v>16367787</v>
      </c>
      <c r="I76" s="33">
        <v>59782462</v>
      </c>
      <c r="J76" s="33">
        <v>24429357</v>
      </c>
      <c r="K76" s="33">
        <v>15311872</v>
      </c>
      <c r="L76" s="33">
        <v>26143299</v>
      </c>
      <c r="M76" s="33">
        <v>65884528</v>
      </c>
      <c r="N76" s="33"/>
      <c r="O76" s="33"/>
      <c r="P76" s="33"/>
      <c r="Q76" s="33"/>
      <c r="R76" s="33"/>
      <c r="S76" s="33"/>
      <c r="T76" s="33"/>
      <c r="U76" s="33"/>
      <c r="V76" s="33">
        <v>125666990</v>
      </c>
      <c r="W76" s="33">
        <v>125826768</v>
      </c>
      <c r="X76" s="33"/>
      <c r="Y76" s="32"/>
      <c r="Z76" s="34">
        <v>251653536</v>
      </c>
    </row>
    <row r="77" spans="1:26" ht="13.5" hidden="1">
      <c r="A77" s="36" t="s">
        <v>31</v>
      </c>
      <c r="B77" s="18">
        <v>71417174</v>
      </c>
      <c r="C77" s="18"/>
      <c r="D77" s="19">
        <v>75304536</v>
      </c>
      <c r="E77" s="20">
        <v>75304536</v>
      </c>
      <c r="F77" s="20">
        <v>4549773</v>
      </c>
      <c r="G77" s="20">
        <v>3969536</v>
      </c>
      <c r="H77" s="20">
        <v>4486197</v>
      </c>
      <c r="I77" s="20">
        <v>13005506</v>
      </c>
      <c r="J77" s="20">
        <v>7819355</v>
      </c>
      <c r="K77" s="20">
        <v>4479870</v>
      </c>
      <c r="L77" s="20">
        <v>5720403</v>
      </c>
      <c r="M77" s="20">
        <v>18019628</v>
      </c>
      <c r="N77" s="20"/>
      <c r="O77" s="20"/>
      <c r="P77" s="20"/>
      <c r="Q77" s="20"/>
      <c r="R77" s="20"/>
      <c r="S77" s="20"/>
      <c r="T77" s="20"/>
      <c r="U77" s="20"/>
      <c r="V77" s="20">
        <v>31025134</v>
      </c>
      <c r="W77" s="20">
        <v>37652268</v>
      </c>
      <c r="X77" s="20"/>
      <c r="Y77" s="19"/>
      <c r="Z77" s="22">
        <v>75304536</v>
      </c>
    </row>
    <row r="78" spans="1:26" ht="13.5" hidden="1">
      <c r="A78" s="37" t="s">
        <v>32</v>
      </c>
      <c r="B78" s="18">
        <v>128720479</v>
      </c>
      <c r="C78" s="18"/>
      <c r="D78" s="19">
        <v>170814384</v>
      </c>
      <c r="E78" s="20">
        <v>170814384</v>
      </c>
      <c r="F78" s="20">
        <v>18604214</v>
      </c>
      <c r="G78" s="20">
        <v>12980673</v>
      </c>
      <c r="H78" s="20">
        <v>11458165</v>
      </c>
      <c r="I78" s="20">
        <v>43043052</v>
      </c>
      <c r="J78" s="20">
        <v>15659627</v>
      </c>
      <c r="K78" s="20">
        <v>10254693</v>
      </c>
      <c r="L78" s="20">
        <v>17166300</v>
      </c>
      <c r="M78" s="20">
        <v>43080620</v>
      </c>
      <c r="N78" s="20"/>
      <c r="O78" s="20"/>
      <c r="P78" s="20"/>
      <c r="Q78" s="20"/>
      <c r="R78" s="20"/>
      <c r="S78" s="20"/>
      <c r="T78" s="20"/>
      <c r="U78" s="20"/>
      <c r="V78" s="20">
        <v>86123672</v>
      </c>
      <c r="W78" s="20">
        <v>85407192</v>
      </c>
      <c r="X78" s="20"/>
      <c r="Y78" s="19"/>
      <c r="Z78" s="22">
        <v>170814384</v>
      </c>
    </row>
    <row r="79" spans="1:26" ht="13.5" hidden="1">
      <c r="A79" s="38" t="s">
        <v>110</v>
      </c>
      <c r="B79" s="18">
        <v>79167571</v>
      </c>
      <c r="C79" s="18"/>
      <c r="D79" s="19">
        <v>119609352</v>
      </c>
      <c r="E79" s="20">
        <v>119609352</v>
      </c>
      <c r="F79" s="20">
        <v>14894827</v>
      </c>
      <c r="G79" s="20">
        <v>9526899</v>
      </c>
      <c r="H79" s="20">
        <v>8889851</v>
      </c>
      <c r="I79" s="20">
        <v>33311577</v>
      </c>
      <c r="J79" s="20">
        <v>11115107</v>
      </c>
      <c r="K79" s="20">
        <v>7046411</v>
      </c>
      <c r="L79" s="20">
        <v>9446801</v>
      </c>
      <c r="M79" s="20">
        <v>27608319</v>
      </c>
      <c r="N79" s="20"/>
      <c r="O79" s="20"/>
      <c r="P79" s="20"/>
      <c r="Q79" s="20"/>
      <c r="R79" s="20"/>
      <c r="S79" s="20"/>
      <c r="T79" s="20"/>
      <c r="U79" s="20"/>
      <c r="V79" s="20">
        <v>60919896</v>
      </c>
      <c r="W79" s="20">
        <v>59804676</v>
      </c>
      <c r="X79" s="20"/>
      <c r="Y79" s="19"/>
      <c r="Z79" s="22">
        <v>119609352</v>
      </c>
    </row>
    <row r="80" spans="1:26" ht="13.5" hidden="1">
      <c r="A80" s="38" t="s">
        <v>111</v>
      </c>
      <c r="B80" s="18">
        <v>20384879</v>
      </c>
      <c r="C80" s="18"/>
      <c r="D80" s="19">
        <v>31706112</v>
      </c>
      <c r="E80" s="20">
        <v>31706112</v>
      </c>
      <c r="F80" s="20">
        <v>2247262</v>
      </c>
      <c r="G80" s="20">
        <v>2173988</v>
      </c>
      <c r="H80" s="20">
        <v>1649652</v>
      </c>
      <c r="I80" s="20">
        <v>6070902</v>
      </c>
      <c r="J80" s="20">
        <v>2980784</v>
      </c>
      <c r="K80" s="20">
        <v>1925423</v>
      </c>
      <c r="L80" s="20">
        <v>4893343</v>
      </c>
      <c r="M80" s="20">
        <v>9799550</v>
      </c>
      <c r="N80" s="20"/>
      <c r="O80" s="20"/>
      <c r="P80" s="20"/>
      <c r="Q80" s="20"/>
      <c r="R80" s="20"/>
      <c r="S80" s="20"/>
      <c r="T80" s="20"/>
      <c r="U80" s="20"/>
      <c r="V80" s="20">
        <v>15870452</v>
      </c>
      <c r="W80" s="20">
        <v>15853056</v>
      </c>
      <c r="X80" s="20"/>
      <c r="Y80" s="19"/>
      <c r="Z80" s="22">
        <v>31706112</v>
      </c>
    </row>
    <row r="81" spans="1:26" ht="13.5" hidden="1">
      <c r="A81" s="38" t="s">
        <v>112</v>
      </c>
      <c r="B81" s="18">
        <v>17686793</v>
      </c>
      <c r="C81" s="18"/>
      <c r="D81" s="19">
        <v>10686732</v>
      </c>
      <c r="E81" s="20">
        <v>10686732</v>
      </c>
      <c r="F81" s="20">
        <v>643535</v>
      </c>
      <c r="G81" s="20">
        <v>556651</v>
      </c>
      <c r="H81" s="20">
        <v>384624</v>
      </c>
      <c r="I81" s="20">
        <v>1584810</v>
      </c>
      <c r="J81" s="20">
        <v>695235</v>
      </c>
      <c r="K81" s="20">
        <v>742019</v>
      </c>
      <c r="L81" s="20">
        <v>1299176</v>
      </c>
      <c r="M81" s="20">
        <v>2736430</v>
      </c>
      <c r="N81" s="20"/>
      <c r="O81" s="20"/>
      <c r="P81" s="20"/>
      <c r="Q81" s="20"/>
      <c r="R81" s="20"/>
      <c r="S81" s="20"/>
      <c r="T81" s="20"/>
      <c r="U81" s="20"/>
      <c r="V81" s="20">
        <v>4321240</v>
      </c>
      <c r="W81" s="20">
        <v>5343366</v>
      </c>
      <c r="X81" s="20"/>
      <c r="Y81" s="19"/>
      <c r="Z81" s="22">
        <v>10686732</v>
      </c>
    </row>
    <row r="82" spans="1:26" ht="13.5" hidden="1">
      <c r="A82" s="38" t="s">
        <v>113</v>
      </c>
      <c r="B82" s="18">
        <v>11481236</v>
      </c>
      <c r="C82" s="18"/>
      <c r="D82" s="19">
        <v>8812188</v>
      </c>
      <c r="E82" s="20">
        <v>8812188</v>
      </c>
      <c r="F82" s="20">
        <v>818590</v>
      </c>
      <c r="G82" s="20">
        <v>723135</v>
      </c>
      <c r="H82" s="20">
        <v>534038</v>
      </c>
      <c r="I82" s="20">
        <v>2075763</v>
      </c>
      <c r="J82" s="20">
        <v>868501</v>
      </c>
      <c r="K82" s="20">
        <v>540840</v>
      </c>
      <c r="L82" s="20">
        <v>1526980</v>
      </c>
      <c r="M82" s="20">
        <v>2936321</v>
      </c>
      <c r="N82" s="20"/>
      <c r="O82" s="20"/>
      <c r="P82" s="20"/>
      <c r="Q82" s="20"/>
      <c r="R82" s="20"/>
      <c r="S82" s="20"/>
      <c r="T82" s="20"/>
      <c r="U82" s="20"/>
      <c r="V82" s="20">
        <v>5012084</v>
      </c>
      <c r="W82" s="20">
        <v>4406094</v>
      </c>
      <c r="X82" s="20"/>
      <c r="Y82" s="19"/>
      <c r="Z82" s="22">
        <v>8812188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34932179</v>
      </c>
      <c r="C84" s="27"/>
      <c r="D84" s="28">
        <v>5534616</v>
      </c>
      <c r="E84" s="29">
        <v>5534616</v>
      </c>
      <c r="F84" s="29">
        <v>3005868</v>
      </c>
      <c r="G84" s="29">
        <v>304611</v>
      </c>
      <c r="H84" s="29">
        <v>423425</v>
      </c>
      <c r="I84" s="29">
        <v>3733904</v>
      </c>
      <c r="J84" s="29">
        <v>950375</v>
      </c>
      <c r="K84" s="29">
        <v>577309</v>
      </c>
      <c r="L84" s="29">
        <v>3256596</v>
      </c>
      <c r="M84" s="29">
        <v>4784280</v>
      </c>
      <c r="N84" s="29"/>
      <c r="O84" s="29"/>
      <c r="P84" s="29"/>
      <c r="Q84" s="29"/>
      <c r="R84" s="29"/>
      <c r="S84" s="29"/>
      <c r="T84" s="29"/>
      <c r="U84" s="29"/>
      <c r="V84" s="29">
        <v>8518184</v>
      </c>
      <c r="W84" s="29">
        <v>2767308</v>
      </c>
      <c r="X84" s="29"/>
      <c r="Y84" s="28"/>
      <c r="Z84" s="30">
        <v>5534616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1061090</v>
      </c>
      <c r="C6" s="18">
        <v>0</v>
      </c>
      <c r="D6" s="58">
        <v>2070372</v>
      </c>
      <c r="E6" s="59">
        <v>2070372</v>
      </c>
      <c r="F6" s="59">
        <v>101623</v>
      </c>
      <c r="G6" s="59">
        <v>95063</v>
      </c>
      <c r="H6" s="59">
        <v>75878</v>
      </c>
      <c r="I6" s="59">
        <v>272564</v>
      </c>
      <c r="J6" s="59">
        <v>96989</v>
      </c>
      <c r="K6" s="59">
        <v>86230</v>
      </c>
      <c r="L6" s="59">
        <v>106804</v>
      </c>
      <c r="M6" s="59">
        <v>290023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562587</v>
      </c>
      <c r="W6" s="59">
        <v>1035186</v>
      </c>
      <c r="X6" s="59">
        <v>-472599</v>
      </c>
      <c r="Y6" s="60">
        <v>-45.65</v>
      </c>
      <c r="Z6" s="61">
        <v>2070372</v>
      </c>
    </row>
    <row r="7" spans="1:26" ht="13.5">
      <c r="A7" s="57" t="s">
        <v>33</v>
      </c>
      <c r="B7" s="18">
        <v>11490575</v>
      </c>
      <c r="C7" s="18">
        <v>0</v>
      </c>
      <c r="D7" s="58">
        <v>10310848</v>
      </c>
      <c r="E7" s="59">
        <v>10310848</v>
      </c>
      <c r="F7" s="59">
        <v>1395975</v>
      </c>
      <c r="G7" s="59">
        <v>617643</v>
      </c>
      <c r="H7" s="59">
        <v>1818600</v>
      </c>
      <c r="I7" s="59">
        <v>3832218</v>
      </c>
      <c r="J7" s="59">
        <v>1000420</v>
      </c>
      <c r="K7" s="59">
        <v>777012</v>
      </c>
      <c r="L7" s="59">
        <v>889184</v>
      </c>
      <c r="M7" s="59">
        <v>2666616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6498834</v>
      </c>
      <c r="W7" s="59">
        <v>5155422</v>
      </c>
      <c r="X7" s="59">
        <v>1343412</v>
      </c>
      <c r="Y7" s="60">
        <v>26.06</v>
      </c>
      <c r="Z7" s="61">
        <v>10310848</v>
      </c>
    </row>
    <row r="8" spans="1:26" ht="13.5">
      <c r="A8" s="57" t="s">
        <v>34</v>
      </c>
      <c r="B8" s="18">
        <v>121975023</v>
      </c>
      <c r="C8" s="18">
        <v>0</v>
      </c>
      <c r="D8" s="58">
        <v>125986000</v>
      </c>
      <c r="E8" s="59">
        <v>125986000</v>
      </c>
      <c r="F8" s="59">
        <v>51189000</v>
      </c>
      <c r="G8" s="59">
        <v>0</v>
      </c>
      <c r="H8" s="59">
        <v>176857</v>
      </c>
      <c r="I8" s="59">
        <v>51365857</v>
      </c>
      <c r="J8" s="59">
        <v>45452</v>
      </c>
      <c r="K8" s="59">
        <v>57527</v>
      </c>
      <c r="L8" s="59">
        <v>39396752</v>
      </c>
      <c r="M8" s="59">
        <v>39499731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90865588</v>
      </c>
      <c r="W8" s="59">
        <v>62992998</v>
      </c>
      <c r="X8" s="59">
        <v>27872590</v>
      </c>
      <c r="Y8" s="60">
        <v>44.25</v>
      </c>
      <c r="Z8" s="61">
        <v>125986000</v>
      </c>
    </row>
    <row r="9" spans="1:26" ht="13.5">
      <c r="A9" s="57" t="s">
        <v>35</v>
      </c>
      <c r="B9" s="18">
        <v>26625</v>
      </c>
      <c r="C9" s="18">
        <v>0</v>
      </c>
      <c r="D9" s="58">
        <v>33651</v>
      </c>
      <c r="E9" s="59">
        <v>33651</v>
      </c>
      <c r="F9" s="59">
        <v>7</v>
      </c>
      <c r="G9" s="59">
        <v>41</v>
      </c>
      <c r="H9" s="59">
        <v>0</v>
      </c>
      <c r="I9" s="59">
        <v>48</v>
      </c>
      <c r="J9" s="59">
        <v>0</v>
      </c>
      <c r="K9" s="59">
        <v>5615</v>
      </c>
      <c r="L9" s="59">
        <v>3004</v>
      </c>
      <c r="M9" s="59">
        <v>8619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8667</v>
      </c>
      <c r="W9" s="59">
        <v>16824</v>
      </c>
      <c r="X9" s="59">
        <v>-8157</v>
      </c>
      <c r="Y9" s="60">
        <v>-48.48</v>
      </c>
      <c r="Z9" s="61">
        <v>33651</v>
      </c>
    </row>
    <row r="10" spans="1:26" ht="25.5">
      <c r="A10" s="62" t="s">
        <v>102</v>
      </c>
      <c r="B10" s="63">
        <f>SUM(B5:B9)</f>
        <v>134553313</v>
      </c>
      <c r="C10" s="63">
        <f>SUM(C5:C9)</f>
        <v>0</v>
      </c>
      <c r="D10" s="64">
        <f aca="true" t="shared" si="0" ref="D10:Z10">SUM(D5:D9)</f>
        <v>138400871</v>
      </c>
      <c r="E10" s="65">
        <f t="shared" si="0"/>
        <v>138400871</v>
      </c>
      <c r="F10" s="65">
        <f t="shared" si="0"/>
        <v>52686605</v>
      </c>
      <c r="G10" s="65">
        <f t="shared" si="0"/>
        <v>712747</v>
      </c>
      <c r="H10" s="65">
        <f t="shared" si="0"/>
        <v>2071335</v>
      </c>
      <c r="I10" s="65">
        <f t="shared" si="0"/>
        <v>55470687</v>
      </c>
      <c r="J10" s="65">
        <f t="shared" si="0"/>
        <v>1142861</v>
      </c>
      <c r="K10" s="65">
        <f t="shared" si="0"/>
        <v>926384</v>
      </c>
      <c r="L10" s="65">
        <f t="shared" si="0"/>
        <v>40395744</v>
      </c>
      <c r="M10" s="65">
        <f t="shared" si="0"/>
        <v>42464989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97935676</v>
      </c>
      <c r="W10" s="65">
        <f t="shared" si="0"/>
        <v>69200430</v>
      </c>
      <c r="X10" s="65">
        <f t="shared" si="0"/>
        <v>28735246</v>
      </c>
      <c r="Y10" s="66">
        <f>+IF(W10&lt;&gt;0,(X10/W10)*100,0)</f>
        <v>41.524663936336815</v>
      </c>
      <c r="Z10" s="67">
        <f t="shared" si="0"/>
        <v>138400871</v>
      </c>
    </row>
    <row r="11" spans="1:26" ht="13.5">
      <c r="A11" s="57" t="s">
        <v>36</v>
      </c>
      <c r="B11" s="18">
        <v>84584435</v>
      </c>
      <c r="C11" s="18">
        <v>0</v>
      </c>
      <c r="D11" s="58">
        <v>100566199</v>
      </c>
      <c r="E11" s="59">
        <v>100566199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49700100</v>
      </c>
      <c r="X11" s="59">
        <v>-49700100</v>
      </c>
      <c r="Y11" s="60">
        <v>-100</v>
      </c>
      <c r="Z11" s="61">
        <v>100566199</v>
      </c>
    </row>
    <row r="12" spans="1:26" ht="13.5">
      <c r="A12" s="57" t="s">
        <v>37</v>
      </c>
      <c r="B12" s="18">
        <v>7893985</v>
      </c>
      <c r="C12" s="18">
        <v>0</v>
      </c>
      <c r="D12" s="58">
        <v>8653800</v>
      </c>
      <c r="E12" s="59">
        <v>8653800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4326900</v>
      </c>
      <c r="X12" s="59">
        <v>-4326900</v>
      </c>
      <c r="Y12" s="60">
        <v>-100</v>
      </c>
      <c r="Z12" s="61">
        <v>8653800</v>
      </c>
    </row>
    <row r="13" spans="1:26" ht="13.5">
      <c r="A13" s="57" t="s">
        <v>103</v>
      </c>
      <c r="B13" s="18">
        <v>6415577</v>
      </c>
      <c r="C13" s="18">
        <v>0</v>
      </c>
      <c r="D13" s="58">
        <v>6375200</v>
      </c>
      <c r="E13" s="59">
        <v>6375200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3712602</v>
      </c>
      <c r="X13" s="59">
        <v>-3712602</v>
      </c>
      <c r="Y13" s="60">
        <v>-100</v>
      </c>
      <c r="Z13" s="61">
        <v>6375200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7976992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2463149</v>
      </c>
      <c r="I16" s="59">
        <v>2463149</v>
      </c>
      <c r="J16" s="59">
        <v>1842427</v>
      </c>
      <c r="K16" s="59">
        <v>1695243</v>
      </c>
      <c r="L16" s="59">
        <v>1248810</v>
      </c>
      <c r="M16" s="59">
        <v>4786480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7249629</v>
      </c>
      <c r="W16" s="59"/>
      <c r="X16" s="59">
        <v>7249629</v>
      </c>
      <c r="Y16" s="60">
        <v>0</v>
      </c>
      <c r="Z16" s="61">
        <v>0</v>
      </c>
    </row>
    <row r="17" spans="1:26" ht="13.5">
      <c r="A17" s="57" t="s">
        <v>41</v>
      </c>
      <c r="B17" s="18">
        <v>32941479</v>
      </c>
      <c r="C17" s="18">
        <v>0</v>
      </c>
      <c r="D17" s="58">
        <v>52923738</v>
      </c>
      <c r="E17" s="59">
        <v>52923738</v>
      </c>
      <c r="F17" s="59">
        <v>6595</v>
      </c>
      <c r="G17" s="59">
        <v>1750693</v>
      </c>
      <c r="H17" s="59">
        <v>3229637</v>
      </c>
      <c r="I17" s="59">
        <v>4986925</v>
      </c>
      <c r="J17" s="59">
        <v>7026686</v>
      </c>
      <c r="K17" s="59">
        <v>3177998</v>
      </c>
      <c r="L17" s="59">
        <v>1766392</v>
      </c>
      <c r="M17" s="59">
        <v>11971076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16958001</v>
      </c>
      <c r="W17" s="59">
        <v>24841848</v>
      </c>
      <c r="X17" s="59">
        <v>-7883847</v>
      </c>
      <c r="Y17" s="60">
        <v>-31.74</v>
      </c>
      <c r="Z17" s="61">
        <v>52923738</v>
      </c>
    </row>
    <row r="18" spans="1:26" ht="13.5">
      <c r="A18" s="69" t="s">
        <v>42</v>
      </c>
      <c r="B18" s="70">
        <f>SUM(B11:B17)</f>
        <v>139812468</v>
      </c>
      <c r="C18" s="70">
        <f>SUM(C11:C17)</f>
        <v>0</v>
      </c>
      <c r="D18" s="71">
        <f aca="true" t="shared" si="1" ref="D18:Z18">SUM(D11:D17)</f>
        <v>168518937</v>
      </c>
      <c r="E18" s="72">
        <f t="shared" si="1"/>
        <v>168518937</v>
      </c>
      <c r="F18" s="72">
        <f t="shared" si="1"/>
        <v>6595</v>
      </c>
      <c r="G18" s="72">
        <f t="shared" si="1"/>
        <v>1750693</v>
      </c>
      <c r="H18" s="72">
        <f t="shared" si="1"/>
        <v>5692786</v>
      </c>
      <c r="I18" s="72">
        <f t="shared" si="1"/>
        <v>7450074</v>
      </c>
      <c r="J18" s="72">
        <f t="shared" si="1"/>
        <v>8869113</v>
      </c>
      <c r="K18" s="72">
        <f t="shared" si="1"/>
        <v>4873241</v>
      </c>
      <c r="L18" s="72">
        <f t="shared" si="1"/>
        <v>3015202</v>
      </c>
      <c r="M18" s="72">
        <f t="shared" si="1"/>
        <v>16757556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24207630</v>
      </c>
      <c r="W18" s="72">
        <f t="shared" si="1"/>
        <v>82581450</v>
      </c>
      <c r="X18" s="72">
        <f t="shared" si="1"/>
        <v>-58373820</v>
      </c>
      <c r="Y18" s="66">
        <f>+IF(W18&lt;&gt;0,(X18/W18)*100,0)</f>
        <v>-70.68635874037086</v>
      </c>
      <c r="Z18" s="73">
        <f t="shared" si="1"/>
        <v>168518937</v>
      </c>
    </row>
    <row r="19" spans="1:26" ht="13.5">
      <c r="A19" s="69" t="s">
        <v>43</v>
      </c>
      <c r="B19" s="74">
        <f>+B10-B18</f>
        <v>-5259155</v>
      </c>
      <c r="C19" s="74">
        <f>+C10-C18</f>
        <v>0</v>
      </c>
      <c r="D19" s="75">
        <f aca="true" t="shared" si="2" ref="D19:Z19">+D10-D18</f>
        <v>-30118066</v>
      </c>
      <c r="E19" s="76">
        <f t="shared" si="2"/>
        <v>-30118066</v>
      </c>
      <c r="F19" s="76">
        <f t="shared" si="2"/>
        <v>52680010</v>
      </c>
      <c r="G19" s="76">
        <f t="shared" si="2"/>
        <v>-1037946</v>
      </c>
      <c r="H19" s="76">
        <f t="shared" si="2"/>
        <v>-3621451</v>
      </c>
      <c r="I19" s="76">
        <f t="shared" si="2"/>
        <v>48020613</v>
      </c>
      <c r="J19" s="76">
        <f t="shared" si="2"/>
        <v>-7726252</v>
      </c>
      <c r="K19" s="76">
        <f t="shared" si="2"/>
        <v>-3946857</v>
      </c>
      <c r="L19" s="76">
        <f t="shared" si="2"/>
        <v>37380542</v>
      </c>
      <c r="M19" s="76">
        <f t="shared" si="2"/>
        <v>25707433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73728046</v>
      </c>
      <c r="W19" s="76">
        <f>IF(E10=E18,0,W10-W18)</f>
        <v>-13381020</v>
      </c>
      <c r="X19" s="76">
        <f t="shared" si="2"/>
        <v>87109066</v>
      </c>
      <c r="Y19" s="77">
        <f>+IF(W19&lt;&gt;0,(X19/W19)*100,0)</f>
        <v>-650.989730229833</v>
      </c>
      <c r="Z19" s="78">
        <f t="shared" si="2"/>
        <v>-30118066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-5259155</v>
      </c>
      <c r="C22" s="85">
        <f>SUM(C19:C21)</f>
        <v>0</v>
      </c>
      <c r="D22" s="86">
        <f aca="true" t="shared" si="3" ref="D22:Z22">SUM(D19:D21)</f>
        <v>-30118066</v>
      </c>
      <c r="E22" s="87">
        <f t="shared" si="3"/>
        <v>-30118066</v>
      </c>
      <c r="F22" s="87">
        <f t="shared" si="3"/>
        <v>52680010</v>
      </c>
      <c r="G22" s="87">
        <f t="shared" si="3"/>
        <v>-1037946</v>
      </c>
      <c r="H22" s="87">
        <f t="shared" si="3"/>
        <v>-3621451</v>
      </c>
      <c r="I22" s="87">
        <f t="shared" si="3"/>
        <v>48020613</v>
      </c>
      <c r="J22" s="87">
        <f t="shared" si="3"/>
        <v>-7726252</v>
      </c>
      <c r="K22" s="87">
        <f t="shared" si="3"/>
        <v>-3946857</v>
      </c>
      <c r="L22" s="87">
        <f t="shared" si="3"/>
        <v>37380542</v>
      </c>
      <c r="M22" s="87">
        <f t="shared" si="3"/>
        <v>25707433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73728046</v>
      </c>
      <c r="W22" s="87">
        <f t="shared" si="3"/>
        <v>-13381020</v>
      </c>
      <c r="X22" s="87">
        <f t="shared" si="3"/>
        <v>87109066</v>
      </c>
      <c r="Y22" s="88">
        <f>+IF(W22&lt;&gt;0,(X22/W22)*100,0)</f>
        <v>-650.989730229833</v>
      </c>
      <c r="Z22" s="89">
        <f t="shared" si="3"/>
        <v>-30118066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-5259155</v>
      </c>
      <c r="C24" s="74">
        <f>SUM(C22:C23)</f>
        <v>0</v>
      </c>
      <c r="D24" s="75">
        <f aca="true" t="shared" si="4" ref="D24:Z24">SUM(D22:D23)</f>
        <v>-30118066</v>
      </c>
      <c r="E24" s="76">
        <f t="shared" si="4"/>
        <v>-30118066</v>
      </c>
      <c r="F24" s="76">
        <f t="shared" si="4"/>
        <v>52680010</v>
      </c>
      <c r="G24" s="76">
        <f t="shared" si="4"/>
        <v>-1037946</v>
      </c>
      <c r="H24" s="76">
        <f t="shared" si="4"/>
        <v>-3621451</v>
      </c>
      <c r="I24" s="76">
        <f t="shared" si="4"/>
        <v>48020613</v>
      </c>
      <c r="J24" s="76">
        <f t="shared" si="4"/>
        <v>-7726252</v>
      </c>
      <c r="K24" s="76">
        <f t="shared" si="4"/>
        <v>-3946857</v>
      </c>
      <c r="L24" s="76">
        <f t="shared" si="4"/>
        <v>37380542</v>
      </c>
      <c r="M24" s="76">
        <f t="shared" si="4"/>
        <v>25707433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73728046</v>
      </c>
      <c r="W24" s="76">
        <f t="shared" si="4"/>
        <v>-13381020</v>
      </c>
      <c r="X24" s="76">
        <f t="shared" si="4"/>
        <v>87109066</v>
      </c>
      <c r="Y24" s="77">
        <f>+IF(W24&lt;&gt;0,(X24/W24)*100,0)</f>
        <v>-650.989730229833</v>
      </c>
      <c r="Z24" s="78">
        <f t="shared" si="4"/>
        <v>-30118066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1515228</v>
      </c>
      <c r="C27" s="21">
        <v>0</v>
      </c>
      <c r="D27" s="98">
        <v>666000</v>
      </c>
      <c r="E27" s="99">
        <v>666000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333000</v>
      </c>
      <c r="X27" s="99">
        <v>-333000</v>
      </c>
      <c r="Y27" s="100">
        <v>-100</v>
      </c>
      <c r="Z27" s="101">
        <v>666000</v>
      </c>
    </row>
    <row r="28" spans="1:26" ht="13.5">
      <c r="A28" s="102" t="s">
        <v>44</v>
      </c>
      <c r="B28" s="18">
        <v>0</v>
      </c>
      <c r="C28" s="18">
        <v>0</v>
      </c>
      <c r="D28" s="58">
        <v>666000</v>
      </c>
      <c r="E28" s="59">
        <v>666000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333000</v>
      </c>
      <c r="X28" s="59">
        <v>-333000</v>
      </c>
      <c r="Y28" s="60">
        <v>-100</v>
      </c>
      <c r="Z28" s="61">
        <v>666000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1515228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1515228</v>
      </c>
      <c r="C32" s="21">
        <f>SUM(C28:C31)</f>
        <v>0</v>
      </c>
      <c r="D32" s="98">
        <f aca="true" t="shared" si="5" ref="D32:Z32">SUM(D28:D31)</f>
        <v>666000</v>
      </c>
      <c r="E32" s="99">
        <f t="shared" si="5"/>
        <v>666000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333000</v>
      </c>
      <c r="X32" s="99">
        <f t="shared" si="5"/>
        <v>-333000</v>
      </c>
      <c r="Y32" s="100">
        <f>+IF(W32&lt;&gt;0,(X32/W32)*100,0)</f>
        <v>-100</v>
      </c>
      <c r="Z32" s="101">
        <f t="shared" si="5"/>
        <v>666000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133597839</v>
      </c>
      <c r="C35" s="18">
        <v>0</v>
      </c>
      <c r="D35" s="58">
        <v>107630000</v>
      </c>
      <c r="E35" s="59">
        <v>107630000</v>
      </c>
      <c r="F35" s="59">
        <v>185841191</v>
      </c>
      <c r="G35" s="59">
        <v>184206235</v>
      </c>
      <c r="H35" s="59">
        <v>187069592</v>
      </c>
      <c r="I35" s="59">
        <v>187069592</v>
      </c>
      <c r="J35" s="59">
        <v>0</v>
      </c>
      <c r="K35" s="59">
        <v>169597905</v>
      </c>
      <c r="L35" s="59">
        <v>203224734</v>
      </c>
      <c r="M35" s="59">
        <v>203224734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203224734</v>
      </c>
      <c r="W35" s="59">
        <v>53815000</v>
      </c>
      <c r="X35" s="59">
        <v>149409734</v>
      </c>
      <c r="Y35" s="60">
        <v>277.64</v>
      </c>
      <c r="Z35" s="61">
        <v>107630000</v>
      </c>
    </row>
    <row r="36" spans="1:26" ht="13.5">
      <c r="A36" s="57" t="s">
        <v>53</v>
      </c>
      <c r="B36" s="18">
        <v>50054725</v>
      </c>
      <c r="C36" s="18">
        <v>0</v>
      </c>
      <c r="D36" s="58">
        <v>49092998</v>
      </c>
      <c r="E36" s="59">
        <v>49092998</v>
      </c>
      <c r="F36" s="59">
        <v>49730985</v>
      </c>
      <c r="G36" s="59">
        <v>50984007</v>
      </c>
      <c r="H36" s="59">
        <v>50223159</v>
      </c>
      <c r="I36" s="59">
        <v>50223159</v>
      </c>
      <c r="J36" s="59">
        <v>0</v>
      </c>
      <c r="K36" s="59">
        <v>82583907</v>
      </c>
      <c r="L36" s="59">
        <v>50223159</v>
      </c>
      <c r="M36" s="59">
        <v>50223159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50223159</v>
      </c>
      <c r="W36" s="59">
        <v>24546499</v>
      </c>
      <c r="X36" s="59">
        <v>25676660</v>
      </c>
      <c r="Y36" s="60">
        <v>104.6</v>
      </c>
      <c r="Z36" s="61">
        <v>49092998</v>
      </c>
    </row>
    <row r="37" spans="1:26" ht="13.5">
      <c r="A37" s="57" t="s">
        <v>54</v>
      </c>
      <c r="B37" s="18">
        <v>24297534</v>
      </c>
      <c r="C37" s="18">
        <v>0</v>
      </c>
      <c r="D37" s="58">
        <v>12863000</v>
      </c>
      <c r="E37" s="59">
        <v>12863000</v>
      </c>
      <c r="F37" s="59">
        <v>23045808</v>
      </c>
      <c r="G37" s="59">
        <v>23046357</v>
      </c>
      <c r="H37" s="59">
        <v>28832657</v>
      </c>
      <c r="I37" s="59">
        <v>28832657</v>
      </c>
      <c r="J37" s="59">
        <v>0</v>
      </c>
      <c r="K37" s="59">
        <v>24095762</v>
      </c>
      <c r="L37" s="59">
        <v>23706645</v>
      </c>
      <c r="M37" s="59">
        <v>23706645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23706645</v>
      </c>
      <c r="W37" s="59">
        <v>6431500</v>
      </c>
      <c r="X37" s="59">
        <v>17275145</v>
      </c>
      <c r="Y37" s="60">
        <v>268.6</v>
      </c>
      <c r="Z37" s="61">
        <v>12863000</v>
      </c>
    </row>
    <row r="38" spans="1:26" ht="13.5">
      <c r="A38" s="57" t="s">
        <v>55</v>
      </c>
      <c r="B38" s="18">
        <v>27443610</v>
      </c>
      <c r="C38" s="18">
        <v>0</v>
      </c>
      <c r="D38" s="58">
        <v>25652789</v>
      </c>
      <c r="E38" s="59">
        <v>25652789</v>
      </c>
      <c r="F38" s="59">
        <v>25960724</v>
      </c>
      <c r="G38" s="59">
        <v>28554666</v>
      </c>
      <c r="H38" s="59">
        <v>28492325</v>
      </c>
      <c r="I38" s="59">
        <v>28492325</v>
      </c>
      <c r="J38" s="59">
        <v>0</v>
      </c>
      <c r="K38" s="59">
        <v>28400466</v>
      </c>
      <c r="L38" s="59">
        <v>28400466</v>
      </c>
      <c r="M38" s="59">
        <v>28400466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28400466</v>
      </c>
      <c r="W38" s="59">
        <v>12826395</v>
      </c>
      <c r="X38" s="59">
        <v>15574071</v>
      </c>
      <c r="Y38" s="60">
        <v>121.42</v>
      </c>
      <c r="Z38" s="61">
        <v>25652789</v>
      </c>
    </row>
    <row r="39" spans="1:26" ht="13.5">
      <c r="A39" s="57" t="s">
        <v>56</v>
      </c>
      <c r="B39" s="18">
        <v>131911420</v>
      </c>
      <c r="C39" s="18">
        <v>0</v>
      </c>
      <c r="D39" s="58">
        <v>118207209</v>
      </c>
      <c r="E39" s="59">
        <v>118207209</v>
      </c>
      <c r="F39" s="59">
        <v>186565644</v>
      </c>
      <c r="G39" s="59">
        <v>183589219</v>
      </c>
      <c r="H39" s="59">
        <v>179967769</v>
      </c>
      <c r="I39" s="59">
        <v>179967769</v>
      </c>
      <c r="J39" s="59">
        <v>0</v>
      </c>
      <c r="K39" s="59">
        <v>199685584</v>
      </c>
      <c r="L39" s="59">
        <v>201340782</v>
      </c>
      <c r="M39" s="59">
        <v>201340782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201340782</v>
      </c>
      <c r="W39" s="59">
        <v>59103605</v>
      </c>
      <c r="X39" s="59">
        <v>142237177</v>
      </c>
      <c r="Y39" s="60">
        <v>240.66</v>
      </c>
      <c r="Z39" s="61">
        <v>118207209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826125</v>
      </c>
      <c r="C42" s="18">
        <v>0</v>
      </c>
      <c r="D42" s="58">
        <v>-18921144</v>
      </c>
      <c r="E42" s="59">
        <v>-18921144</v>
      </c>
      <c r="F42" s="59">
        <v>52680003</v>
      </c>
      <c r="G42" s="59">
        <v>-1037946</v>
      </c>
      <c r="H42" s="59">
        <v>-3621451</v>
      </c>
      <c r="I42" s="59">
        <v>48020606</v>
      </c>
      <c r="J42" s="59">
        <v>-8696077</v>
      </c>
      <c r="K42" s="59">
        <v>-3946857</v>
      </c>
      <c r="L42" s="59">
        <v>37380542</v>
      </c>
      <c r="M42" s="59">
        <v>24737608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72758214</v>
      </c>
      <c r="W42" s="59">
        <v>-9335370</v>
      </c>
      <c r="X42" s="59">
        <v>82093584</v>
      </c>
      <c r="Y42" s="60">
        <v>-879.38</v>
      </c>
      <c r="Z42" s="61">
        <v>-18921144</v>
      </c>
    </row>
    <row r="43" spans="1:26" ht="13.5">
      <c r="A43" s="57" t="s">
        <v>59</v>
      </c>
      <c r="B43" s="18">
        <v>337179</v>
      </c>
      <c r="C43" s="18">
        <v>0</v>
      </c>
      <c r="D43" s="58">
        <v>-666000</v>
      </c>
      <c r="E43" s="59">
        <v>-666000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-666000</v>
      </c>
      <c r="X43" s="59">
        <v>666000</v>
      </c>
      <c r="Y43" s="60">
        <v>-100</v>
      </c>
      <c r="Z43" s="61">
        <v>-666000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95954220</v>
      </c>
      <c r="C45" s="21">
        <v>0</v>
      </c>
      <c r="D45" s="98">
        <v>111381856</v>
      </c>
      <c r="E45" s="99">
        <v>111381856</v>
      </c>
      <c r="F45" s="99">
        <v>156974943</v>
      </c>
      <c r="G45" s="99">
        <v>155936997</v>
      </c>
      <c r="H45" s="99">
        <v>152315546</v>
      </c>
      <c r="I45" s="99">
        <v>152315546</v>
      </c>
      <c r="J45" s="99">
        <v>143619469</v>
      </c>
      <c r="K45" s="99">
        <v>139672612</v>
      </c>
      <c r="L45" s="99">
        <v>177053154</v>
      </c>
      <c r="M45" s="99">
        <v>177053154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177053154</v>
      </c>
      <c r="W45" s="99">
        <v>120967630</v>
      </c>
      <c r="X45" s="99">
        <v>56085524</v>
      </c>
      <c r="Y45" s="100">
        <v>46.36</v>
      </c>
      <c r="Z45" s="101">
        <v>111381856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66847</v>
      </c>
      <c r="C49" s="51">
        <v>0</v>
      </c>
      <c r="D49" s="128">
        <v>3204</v>
      </c>
      <c r="E49" s="53">
        <v>1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70052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463267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463267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95.15037402676708</v>
      </c>
      <c r="C58" s="5">
        <f>IF(C67=0,0,+(C76/C67)*100)</f>
        <v>0</v>
      </c>
      <c r="D58" s="6">
        <f aca="true" t="shared" si="6" ref="D58:Z58">IF(D67=0,0,+(D76/D67)*100)</f>
        <v>100.00463684787081</v>
      </c>
      <c r="E58" s="7">
        <f t="shared" si="6"/>
        <v>100.00463684787081</v>
      </c>
      <c r="F58" s="7">
        <f t="shared" si="6"/>
        <v>99.99311226999902</v>
      </c>
      <c r="G58" s="7">
        <f t="shared" si="6"/>
        <v>100</v>
      </c>
      <c r="H58" s="7">
        <f t="shared" si="6"/>
        <v>100</v>
      </c>
      <c r="I58" s="7">
        <f t="shared" si="6"/>
        <v>99.99743224803017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99.99875598460264</v>
      </c>
      <c r="W58" s="7">
        <f t="shared" si="6"/>
        <v>100.00463684787081</v>
      </c>
      <c r="X58" s="7">
        <f t="shared" si="6"/>
        <v>0</v>
      </c>
      <c r="Y58" s="7">
        <f t="shared" si="6"/>
        <v>0</v>
      </c>
      <c r="Z58" s="8">
        <f t="shared" si="6"/>
        <v>100.00463684787081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95.15611305355813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95.15611305355813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85.41666666666666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93.45794392523365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1061154</v>
      </c>
      <c r="C67" s="23"/>
      <c r="D67" s="24">
        <v>2070372</v>
      </c>
      <c r="E67" s="25">
        <v>2070372</v>
      </c>
      <c r="F67" s="25">
        <v>101630</v>
      </c>
      <c r="G67" s="25">
        <v>95104</v>
      </c>
      <c r="H67" s="25">
        <v>75878</v>
      </c>
      <c r="I67" s="25">
        <v>272612</v>
      </c>
      <c r="J67" s="25">
        <v>96989</v>
      </c>
      <c r="K67" s="25">
        <v>86262</v>
      </c>
      <c r="L67" s="25">
        <v>106831</v>
      </c>
      <c r="M67" s="25">
        <v>290082</v>
      </c>
      <c r="N67" s="25"/>
      <c r="O67" s="25"/>
      <c r="P67" s="25"/>
      <c r="Q67" s="25"/>
      <c r="R67" s="25"/>
      <c r="S67" s="25"/>
      <c r="T67" s="25"/>
      <c r="U67" s="25"/>
      <c r="V67" s="25">
        <v>562694</v>
      </c>
      <c r="W67" s="25">
        <v>1035186</v>
      </c>
      <c r="X67" s="25"/>
      <c r="Y67" s="24"/>
      <c r="Z67" s="26">
        <v>2070372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1061090</v>
      </c>
      <c r="C69" s="18"/>
      <c r="D69" s="19">
        <v>2070372</v>
      </c>
      <c r="E69" s="20">
        <v>2070372</v>
      </c>
      <c r="F69" s="20">
        <v>101623</v>
      </c>
      <c r="G69" s="20">
        <v>95063</v>
      </c>
      <c r="H69" s="20">
        <v>75878</v>
      </c>
      <c r="I69" s="20">
        <v>272564</v>
      </c>
      <c r="J69" s="20">
        <v>96989</v>
      </c>
      <c r="K69" s="20">
        <v>86230</v>
      </c>
      <c r="L69" s="20">
        <v>106804</v>
      </c>
      <c r="M69" s="20">
        <v>290023</v>
      </c>
      <c r="N69" s="20"/>
      <c r="O69" s="20"/>
      <c r="P69" s="20"/>
      <c r="Q69" s="20"/>
      <c r="R69" s="20"/>
      <c r="S69" s="20"/>
      <c r="T69" s="20"/>
      <c r="U69" s="20"/>
      <c r="V69" s="20">
        <v>562587</v>
      </c>
      <c r="W69" s="20">
        <v>1035186</v>
      </c>
      <c r="X69" s="20"/>
      <c r="Y69" s="19"/>
      <c r="Z69" s="22">
        <v>2070372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1061090</v>
      </c>
      <c r="C74" s="18"/>
      <c r="D74" s="19">
        <v>2070372</v>
      </c>
      <c r="E74" s="20">
        <v>2070372</v>
      </c>
      <c r="F74" s="20">
        <v>101623</v>
      </c>
      <c r="G74" s="20">
        <v>95063</v>
      </c>
      <c r="H74" s="20">
        <v>75878</v>
      </c>
      <c r="I74" s="20">
        <v>272564</v>
      </c>
      <c r="J74" s="20">
        <v>96989</v>
      </c>
      <c r="K74" s="20">
        <v>86230</v>
      </c>
      <c r="L74" s="20">
        <v>106804</v>
      </c>
      <c r="M74" s="20">
        <v>290023</v>
      </c>
      <c r="N74" s="20"/>
      <c r="O74" s="20"/>
      <c r="P74" s="20"/>
      <c r="Q74" s="20"/>
      <c r="R74" s="20"/>
      <c r="S74" s="20"/>
      <c r="T74" s="20"/>
      <c r="U74" s="20"/>
      <c r="V74" s="20">
        <v>562587</v>
      </c>
      <c r="W74" s="20">
        <v>1035186</v>
      </c>
      <c r="X74" s="20"/>
      <c r="Y74" s="19"/>
      <c r="Z74" s="22">
        <v>2070372</v>
      </c>
    </row>
    <row r="75" spans="1:26" ht="13.5" hidden="1">
      <c r="A75" s="39" t="s">
        <v>115</v>
      </c>
      <c r="B75" s="27">
        <v>64</v>
      </c>
      <c r="C75" s="27"/>
      <c r="D75" s="28"/>
      <c r="E75" s="29"/>
      <c r="F75" s="29">
        <v>7</v>
      </c>
      <c r="G75" s="29">
        <v>41</v>
      </c>
      <c r="H75" s="29"/>
      <c r="I75" s="29">
        <v>48</v>
      </c>
      <c r="J75" s="29"/>
      <c r="K75" s="29">
        <v>32</v>
      </c>
      <c r="L75" s="29">
        <v>27</v>
      </c>
      <c r="M75" s="29">
        <v>59</v>
      </c>
      <c r="N75" s="29"/>
      <c r="O75" s="29"/>
      <c r="P75" s="29"/>
      <c r="Q75" s="29"/>
      <c r="R75" s="29"/>
      <c r="S75" s="29"/>
      <c r="T75" s="29"/>
      <c r="U75" s="29"/>
      <c r="V75" s="29">
        <v>107</v>
      </c>
      <c r="W75" s="29"/>
      <c r="X75" s="29"/>
      <c r="Y75" s="28"/>
      <c r="Z75" s="30"/>
    </row>
    <row r="76" spans="1:26" ht="13.5" hidden="1">
      <c r="A76" s="41" t="s">
        <v>117</v>
      </c>
      <c r="B76" s="31">
        <v>1009692</v>
      </c>
      <c r="C76" s="31"/>
      <c r="D76" s="32">
        <v>2070468</v>
      </c>
      <c r="E76" s="33">
        <v>2070468</v>
      </c>
      <c r="F76" s="33">
        <v>101623</v>
      </c>
      <c r="G76" s="33">
        <v>95104</v>
      </c>
      <c r="H76" s="33">
        <v>75878</v>
      </c>
      <c r="I76" s="33">
        <v>272605</v>
      </c>
      <c r="J76" s="33">
        <v>96989</v>
      </c>
      <c r="K76" s="33">
        <v>86262</v>
      </c>
      <c r="L76" s="33">
        <v>106831</v>
      </c>
      <c r="M76" s="33">
        <v>290082</v>
      </c>
      <c r="N76" s="33"/>
      <c r="O76" s="33"/>
      <c r="P76" s="33"/>
      <c r="Q76" s="33"/>
      <c r="R76" s="33"/>
      <c r="S76" s="33"/>
      <c r="T76" s="33"/>
      <c r="U76" s="33"/>
      <c r="V76" s="33">
        <v>562687</v>
      </c>
      <c r="W76" s="33">
        <v>1035234</v>
      </c>
      <c r="X76" s="33"/>
      <c r="Y76" s="32"/>
      <c r="Z76" s="34">
        <v>2070468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1009692</v>
      </c>
      <c r="C78" s="18"/>
      <c r="D78" s="19">
        <v>2070372</v>
      </c>
      <c r="E78" s="20">
        <v>2070372</v>
      </c>
      <c r="F78" s="20">
        <v>101623</v>
      </c>
      <c r="G78" s="20">
        <v>95063</v>
      </c>
      <c r="H78" s="20">
        <v>75878</v>
      </c>
      <c r="I78" s="20">
        <v>272564</v>
      </c>
      <c r="J78" s="20">
        <v>96989</v>
      </c>
      <c r="K78" s="20">
        <v>86230</v>
      </c>
      <c r="L78" s="20">
        <v>106804</v>
      </c>
      <c r="M78" s="20">
        <v>290023</v>
      </c>
      <c r="N78" s="20"/>
      <c r="O78" s="20"/>
      <c r="P78" s="20"/>
      <c r="Q78" s="20"/>
      <c r="R78" s="20"/>
      <c r="S78" s="20"/>
      <c r="T78" s="20"/>
      <c r="U78" s="20"/>
      <c r="V78" s="20">
        <v>562587</v>
      </c>
      <c r="W78" s="20">
        <v>1035186</v>
      </c>
      <c r="X78" s="20"/>
      <c r="Y78" s="19"/>
      <c r="Z78" s="22">
        <v>2070372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>
        <v>1009692</v>
      </c>
      <c r="C83" s="18"/>
      <c r="D83" s="19">
        <v>2070372</v>
      </c>
      <c r="E83" s="20">
        <v>2070372</v>
      </c>
      <c r="F83" s="20">
        <v>101623</v>
      </c>
      <c r="G83" s="20">
        <v>95063</v>
      </c>
      <c r="H83" s="20">
        <v>75878</v>
      </c>
      <c r="I83" s="20">
        <v>272564</v>
      </c>
      <c r="J83" s="20">
        <v>96989</v>
      </c>
      <c r="K83" s="20">
        <v>86230</v>
      </c>
      <c r="L83" s="20">
        <v>106804</v>
      </c>
      <c r="M83" s="20">
        <v>290023</v>
      </c>
      <c r="N83" s="20"/>
      <c r="O83" s="20"/>
      <c r="P83" s="20"/>
      <c r="Q83" s="20"/>
      <c r="R83" s="20"/>
      <c r="S83" s="20"/>
      <c r="T83" s="20"/>
      <c r="U83" s="20"/>
      <c r="V83" s="20">
        <v>562587</v>
      </c>
      <c r="W83" s="20">
        <v>1035186</v>
      </c>
      <c r="X83" s="20"/>
      <c r="Y83" s="19"/>
      <c r="Z83" s="22">
        <v>2070372</v>
      </c>
    </row>
    <row r="84" spans="1:26" ht="13.5" hidden="1">
      <c r="A84" s="39" t="s">
        <v>115</v>
      </c>
      <c r="B84" s="27"/>
      <c r="C84" s="27"/>
      <c r="D84" s="28">
        <v>96</v>
      </c>
      <c r="E84" s="29">
        <v>96</v>
      </c>
      <c r="F84" s="29"/>
      <c r="G84" s="29">
        <v>41</v>
      </c>
      <c r="H84" s="29"/>
      <c r="I84" s="29">
        <v>41</v>
      </c>
      <c r="J84" s="29"/>
      <c r="K84" s="29">
        <v>32</v>
      </c>
      <c r="L84" s="29">
        <v>27</v>
      </c>
      <c r="M84" s="29">
        <v>59</v>
      </c>
      <c r="N84" s="29"/>
      <c r="O84" s="29"/>
      <c r="P84" s="29"/>
      <c r="Q84" s="29"/>
      <c r="R84" s="29"/>
      <c r="S84" s="29"/>
      <c r="T84" s="29"/>
      <c r="U84" s="29"/>
      <c r="V84" s="29">
        <v>100</v>
      </c>
      <c r="W84" s="29">
        <v>48</v>
      </c>
      <c r="X84" s="29"/>
      <c r="Y84" s="28"/>
      <c r="Z84" s="30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33428446</v>
      </c>
      <c r="C5" s="18">
        <v>0</v>
      </c>
      <c r="D5" s="58">
        <v>37810283</v>
      </c>
      <c r="E5" s="59">
        <v>37810283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18905142</v>
      </c>
      <c r="X5" s="59">
        <v>-18905142</v>
      </c>
      <c r="Y5" s="60">
        <v>-100</v>
      </c>
      <c r="Z5" s="61">
        <v>37810283</v>
      </c>
    </row>
    <row r="6" spans="1:26" ht="13.5">
      <c r="A6" s="57" t="s">
        <v>32</v>
      </c>
      <c r="B6" s="18">
        <v>47739711</v>
      </c>
      <c r="C6" s="18">
        <v>0</v>
      </c>
      <c r="D6" s="58">
        <v>54231964</v>
      </c>
      <c r="E6" s="59">
        <v>54231964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28017522</v>
      </c>
      <c r="X6" s="59">
        <v>-28017522</v>
      </c>
      <c r="Y6" s="60">
        <v>-100</v>
      </c>
      <c r="Z6" s="61">
        <v>54231964</v>
      </c>
    </row>
    <row r="7" spans="1:26" ht="13.5">
      <c r="A7" s="57" t="s">
        <v>33</v>
      </c>
      <c r="B7" s="18">
        <v>7711892</v>
      </c>
      <c r="C7" s="18">
        <v>0</v>
      </c>
      <c r="D7" s="58">
        <v>9274063</v>
      </c>
      <c r="E7" s="59">
        <v>9274063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4637034</v>
      </c>
      <c r="X7" s="59">
        <v>-4637034</v>
      </c>
      <c r="Y7" s="60">
        <v>-100</v>
      </c>
      <c r="Z7" s="61">
        <v>9274063</v>
      </c>
    </row>
    <row r="8" spans="1:26" ht="13.5">
      <c r="A8" s="57" t="s">
        <v>34</v>
      </c>
      <c r="B8" s="18">
        <v>127358000</v>
      </c>
      <c r="C8" s="18">
        <v>0</v>
      </c>
      <c r="D8" s="58">
        <v>133485000</v>
      </c>
      <c r="E8" s="59">
        <v>133485000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66742500</v>
      </c>
      <c r="X8" s="59">
        <v>-66742500</v>
      </c>
      <c r="Y8" s="60">
        <v>-100</v>
      </c>
      <c r="Z8" s="61">
        <v>133485000</v>
      </c>
    </row>
    <row r="9" spans="1:26" ht="13.5">
      <c r="A9" s="57" t="s">
        <v>35</v>
      </c>
      <c r="B9" s="18">
        <v>19526018</v>
      </c>
      <c r="C9" s="18">
        <v>0</v>
      </c>
      <c r="D9" s="58">
        <v>14592514</v>
      </c>
      <c r="E9" s="59">
        <v>14592514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6394722</v>
      </c>
      <c r="X9" s="59">
        <v>-6394722</v>
      </c>
      <c r="Y9" s="60">
        <v>-100</v>
      </c>
      <c r="Z9" s="61">
        <v>14592514</v>
      </c>
    </row>
    <row r="10" spans="1:26" ht="25.5">
      <c r="A10" s="62" t="s">
        <v>102</v>
      </c>
      <c r="B10" s="63">
        <f>SUM(B5:B9)</f>
        <v>235764067</v>
      </c>
      <c r="C10" s="63">
        <f>SUM(C5:C9)</f>
        <v>0</v>
      </c>
      <c r="D10" s="64">
        <f aca="true" t="shared" si="0" ref="D10:Z10">SUM(D5:D9)</f>
        <v>249393824</v>
      </c>
      <c r="E10" s="65">
        <f t="shared" si="0"/>
        <v>249393824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0</v>
      </c>
      <c r="W10" s="65">
        <f t="shared" si="0"/>
        <v>124696920</v>
      </c>
      <c r="X10" s="65">
        <f t="shared" si="0"/>
        <v>-124696920</v>
      </c>
      <c r="Y10" s="66">
        <f>+IF(W10&lt;&gt;0,(X10/W10)*100,0)</f>
        <v>-100</v>
      </c>
      <c r="Z10" s="67">
        <f t="shared" si="0"/>
        <v>249393824</v>
      </c>
    </row>
    <row r="11" spans="1:26" ht="13.5">
      <c r="A11" s="57" t="s">
        <v>36</v>
      </c>
      <c r="B11" s="18">
        <v>74433473</v>
      </c>
      <c r="C11" s="18">
        <v>0</v>
      </c>
      <c r="D11" s="58">
        <v>92788574</v>
      </c>
      <c r="E11" s="59">
        <v>92788574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46394286</v>
      </c>
      <c r="X11" s="59">
        <v>-46394286</v>
      </c>
      <c r="Y11" s="60">
        <v>-100</v>
      </c>
      <c r="Z11" s="61">
        <v>92788574</v>
      </c>
    </row>
    <row r="12" spans="1:26" ht="13.5">
      <c r="A12" s="57" t="s">
        <v>37</v>
      </c>
      <c r="B12" s="18">
        <v>13388896</v>
      </c>
      <c r="C12" s="18">
        <v>0</v>
      </c>
      <c r="D12" s="58">
        <v>13524691</v>
      </c>
      <c r="E12" s="59">
        <v>13524691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6762348</v>
      </c>
      <c r="X12" s="59">
        <v>-6762348</v>
      </c>
      <c r="Y12" s="60">
        <v>-100</v>
      </c>
      <c r="Z12" s="61">
        <v>13524691</v>
      </c>
    </row>
    <row r="13" spans="1:26" ht="13.5">
      <c r="A13" s="57" t="s">
        <v>103</v>
      </c>
      <c r="B13" s="18">
        <v>47311650</v>
      </c>
      <c r="C13" s="18">
        <v>0</v>
      </c>
      <c r="D13" s="58">
        <v>47700000</v>
      </c>
      <c r="E13" s="59">
        <v>47700000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23850000</v>
      </c>
      <c r="X13" s="59">
        <v>-23850000</v>
      </c>
      <c r="Y13" s="60">
        <v>-100</v>
      </c>
      <c r="Z13" s="61">
        <v>47700000</v>
      </c>
    </row>
    <row r="14" spans="1:26" ht="13.5">
      <c r="A14" s="57" t="s">
        <v>38</v>
      </c>
      <c r="B14" s="18">
        <v>3597669</v>
      </c>
      <c r="C14" s="18">
        <v>0</v>
      </c>
      <c r="D14" s="58">
        <v>447591</v>
      </c>
      <c r="E14" s="59">
        <v>447591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223794</v>
      </c>
      <c r="X14" s="59">
        <v>-223794</v>
      </c>
      <c r="Y14" s="60">
        <v>-100</v>
      </c>
      <c r="Z14" s="61">
        <v>447591</v>
      </c>
    </row>
    <row r="15" spans="1:26" ht="13.5">
      <c r="A15" s="57" t="s">
        <v>39</v>
      </c>
      <c r="B15" s="18">
        <v>36034845</v>
      </c>
      <c r="C15" s="18">
        <v>0</v>
      </c>
      <c r="D15" s="58">
        <v>46554984</v>
      </c>
      <c r="E15" s="59">
        <v>46554984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23277492</v>
      </c>
      <c r="X15" s="59">
        <v>-23277492</v>
      </c>
      <c r="Y15" s="60">
        <v>-100</v>
      </c>
      <c r="Z15" s="61">
        <v>46554984</v>
      </c>
    </row>
    <row r="16" spans="1:26" ht="13.5">
      <c r="A16" s="68" t="s">
        <v>40</v>
      </c>
      <c r="B16" s="18">
        <v>2571011</v>
      </c>
      <c r="C16" s="18">
        <v>0</v>
      </c>
      <c r="D16" s="58">
        <v>2653081</v>
      </c>
      <c r="E16" s="59">
        <v>2653081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1326540</v>
      </c>
      <c r="X16" s="59">
        <v>-1326540</v>
      </c>
      <c r="Y16" s="60">
        <v>-100</v>
      </c>
      <c r="Z16" s="61">
        <v>2653081</v>
      </c>
    </row>
    <row r="17" spans="1:26" ht="13.5">
      <c r="A17" s="57" t="s">
        <v>41</v>
      </c>
      <c r="B17" s="18">
        <v>161535386</v>
      </c>
      <c r="C17" s="18">
        <v>0</v>
      </c>
      <c r="D17" s="58">
        <v>80593909</v>
      </c>
      <c r="E17" s="59">
        <v>80593909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40796958</v>
      </c>
      <c r="X17" s="59">
        <v>-40796958</v>
      </c>
      <c r="Y17" s="60">
        <v>-100</v>
      </c>
      <c r="Z17" s="61">
        <v>80593909</v>
      </c>
    </row>
    <row r="18" spans="1:26" ht="13.5">
      <c r="A18" s="69" t="s">
        <v>42</v>
      </c>
      <c r="B18" s="70">
        <f>SUM(B11:B17)</f>
        <v>338872930</v>
      </c>
      <c r="C18" s="70">
        <f>SUM(C11:C17)</f>
        <v>0</v>
      </c>
      <c r="D18" s="71">
        <f aca="true" t="shared" si="1" ref="D18:Z18">SUM(D11:D17)</f>
        <v>284262830</v>
      </c>
      <c r="E18" s="72">
        <f t="shared" si="1"/>
        <v>284262830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0</v>
      </c>
      <c r="W18" s="72">
        <f t="shared" si="1"/>
        <v>142631418</v>
      </c>
      <c r="X18" s="72">
        <f t="shared" si="1"/>
        <v>-142631418</v>
      </c>
      <c r="Y18" s="66">
        <f>+IF(W18&lt;&gt;0,(X18/W18)*100,0)</f>
        <v>-100</v>
      </c>
      <c r="Z18" s="73">
        <f t="shared" si="1"/>
        <v>284262830</v>
      </c>
    </row>
    <row r="19" spans="1:26" ht="13.5">
      <c r="A19" s="69" t="s">
        <v>43</v>
      </c>
      <c r="B19" s="74">
        <f>+B10-B18</f>
        <v>-103108863</v>
      </c>
      <c r="C19" s="74">
        <f>+C10-C18</f>
        <v>0</v>
      </c>
      <c r="D19" s="75">
        <f aca="true" t="shared" si="2" ref="D19:Z19">+D10-D18</f>
        <v>-34869006</v>
      </c>
      <c r="E19" s="76">
        <f t="shared" si="2"/>
        <v>-34869006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0</v>
      </c>
      <c r="W19" s="76">
        <f>IF(E10=E18,0,W10-W18)</f>
        <v>-17934498</v>
      </c>
      <c r="X19" s="76">
        <f t="shared" si="2"/>
        <v>17934498</v>
      </c>
      <c r="Y19" s="77">
        <f>+IF(W19&lt;&gt;0,(X19/W19)*100,0)</f>
        <v>-100</v>
      </c>
      <c r="Z19" s="78">
        <f t="shared" si="2"/>
        <v>-34869006</v>
      </c>
    </row>
    <row r="20" spans="1:26" ht="13.5">
      <c r="A20" s="57" t="s">
        <v>44</v>
      </c>
      <c r="B20" s="18">
        <v>43008217</v>
      </c>
      <c r="C20" s="18">
        <v>0</v>
      </c>
      <c r="D20" s="58">
        <v>32823000</v>
      </c>
      <c r="E20" s="59">
        <v>32823000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24617250</v>
      </c>
      <c r="X20" s="59">
        <v>-24617250</v>
      </c>
      <c r="Y20" s="60">
        <v>-100</v>
      </c>
      <c r="Z20" s="61">
        <v>32823000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-60100646</v>
      </c>
      <c r="C22" s="85">
        <f>SUM(C19:C21)</f>
        <v>0</v>
      </c>
      <c r="D22" s="86">
        <f aca="true" t="shared" si="3" ref="D22:Z22">SUM(D19:D21)</f>
        <v>-2046006</v>
      </c>
      <c r="E22" s="87">
        <f t="shared" si="3"/>
        <v>-2046006</v>
      </c>
      <c r="F22" s="87">
        <f t="shared" si="3"/>
        <v>0</v>
      </c>
      <c r="G22" s="87">
        <f t="shared" si="3"/>
        <v>0</v>
      </c>
      <c r="H22" s="87">
        <f t="shared" si="3"/>
        <v>0</v>
      </c>
      <c r="I22" s="87">
        <f t="shared" si="3"/>
        <v>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0</v>
      </c>
      <c r="W22" s="87">
        <f t="shared" si="3"/>
        <v>6682752</v>
      </c>
      <c r="X22" s="87">
        <f t="shared" si="3"/>
        <v>-6682752</v>
      </c>
      <c r="Y22" s="88">
        <f>+IF(W22&lt;&gt;0,(X22/W22)*100,0)</f>
        <v>-100</v>
      </c>
      <c r="Z22" s="89">
        <f t="shared" si="3"/>
        <v>-2046006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-60100646</v>
      </c>
      <c r="C24" s="74">
        <f>SUM(C22:C23)</f>
        <v>0</v>
      </c>
      <c r="D24" s="75">
        <f aca="true" t="shared" si="4" ref="D24:Z24">SUM(D22:D23)</f>
        <v>-2046006</v>
      </c>
      <c r="E24" s="76">
        <f t="shared" si="4"/>
        <v>-2046006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0</v>
      </c>
      <c r="W24" s="76">
        <f t="shared" si="4"/>
        <v>6682752</v>
      </c>
      <c r="X24" s="76">
        <f t="shared" si="4"/>
        <v>-6682752</v>
      </c>
      <c r="Y24" s="77">
        <f>+IF(W24&lt;&gt;0,(X24/W24)*100,0)</f>
        <v>-100</v>
      </c>
      <c r="Z24" s="78">
        <f t="shared" si="4"/>
        <v>-2046006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52107084</v>
      </c>
      <c r="C27" s="21">
        <v>0</v>
      </c>
      <c r="D27" s="98">
        <v>45653999</v>
      </c>
      <c r="E27" s="99">
        <v>45653999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22827000</v>
      </c>
      <c r="X27" s="99">
        <v>-22827000</v>
      </c>
      <c r="Y27" s="100">
        <v>-100</v>
      </c>
      <c r="Z27" s="101">
        <v>45653999</v>
      </c>
    </row>
    <row r="28" spans="1:26" ht="13.5">
      <c r="A28" s="102" t="s">
        <v>44</v>
      </c>
      <c r="B28" s="18">
        <v>43008217</v>
      </c>
      <c r="C28" s="18">
        <v>0</v>
      </c>
      <c r="D28" s="58">
        <v>31575726</v>
      </c>
      <c r="E28" s="59">
        <v>31575726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15787863</v>
      </c>
      <c r="X28" s="59">
        <v>-15787863</v>
      </c>
      <c r="Y28" s="60">
        <v>-100</v>
      </c>
      <c r="Z28" s="61">
        <v>31575726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9098867</v>
      </c>
      <c r="C31" s="18">
        <v>0</v>
      </c>
      <c r="D31" s="58">
        <v>14078273</v>
      </c>
      <c r="E31" s="59">
        <v>14078273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7039137</v>
      </c>
      <c r="X31" s="59">
        <v>-7039137</v>
      </c>
      <c r="Y31" s="60">
        <v>-100</v>
      </c>
      <c r="Z31" s="61">
        <v>14078273</v>
      </c>
    </row>
    <row r="32" spans="1:26" ht="13.5">
      <c r="A32" s="69" t="s">
        <v>50</v>
      </c>
      <c r="B32" s="21">
        <f>SUM(B28:B31)</f>
        <v>52107084</v>
      </c>
      <c r="C32" s="21">
        <f>SUM(C28:C31)</f>
        <v>0</v>
      </c>
      <c r="D32" s="98">
        <f aca="true" t="shared" si="5" ref="D32:Z32">SUM(D28:D31)</f>
        <v>45653999</v>
      </c>
      <c r="E32" s="99">
        <f t="shared" si="5"/>
        <v>45653999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22827000</v>
      </c>
      <c r="X32" s="99">
        <f t="shared" si="5"/>
        <v>-22827000</v>
      </c>
      <c r="Y32" s="100">
        <f>+IF(W32&lt;&gt;0,(X32/W32)*100,0)</f>
        <v>-100</v>
      </c>
      <c r="Z32" s="101">
        <f t="shared" si="5"/>
        <v>45653999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114342649</v>
      </c>
      <c r="C35" s="18">
        <v>0</v>
      </c>
      <c r="D35" s="58">
        <v>156733954</v>
      </c>
      <c r="E35" s="59">
        <v>156733954</v>
      </c>
      <c r="F35" s="59">
        <v>0</v>
      </c>
      <c r="G35" s="59">
        <v>0</v>
      </c>
      <c r="H35" s="59">
        <v>0</v>
      </c>
      <c r="I35" s="59">
        <v>0</v>
      </c>
      <c r="J35" s="59">
        <v>263677988</v>
      </c>
      <c r="K35" s="59">
        <v>238891437</v>
      </c>
      <c r="L35" s="59">
        <v>175362160</v>
      </c>
      <c r="M35" s="59">
        <v>175362160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175362160</v>
      </c>
      <c r="W35" s="59">
        <v>78366977</v>
      </c>
      <c r="X35" s="59">
        <v>96995183</v>
      </c>
      <c r="Y35" s="60">
        <v>123.77</v>
      </c>
      <c r="Z35" s="61">
        <v>156733954</v>
      </c>
    </row>
    <row r="36" spans="1:26" ht="13.5">
      <c r="A36" s="57" t="s">
        <v>53</v>
      </c>
      <c r="B36" s="18">
        <v>925641102</v>
      </c>
      <c r="C36" s="18">
        <v>0</v>
      </c>
      <c r="D36" s="58">
        <v>929000000</v>
      </c>
      <c r="E36" s="59">
        <v>929000000</v>
      </c>
      <c r="F36" s="59">
        <v>0</v>
      </c>
      <c r="G36" s="59">
        <v>0</v>
      </c>
      <c r="H36" s="59">
        <v>0</v>
      </c>
      <c r="I36" s="59">
        <v>0</v>
      </c>
      <c r="J36" s="59">
        <v>968637664</v>
      </c>
      <c r="K36" s="59">
        <v>969652809</v>
      </c>
      <c r="L36" s="59">
        <v>962629667</v>
      </c>
      <c r="M36" s="59">
        <v>962629667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962629667</v>
      </c>
      <c r="W36" s="59">
        <v>464500000</v>
      </c>
      <c r="X36" s="59">
        <v>498129667</v>
      </c>
      <c r="Y36" s="60">
        <v>107.24</v>
      </c>
      <c r="Z36" s="61">
        <v>929000000</v>
      </c>
    </row>
    <row r="37" spans="1:26" ht="13.5">
      <c r="A37" s="57" t="s">
        <v>54</v>
      </c>
      <c r="B37" s="18">
        <v>36203166</v>
      </c>
      <c r="C37" s="18">
        <v>0</v>
      </c>
      <c r="D37" s="58">
        <v>40200000</v>
      </c>
      <c r="E37" s="59">
        <v>40200000</v>
      </c>
      <c r="F37" s="59">
        <v>0</v>
      </c>
      <c r="G37" s="59">
        <v>0</v>
      </c>
      <c r="H37" s="59">
        <v>0</v>
      </c>
      <c r="I37" s="59">
        <v>0</v>
      </c>
      <c r="J37" s="59">
        <v>122996167</v>
      </c>
      <c r="K37" s="59">
        <v>98996106</v>
      </c>
      <c r="L37" s="59">
        <v>36568602</v>
      </c>
      <c r="M37" s="59">
        <v>36568602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36568602</v>
      </c>
      <c r="W37" s="59">
        <v>20100000</v>
      </c>
      <c r="X37" s="59">
        <v>16468602</v>
      </c>
      <c r="Y37" s="60">
        <v>81.93</v>
      </c>
      <c r="Z37" s="61">
        <v>40200000</v>
      </c>
    </row>
    <row r="38" spans="1:26" ht="13.5">
      <c r="A38" s="57" t="s">
        <v>55</v>
      </c>
      <c r="B38" s="18">
        <v>45900236</v>
      </c>
      <c r="C38" s="18">
        <v>0</v>
      </c>
      <c r="D38" s="58">
        <v>30200550</v>
      </c>
      <c r="E38" s="59">
        <v>30200550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41607047</v>
      </c>
      <c r="M38" s="59">
        <v>41607047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41607047</v>
      </c>
      <c r="W38" s="59">
        <v>15100275</v>
      </c>
      <c r="X38" s="59">
        <v>26506772</v>
      </c>
      <c r="Y38" s="60">
        <v>175.54</v>
      </c>
      <c r="Z38" s="61">
        <v>30200550</v>
      </c>
    </row>
    <row r="39" spans="1:26" ht="13.5">
      <c r="A39" s="57" t="s">
        <v>56</v>
      </c>
      <c r="B39" s="18">
        <v>957880349</v>
      </c>
      <c r="C39" s="18">
        <v>0</v>
      </c>
      <c r="D39" s="58">
        <v>1015333404</v>
      </c>
      <c r="E39" s="59">
        <v>1015333404</v>
      </c>
      <c r="F39" s="59">
        <v>0</v>
      </c>
      <c r="G39" s="59">
        <v>0</v>
      </c>
      <c r="H39" s="59">
        <v>0</v>
      </c>
      <c r="I39" s="59">
        <v>0</v>
      </c>
      <c r="J39" s="59">
        <v>1109319485</v>
      </c>
      <c r="K39" s="59">
        <v>1109548140</v>
      </c>
      <c r="L39" s="59">
        <v>1059816178</v>
      </c>
      <c r="M39" s="59">
        <v>1059816178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1059816178</v>
      </c>
      <c r="W39" s="59">
        <v>507666702</v>
      </c>
      <c r="X39" s="59">
        <v>552149476</v>
      </c>
      <c r="Y39" s="60">
        <v>108.76</v>
      </c>
      <c r="Z39" s="61">
        <v>1015333404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-4851849</v>
      </c>
      <c r="C42" s="18">
        <v>0</v>
      </c>
      <c r="D42" s="58">
        <v>44314535</v>
      </c>
      <c r="E42" s="59">
        <v>44314535</v>
      </c>
      <c r="F42" s="59">
        <v>52160480</v>
      </c>
      <c r="G42" s="59">
        <v>-7033370</v>
      </c>
      <c r="H42" s="59">
        <v>-6815049</v>
      </c>
      <c r="I42" s="59">
        <v>38312061</v>
      </c>
      <c r="J42" s="59">
        <v>-6926316</v>
      </c>
      <c r="K42" s="59">
        <v>-5668831</v>
      </c>
      <c r="L42" s="59">
        <v>0</v>
      </c>
      <c r="M42" s="59">
        <v>-12595147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25716914</v>
      </c>
      <c r="W42" s="59">
        <v>75362316</v>
      </c>
      <c r="X42" s="59">
        <v>-49645402</v>
      </c>
      <c r="Y42" s="60">
        <v>-65.88</v>
      </c>
      <c r="Z42" s="61">
        <v>44314535</v>
      </c>
    </row>
    <row r="43" spans="1:26" ht="13.5">
      <c r="A43" s="57" t="s">
        <v>59</v>
      </c>
      <c r="B43" s="18">
        <v>-49493768</v>
      </c>
      <c r="C43" s="18">
        <v>0</v>
      </c>
      <c r="D43" s="58">
        <v>-44654000</v>
      </c>
      <c r="E43" s="59">
        <v>-44654000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-27000000</v>
      </c>
      <c r="X43" s="59">
        <v>27000000</v>
      </c>
      <c r="Y43" s="60">
        <v>-100</v>
      </c>
      <c r="Z43" s="61">
        <v>-44654000</v>
      </c>
    </row>
    <row r="44" spans="1:26" ht="13.5">
      <c r="A44" s="57" t="s">
        <v>60</v>
      </c>
      <c r="B44" s="18">
        <v>-1834665</v>
      </c>
      <c r="C44" s="18">
        <v>0</v>
      </c>
      <c r="D44" s="58">
        <v>-1535368</v>
      </c>
      <c r="E44" s="59">
        <v>-1535368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-1535368</v>
      </c>
    </row>
    <row r="45" spans="1:26" ht="13.5">
      <c r="A45" s="69" t="s">
        <v>61</v>
      </c>
      <c r="B45" s="21">
        <v>68566058</v>
      </c>
      <c r="C45" s="21">
        <v>0</v>
      </c>
      <c r="D45" s="98">
        <v>122871505</v>
      </c>
      <c r="E45" s="99">
        <v>122871505</v>
      </c>
      <c r="F45" s="99">
        <v>181160480</v>
      </c>
      <c r="G45" s="99">
        <v>174127110</v>
      </c>
      <c r="H45" s="99">
        <v>167312061</v>
      </c>
      <c r="I45" s="99">
        <v>167312061</v>
      </c>
      <c r="J45" s="99">
        <v>160385745</v>
      </c>
      <c r="K45" s="99">
        <v>154716914</v>
      </c>
      <c r="L45" s="99">
        <v>154716914</v>
      </c>
      <c r="M45" s="99">
        <v>154716914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154716914</v>
      </c>
      <c r="W45" s="99">
        <v>173108654</v>
      </c>
      <c r="X45" s="99">
        <v>-18391740</v>
      </c>
      <c r="Y45" s="100">
        <v>-10.62</v>
      </c>
      <c r="Z45" s="101">
        <v>122871505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89.66732010263166</v>
      </c>
      <c r="C58" s="5">
        <f>IF(C67=0,0,+(C76/C67)*100)</f>
        <v>0</v>
      </c>
      <c r="D58" s="6">
        <f aca="true" t="shared" si="6" ref="D58:Z58">IF(D67=0,0,+(D76/D67)*100)</f>
        <v>81.22785705150874</v>
      </c>
      <c r="E58" s="7">
        <f t="shared" si="6"/>
        <v>81.22785705150874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81.20568820380828</v>
      </c>
      <c r="X58" s="7">
        <f t="shared" si="6"/>
        <v>0</v>
      </c>
      <c r="Y58" s="7">
        <f t="shared" si="6"/>
        <v>0</v>
      </c>
      <c r="Z58" s="8">
        <f t="shared" si="6"/>
        <v>81.22785705150874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80.00001481078573</v>
      </c>
      <c r="E59" s="10">
        <f t="shared" si="7"/>
        <v>80.00001481078573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80.00001269495887</v>
      </c>
      <c r="X59" s="10">
        <f t="shared" si="7"/>
        <v>0</v>
      </c>
      <c r="Y59" s="10">
        <f t="shared" si="7"/>
        <v>0</v>
      </c>
      <c r="Z59" s="11">
        <f t="shared" si="7"/>
        <v>80.00001481078573</v>
      </c>
    </row>
    <row r="60" spans="1:26" ht="13.5">
      <c r="A60" s="37" t="s">
        <v>32</v>
      </c>
      <c r="B60" s="12">
        <f t="shared" si="7"/>
        <v>163.72739457932622</v>
      </c>
      <c r="C60" s="12">
        <f t="shared" si="7"/>
        <v>0</v>
      </c>
      <c r="D60" s="3">
        <f t="shared" si="7"/>
        <v>80.00000700693782</v>
      </c>
      <c r="E60" s="13">
        <f t="shared" si="7"/>
        <v>80.00000700693782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80.00000856606805</v>
      </c>
      <c r="X60" s="13">
        <f t="shared" si="7"/>
        <v>0</v>
      </c>
      <c r="Y60" s="13">
        <f t="shared" si="7"/>
        <v>0</v>
      </c>
      <c r="Z60" s="14">
        <f t="shared" si="7"/>
        <v>80.00000700693782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80.00000920005557</v>
      </c>
      <c r="E61" s="13">
        <f t="shared" si="7"/>
        <v>80.00000920005557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80.00001389886904</v>
      </c>
      <c r="X61" s="13">
        <f t="shared" si="7"/>
        <v>0</v>
      </c>
      <c r="Y61" s="13">
        <f t="shared" si="7"/>
        <v>0</v>
      </c>
      <c r="Z61" s="14">
        <f t="shared" si="7"/>
        <v>80.00000920005557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79.99998109759642</v>
      </c>
      <c r="E64" s="13">
        <f t="shared" si="7"/>
        <v>79.99998109759642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79.99994329281606</v>
      </c>
      <c r="X64" s="13">
        <f t="shared" si="7"/>
        <v>0</v>
      </c>
      <c r="Y64" s="13">
        <f t="shared" si="7"/>
        <v>0</v>
      </c>
      <c r="Z64" s="14">
        <f t="shared" si="7"/>
        <v>79.99998109759642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87169980</v>
      </c>
      <c r="C67" s="23"/>
      <c r="D67" s="24">
        <v>98062539</v>
      </c>
      <c r="E67" s="25">
        <v>98062539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49932810</v>
      </c>
      <c r="X67" s="25"/>
      <c r="Y67" s="24"/>
      <c r="Z67" s="26">
        <v>98062539</v>
      </c>
    </row>
    <row r="68" spans="1:26" ht="13.5" hidden="1">
      <c r="A68" s="36" t="s">
        <v>31</v>
      </c>
      <c r="B68" s="18">
        <v>33428446</v>
      </c>
      <c r="C68" s="18"/>
      <c r="D68" s="19">
        <v>37810283</v>
      </c>
      <c r="E68" s="20">
        <v>37810283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18905142</v>
      </c>
      <c r="X68" s="20"/>
      <c r="Y68" s="19"/>
      <c r="Z68" s="22">
        <v>37810283</v>
      </c>
    </row>
    <row r="69" spans="1:26" ht="13.5" hidden="1">
      <c r="A69" s="37" t="s">
        <v>32</v>
      </c>
      <c r="B69" s="18">
        <v>47739711</v>
      </c>
      <c r="C69" s="18"/>
      <c r="D69" s="19">
        <v>54231964</v>
      </c>
      <c r="E69" s="20">
        <v>54231964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28017522</v>
      </c>
      <c r="X69" s="20"/>
      <c r="Y69" s="19"/>
      <c r="Z69" s="22">
        <v>54231964</v>
      </c>
    </row>
    <row r="70" spans="1:26" ht="13.5" hidden="1">
      <c r="A70" s="38" t="s">
        <v>110</v>
      </c>
      <c r="B70" s="18">
        <v>43830918</v>
      </c>
      <c r="C70" s="18"/>
      <c r="D70" s="19">
        <v>49999698</v>
      </c>
      <c r="E70" s="20">
        <v>49999698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25901388</v>
      </c>
      <c r="X70" s="20"/>
      <c r="Y70" s="19"/>
      <c r="Z70" s="22">
        <v>49999698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3908793</v>
      </c>
      <c r="C73" s="18"/>
      <c r="D73" s="19">
        <v>4232266</v>
      </c>
      <c r="E73" s="20">
        <v>4232266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2116134</v>
      </c>
      <c r="X73" s="20"/>
      <c r="Y73" s="19"/>
      <c r="Z73" s="22">
        <v>4232266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6001823</v>
      </c>
      <c r="C75" s="27"/>
      <c r="D75" s="28">
        <v>6020292</v>
      </c>
      <c r="E75" s="29">
        <v>6020292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3010146</v>
      </c>
      <c r="X75" s="29"/>
      <c r="Y75" s="28"/>
      <c r="Z75" s="30">
        <v>6020292</v>
      </c>
    </row>
    <row r="76" spans="1:26" ht="13.5" hidden="1">
      <c r="A76" s="41" t="s">
        <v>117</v>
      </c>
      <c r="B76" s="31">
        <v>78162985</v>
      </c>
      <c r="C76" s="31"/>
      <c r="D76" s="32">
        <v>79654099</v>
      </c>
      <c r="E76" s="33">
        <v>79654099</v>
      </c>
      <c r="F76" s="33">
        <v>7634473</v>
      </c>
      <c r="G76" s="33">
        <v>7790350</v>
      </c>
      <c r="H76" s="33">
        <v>8673186</v>
      </c>
      <c r="I76" s="33">
        <v>24098009</v>
      </c>
      <c r="J76" s="33">
        <v>8080703</v>
      </c>
      <c r="K76" s="33">
        <v>8206483</v>
      </c>
      <c r="L76" s="33">
        <v>7139605</v>
      </c>
      <c r="M76" s="33">
        <v>23426791</v>
      </c>
      <c r="N76" s="33"/>
      <c r="O76" s="33"/>
      <c r="P76" s="33"/>
      <c r="Q76" s="33"/>
      <c r="R76" s="33"/>
      <c r="S76" s="33"/>
      <c r="T76" s="33"/>
      <c r="U76" s="33"/>
      <c r="V76" s="33">
        <v>47524800</v>
      </c>
      <c r="W76" s="33">
        <v>40548282</v>
      </c>
      <c r="X76" s="33"/>
      <c r="Y76" s="32"/>
      <c r="Z76" s="34">
        <v>79654099</v>
      </c>
    </row>
    <row r="77" spans="1:26" ht="13.5" hidden="1">
      <c r="A77" s="36" t="s">
        <v>31</v>
      </c>
      <c r="B77" s="18"/>
      <c r="C77" s="18"/>
      <c r="D77" s="19">
        <v>30248232</v>
      </c>
      <c r="E77" s="20">
        <v>30248232</v>
      </c>
      <c r="F77" s="20">
        <v>2728283</v>
      </c>
      <c r="G77" s="20">
        <v>1606787</v>
      </c>
      <c r="H77" s="20">
        <v>1652313</v>
      </c>
      <c r="I77" s="20">
        <v>5987383</v>
      </c>
      <c r="J77" s="20">
        <v>1634064</v>
      </c>
      <c r="K77" s="20">
        <v>1702291</v>
      </c>
      <c r="L77" s="20">
        <v>1456264</v>
      </c>
      <c r="M77" s="20">
        <v>4792619</v>
      </c>
      <c r="N77" s="20"/>
      <c r="O77" s="20"/>
      <c r="P77" s="20"/>
      <c r="Q77" s="20"/>
      <c r="R77" s="20"/>
      <c r="S77" s="20"/>
      <c r="T77" s="20"/>
      <c r="U77" s="20"/>
      <c r="V77" s="20">
        <v>10780002</v>
      </c>
      <c r="W77" s="20">
        <v>15124116</v>
      </c>
      <c r="X77" s="20"/>
      <c r="Y77" s="19"/>
      <c r="Z77" s="22">
        <v>30248232</v>
      </c>
    </row>
    <row r="78" spans="1:26" ht="13.5" hidden="1">
      <c r="A78" s="37" t="s">
        <v>32</v>
      </c>
      <c r="B78" s="18">
        <v>78162985</v>
      </c>
      <c r="C78" s="18"/>
      <c r="D78" s="19">
        <v>43385575</v>
      </c>
      <c r="E78" s="20">
        <v>43385575</v>
      </c>
      <c r="F78" s="20">
        <v>4385130</v>
      </c>
      <c r="G78" s="20">
        <v>5588139</v>
      </c>
      <c r="H78" s="20">
        <v>6479336</v>
      </c>
      <c r="I78" s="20">
        <v>16452605</v>
      </c>
      <c r="J78" s="20">
        <v>5833077</v>
      </c>
      <c r="K78" s="20">
        <v>5883197</v>
      </c>
      <c r="L78" s="20">
        <v>5029016</v>
      </c>
      <c r="M78" s="20">
        <v>16745290</v>
      </c>
      <c r="N78" s="20"/>
      <c r="O78" s="20"/>
      <c r="P78" s="20"/>
      <c r="Q78" s="20"/>
      <c r="R78" s="20"/>
      <c r="S78" s="20"/>
      <c r="T78" s="20"/>
      <c r="U78" s="20"/>
      <c r="V78" s="20">
        <v>33197895</v>
      </c>
      <c r="W78" s="20">
        <v>22414020</v>
      </c>
      <c r="X78" s="20"/>
      <c r="Y78" s="19"/>
      <c r="Z78" s="22">
        <v>43385575</v>
      </c>
    </row>
    <row r="79" spans="1:26" ht="13.5" hidden="1">
      <c r="A79" s="38" t="s">
        <v>110</v>
      </c>
      <c r="B79" s="18"/>
      <c r="C79" s="18"/>
      <c r="D79" s="19">
        <v>39999763</v>
      </c>
      <c r="E79" s="20">
        <v>39999763</v>
      </c>
      <c r="F79" s="20">
        <v>4038496</v>
      </c>
      <c r="G79" s="20">
        <v>5241410</v>
      </c>
      <c r="H79" s="20">
        <v>5538167</v>
      </c>
      <c r="I79" s="20">
        <v>14818073</v>
      </c>
      <c r="J79" s="20">
        <v>4178223</v>
      </c>
      <c r="K79" s="20">
        <v>4490349</v>
      </c>
      <c r="L79" s="20">
        <v>4092789</v>
      </c>
      <c r="M79" s="20">
        <v>12761361</v>
      </c>
      <c r="N79" s="20"/>
      <c r="O79" s="20"/>
      <c r="P79" s="20"/>
      <c r="Q79" s="20"/>
      <c r="R79" s="20"/>
      <c r="S79" s="20"/>
      <c r="T79" s="20"/>
      <c r="U79" s="20"/>
      <c r="V79" s="20">
        <v>27579434</v>
      </c>
      <c r="W79" s="20">
        <v>20721114</v>
      </c>
      <c r="X79" s="20"/>
      <c r="Y79" s="19"/>
      <c r="Z79" s="22">
        <v>39999763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3385812</v>
      </c>
      <c r="E82" s="20">
        <v>3385812</v>
      </c>
      <c r="F82" s="20">
        <v>346634</v>
      </c>
      <c r="G82" s="20">
        <v>346729</v>
      </c>
      <c r="H82" s="20">
        <v>250203</v>
      </c>
      <c r="I82" s="20">
        <v>943566</v>
      </c>
      <c r="J82" s="20">
        <v>297132</v>
      </c>
      <c r="K82" s="20">
        <v>260274</v>
      </c>
      <c r="L82" s="20">
        <v>209608</v>
      </c>
      <c r="M82" s="20">
        <v>767014</v>
      </c>
      <c r="N82" s="20"/>
      <c r="O82" s="20"/>
      <c r="P82" s="20"/>
      <c r="Q82" s="20"/>
      <c r="R82" s="20"/>
      <c r="S82" s="20"/>
      <c r="T82" s="20"/>
      <c r="U82" s="20"/>
      <c r="V82" s="20">
        <v>1710580</v>
      </c>
      <c r="W82" s="20">
        <v>1692906</v>
      </c>
      <c r="X82" s="20"/>
      <c r="Y82" s="19"/>
      <c r="Z82" s="22">
        <v>3385812</v>
      </c>
    </row>
    <row r="83" spans="1:26" ht="13.5" hidden="1">
      <c r="A83" s="38" t="s">
        <v>114</v>
      </c>
      <c r="B83" s="18">
        <v>78162985</v>
      </c>
      <c r="C83" s="18"/>
      <c r="D83" s="19"/>
      <c r="E83" s="20"/>
      <c r="F83" s="20"/>
      <c r="G83" s="20"/>
      <c r="H83" s="20">
        <v>690966</v>
      </c>
      <c r="I83" s="20">
        <v>690966</v>
      </c>
      <c r="J83" s="20">
        <v>1357722</v>
      </c>
      <c r="K83" s="20">
        <v>1132574</v>
      </c>
      <c r="L83" s="20">
        <v>726619</v>
      </c>
      <c r="M83" s="20">
        <v>3216915</v>
      </c>
      <c r="N83" s="20"/>
      <c r="O83" s="20"/>
      <c r="P83" s="20"/>
      <c r="Q83" s="20"/>
      <c r="R83" s="20"/>
      <c r="S83" s="20"/>
      <c r="T83" s="20"/>
      <c r="U83" s="20"/>
      <c r="V83" s="20">
        <v>3907881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6020292</v>
      </c>
      <c r="E84" s="29">
        <v>6020292</v>
      </c>
      <c r="F84" s="29">
        <v>521060</v>
      </c>
      <c r="G84" s="29">
        <v>595424</v>
      </c>
      <c r="H84" s="29">
        <v>541537</v>
      </c>
      <c r="I84" s="29">
        <v>1658021</v>
      </c>
      <c r="J84" s="29">
        <v>613562</v>
      </c>
      <c r="K84" s="29">
        <v>620995</v>
      </c>
      <c r="L84" s="29">
        <v>654325</v>
      </c>
      <c r="M84" s="29">
        <v>1888882</v>
      </c>
      <c r="N84" s="29"/>
      <c r="O84" s="29"/>
      <c r="P84" s="29"/>
      <c r="Q84" s="29"/>
      <c r="R84" s="29"/>
      <c r="S84" s="29"/>
      <c r="T84" s="29"/>
      <c r="U84" s="29"/>
      <c r="V84" s="29">
        <v>3546903</v>
      </c>
      <c r="W84" s="29">
        <v>3010146</v>
      </c>
      <c r="X84" s="29"/>
      <c r="Y84" s="28"/>
      <c r="Z84" s="30">
        <v>6020292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29098531</v>
      </c>
      <c r="C5" s="18">
        <v>0</v>
      </c>
      <c r="D5" s="58">
        <v>36650073</v>
      </c>
      <c r="E5" s="59">
        <v>36650073</v>
      </c>
      <c r="F5" s="59">
        <v>2654253</v>
      </c>
      <c r="G5" s="59">
        <v>2633112</v>
      </c>
      <c r="H5" s="59">
        <v>2648367</v>
      </c>
      <c r="I5" s="59">
        <v>7935732</v>
      </c>
      <c r="J5" s="59">
        <v>2449020</v>
      </c>
      <c r="K5" s="59">
        <v>2697980</v>
      </c>
      <c r="L5" s="59">
        <v>2538000</v>
      </c>
      <c r="M5" s="59">
        <v>7685000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15620732</v>
      </c>
      <c r="W5" s="59">
        <v>17585195</v>
      </c>
      <c r="X5" s="59">
        <v>-1964463</v>
      </c>
      <c r="Y5" s="60">
        <v>-11.17</v>
      </c>
      <c r="Z5" s="61">
        <v>36650073</v>
      </c>
    </row>
    <row r="6" spans="1:26" ht="13.5">
      <c r="A6" s="57" t="s">
        <v>32</v>
      </c>
      <c r="B6" s="18">
        <v>75394277</v>
      </c>
      <c r="C6" s="18">
        <v>0</v>
      </c>
      <c r="D6" s="58">
        <v>101546076</v>
      </c>
      <c r="E6" s="59">
        <v>101546076</v>
      </c>
      <c r="F6" s="59">
        <v>8877426</v>
      </c>
      <c r="G6" s="59">
        <v>8582924</v>
      </c>
      <c r="H6" s="59">
        <v>6559686</v>
      </c>
      <c r="I6" s="59">
        <v>24020036</v>
      </c>
      <c r="J6" s="59">
        <v>7060170</v>
      </c>
      <c r="K6" s="59">
        <v>5980968</v>
      </c>
      <c r="L6" s="59">
        <v>6812393</v>
      </c>
      <c r="M6" s="59">
        <v>19853531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43873567</v>
      </c>
      <c r="W6" s="59">
        <v>48384662</v>
      </c>
      <c r="X6" s="59">
        <v>-4511095</v>
      </c>
      <c r="Y6" s="60">
        <v>-9.32</v>
      </c>
      <c r="Z6" s="61">
        <v>101546076</v>
      </c>
    </row>
    <row r="7" spans="1:26" ht="13.5">
      <c r="A7" s="57" t="s">
        <v>33</v>
      </c>
      <c r="B7" s="18">
        <v>2927874</v>
      </c>
      <c r="C7" s="18">
        <v>0</v>
      </c>
      <c r="D7" s="58">
        <v>3000000</v>
      </c>
      <c r="E7" s="59">
        <v>3000000</v>
      </c>
      <c r="F7" s="59">
        <v>183616</v>
      </c>
      <c r="G7" s="59">
        <v>339423</v>
      </c>
      <c r="H7" s="59">
        <v>203913</v>
      </c>
      <c r="I7" s="59">
        <v>726952</v>
      </c>
      <c r="J7" s="59">
        <v>67614</v>
      </c>
      <c r="K7" s="59">
        <v>23026</v>
      </c>
      <c r="L7" s="59">
        <v>134661</v>
      </c>
      <c r="M7" s="59">
        <v>225301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952253</v>
      </c>
      <c r="W7" s="59">
        <v>1480000</v>
      </c>
      <c r="X7" s="59">
        <v>-527747</v>
      </c>
      <c r="Y7" s="60">
        <v>-35.66</v>
      </c>
      <c r="Z7" s="61">
        <v>3000000</v>
      </c>
    </row>
    <row r="8" spans="1:26" ht="13.5">
      <c r="A8" s="57" t="s">
        <v>34</v>
      </c>
      <c r="B8" s="18">
        <v>226164864</v>
      </c>
      <c r="C8" s="18">
        <v>0</v>
      </c>
      <c r="D8" s="58">
        <v>245278001</v>
      </c>
      <c r="E8" s="59">
        <v>245278001</v>
      </c>
      <c r="F8" s="59">
        <v>99126651</v>
      </c>
      <c r="G8" s="59">
        <v>386174</v>
      </c>
      <c r="H8" s="59">
        <v>25000</v>
      </c>
      <c r="I8" s="59">
        <v>99537825</v>
      </c>
      <c r="J8" s="59">
        <v>466333</v>
      </c>
      <c r="K8" s="59">
        <v>5202198</v>
      </c>
      <c r="L8" s="59">
        <v>79310752</v>
      </c>
      <c r="M8" s="59">
        <v>84979283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184517108</v>
      </c>
      <c r="W8" s="59">
        <v>147061973</v>
      </c>
      <c r="X8" s="59">
        <v>37455135</v>
      </c>
      <c r="Y8" s="60">
        <v>25.47</v>
      </c>
      <c r="Z8" s="61">
        <v>245278001</v>
      </c>
    </row>
    <row r="9" spans="1:26" ht="13.5">
      <c r="A9" s="57" t="s">
        <v>35</v>
      </c>
      <c r="B9" s="18">
        <v>105116694</v>
      </c>
      <c r="C9" s="18">
        <v>0</v>
      </c>
      <c r="D9" s="58">
        <v>90309333</v>
      </c>
      <c r="E9" s="59">
        <v>90309333</v>
      </c>
      <c r="F9" s="59">
        <v>1906812</v>
      </c>
      <c r="G9" s="59">
        <v>1596065</v>
      </c>
      <c r="H9" s="59">
        <v>1819793</v>
      </c>
      <c r="I9" s="59">
        <v>5322670</v>
      </c>
      <c r="J9" s="59">
        <v>1469722</v>
      </c>
      <c r="K9" s="59">
        <v>1219786</v>
      </c>
      <c r="L9" s="59">
        <v>21702061</v>
      </c>
      <c r="M9" s="59">
        <v>24391569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29714239</v>
      </c>
      <c r="W9" s="59">
        <v>46549827</v>
      </c>
      <c r="X9" s="59">
        <v>-16835588</v>
      </c>
      <c r="Y9" s="60">
        <v>-36.17</v>
      </c>
      <c r="Z9" s="61">
        <v>90309333</v>
      </c>
    </row>
    <row r="10" spans="1:26" ht="25.5">
      <c r="A10" s="62" t="s">
        <v>102</v>
      </c>
      <c r="B10" s="63">
        <f>SUM(B5:B9)</f>
        <v>438702240</v>
      </c>
      <c r="C10" s="63">
        <f>SUM(C5:C9)</f>
        <v>0</v>
      </c>
      <c r="D10" s="64">
        <f aca="true" t="shared" si="0" ref="D10:Z10">SUM(D5:D9)</f>
        <v>476783483</v>
      </c>
      <c r="E10" s="65">
        <f t="shared" si="0"/>
        <v>476783483</v>
      </c>
      <c r="F10" s="65">
        <f t="shared" si="0"/>
        <v>112748758</v>
      </c>
      <c r="G10" s="65">
        <f t="shared" si="0"/>
        <v>13537698</v>
      </c>
      <c r="H10" s="65">
        <f t="shared" si="0"/>
        <v>11256759</v>
      </c>
      <c r="I10" s="65">
        <f t="shared" si="0"/>
        <v>137543215</v>
      </c>
      <c r="J10" s="65">
        <f t="shared" si="0"/>
        <v>11512859</v>
      </c>
      <c r="K10" s="65">
        <f t="shared" si="0"/>
        <v>15123958</v>
      </c>
      <c r="L10" s="65">
        <f t="shared" si="0"/>
        <v>110497867</v>
      </c>
      <c r="M10" s="65">
        <f t="shared" si="0"/>
        <v>137134684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274677899</v>
      </c>
      <c r="W10" s="65">
        <f t="shared" si="0"/>
        <v>261061657</v>
      </c>
      <c r="X10" s="65">
        <f t="shared" si="0"/>
        <v>13616242</v>
      </c>
      <c r="Y10" s="66">
        <f>+IF(W10&lt;&gt;0,(X10/W10)*100,0)</f>
        <v>5.215718829211292</v>
      </c>
      <c r="Z10" s="67">
        <f t="shared" si="0"/>
        <v>476783483</v>
      </c>
    </row>
    <row r="11" spans="1:26" ht="13.5">
      <c r="A11" s="57" t="s">
        <v>36</v>
      </c>
      <c r="B11" s="18">
        <v>120826367</v>
      </c>
      <c r="C11" s="18">
        <v>0</v>
      </c>
      <c r="D11" s="58">
        <v>134148576</v>
      </c>
      <c r="E11" s="59">
        <v>134148576</v>
      </c>
      <c r="F11" s="59">
        <v>10150962</v>
      </c>
      <c r="G11" s="59">
        <v>11367380</v>
      </c>
      <c r="H11" s="59">
        <v>10417408</v>
      </c>
      <c r="I11" s="59">
        <v>31935750</v>
      </c>
      <c r="J11" s="59">
        <v>10551702</v>
      </c>
      <c r="K11" s="59">
        <v>10401518</v>
      </c>
      <c r="L11" s="59">
        <v>20768471</v>
      </c>
      <c r="M11" s="59">
        <v>41721691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73657441</v>
      </c>
      <c r="W11" s="59">
        <v>66884477</v>
      </c>
      <c r="X11" s="59">
        <v>6772964</v>
      </c>
      <c r="Y11" s="60">
        <v>10.13</v>
      </c>
      <c r="Z11" s="61">
        <v>134148576</v>
      </c>
    </row>
    <row r="12" spans="1:26" ht="13.5">
      <c r="A12" s="57" t="s">
        <v>37</v>
      </c>
      <c r="B12" s="18">
        <v>22433458</v>
      </c>
      <c r="C12" s="18">
        <v>0</v>
      </c>
      <c r="D12" s="58">
        <v>25070360</v>
      </c>
      <c r="E12" s="59">
        <v>25070360</v>
      </c>
      <c r="F12" s="59">
        <v>1874721</v>
      </c>
      <c r="G12" s="59">
        <v>1874721</v>
      </c>
      <c r="H12" s="59">
        <v>1874721</v>
      </c>
      <c r="I12" s="59">
        <v>5624163</v>
      </c>
      <c r="J12" s="59">
        <v>1874721</v>
      </c>
      <c r="K12" s="59">
        <v>1874721</v>
      </c>
      <c r="L12" s="59">
        <v>1875721</v>
      </c>
      <c r="M12" s="59">
        <v>5625163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11249326</v>
      </c>
      <c r="W12" s="59">
        <v>12403320</v>
      </c>
      <c r="X12" s="59">
        <v>-1153994</v>
      </c>
      <c r="Y12" s="60">
        <v>-9.3</v>
      </c>
      <c r="Z12" s="61">
        <v>25070360</v>
      </c>
    </row>
    <row r="13" spans="1:26" ht="13.5">
      <c r="A13" s="57" t="s">
        <v>103</v>
      </c>
      <c r="B13" s="18">
        <v>51465825</v>
      </c>
      <c r="C13" s="18">
        <v>0</v>
      </c>
      <c r="D13" s="58">
        <v>51180557</v>
      </c>
      <c r="E13" s="59">
        <v>51180557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25989112</v>
      </c>
      <c r="M13" s="59">
        <v>25989112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25989112</v>
      </c>
      <c r="W13" s="59">
        <v>24157425</v>
      </c>
      <c r="X13" s="59">
        <v>1831687</v>
      </c>
      <c r="Y13" s="60">
        <v>7.58</v>
      </c>
      <c r="Z13" s="61">
        <v>51180557</v>
      </c>
    </row>
    <row r="14" spans="1:26" ht="13.5">
      <c r="A14" s="57" t="s">
        <v>38</v>
      </c>
      <c r="B14" s="18">
        <v>7221255</v>
      </c>
      <c r="C14" s="18">
        <v>0</v>
      </c>
      <c r="D14" s="58">
        <v>2500000</v>
      </c>
      <c r="E14" s="59">
        <v>2500000</v>
      </c>
      <c r="F14" s="59">
        <v>0</v>
      </c>
      <c r="G14" s="59">
        <v>0</v>
      </c>
      <c r="H14" s="59">
        <v>0</v>
      </c>
      <c r="I14" s="59">
        <v>0</v>
      </c>
      <c r="J14" s="59">
        <v>238939</v>
      </c>
      <c r="K14" s="59">
        <v>260060</v>
      </c>
      <c r="L14" s="59">
        <v>-498999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1248000</v>
      </c>
      <c r="X14" s="59">
        <v>-1248000</v>
      </c>
      <c r="Y14" s="60">
        <v>-100</v>
      </c>
      <c r="Z14" s="61">
        <v>2500000</v>
      </c>
    </row>
    <row r="15" spans="1:26" ht="13.5">
      <c r="A15" s="57" t="s">
        <v>39</v>
      </c>
      <c r="B15" s="18">
        <v>78407539</v>
      </c>
      <c r="C15" s="18">
        <v>0</v>
      </c>
      <c r="D15" s="58">
        <v>97093458</v>
      </c>
      <c r="E15" s="59">
        <v>97093458</v>
      </c>
      <c r="F15" s="59">
        <v>983023</v>
      </c>
      <c r="G15" s="59">
        <v>8426998</v>
      </c>
      <c r="H15" s="59">
        <v>9225305</v>
      </c>
      <c r="I15" s="59">
        <v>18635326</v>
      </c>
      <c r="J15" s="59">
        <v>738243</v>
      </c>
      <c r="K15" s="59">
        <v>1706630</v>
      </c>
      <c r="L15" s="59">
        <v>17551024</v>
      </c>
      <c r="M15" s="59">
        <v>19995897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38631223</v>
      </c>
      <c r="W15" s="59">
        <v>45331454</v>
      </c>
      <c r="X15" s="59">
        <v>-6700231</v>
      </c>
      <c r="Y15" s="60">
        <v>-14.78</v>
      </c>
      <c r="Z15" s="61">
        <v>97093458</v>
      </c>
    </row>
    <row r="16" spans="1:26" ht="13.5">
      <c r="A16" s="68" t="s">
        <v>40</v>
      </c>
      <c r="B16" s="18">
        <v>10304579</v>
      </c>
      <c r="C16" s="18">
        <v>0</v>
      </c>
      <c r="D16" s="58">
        <v>4403972</v>
      </c>
      <c r="E16" s="59">
        <v>4403972</v>
      </c>
      <c r="F16" s="59">
        <v>0</v>
      </c>
      <c r="G16" s="59">
        <v>107387</v>
      </c>
      <c r="H16" s="59">
        <v>109310</v>
      </c>
      <c r="I16" s="59">
        <v>216697</v>
      </c>
      <c r="J16" s="59">
        <v>0</v>
      </c>
      <c r="K16" s="59">
        <v>0</v>
      </c>
      <c r="L16" s="59">
        <v>1062850</v>
      </c>
      <c r="M16" s="59">
        <v>1062850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1279547</v>
      </c>
      <c r="W16" s="59">
        <v>2197800</v>
      </c>
      <c r="X16" s="59">
        <v>-918253</v>
      </c>
      <c r="Y16" s="60">
        <v>-41.78</v>
      </c>
      <c r="Z16" s="61">
        <v>4403972</v>
      </c>
    </row>
    <row r="17" spans="1:26" ht="13.5">
      <c r="A17" s="57" t="s">
        <v>41</v>
      </c>
      <c r="B17" s="18">
        <v>223582740</v>
      </c>
      <c r="C17" s="18">
        <v>0</v>
      </c>
      <c r="D17" s="58">
        <v>156909367</v>
      </c>
      <c r="E17" s="59">
        <v>156909367</v>
      </c>
      <c r="F17" s="59">
        <v>14185756</v>
      </c>
      <c r="G17" s="59">
        <v>5275166</v>
      </c>
      <c r="H17" s="59">
        <v>10234021</v>
      </c>
      <c r="I17" s="59">
        <v>29694943</v>
      </c>
      <c r="J17" s="59">
        <v>7395233</v>
      </c>
      <c r="K17" s="59">
        <v>9444500</v>
      </c>
      <c r="L17" s="59">
        <v>44736118</v>
      </c>
      <c r="M17" s="59">
        <v>61575851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91270794</v>
      </c>
      <c r="W17" s="59">
        <v>54149424</v>
      </c>
      <c r="X17" s="59">
        <v>37121370</v>
      </c>
      <c r="Y17" s="60">
        <v>68.55</v>
      </c>
      <c r="Z17" s="61">
        <v>156909367</v>
      </c>
    </row>
    <row r="18" spans="1:26" ht="13.5">
      <c r="A18" s="69" t="s">
        <v>42</v>
      </c>
      <c r="B18" s="70">
        <f>SUM(B11:B17)</f>
        <v>514241763</v>
      </c>
      <c r="C18" s="70">
        <f>SUM(C11:C17)</f>
        <v>0</v>
      </c>
      <c r="D18" s="71">
        <f aca="true" t="shared" si="1" ref="D18:Z18">SUM(D11:D17)</f>
        <v>471306290</v>
      </c>
      <c r="E18" s="72">
        <f t="shared" si="1"/>
        <v>471306290</v>
      </c>
      <c r="F18" s="72">
        <f t="shared" si="1"/>
        <v>27194462</v>
      </c>
      <c r="G18" s="72">
        <f t="shared" si="1"/>
        <v>27051652</v>
      </c>
      <c r="H18" s="72">
        <f t="shared" si="1"/>
        <v>31860765</v>
      </c>
      <c r="I18" s="72">
        <f t="shared" si="1"/>
        <v>86106879</v>
      </c>
      <c r="J18" s="72">
        <f t="shared" si="1"/>
        <v>20798838</v>
      </c>
      <c r="K18" s="72">
        <f t="shared" si="1"/>
        <v>23687429</v>
      </c>
      <c r="L18" s="72">
        <f t="shared" si="1"/>
        <v>111484297</v>
      </c>
      <c r="M18" s="72">
        <f t="shared" si="1"/>
        <v>155970564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242077443</v>
      </c>
      <c r="W18" s="72">
        <f t="shared" si="1"/>
        <v>206371900</v>
      </c>
      <c r="X18" s="72">
        <f t="shared" si="1"/>
        <v>35705543</v>
      </c>
      <c r="Y18" s="66">
        <f>+IF(W18&lt;&gt;0,(X18/W18)*100,0)</f>
        <v>17.3015526823177</v>
      </c>
      <c r="Z18" s="73">
        <f t="shared" si="1"/>
        <v>471306290</v>
      </c>
    </row>
    <row r="19" spans="1:26" ht="13.5">
      <c r="A19" s="69" t="s">
        <v>43</v>
      </c>
      <c r="B19" s="74">
        <f>+B10-B18</f>
        <v>-75539523</v>
      </c>
      <c r="C19" s="74">
        <f>+C10-C18</f>
        <v>0</v>
      </c>
      <c r="D19" s="75">
        <f aca="true" t="shared" si="2" ref="D19:Z19">+D10-D18</f>
        <v>5477193</v>
      </c>
      <c r="E19" s="76">
        <f t="shared" si="2"/>
        <v>5477193</v>
      </c>
      <c r="F19" s="76">
        <f t="shared" si="2"/>
        <v>85554296</v>
      </c>
      <c r="G19" s="76">
        <f t="shared" si="2"/>
        <v>-13513954</v>
      </c>
      <c r="H19" s="76">
        <f t="shared" si="2"/>
        <v>-20604006</v>
      </c>
      <c r="I19" s="76">
        <f t="shared" si="2"/>
        <v>51436336</v>
      </c>
      <c r="J19" s="76">
        <f t="shared" si="2"/>
        <v>-9285979</v>
      </c>
      <c r="K19" s="76">
        <f t="shared" si="2"/>
        <v>-8563471</v>
      </c>
      <c r="L19" s="76">
        <f t="shared" si="2"/>
        <v>-986430</v>
      </c>
      <c r="M19" s="76">
        <f t="shared" si="2"/>
        <v>-18835880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32600456</v>
      </c>
      <c r="W19" s="76">
        <f>IF(E10=E18,0,W10-W18)</f>
        <v>54689757</v>
      </c>
      <c r="X19" s="76">
        <f t="shared" si="2"/>
        <v>-22089301</v>
      </c>
      <c r="Y19" s="77">
        <f>+IF(W19&lt;&gt;0,(X19/W19)*100,0)</f>
        <v>-40.390197747633074</v>
      </c>
      <c r="Z19" s="78">
        <f t="shared" si="2"/>
        <v>5477193</v>
      </c>
    </row>
    <row r="20" spans="1:26" ht="13.5">
      <c r="A20" s="57" t="s">
        <v>44</v>
      </c>
      <c r="B20" s="18">
        <v>97486375</v>
      </c>
      <c r="C20" s="18">
        <v>0</v>
      </c>
      <c r="D20" s="58">
        <v>63830000</v>
      </c>
      <c r="E20" s="59">
        <v>63830000</v>
      </c>
      <c r="F20" s="59">
        <v>2380893</v>
      </c>
      <c r="G20" s="59">
        <v>3432773</v>
      </c>
      <c r="H20" s="59">
        <v>11057652</v>
      </c>
      <c r="I20" s="59">
        <v>16871318</v>
      </c>
      <c r="J20" s="59">
        <v>6590779</v>
      </c>
      <c r="K20" s="59">
        <v>2414354</v>
      </c>
      <c r="L20" s="59">
        <v>10347496</v>
      </c>
      <c r="M20" s="59">
        <v>19352629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36223947</v>
      </c>
      <c r="W20" s="59">
        <v>47202700</v>
      </c>
      <c r="X20" s="59">
        <v>-10978753</v>
      </c>
      <c r="Y20" s="60">
        <v>-23.26</v>
      </c>
      <c r="Z20" s="61">
        <v>63830000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21946852</v>
      </c>
      <c r="C22" s="85">
        <f>SUM(C19:C21)</f>
        <v>0</v>
      </c>
      <c r="D22" s="86">
        <f aca="true" t="shared" si="3" ref="D22:Z22">SUM(D19:D21)</f>
        <v>69307193</v>
      </c>
      <c r="E22" s="87">
        <f t="shared" si="3"/>
        <v>69307193</v>
      </c>
      <c r="F22" s="87">
        <f t="shared" si="3"/>
        <v>87935189</v>
      </c>
      <c r="G22" s="87">
        <f t="shared" si="3"/>
        <v>-10081181</v>
      </c>
      <c r="H22" s="87">
        <f t="shared" si="3"/>
        <v>-9546354</v>
      </c>
      <c r="I22" s="87">
        <f t="shared" si="3"/>
        <v>68307654</v>
      </c>
      <c r="J22" s="87">
        <f t="shared" si="3"/>
        <v>-2695200</v>
      </c>
      <c r="K22" s="87">
        <f t="shared" si="3"/>
        <v>-6149117</v>
      </c>
      <c r="L22" s="87">
        <f t="shared" si="3"/>
        <v>9361066</v>
      </c>
      <c r="M22" s="87">
        <f t="shared" si="3"/>
        <v>516749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68824403</v>
      </c>
      <c r="W22" s="87">
        <f t="shared" si="3"/>
        <v>101892457</v>
      </c>
      <c r="X22" s="87">
        <f t="shared" si="3"/>
        <v>-33068054</v>
      </c>
      <c r="Y22" s="88">
        <f>+IF(W22&lt;&gt;0,(X22/W22)*100,0)</f>
        <v>-32.45387830818527</v>
      </c>
      <c r="Z22" s="89">
        <f t="shared" si="3"/>
        <v>69307193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21946852</v>
      </c>
      <c r="C24" s="74">
        <f>SUM(C22:C23)</f>
        <v>0</v>
      </c>
      <c r="D24" s="75">
        <f aca="true" t="shared" si="4" ref="D24:Z24">SUM(D22:D23)</f>
        <v>69307193</v>
      </c>
      <c r="E24" s="76">
        <f t="shared" si="4"/>
        <v>69307193</v>
      </c>
      <c r="F24" s="76">
        <f t="shared" si="4"/>
        <v>87935189</v>
      </c>
      <c r="G24" s="76">
        <f t="shared" si="4"/>
        <v>-10081181</v>
      </c>
      <c r="H24" s="76">
        <f t="shared" si="4"/>
        <v>-9546354</v>
      </c>
      <c r="I24" s="76">
        <f t="shared" si="4"/>
        <v>68307654</v>
      </c>
      <c r="J24" s="76">
        <f t="shared" si="4"/>
        <v>-2695200</v>
      </c>
      <c r="K24" s="76">
        <f t="shared" si="4"/>
        <v>-6149117</v>
      </c>
      <c r="L24" s="76">
        <f t="shared" si="4"/>
        <v>9361066</v>
      </c>
      <c r="M24" s="76">
        <f t="shared" si="4"/>
        <v>516749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68824403</v>
      </c>
      <c r="W24" s="76">
        <f t="shared" si="4"/>
        <v>101892457</v>
      </c>
      <c r="X24" s="76">
        <f t="shared" si="4"/>
        <v>-33068054</v>
      </c>
      <c r="Y24" s="77">
        <f>+IF(W24&lt;&gt;0,(X24/W24)*100,0)</f>
        <v>-32.45387830818527</v>
      </c>
      <c r="Z24" s="78">
        <f t="shared" si="4"/>
        <v>69307193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107563236</v>
      </c>
      <c r="C27" s="21">
        <v>0</v>
      </c>
      <c r="D27" s="98">
        <v>75868904</v>
      </c>
      <c r="E27" s="99">
        <v>75868904</v>
      </c>
      <c r="F27" s="99">
        <v>2977095</v>
      </c>
      <c r="G27" s="99">
        <v>1634715</v>
      </c>
      <c r="H27" s="99">
        <v>11089795</v>
      </c>
      <c r="I27" s="99">
        <v>15701605</v>
      </c>
      <c r="J27" s="99">
        <v>6417629</v>
      </c>
      <c r="K27" s="99">
        <v>6412821</v>
      </c>
      <c r="L27" s="99">
        <v>9987339</v>
      </c>
      <c r="M27" s="99">
        <v>22817789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38519394</v>
      </c>
      <c r="W27" s="99">
        <v>37934452</v>
      </c>
      <c r="X27" s="99">
        <v>584942</v>
      </c>
      <c r="Y27" s="100">
        <v>1.54</v>
      </c>
      <c r="Z27" s="101">
        <v>75868904</v>
      </c>
    </row>
    <row r="28" spans="1:26" ht="13.5">
      <c r="A28" s="102" t="s">
        <v>44</v>
      </c>
      <c r="B28" s="18">
        <v>87606089</v>
      </c>
      <c r="C28" s="18">
        <v>0</v>
      </c>
      <c r="D28" s="58">
        <v>55504348</v>
      </c>
      <c r="E28" s="59">
        <v>55504348</v>
      </c>
      <c r="F28" s="59">
        <v>2977095</v>
      </c>
      <c r="G28" s="59">
        <v>1520563</v>
      </c>
      <c r="H28" s="59">
        <v>11061195</v>
      </c>
      <c r="I28" s="59">
        <v>15558853</v>
      </c>
      <c r="J28" s="59">
        <v>5681772</v>
      </c>
      <c r="K28" s="59">
        <v>5014113</v>
      </c>
      <c r="L28" s="59">
        <v>10432794</v>
      </c>
      <c r="M28" s="59">
        <v>21128679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36687532</v>
      </c>
      <c r="W28" s="59">
        <v>27752174</v>
      </c>
      <c r="X28" s="59">
        <v>8935358</v>
      </c>
      <c r="Y28" s="60">
        <v>32.2</v>
      </c>
      <c r="Z28" s="61">
        <v>55504348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19957147</v>
      </c>
      <c r="C31" s="18">
        <v>0</v>
      </c>
      <c r="D31" s="58">
        <v>20364556</v>
      </c>
      <c r="E31" s="59">
        <v>20364556</v>
      </c>
      <c r="F31" s="59">
        <v>0</v>
      </c>
      <c r="G31" s="59">
        <v>114152</v>
      </c>
      <c r="H31" s="59">
        <v>28600</v>
      </c>
      <c r="I31" s="59">
        <v>142752</v>
      </c>
      <c r="J31" s="59">
        <v>735857</v>
      </c>
      <c r="K31" s="59">
        <v>1398708</v>
      </c>
      <c r="L31" s="59">
        <v>-445455</v>
      </c>
      <c r="M31" s="59">
        <v>1689110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1831862</v>
      </c>
      <c r="W31" s="59">
        <v>10182278</v>
      </c>
      <c r="X31" s="59">
        <v>-8350416</v>
      </c>
      <c r="Y31" s="60">
        <v>-82.01</v>
      </c>
      <c r="Z31" s="61">
        <v>20364556</v>
      </c>
    </row>
    <row r="32" spans="1:26" ht="13.5">
      <c r="A32" s="69" t="s">
        <v>50</v>
      </c>
      <c r="B32" s="21">
        <f>SUM(B28:B31)</f>
        <v>107563236</v>
      </c>
      <c r="C32" s="21">
        <f>SUM(C28:C31)</f>
        <v>0</v>
      </c>
      <c r="D32" s="98">
        <f aca="true" t="shared" si="5" ref="D32:Z32">SUM(D28:D31)</f>
        <v>75868904</v>
      </c>
      <c r="E32" s="99">
        <f t="shared" si="5"/>
        <v>75868904</v>
      </c>
      <c r="F32" s="99">
        <f t="shared" si="5"/>
        <v>2977095</v>
      </c>
      <c r="G32" s="99">
        <f t="shared" si="5"/>
        <v>1634715</v>
      </c>
      <c r="H32" s="99">
        <f t="shared" si="5"/>
        <v>11089795</v>
      </c>
      <c r="I32" s="99">
        <f t="shared" si="5"/>
        <v>15701605</v>
      </c>
      <c r="J32" s="99">
        <f t="shared" si="5"/>
        <v>6417629</v>
      </c>
      <c r="K32" s="99">
        <f t="shared" si="5"/>
        <v>6412821</v>
      </c>
      <c r="L32" s="99">
        <f t="shared" si="5"/>
        <v>9987339</v>
      </c>
      <c r="M32" s="99">
        <f t="shared" si="5"/>
        <v>22817789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38519394</v>
      </c>
      <c r="W32" s="99">
        <f t="shared" si="5"/>
        <v>37934452</v>
      </c>
      <c r="X32" s="99">
        <f t="shared" si="5"/>
        <v>584942</v>
      </c>
      <c r="Y32" s="100">
        <f>+IF(W32&lt;&gt;0,(X32/W32)*100,0)</f>
        <v>1.5419808885073654</v>
      </c>
      <c r="Z32" s="101">
        <f t="shared" si="5"/>
        <v>75868904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65341521</v>
      </c>
      <c r="C35" s="18">
        <v>0</v>
      </c>
      <c r="D35" s="58">
        <v>120844778</v>
      </c>
      <c r="E35" s="59">
        <v>120844778</v>
      </c>
      <c r="F35" s="59">
        <v>131542874</v>
      </c>
      <c r="G35" s="59">
        <v>266372861</v>
      </c>
      <c r="H35" s="59">
        <v>102375432</v>
      </c>
      <c r="I35" s="59">
        <v>102375432</v>
      </c>
      <c r="J35" s="59">
        <v>87100337</v>
      </c>
      <c r="K35" s="59">
        <v>127571762</v>
      </c>
      <c r="L35" s="59">
        <v>187271511</v>
      </c>
      <c r="M35" s="59">
        <v>187271511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187271511</v>
      </c>
      <c r="W35" s="59">
        <v>60422389</v>
      </c>
      <c r="X35" s="59">
        <v>126849122</v>
      </c>
      <c r="Y35" s="60">
        <v>209.94</v>
      </c>
      <c r="Z35" s="61">
        <v>120844778</v>
      </c>
    </row>
    <row r="36" spans="1:26" ht="13.5">
      <c r="A36" s="57" t="s">
        <v>53</v>
      </c>
      <c r="B36" s="18">
        <v>1018847805</v>
      </c>
      <c r="C36" s="18">
        <v>0</v>
      </c>
      <c r="D36" s="58">
        <v>1083492227</v>
      </c>
      <c r="E36" s="59">
        <v>1083492227</v>
      </c>
      <c r="F36" s="59">
        <v>1111610809</v>
      </c>
      <c r="G36" s="59">
        <v>2015761525</v>
      </c>
      <c r="H36" s="59">
        <v>1091955362</v>
      </c>
      <c r="I36" s="59">
        <v>1091955362</v>
      </c>
      <c r="J36" s="59">
        <v>1041816472</v>
      </c>
      <c r="K36" s="59">
        <v>1043001928</v>
      </c>
      <c r="L36" s="59">
        <v>1012103425</v>
      </c>
      <c r="M36" s="59">
        <v>1012103425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1012103425</v>
      </c>
      <c r="W36" s="59">
        <v>541746114</v>
      </c>
      <c r="X36" s="59">
        <v>470357311</v>
      </c>
      <c r="Y36" s="60">
        <v>86.82</v>
      </c>
      <c r="Z36" s="61">
        <v>1083492227</v>
      </c>
    </row>
    <row r="37" spans="1:26" ht="13.5">
      <c r="A37" s="57" t="s">
        <v>54</v>
      </c>
      <c r="B37" s="18">
        <v>91338844</v>
      </c>
      <c r="C37" s="18">
        <v>0</v>
      </c>
      <c r="D37" s="58">
        <v>73138250</v>
      </c>
      <c r="E37" s="59">
        <v>73138250</v>
      </c>
      <c r="F37" s="59">
        <v>82244689</v>
      </c>
      <c r="G37" s="59">
        <v>151123361</v>
      </c>
      <c r="H37" s="59">
        <v>116041072</v>
      </c>
      <c r="I37" s="59">
        <v>116041072</v>
      </c>
      <c r="J37" s="59">
        <v>113133125</v>
      </c>
      <c r="K37" s="59">
        <v>147652059</v>
      </c>
      <c r="L37" s="59">
        <v>112937495</v>
      </c>
      <c r="M37" s="59">
        <v>112937495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112937495</v>
      </c>
      <c r="W37" s="59">
        <v>36569125</v>
      </c>
      <c r="X37" s="59">
        <v>76368370</v>
      </c>
      <c r="Y37" s="60">
        <v>208.83</v>
      </c>
      <c r="Z37" s="61">
        <v>73138250</v>
      </c>
    </row>
    <row r="38" spans="1:26" ht="13.5">
      <c r="A38" s="57" t="s">
        <v>55</v>
      </c>
      <c r="B38" s="18">
        <v>93954731</v>
      </c>
      <c r="C38" s="18">
        <v>0</v>
      </c>
      <c r="D38" s="58">
        <v>116628789</v>
      </c>
      <c r="E38" s="59">
        <v>116628789</v>
      </c>
      <c r="F38" s="59">
        <v>96117183</v>
      </c>
      <c r="G38" s="59">
        <v>193405747</v>
      </c>
      <c r="H38" s="59">
        <v>97095581</v>
      </c>
      <c r="I38" s="59">
        <v>97095581</v>
      </c>
      <c r="J38" s="59">
        <v>97095581</v>
      </c>
      <c r="K38" s="59">
        <v>97095581</v>
      </c>
      <c r="L38" s="59">
        <v>101859726</v>
      </c>
      <c r="M38" s="59">
        <v>101859726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101859726</v>
      </c>
      <c r="W38" s="59">
        <v>58314395</v>
      </c>
      <c r="X38" s="59">
        <v>43545331</v>
      </c>
      <c r="Y38" s="60">
        <v>74.67</v>
      </c>
      <c r="Z38" s="61">
        <v>116628789</v>
      </c>
    </row>
    <row r="39" spans="1:26" ht="13.5">
      <c r="A39" s="57" t="s">
        <v>56</v>
      </c>
      <c r="B39" s="18">
        <v>898895751</v>
      </c>
      <c r="C39" s="18">
        <v>0</v>
      </c>
      <c r="D39" s="58">
        <v>1014569966</v>
      </c>
      <c r="E39" s="59">
        <v>1014569966</v>
      </c>
      <c r="F39" s="59">
        <v>1064791810</v>
      </c>
      <c r="G39" s="59">
        <v>1937605278</v>
      </c>
      <c r="H39" s="59">
        <v>981194140</v>
      </c>
      <c r="I39" s="59">
        <v>981194140</v>
      </c>
      <c r="J39" s="59">
        <v>918688105</v>
      </c>
      <c r="K39" s="59">
        <v>925826049</v>
      </c>
      <c r="L39" s="59">
        <v>984577716</v>
      </c>
      <c r="M39" s="59">
        <v>984577716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984577716</v>
      </c>
      <c r="W39" s="59">
        <v>507284983</v>
      </c>
      <c r="X39" s="59">
        <v>477292733</v>
      </c>
      <c r="Y39" s="60">
        <v>94.09</v>
      </c>
      <c r="Z39" s="61">
        <v>1014569966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96018801</v>
      </c>
      <c r="C42" s="18">
        <v>0</v>
      </c>
      <c r="D42" s="58">
        <v>83769300</v>
      </c>
      <c r="E42" s="59">
        <v>83769300</v>
      </c>
      <c r="F42" s="59">
        <v>36855357</v>
      </c>
      <c r="G42" s="59">
        <v>3852169</v>
      </c>
      <c r="H42" s="59">
        <v>-10612840</v>
      </c>
      <c r="I42" s="59">
        <v>30094686</v>
      </c>
      <c r="J42" s="59">
        <v>-5551215</v>
      </c>
      <c r="K42" s="59">
        <v>1816956</v>
      </c>
      <c r="L42" s="59">
        <v>53992418</v>
      </c>
      <c r="M42" s="59">
        <v>50258159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80352845</v>
      </c>
      <c r="W42" s="59">
        <v>119622224</v>
      </c>
      <c r="X42" s="59">
        <v>-39269379</v>
      </c>
      <c r="Y42" s="60">
        <v>-32.83</v>
      </c>
      <c r="Z42" s="61">
        <v>83769300</v>
      </c>
    </row>
    <row r="43" spans="1:26" ht="13.5">
      <c r="A43" s="57" t="s">
        <v>59</v>
      </c>
      <c r="B43" s="18">
        <v>-103972423</v>
      </c>
      <c r="C43" s="18">
        <v>0</v>
      </c>
      <c r="D43" s="58">
        <v>-71868905</v>
      </c>
      <c r="E43" s="59">
        <v>-71868905</v>
      </c>
      <c r="F43" s="59">
        <v>-2380893</v>
      </c>
      <c r="G43" s="59">
        <v>-1634715</v>
      </c>
      <c r="H43" s="59">
        <v>-9084746</v>
      </c>
      <c r="I43" s="59">
        <v>-13100354</v>
      </c>
      <c r="J43" s="59">
        <v>-8567264</v>
      </c>
      <c r="K43" s="59">
        <v>-6412821</v>
      </c>
      <c r="L43" s="59">
        <v>-9987339</v>
      </c>
      <c r="M43" s="59">
        <v>-24967424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-38067778</v>
      </c>
      <c r="W43" s="59">
        <v>-51098899</v>
      </c>
      <c r="X43" s="59">
        <v>13031121</v>
      </c>
      <c r="Y43" s="60">
        <v>-25.5</v>
      </c>
      <c r="Z43" s="61">
        <v>-71868905</v>
      </c>
    </row>
    <row r="44" spans="1:26" ht="13.5">
      <c r="A44" s="57" t="s">
        <v>60</v>
      </c>
      <c r="B44" s="18">
        <v>-6899878</v>
      </c>
      <c r="C44" s="18">
        <v>0</v>
      </c>
      <c r="D44" s="58">
        <v>-9828996</v>
      </c>
      <c r="E44" s="59">
        <v>-9828996</v>
      </c>
      <c r="F44" s="59">
        <v>96786</v>
      </c>
      <c r="G44" s="59">
        <v>500643</v>
      </c>
      <c r="H44" s="59">
        <v>-548341</v>
      </c>
      <c r="I44" s="59">
        <v>49088</v>
      </c>
      <c r="J44" s="59">
        <v>-2680557</v>
      </c>
      <c r="K44" s="59">
        <v>-548782</v>
      </c>
      <c r="L44" s="59">
        <v>-3065757</v>
      </c>
      <c r="M44" s="59">
        <v>-6295096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-6246008</v>
      </c>
      <c r="W44" s="59">
        <v>-4942998</v>
      </c>
      <c r="X44" s="59">
        <v>-1303010</v>
      </c>
      <c r="Y44" s="60">
        <v>26.36</v>
      </c>
      <c r="Z44" s="61">
        <v>-9828996</v>
      </c>
    </row>
    <row r="45" spans="1:26" ht="13.5">
      <c r="A45" s="69" t="s">
        <v>61</v>
      </c>
      <c r="B45" s="21">
        <v>6194085</v>
      </c>
      <c r="C45" s="21">
        <v>0</v>
      </c>
      <c r="D45" s="98">
        <v>18038930</v>
      </c>
      <c r="E45" s="99">
        <v>18038930</v>
      </c>
      <c r="F45" s="99">
        <v>40765335</v>
      </c>
      <c r="G45" s="99">
        <v>43483432</v>
      </c>
      <c r="H45" s="99">
        <v>23237505</v>
      </c>
      <c r="I45" s="99">
        <v>23237505</v>
      </c>
      <c r="J45" s="99">
        <v>6438469</v>
      </c>
      <c r="K45" s="99">
        <v>1293822</v>
      </c>
      <c r="L45" s="99">
        <v>42233144</v>
      </c>
      <c r="M45" s="99">
        <v>42233144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42233144</v>
      </c>
      <c r="W45" s="99">
        <v>79547858</v>
      </c>
      <c r="X45" s="99">
        <v>-37314714</v>
      </c>
      <c r="Y45" s="100">
        <v>-46.91</v>
      </c>
      <c r="Z45" s="101">
        <v>18038930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11007289</v>
      </c>
      <c r="C49" s="51">
        <v>0</v>
      </c>
      <c r="D49" s="128">
        <v>4080030</v>
      </c>
      <c r="E49" s="53">
        <v>2295261</v>
      </c>
      <c r="F49" s="53">
        <v>0</v>
      </c>
      <c r="G49" s="53">
        <v>0</v>
      </c>
      <c r="H49" s="53">
        <v>0</v>
      </c>
      <c r="I49" s="53">
        <v>2091637</v>
      </c>
      <c r="J49" s="53">
        <v>0</v>
      </c>
      <c r="K49" s="53">
        <v>0</v>
      </c>
      <c r="L49" s="53">
        <v>0</v>
      </c>
      <c r="M49" s="53">
        <v>2061716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2005455</v>
      </c>
      <c r="W49" s="53">
        <v>10195912</v>
      </c>
      <c r="X49" s="53">
        <v>38606741</v>
      </c>
      <c r="Y49" s="53">
        <v>72344041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86.26763782129343</v>
      </c>
      <c r="C58" s="5">
        <f>IF(C67=0,0,+(C76/C67)*100)</f>
        <v>0</v>
      </c>
      <c r="D58" s="6">
        <f aca="true" t="shared" si="6" ref="D58:Z58">IF(D67=0,0,+(D76/D67)*100)</f>
        <v>82.08753633342654</v>
      </c>
      <c r="E58" s="7">
        <f t="shared" si="6"/>
        <v>82.08753633342654</v>
      </c>
      <c r="F58" s="7">
        <f t="shared" si="6"/>
        <v>71.50083075228379</v>
      </c>
      <c r="G58" s="7">
        <f t="shared" si="6"/>
        <v>60.69712432197787</v>
      </c>
      <c r="H58" s="7">
        <f t="shared" si="6"/>
        <v>93.75071665053511</v>
      </c>
      <c r="I58" s="7">
        <f t="shared" si="6"/>
        <v>74.1949905593383</v>
      </c>
      <c r="J58" s="7">
        <f t="shared" si="6"/>
        <v>88.28749615306948</v>
      </c>
      <c r="K58" s="7">
        <f t="shared" si="6"/>
        <v>122.71067580761286</v>
      </c>
      <c r="L58" s="7">
        <f t="shared" si="6"/>
        <v>79.24943187022984</v>
      </c>
      <c r="M58" s="7">
        <f t="shared" si="6"/>
        <v>95.90095948114468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84.34188806834995</v>
      </c>
      <c r="W58" s="7">
        <f t="shared" si="6"/>
        <v>80.36821195337464</v>
      </c>
      <c r="X58" s="7">
        <f t="shared" si="6"/>
        <v>0</v>
      </c>
      <c r="Y58" s="7">
        <f t="shared" si="6"/>
        <v>0</v>
      </c>
      <c r="Z58" s="8">
        <f t="shared" si="6"/>
        <v>82.08753633342654</v>
      </c>
    </row>
    <row r="59" spans="1:26" ht="13.5">
      <c r="A59" s="36" t="s">
        <v>31</v>
      </c>
      <c r="B59" s="9">
        <f aca="true" t="shared" si="7" ref="B59:Z66">IF(B68=0,0,+(B77/B68)*100)</f>
        <v>70.13909396319697</v>
      </c>
      <c r="C59" s="9">
        <f t="shared" si="7"/>
        <v>0</v>
      </c>
      <c r="D59" s="2">
        <f t="shared" si="7"/>
        <v>77.99998924968034</v>
      </c>
      <c r="E59" s="10">
        <f t="shared" si="7"/>
        <v>77.99998924968034</v>
      </c>
      <c r="F59" s="10">
        <f t="shared" si="7"/>
        <v>71.77450680097188</v>
      </c>
      <c r="G59" s="10">
        <f t="shared" si="7"/>
        <v>48.28799534543157</v>
      </c>
      <c r="H59" s="10">
        <f t="shared" si="7"/>
        <v>73.2301074586717</v>
      </c>
      <c r="I59" s="10">
        <f t="shared" si="7"/>
        <v>64.46734844372266</v>
      </c>
      <c r="J59" s="10">
        <f t="shared" si="7"/>
        <v>73.75868714832872</v>
      </c>
      <c r="K59" s="10">
        <f t="shared" si="7"/>
        <v>76.63318482716699</v>
      </c>
      <c r="L59" s="10">
        <f t="shared" si="7"/>
        <v>62.744680851063826</v>
      </c>
      <c r="M59" s="10">
        <f t="shared" si="7"/>
        <v>71.13042290175667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67.74541039434003</v>
      </c>
      <c r="W59" s="10">
        <f t="shared" si="7"/>
        <v>77.99998805813641</v>
      </c>
      <c r="X59" s="10">
        <f t="shared" si="7"/>
        <v>0</v>
      </c>
      <c r="Y59" s="10">
        <f t="shared" si="7"/>
        <v>0</v>
      </c>
      <c r="Z59" s="11">
        <f t="shared" si="7"/>
        <v>77.99998924968034</v>
      </c>
    </row>
    <row r="60" spans="1:26" ht="13.5">
      <c r="A60" s="37" t="s">
        <v>32</v>
      </c>
      <c r="B60" s="12">
        <f t="shared" si="7"/>
        <v>90.72699775342365</v>
      </c>
      <c r="C60" s="12">
        <f t="shared" si="7"/>
        <v>0</v>
      </c>
      <c r="D60" s="3">
        <f t="shared" si="7"/>
        <v>88.55251974482992</v>
      </c>
      <c r="E60" s="13">
        <f t="shared" si="7"/>
        <v>88.55251974482992</v>
      </c>
      <c r="F60" s="13">
        <f t="shared" si="7"/>
        <v>75.95137374279436</v>
      </c>
      <c r="G60" s="13">
        <f t="shared" si="7"/>
        <v>69.28289240356783</v>
      </c>
      <c r="H60" s="13">
        <f t="shared" si="7"/>
        <v>111.44219403184847</v>
      </c>
      <c r="I60" s="13">
        <f t="shared" si="7"/>
        <v>83.26083691131853</v>
      </c>
      <c r="J60" s="13">
        <f t="shared" si="7"/>
        <v>99.57386295230852</v>
      </c>
      <c r="K60" s="13">
        <f t="shared" si="7"/>
        <v>146.087874069883</v>
      </c>
      <c r="L60" s="13">
        <f t="shared" si="7"/>
        <v>96.36750257949006</v>
      </c>
      <c r="M60" s="13">
        <f t="shared" si="7"/>
        <v>112.48621718726004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96.48581570766744</v>
      </c>
      <c r="W60" s="13">
        <f t="shared" si="7"/>
        <v>86.26476299452086</v>
      </c>
      <c r="X60" s="13">
        <f t="shared" si="7"/>
        <v>0</v>
      </c>
      <c r="Y60" s="13">
        <f t="shared" si="7"/>
        <v>0</v>
      </c>
      <c r="Z60" s="14">
        <f t="shared" si="7"/>
        <v>88.55251974482992</v>
      </c>
    </row>
    <row r="61" spans="1:26" ht="13.5">
      <c r="A61" s="38" t="s">
        <v>110</v>
      </c>
      <c r="B61" s="12">
        <f t="shared" si="7"/>
        <v>95.53297737914508</v>
      </c>
      <c r="C61" s="12">
        <f t="shared" si="7"/>
        <v>0</v>
      </c>
      <c r="D61" s="3">
        <f t="shared" si="7"/>
        <v>89.99996517258903</v>
      </c>
      <c r="E61" s="13">
        <f t="shared" si="7"/>
        <v>89.99996517258903</v>
      </c>
      <c r="F61" s="13">
        <f t="shared" si="7"/>
        <v>77.72780807606321</v>
      </c>
      <c r="G61" s="13">
        <f t="shared" si="7"/>
        <v>72.00312727585909</v>
      </c>
      <c r="H61" s="13">
        <f t="shared" si="7"/>
        <v>115.58402679614245</v>
      </c>
      <c r="I61" s="13">
        <f t="shared" si="7"/>
        <v>85.80380479002203</v>
      </c>
      <c r="J61" s="13">
        <f t="shared" si="7"/>
        <v>104.70615449438465</v>
      </c>
      <c r="K61" s="13">
        <f t="shared" si="7"/>
        <v>157.26122235597566</v>
      </c>
      <c r="L61" s="13">
        <f t="shared" si="7"/>
        <v>101.37555828311721</v>
      </c>
      <c r="M61" s="13">
        <f t="shared" si="7"/>
        <v>119.1941962040729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100.75959048034615</v>
      </c>
      <c r="W61" s="13">
        <f t="shared" si="7"/>
        <v>87.99999094075068</v>
      </c>
      <c r="X61" s="13">
        <f t="shared" si="7"/>
        <v>0</v>
      </c>
      <c r="Y61" s="13">
        <f t="shared" si="7"/>
        <v>0</v>
      </c>
      <c r="Z61" s="14">
        <f t="shared" si="7"/>
        <v>89.99996517258903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49.193296219131945</v>
      </c>
      <c r="C64" s="12">
        <f t="shared" si="7"/>
        <v>0</v>
      </c>
      <c r="D64" s="3">
        <f t="shared" si="7"/>
        <v>78.00002726842919</v>
      </c>
      <c r="E64" s="13">
        <f t="shared" si="7"/>
        <v>78.00002726842919</v>
      </c>
      <c r="F64" s="13">
        <f t="shared" si="7"/>
        <v>0</v>
      </c>
      <c r="G64" s="13">
        <f t="shared" si="7"/>
        <v>0</v>
      </c>
      <c r="H64" s="13">
        <f t="shared" si="7"/>
        <v>74.66125028618251</v>
      </c>
      <c r="I64" s="13">
        <f t="shared" si="7"/>
        <v>166.06206846690526</v>
      </c>
      <c r="J64" s="13">
        <f t="shared" si="7"/>
        <v>50.33506593281275</v>
      </c>
      <c r="K64" s="13">
        <f t="shared" si="7"/>
        <v>56.80161511206118</v>
      </c>
      <c r="L64" s="13">
        <f t="shared" si="7"/>
        <v>49.262916714400276</v>
      </c>
      <c r="M64" s="13">
        <f t="shared" si="7"/>
        <v>52.14732914201481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80.6841267205989</v>
      </c>
      <c r="W64" s="13">
        <f t="shared" si="7"/>
        <v>74.00002401182982</v>
      </c>
      <c r="X64" s="13">
        <f t="shared" si="7"/>
        <v>0</v>
      </c>
      <c r="Y64" s="13">
        <f t="shared" si="7"/>
        <v>0</v>
      </c>
      <c r="Z64" s="14">
        <f t="shared" si="7"/>
        <v>78.00002726842919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20.000012253678097</v>
      </c>
      <c r="E66" s="16">
        <f t="shared" si="7"/>
        <v>20.000012253678097</v>
      </c>
      <c r="F66" s="16">
        <f t="shared" si="7"/>
        <v>12.027351215683492</v>
      </c>
      <c r="G66" s="16">
        <f t="shared" si="7"/>
        <v>4.204795248825153</v>
      </c>
      <c r="H66" s="16">
        <f t="shared" si="7"/>
        <v>7.642177035929941</v>
      </c>
      <c r="I66" s="16">
        <f t="shared" si="7"/>
        <v>7.8644320853313605</v>
      </c>
      <c r="J66" s="16">
        <f t="shared" si="7"/>
        <v>12.675561316161241</v>
      </c>
      <c r="K66" s="16">
        <f t="shared" si="7"/>
        <v>100</v>
      </c>
      <c r="L66" s="16">
        <f t="shared" si="7"/>
        <v>11.783171798610516</v>
      </c>
      <c r="M66" s="16">
        <f t="shared" si="7"/>
        <v>37.372976011062285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23.453833300353487</v>
      </c>
      <c r="W66" s="16">
        <f t="shared" si="7"/>
        <v>20.000019820716663</v>
      </c>
      <c r="X66" s="16">
        <f t="shared" si="7"/>
        <v>0</v>
      </c>
      <c r="Y66" s="16">
        <f t="shared" si="7"/>
        <v>0</v>
      </c>
      <c r="Z66" s="17">
        <f t="shared" si="7"/>
        <v>20.000012253678097</v>
      </c>
    </row>
    <row r="67" spans="1:26" ht="13.5" hidden="1">
      <c r="A67" s="40" t="s">
        <v>116</v>
      </c>
      <c r="B67" s="23">
        <v>114185730</v>
      </c>
      <c r="C67" s="23"/>
      <c r="D67" s="24">
        <v>146356964</v>
      </c>
      <c r="E67" s="25">
        <v>146356964</v>
      </c>
      <c r="F67" s="25">
        <v>12208212</v>
      </c>
      <c r="G67" s="25">
        <v>11942088</v>
      </c>
      <c r="H67" s="25">
        <v>9924642</v>
      </c>
      <c r="I67" s="25">
        <v>34074942</v>
      </c>
      <c r="J67" s="25">
        <v>10092462</v>
      </c>
      <c r="K67" s="25">
        <v>9361540</v>
      </c>
      <c r="L67" s="25">
        <v>10457998</v>
      </c>
      <c r="M67" s="25">
        <v>29912000</v>
      </c>
      <c r="N67" s="25"/>
      <c r="O67" s="25"/>
      <c r="P67" s="25"/>
      <c r="Q67" s="25"/>
      <c r="R67" s="25"/>
      <c r="S67" s="25"/>
      <c r="T67" s="25"/>
      <c r="U67" s="25"/>
      <c r="V67" s="25">
        <v>63986942</v>
      </c>
      <c r="W67" s="25">
        <v>70006038</v>
      </c>
      <c r="X67" s="25"/>
      <c r="Y67" s="24"/>
      <c r="Z67" s="26">
        <v>146356964</v>
      </c>
    </row>
    <row r="68" spans="1:26" ht="13.5" hidden="1">
      <c r="A68" s="36" t="s">
        <v>31</v>
      </c>
      <c r="B68" s="18">
        <v>29098531</v>
      </c>
      <c r="C68" s="18"/>
      <c r="D68" s="19">
        <v>36650073</v>
      </c>
      <c r="E68" s="20">
        <v>36650073</v>
      </c>
      <c r="F68" s="20">
        <v>2654253</v>
      </c>
      <c r="G68" s="20">
        <v>2633112</v>
      </c>
      <c r="H68" s="20">
        <v>2648367</v>
      </c>
      <c r="I68" s="20">
        <v>7935732</v>
      </c>
      <c r="J68" s="20">
        <v>2449020</v>
      </c>
      <c r="K68" s="20">
        <v>2697980</v>
      </c>
      <c r="L68" s="20">
        <v>2538000</v>
      </c>
      <c r="M68" s="20">
        <v>7685000</v>
      </c>
      <c r="N68" s="20"/>
      <c r="O68" s="20"/>
      <c r="P68" s="20"/>
      <c r="Q68" s="20"/>
      <c r="R68" s="20"/>
      <c r="S68" s="20"/>
      <c r="T68" s="20"/>
      <c r="U68" s="20"/>
      <c r="V68" s="20">
        <v>15620732</v>
      </c>
      <c r="W68" s="20">
        <v>17585195</v>
      </c>
      <c r="X68" s="20"/>
      <c r="Y68" s="19"/>
      <c r="Z68" s="22">
        <v>36650073</v>
      </c>
    </row>
    <row r="69" spans="1:26" ht="13.5" hidden="1">
      <c r="A69" s="37" t="s">
        <v>32</v>
      </c>
      <c r="B69" s="18">
        <v>75394277</v>
      </c>
      <c r="C69" s="18"/>
      <c r="D69" s="19">
        <v>101546076</v>
      </c>
      <c r="E69" s="20">
        <v>101546076</v>
      </c>
      <c r="F69" s="20">
        <v>8877426</v>
      </c>
      <c r="G69" s="20">
        <v>8582924</v>
      </c>
      <c r="H69" s="20">
        <v>6559686</v>
      </c>
      <c r="I69" s="20">
        <v>24020036</v>
      </c>
      <c r="J69" s="20">
        <v>7060170</v>
      </c>
      <c r="K69" s="20">
        <v>5980968</v>
      </c>
      <c r="L69" s="20">
        <v>6812393</v>
      </c>
      <c r="M69" s="20">
        <v>19853531</v>
      </c>
      <c r="N69" s="20"/>
      <c r="O69" s="20"/>
      <c r="P69" s="20"/>
      <c r="Q69" s="20"/>
      <c r="R69" s="20"/>
      <c r="S69" s="20"/>
      <c r="T69" s="20"/>
      <c r="U69" s="20"/>
      <c r="V69" s="20">
        <v>43873567</v>
      </c>
      <c r="W69" s="20">
        <v>48384662</v>
      </c>
      <c r="X69" s="20"/>
      <c r="Y69" s="19"/>
      <c r="Z69" s="22">
        <v>101546076</v>
      </c>
    </row>
    <row r="70" spans="1:26" ht="13.5" hidden="1">
      <c r="A70" s="38" t="s">
        <v>110</v>
      </c>
      <c r="B70" s="18">
        <v>67574988</v>
      </c>
      <c r="C70" s="18"/>
      <c r="D70" s="19">
        <v>89297479</v>
      </c>
      <c r="E70" s="20">
        <v>89297479</v>
      </c>
      <c r="F70" s="20">
        <v>8208752</v>
      </c>
      <c r="G70" s="20">
        <v>7918713</v>
      </c>
      <c r="H70" s="20">
        <v>5895774</v>
      </c>
      <c r="I70" s="20">
        <v>22023239</v>
      </c>
      <c r="J70" s="20">
        <v>6393734</v>
      </c>
      <c r="K70" s="20">
        <v>5315751</v>
      </c>
      <c r="L70" s="20">
        <v>6157718</v>
      </c>
      <c r="M70" s="20">
        <v>17867203</v>
      </c>
      <c r="N70" s="20"/>
      <c r="O70" s="20"/>
      <c r="P70" s="20"/>
      <c r="Q70" s="20"/>
      <c r="R70" s="20"/>
      <c r="S70" s="20"/>
      <c r="T70" s="20"/>
      <c r="U70" s="20"/>
      <c r="V70" s="20">
        <v>39890442</v>
      </c>
      <c r="W70" s="20">
        <v>42387618</v>
      </c>
      <c r="X70" s="20"/>
      <c r="Y70" s="19"/>
      <c r="Z70" s="22">
        <v>89297479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7819289</v>
      </c>
      <c r="C73" s="18"/>
      <c r="D73" s="19">
        <v>12248597</v>
      </c>
      <c r="E73" s="20">
        <v>12248597</v>
      </c>
      <c r="F73" s="20"/>
      <c r="G73" s="20"/>
      <c r="H73" s="20">
        <v>663912</v>
      </c>
      <c r="I73" s="20">
        <v>663912</v>
      </c>
      <c r="J73" s="20">
        <v>666436</v>
      </c>
      <c r="K73" s="20">
        <v>665217</v>
      </c>
      <c r="L73" s="20">
        <v>654675</v>
      </c>
      <c r="M73" s="20">
        <v>1986328</v>
      </c>
      <c r="N73" s="20"/>
      <c r="O73" s="20"/>
      <c r="P73" s="20"/>
      <c r="Q73" s="20"/>
      <c r="R73" s="20"/>
      <c r="S73" s="20"/>
      <c r="T73" s="20"/>
      <c r="U73" s="20"/>
      <c r="V73" s="20">
        <v>2650240</v>
      </c>
      <c r="W73" s="20">
        <v>5997044</v>
      </c>
      <c r="X73" s="20"/>
      <c r="Y73" s="19"/>
      <c r="Z73" s="22">
        <v>12248597</v>
      </c>
    </row>
    <row r="74" spans="1:26" ht="13.5" hidden="1">
      <c r="A74" s="38" t="s">
        <v>114</v>
      </c>
      <c r="B74" s="18"/>
      <c r="C74" s="18"/>
      <c r="D74" s="19"/>
      <c r="E74" s="20"/>
      <c r="F74" s="20">
        <v>668674</v>
      </c>
      <c r="G74" s="20">
        <v>664211</v>
      </c>
      <c r="H74" s="20"/>
      <c r="I74" s="20">
        <v>1332885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1332885</v>
      </c>
      <c r="W74" s="20"/>
      <c r="X74" s="20"/>
      <c r="Y74" s="19"/>
      <c r="Z74" s="22"/>
    </row>
    <row r="75" spans="1:26" ht="13.5" hidden="1">
      <c r="A75" s="39" t="s">
        <v>115</v>
      </c>
      <c r="B75" s="27">
        <v>9692922</v>
      </c>
      <c r="C75" s="27"/>
      <c r="D75" s="28">
        <v>8160815</v>
      </c>
      <c r="E75" s="29">
        <v>8160815</v>
      </c>
      <c r="F75" s="29">
        <v>676533</v>
      </c>
      <c r="G75" s="29">
        <v>726052</v>
      </c>
      <c r="H75" s="29">
        <v>716589</v>
      </c>
      <c r="I75" s="29">
        <v>2119174</v>
      </c>
      <c r="J75" s="29">
        <v>583272</v>
      </c>
      <c r="K75" s="29">
        <v>682592</v>
      </c>
      <c r="L75" s="29">
        <v>1107605</v>
      </c>
      <c r="M75" s="29">
        <v>2373469</v>
      </c>
      <c r="N75" s="29"/>
      <c r="O75" s="29"/>
      <c r="P75" s="29"/>
      <c r="Q75" s="29"/>
      <c r="R75" s="29"/>
      <c r="S75" s="29"/>
      <c r="T75" s="29"/>
      <c r="U75" s="29"/>
      <c r="V75" s="29">
        <v>4492643</v>
      </c>
      <c r="W75" s="29">
        <v>4036181</v>
      </c>
      <c r="X75" s="29"/>
      <c r="Y75" s="28"/>
      <c r="Z75" s="30">
        <v>8160815</v>
      </c>
    </row>
    <row r="76" spans="1:26" ht="13.5" hidden="1">
      <c r="A76" s="41" t="s">
        <v>117</v>
      </c>
      <c r="B76" s="31">
        <v>98505332</v>
      </c>
      <c r="C76" s="31"/>
      <c r="D76" s="32">
        <v>120140826</v>
      </c>
      <c r="E76" s="33">
        <v>120140826</v>
      </c>
      <c r="F76" s="33">
        <v>8728973</v>
      </c>
      <c r="G76" s="33">
        <v>7248504</v>
      </c>
      <c r="H76" s="33">
        <v>9304423</v>
      </c>
      <c r="I76" s="33">
        <v>25281900</v>
      </c>
      <c r="J76" s="33">
        <v>8910382</v>
      </c>
      <c r="K76" s="33">
        <v>11487609</v>
      </c>
      <c r="L76" s="33">
        <v>8287904</v>
      </c>
      <c r="M76" s="33">
        <v>28685895</v>
      </c>
      <c r="N76" s="33"/>
      <c r="O76" s="33"/>
      <c r="P76" s="33"/>
      <c r="Q76" s="33"/>
      <c r="R76" s="33"/>
      <c r="S76" s="33"/>
      <c r="T76" s="33"/>
      <c r="U76" s="33"/>
      <c r="V76" s="33">
        <v>53967795</v>
      </c>
      <c r="W76" s="33">
        <v>56262601</v>
      </c>
      <c r="X76" s="33"/>
      <c r="Y76" s="32"/>
      <c r="Z76" s="34">
        <v>120140826</v>
      </c>
    </row>
    <row r="77" spans="1:26" ht="13.5" hidden="1">
      <c r="A77" s="36" t="s">
        <v>31</v>
      </c>
      <c r="B77" s="18">
        <v>20409446</v>
      </c>
      <c r="C77" s="18"/>
      <c r="D77" s="19">
        <v>28587053</v>
      </c>
      <c r="E77" s="20">
        <v>28587053</v>
      </c>
      <c r="F77" s="20">
        <v>1905077</v>
      </c>
      <c r="G77" s="20">
        <v>1271477</v>
      </c>
      <c r="H77" s="20">
        <v>1939402</v>
      </c>
      <c r="I77" s="20">
        <v>5115956</v>
      </c>
      <c r="J77" s="20">
        <v>1806365</v>
      </c>
      <c r="K77" s="20">
        <v>2067548</v>
      </c>
      <c r="L77" s="20">
        <v>1592460</v>
      </c>
      <c r="M77" s="20">
        <v>5466373</v>
      </c>
      <c r="N77" s="20"/>
      <c r="O77" s="20"/>
      <c r="P77" s="20"/>
      <c r="Q77" s="20"/>
      <c r="R77" s="20"/>
      <c r="S77" s="20"/>
      <c r="T77" s="20"/>
      <c r="U77" s="20"/>
      <c r="V77" s="20">
        <v>10582329</v>
      </c>
      <c r="W77" s="20">
        <v>13716450</v>
      </c>
      <c r="X77" s="20"/>
      <c r="Y77" s="19"/>
      <c r="Z77" s="22">
        <v>28587053</v>
      </c>
    </row>
    <row r="78" spans="1:26" ht="13.5" hidden="1">
      <c r="A78" s="37" t="s">
        <v>32</v>
      </c>
      <c r="B78" s="18">
        <v>68402964</v>
      </c>
      <c r="C78" s="18"/>
      <c r="D78" s="19">
        <v>89921609</v>
      </c>
      <c r="E78" s="20">
        <v>89921609</v>
      </c>
      <c r="F78" s="20">
        <v>6742527</v>
      </c>
      <c r="G78" s="20">
        <v>5946498</v>
      </c>
      <c r="H78" s="20">
        <v>7310258</v>
      </c>
      <c r="I78" s="20">
        <v>19999283</v>
      </c>
      <c r="J78" s="20">
        <v>7030084</v>
      </c>
      <c r="K78" s="20">
        <v>8737469</v>
      </c>
      <c r="L78" s="20">
        <v>6564933</v>
      </c>
      <c r="M78" s="20">
        <v>22332486</v>
      </c>
      <c r="N78" s="20"/>
      <c r="O78" s="20"/>
      <c r="P78" s="20"/>
      <c r="Q78" s="20"/>
      <c r="R78" s="20"/>
      <c r="S78" s="20"/>
      <c r="T78" s="20"/>
      <c r="U78" s="20"/>
      <c r="V78" s="20">
        <v>42331769</v>
      </c>
      <c r="W78" s="20">
        <v>41738914</v>
      </c>
      <c r="X78" s="20"/>
      <c r="Y78" s="19"/>
      <c r="Z78" s="22">
        <v>89921609</v>
      </c>
    </row>
    <row r="79" spans="1:26" ht="13.5" hidden="1">
      <c r="A79" s="38" t="s">
        <v>110</v>
      </c>
      <c r="B79" s="18">
        <v>64556398</v>
      </c>
      <c r="C79" s="18"/>
      <c r="D79" s="19">
        <v>80367700</v>
      </c>
      <c r="E79" s="20">
        <v>80367700</v>
      </c>
      <c r="F79" s="20">
        <v>6380483</v>
      </c>
      <c r="G79" s="20">
        <v>5701721</v>
      </c>
      <c r="H79" s="20">
        <v>6814573</v>
      </c>
      <c r="I79" s="20">
        <v>18896777</v>
      </c>
      <c r="J79" s="20">
        <v>6694633</v>
      </c>
      <c r="K79" s="20">
        <v>8359615</v>
      </c>
      <c r="L79" s="20">
        <v>6242421</v>
      </c>
      <c r="M79" s="20">
        <v>21296669</v>
      </c>
      <c r="N79" s="20"/>
      <c r="O79" s="20"/>
      <c r="P79" s="20"/>
      <c r="Q79" s="20"/>
      <c r="R79" s="20"/>
      <c r="S79" s="20"/>
      <c r="T79" s="20"/>
      <c r="U79" s="20"/>
      <c r="V79" s="20">
        <v>40193446</v>
      </c>
      <c r="W79" s="20">
        <v>37301100</v>
      </c>
      <c r="X79" s="20"/>
      <c r="Y79" s="19"/>
      <c r="Z79" s="22">
        <v>80367700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3846566</v>
      </c>
      <c r="C82" s="18"/>
      <c r="D82" s="19">
        <v>9553909</v>
      </c>
      <c r="E82" s="20">
        <v>9553909</v>
      </c>
      <c r="F82" s="20">
        <v>362044</v>
      </c>
      <c r="G82" s="20">
        <v>244777</v>
      </c>
      <c r="H82" s="20">
        <v>495685</v>
      </c>
      <c r="I82" s="20">
        <v>1102506</v>
      </c>
      <c r="J82" s="20">
        <v>335451</v>
      </c>
      <c r="K82" s="20">
        <v>377854</v>
      </c>
      <c r="L82" s="20">
        <v>322512</v>
      </c>
      <c r="M82" s="20">
        <v>1035817</v>
      </c>
      <c r="N82" s="20"/>
      <c r="O82" s="20"/>
      <c r="P82" s="20"/>
      <c r="Q82" s="20"/>
      <c r="R82" s="20"/>
      <c r="S82" s="20"/>
      <c r="T82" s="20"/>
      <c r="U82" s="20"/>
      <c r="V82" s="20">
        <v>2138323</v>
      </c>
      <c r="W82" s="20">
        <v>4437814</v>
      </c>
      <c r="X82" s="20"/>
      <c r="Y82" s="19"/>
      <c r="Z82" s="22">
        <v>9553909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9692922</v>
      </c>
      <c r="C84" s="27"/>
      <c r="D84" s="28">
        <v>1632164</v>
      </c>
      <c r="E84" s="29">
        <v>1632164</v>
      </c>
      <c r="F84" s="29">
        <v>81369</v>
      </c>
      <c r="G84" s="29">
        <v>30529</v>
      </c>
      <c r="H84" s="29">
        <v>54763</v>
      </c>
      <c r="I84" s="29">
        <v>166661</v>
      </c>
      <c r="J84" s="29">
        <v>73933</v>
      </c>
      <c r="K84" s="29">
        <v>682592</v>
      </c>
      <c r="L84" s="29">
        <v>130511</v>
      </c>
      <c r="M84" s="29">
        <v>887036</v>
      </c>
      <c r="N84" s="29"/>
      <c r="O84" s="29"/>
      <c r="P84" s="29"/>
      <c r="Q84" s="29"/>
      <c r="R84" s="29"/>
      <c r="S84" s="29"/>
      <c r="T84" s="29"/>
      <c r="U84" s="29"/>
      <c r="V84" s="29">
        <v>1053697</v>
      </c>
      <c r="W84" s="29">
        <v>807237</v>
      </c>
      <c r="X84" s="29"/>
      <c r="Y84" s="28"/>
      <c r="Z84" s="30">
        <v>1632164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37707750</v>
      </c>
      <c r="C5" s="18">
        <v>0</v>
      </c>
      <c r="D5" s="58">
        <v>37237289</v>
      </c>
      <c r="E5" s="59">
        <v>37237289</v>
      </c>
      <c r="F5" s="59">
        <v>3177438</v>
      </c>
      <c r="G5" s="59">
        <v>3307845</v>
      </c>
      <c r="H5" s="59">
        <v>3307845</v>
      </c>
      <c r="I5" s="59">
        <v>9793128</v>
      </c>
      <c r="J5" s="59">
        <v>3307845</v>
      </c>
      <c r="K5" s="59">
        <v>6615690</v>
      </c>
      <c r="L5" s="59">
        <v>3307845</v>
      </c>
      <c r="M5" s="59">
        <v>13231380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23024508</v>
      </c>
      <c r="W5" s="59">
        <v>18618642</v>
      </c>
      <c r="X5" s="59">
        <v>4405866</v>
      </c>
      <c r="Y5" s="60">
        <v>23.66</v>
      </c>
      <c r="Z5" s="61">
        <v>37237289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7828088</v>
      </c>
      <c r="C7" s="18">
        <v>0</v>
      </c>
      <c r="D7" s="58">
        <v>10234567</v>
      </c>
      <c r="E7" s="59">
        <v>10234567</v>
      </c>
      <c r="F7" s="59">
        <v>136610</v>
      </c>
      <c r="G7" s="59">
        <v>393215</v>
      </c>
      <c r="H7" s="59">
        <v>543865</v>
      </c>
      <c r="I7" s="59">
        <v>1073690</v>
      </c>
      <c r="J7" s="59">
        <v>80325</v>
      </c>
      <c r="K7" s="59">
        <v>231823</v>
      </c>
      <c r="L7" s="59">
        <v>0</v>
      </c>
      <c r="M7" s="59">
        <v>312148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1385838</v>
      </c>
      <c r="W7" s="59">
        <v>5295409</v>
      </c>
      <c r="X7" s="59">
        <v>-3909571</v>
      </c>
      <c r="Y7" s="60">
        <v>-73.83</v>
      </c>
      <c r="Z7" s="61">
        <v>10234567</v>
      </c>
    </row>
    <row r="8" spans="1:26" ht="13.5">
      <c r="A8" s="57" t="s">
        <v>34</v>
      </c>
      <c r="B8" s="18">
        <v>236246473</v>
      </c>
      <c r="C8" s="18">
        <v>0</v>
      </c>
      <c r="D8" s="58">
        <v>256837000</v>
      </c>
      <c r="E8" s="59">
        <v>256837000</v>
      </c>
      <c r="F8" s="59">
        <v>102633000</v>
      </c>
      <c r="G8" s="59">
        <v>2022000</v>
      </c>
      <c r="H8" s="59">
        <v>178474</v>
      </c>
      <c r="I8" s="59">
        <v>104833474</v>
      </c>
      <c r="J8" s="59">
        <v>777204</v>
      </c>
      <c r="K8" s="59">
        <v>1014948</v>
      </c>
      <c r="L8" s="59">
        <v>80506000</v>
      </c>
      <c r="M8" s="59">
        <v>82298152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187131626</v>
      </c>
      <c r="W8" s="59">
        <v>191212150</v>
      </c>
      <c r="X8" s="59">
        <v>-4080524</v>
      </c>
      <c r="Y8" s="60">
        <v>-2.13</v>
      </c>
      <c r="Z8" s="61">
        <v>256837000</v>
      </c>
    </row>
    <row r="9" spans="1:26" ht="13.5">
      <c r="A9" s="57" t="s">
        <v>35</v>
      </c>
      <c r="B9" s="18">
        <v>40279478</v>
      </c>
      <c r="C9" s="18">
        <v>0</v>
      </c>
      <c r="D9" s="58">
        <v>35888993</v>
      </c>
      <c r="E9" s="59">
        <v>35888993</v>
      </c>
      <c r="F9" s="59">
        <v>2888533</v>
      </c>
      <c r="G9" s="59">
        <v>2958815</v>
      </c>
      <c r="H9" s="59">
        <v>3757783</v>
      </c>
      <c r="I9" s="59">
        <v>9605131</v>
      </c>
      <c r="J9" s="59">
        <v>498893</v>
      </c>
      <c r="K9" s="59">
        <v>528450</v>
      </c>
      <c r="L9" s="59">
        <v>6818897</v>
      </c>
      <c r="M9" s="59">
        <v>7846240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17451371</v>
      </c>
      <c r="W9" s="59">
        <v>17102528</v>
      </c>
      <c r="X9" s="59">
        <v>348843</v>
      </c>
      <c r="Y9" s="60">
        <v>2.04</v>
      </c>
      <c r="Z9" s="61">
        <v>35888993</v>
      </c>
    </row>
    <row r="10" spans="1:26" ht="25.5">
      <c r="A10" s="62" t="s">
        <v>102</v>
      </c>
      <c r="B10" s="63">
        <f>SUM(B5:B9)</f>
        <v>322061789</v>
      </c>
      <c r="C10" s="63">
        <f>SUM(C5:C9)</f>
        <v>0</v>
      </c>
      <c r="D10" s="64">
        <f aca="true" t="shared" si="0" ref="D10:Z10">SUM(D5:D9)</f>
        <v>340197849</v>
      </c>
      <c r="E10" s="65">
        <f t="shared" si="0"/>
        <v>340197849</v>
      </c>
      <c r="F10" s="65">
        <f t="shared" si="0"/>
        <v>108835581</v>
      </c>
      <c r="G10" s="65">
        <f t="shared" si="0"/>
        <v>8681875</v>
      </c>
      <c r="H10" s="65">
        <f t="shared" si="0"/>
        <v>7787967</v>
      </c>
      <c r="I10" s="65">
        <f t="shared" si="0"/>
        <v>125305423</v>
      </c>
      <c r="J10" s="65">
        <f t="shared" si="0"/>
        <v>4664267</v>
      </c>
      <c r="K10" s="65">
        <f t="shared" si="0"/>
        <v>8390911</v>
      </c>
      <c r="L10" s="65">
        <f t="shared" si="0"/>
        <v>90632742</v>
      </c>
      <c r="M10" s="65">
        <f t="shared" si="0"/>
        <v>103687920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228993343</v>
      </c>
      <c r="W10" s="65">
        <f t="shared" si="0"/>
        <v>232228729</v>
      </c>
      <c r="X10" s="65">
        <f t="shared" si="0"/>
        <v>-3235386</v>
      </c>
      <c r="Y10" s="66">
        <f>+IF(W10&lt;&gt;0,(X10/W10)*100,0)</f>
        <v>-1.3931893844193584</v>
      </c>
      <c r="Z10" s="67">
        <f t="shared" si="0"/>
        <v>340197849</v>
      </c>
    </row>
    <row r="11" spans="1:26" ht="13.5">
      <c r="A11" s="57" t="s">
        <v>36</v>
      </c>
      <c r="B11" s="18">
        <v>62121189</v>
      </c>
      <c r="C11" s="18">
        <v>0</v>
      </c>
      <c r="D11" s="58">
        <v>81995545</v>
      </c>
      <c r="E11" s="59">
        <v>81995545</v>
      </c>
      <c r="F11" s="59">
        <v>5457787</v>
      </c>
      <c r="G11" s="59">
        <v>6156145</v>
      </c>
      <c r="H11" s="59">
        <v>5797541</v>
      </c>
      <c r="I11" s="59">
        <v>17411473</v>
      </c>
      <c r="J11" s="59">
        <v>5859177</v>
      </c>
      <c r="K11" s="59">
        <v>5752694</v>
      </c>
      <c r="L11" s="59">
        <v>6024205</v>
      </c>
      <c r="M11" s="59">
        <v>17636076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35047549</v>
      </c>
      <c r="W11" s="59">
        <v>41178309</v>
      </c>
      <c r="X11" s="59">
        <v>-6130760</v>
      </c>
      <c r="Y11" s="60">
        <v>-14.89</v>
      </c>
      <c r="Z11" s="61">
        <v>81995545</v>
      </c>
    </row>
    <row r="12" spans="1:26" ht="13.5">
      <c r="A12" s="57" t="s">
        <v>37</v>
      </c>
      <c r="B12" s="18">
        <v>22111974</v>
      </c>
      <c r="C12" s="18">
        <v>0</v>
      </c>
      <c r="D12" s="58">
        <v>24909098</v>
      </c>
      <c r="E12" s="59">
        <v>24909098</v>
      </c>
      <c r="F12" s="59">
        <v>1821221</v>
      </c>
      <c r="G12" s="59">
        <v>1821221</v>
      </c>
      <c r="H12" s="59">
        <v>1834729</v>
      </c>
      <c r="I12" s="59">
        <v>5477171</v>
      </c>
      <c r="J12" s="59">
        <v>1830199</v>
      </c>
      <c r="K12" s="59">
        <v>1857185</v>
      </c>
      <c r="L12" s="59">
        <v>1821549</v>
      </c>
      <c r="M12" s="59">
        <v>5508933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10986104</v>
      </c>
      <c r="W12" s="59">
        <v>12454548</v>
      </c>
      <c r="X12" s="59">
        <v>-1468444</v>
      </c>
      <c r="Y12" s="60">
        <v>-11.79</v>
      </c>
      <c r="Z12" s="61">
        <v>24909098</v>
      </c>
    </row>
    <row r="13" spans="1:26" ht="13.5">
      <c r="A13" s="57" t="s">
        <v>103</v>
      </c>
      <c r="B13" s="18">
        <v>26107544</v>
      </c>
      <c r="C13" s="18">
        <v>0</v>
      </c>
      <c r="D13" s="58">
        <v>22197873</v>
      </c>
      <c r="E13" s="59">
        <v>22197873</v>
      </c>
      <c r="F13" s="59">
        <v>1119823</v>
      </c>
      <c r="G13" s="59">
        <v>3036661</v>
      </c>
      <c r="H13" s="59">
        <v>2460241</v>
      </c>
      <c r="I13" s="59">
        <v>6616725</v>
      </c>
      <c r="J13" s="59">
        <v>2253358</v>
      </c>
      <c r="K13" s="59">
        <v>2247614</v>
      </c>
      <c r="L13" s="59">
        <v>2247614</v>
      </c>
      <c r="M13" s="59">
        <v>6748586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13365311</v>
      </c>
      <c r="W13" s="59">
        <v>7438938</v>
      </c>
      <c r="X13" s="59">
        <v>5926373</v>
      </c>
      <c r="Y13" s="60">
        <v>79.67</v>
      </c>
      <c r="Z13" s="61">
        <v>22197873</v>
      </c>
    </row>
    <row r="14" spans="1:26" ht="13.5">
      <c r="A14" s="57" t="s">
        <v>38</v>
      </c>
      <c r="B14" s="18">
        <v>403110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4685022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360140446</v>
      </c>
      <c r="C17" s="18">
        <v>0</v>
      </c>
      <c r="D17" s="58">
        <v>189297029</v>
      </c>
      <c r="E17" s="59">
        <v>189297029</v>
      </c>
      <c r="F17" s="59">
        <v>13152578</v>
      </c>
      <c r="G17" s="59">
        <v>21601708</v>
      </c>
      <c r="H17" s="59">
        <v>8311883</v>
      </c>
      <c r="I17" s="59">
        <v>43066169</v>
      </c>
      <c r="J17" s="59">
        <v>13848994</v>
      </c>
      <c r="K17" s="59">
        <v>12034483</v>
      </c>
      <c r="L17" s="59">
        <v>3359463</v>
      </c>
      <c r="M17" s="59">
        <v>29242940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72309109</v>
      </c>
      <c r="W17" s="59">
        <v>80489262</v>
      </c>
      <c r="X17" s="59">
        <v>-8180153</v>
      </c>
      <c r="Y17" s="60">
        <v>-10.16</v>
      </c>
      <c r="Z17" s="61">
        <v>189297029</v>
      </c>
    </row>
    <row r="18" spans="1:26" ht="13.5">
      <c r="A18" s="69" t="s">
        <v>42</v>
      </c>
      <c r="B18" s="70">
        <f>SUM(B11:B17)</f>
        <v>475569285</v>
      </c>
      <c r="C18" s="70">
        <f>SUM(C11:C17)</f>
        <v>0</v>
      </c>
      <c r="D18" s="71">
        <f aca="true" t="shared" si="1" ref="D18:Z18">SUM(D11:D17)</f>
        <v>318399545</v>
      </c>
      <c r="E18" s="72">
        <f t="shared" si="1"/>
        <v>318399545</v>
      </c>
      <c r="F18" s="72">
        <f t="shared" si="1"/>
        <v>21551409</v>
      </c>
      <c r="G18" s="72">
        <f t="shared" si="1"/>
        <v>32615735</v>
      </c>
      <c r="H18" s="72">
        <f t="shared" si="1"/>
        <v>18404394</v>
      </c>
      <c r="I18" s="72">
        <f t="shared" si="1"/>
        <v>72571538</v>
      </c>
      <c r="J18" s="72">
        <f t="shared" si="1"/>
        <v>23791728</v>
      </c>
      <c r="K18" s="72">
        <f t="shared" si="1"/>
        <v>21891976</v>
      </c>
      <c r="L18" s="72">
        <f t="shared" si="1"/>
        <v>13452831</v>
      </c>
      <c r="M18" s="72">
        <f t="shared" si="1"/>
        <v>59136535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131708073</v>
      </c>
      <c r="W18" s="72">
        <f t="shared" si="1"/>
        <v>141561057</v>
      </c>
      <c r="X18" s="72">
        <f t="shared" si="1"/>
        <v>-9852984</v>
      </c>
      <c r="Y18" s="66">
        <f>+IF(W18&lt;&gt;0,(X18/W18)*100,0)</f>
        <v>-6.960236246328678</v>
      </c>
      <c r="Z18" s="73">
        <f t="shared" si="1"/>
        <v>318399545</v>
      </c>
    </row>
    <row r="19" spans="1:26" ht="13.5">
      <c r="A19" s="69" t="s">
        <v>43</v>
      </c>
      <c r="B19" s="74">
        <f>+B10-B18</f>
        <v>-153507496</v>
      </c>
      <c r="C19" s="74">
        <f>+C10-C18</f>
        <v>0</v>
      </c>
      <c r="D19" s="75">
        <f aca="true" t="shared" si="2" ref="D19:Z19">+D10-D18</f>
        <v>21798304</v>
      </c>
      <c r="E19" s="76">
        <f t="shared" si="2"/>
        <v>21798304</v>
      </c>
      <c r="F19" s="76">
        <f t="shared" si="2"/>
        <v>87284172</v>
      </c>
      <c r="G19" s="76">
        <f t="shared" si="2"/>
        <v>-23933860</v>
      </c>
      <c r="H19" s="76">
        <f t="shared" si="2"/>
        <v>-10616427</v>
      </c>
      <c r="I19" s="76">
        <f t="shared" si="2"/>
        <v>52733885</v>
      </c>
      <c r="J19" s="76">
        <f t="shared" si="2"/>
        <v>-19127461</v>
      </c>
      <c r="K19" s="76">
        <f t="shared" si="2"/>
        <v>-13501065</v>
      </c>
      <c r="L19" s="76">
        <f t="shared" si="2"/>
        <v>77179911</v>
      </c>
      <c r="M19" s="76">
        <f t="shared" si="2"/>
        <v>44551385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97285270</v>
      </c>
      <c r="W19" s="76">
        <f>IF(E10=E18,0,W10-W18)</f>
        <v>90667672</v>
      </c>
      <c r="X19" s="76">
        <f t="shared" si="2"/>
        <v>6617598</v>
      </c>
      <c r="Y19" s="77">
        <f>+IF(W19&lt;&gt;0,(X19/W19)*100,0)</f>
        <v>7.298740393378579</v>
      </c>
      <c r="Z19" s="78">
        <f t="shared" si="2"/>
        <v>21798304</v>
      </c>
    </row>
    <row r="20" spans="1:26" ht="13.5">
      <c r="A20" s="57" t="s">
        <v>44</v>
      </c>
      <c r="B20" s="18">
        <v>85931725</v>
      </c>
      <c r="C20" s="18">
        <v>0</v>
      </c>
      <c r="D20" s="58">
        <v>66000000</v>
      </c>
      <c r="E20" s="59">
        <v>66000000</v>
      </c>
      <c r="F20" s="59">
        <v>32220404</v>
      </c>
      <c r="G20" s="59">
        <v>0</v>
      </c>
      <c r="H20" s="59">
        <v>0</v>
      </c>
      <c r="I20" s="59">
        <v>32220404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32220404</v>
      </c>
      <c r="W20" s="59">
        <v>48180000</v>
      </c>
      <c r="X20" s="59">
        <v>-15959596</v>
      </c>
      <c r="Y20" s="60">
        <v>-33.12</v>
      </c>
      <c r="Z20" s="61">
        <v>66000000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-67575771</v>
      </c>
      <c r="C22" s="85">
        <f>SUM(C19:C21)</f>
        <v>0</v>
      </c>
      <c r="D22" s="86">
        <f aca="true" t="shared" si="3" ref="D22:Z22">SUM(D19:D21)</f>
        <v>87798304</v>
      </c>
      <c r="E22" s="87">
        <f t="shared" si="3"/>
        <v>87798304</v>
      </c>
      <c r="F22" s="87">
        <f t="shared" si="3"/>
        <v>119504576</v>
      </c>
      <c r="G22" s="87">
        <f t="shared" si="3"/>
        <v>-23933860</v>
      </c>
      <c r="H22" s="87">
        <f t="shared" si="3"/>
        <v>-10616427</v>
      </c>
      <c r="I22" s="87">
        <f t="shared" si="3"/>
        <v>84954289</v>
      </c>
      <c r="J22" s="87">
        <f t="shared" si="3"/>
        <v>-19127461</v>
      </c>
      <c r="K22" s="87">
        <f t="shared" si="3"/>
        <v>-13501065</v>
      </c>
      <c r="L22" s="87">
        <f t="shared" si="3"/>
        <v>77179911</v>
      </c>
      <c r="M22" s="87">
        <f t="shared" si="3"/>
        <v>44551385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129505674</v>
      </c>
      <c r="W22" s="87">
        <f t="shared" si="3"/>
        <v>138847672</v>
      </c>
      <c r="X22" s="87">
        <f t="shared" si="3"/>
        <v>-9341998</v>
      </c>
      <c r="Y22" s="88">
        <f>+IF(W22&lt;&gt;0,(X22/W22)*100,0)</f>
        <v>-6.7282352418555496</v>
      </c>
      <c r="Z22" s="89">
        <f t="shared" si="3"/>
        <v>87798304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-67575771</v>
      </c>
      <c r="C24" s="74">
        <f>SUM(C22:C23)</f>
        <v>0</v>
      </c>
      <c r="D24" s="75">
        <f aca="true" t="shared" si="4" ref="D24:Z24">SUM(D22:D23)</f>
        <v>87798304</v>
      </c>
      <c r="E24" s="76">
        <f t="shared" si="4"/>
        <v>87798304</v>
      </c>
      <c r="F24" s="76">
        <f t="shared" si="4"/>
        <v>119504576</v>
      </c>
      <c r="G24" s="76">
        <f t="shared" si="4"/>
        <v>-23933860</v>
      </c>
      <c r="H24" s="76">
        <f t="shared" si="4"/>
        <v>-10616427</v>
      </c>
      <c r="I24" s="76">
        <f t="shared" si="4"/>
        <v>84954289</v>
      </c>
      <c r="J24" s="76">
        <f t="shared" si="4"/>
        <v>-19127461</v>
      </c>
      <c r="K24" s="76">
        <f t="shared" si="4"/>
        <v>-13501065</v>
      </c>
      <c r="L24" s="76">
        <f t="shared" si="4"/>
        <v>77179911</v>
      </c>
      <c r="M24" s="76">
        <f t="shared" si="4"/>
        <v>44551385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129505674</v>
      </c>
      <c r="W24" s="76">
        <f t="shared" si="4"/>
        <v>138847672</v>
      </c>
      <c r="X24" s="76">
        <f t="shared" si="4"/>
        <v>-9341998</v>
      </c>
      <c r="Y24" s="77">
        <f>+IF(W24&lt;&gt;0,(X24/W24)*100,0)</f>
        <v>-6.7282352418555496</v>
      </c>
      <c r="Z24" s="78">
        <f t="shared" si="4"/>
        <v>87798304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160282264</v>
      </c>
      <c r="C27" s="21">
        <v>0</v>
      </c>
      <c r="D27" s="98">
        <v>104112173</v>
      </c>
      <c r="E27" s="99">
        <v>104112173</v>
      </c>
      <c r="F27" s="99">
        <v>19806465</v>
      </c>
      <c r="G27" s="99">
        <v>18722271</v>
      </c>
      <c r="H27" s="99">
        <v>6812430</v>
      </c>
      <c r="I27" s="99">
        <v>45341166</v>
      </c>
      <c r="J27" s="99">
        <v>1045193</v>
      </c>
      <c r="K27" s="99">
        <v>2170979</v>
      </c>
      <c r="L27" s="99">
        <v>9230311</v>
      </c>
      <c r="M27" s="99">
        <v>12446483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57787649</v>
      </c>
      <c r="W27" s="99">
        <v>52056087</v>
      </c>
      <c r="X27" s="99">
        <v>5731562</v>
      </c>
      <c r="Y27" s="100">
        <v>11.01</v>
      </c>
      <c r="Z27" s="101">
        <v>104112173</v>
      </c>
    </row>
    <row r="28" spans="1:26" ht="13.5">
      <c r="A28" s="102" t="s">
        <v>44</v>
      </c>
      <c r="B28" s="18">
        <v>160282264</v>
      </c>
      <c r="C28" s="18">
        <v>0</v>
      </c>
      <c r="D28" s="58">
        <v>104112173</v>
      </c>
      <c r="E28" s="59">
        <v>104112173</v>
      </c>
      <c r="F28" s="59">
        <v>19806465</v>
      </c>
      <c r="G28" s="59">
        <v>18722271</v>
      </c>
      <c r="H28" s="59">
        <v>6812430</v>
      </c>
      <c r="I28" s="59">
        <v>45341166</v>
      </c>
      <c r="J28" s="59">
        <v>1045193</v>
      </c>
      <c r="K28" s="59">
        <v>2170979</v>
      </c>
      <c r="L28" s="59">
        <v>9230311</v>
      </c>
      <c r="M28" s="59">
        <v>12446483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57787649</v>
      </c>
      <c r="W28" s="59">
        <v>52056087</v>
      </c>
      <c r="X28" s="59">
        <v>5731562</v>
      </c>
      <c r="Y28" s="60">
        <v>11.01</v>
      </c>
      <c r="Z28" s="61">
        <v>104112173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160282264</v>
      </c>
      <c r="C32" s="21">
        <f>SUM(C28:C31)</f>
        <v>0</v>
      </c>
      <c r="D32" s="98">
        <f aca="true" t="shared" si="5" ref="D32:Z32">SUM(D28:D31)</f>
        <v>104112173</v>
      </c>
      <c r="E32" s="99">
        <f t="shared" si="5"/>
        <v>104112173</v>
      </c>
      <c r="F32" s="99">
        <f t="shared" si="5"/>
        <v>19806465</v>
      </c>
      <c r="G32" s="99">
        <f t="shared" si="5"/>
        <v>18722271</v>
      </c>
      <c r="H32" s="99">
        <f t="shared" si="5"/>
        <v>6812430</v>
      </c>
      <c r="I32" s="99">
        <f t="shared" si="5"/>
        <v>45341166</v>
      </c>
      <c r="J32" s="99">
        <f t="shared" si="5"/>
        <v>1045193</v>
      </c>
      <c r="K32" s="99">
        <f t="shared" si="5"/>
        <v>2170979</v>
      </c>
      <c r="L32" s="99">
        <f t="shared" si="5"/>
        <v>9230311</v>
      </c>
      <c r="M32" s="99">
        <f t="shared" si="5"/>
        <v>12446483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57787649</v>
      </c>
      <c r="W32" s="99">
        <f t="shared" si="5"/>
        <v>52056087</v>
      </c>
      <c r="X32" s="99">
        <f t="shared" si="5"/>
        <v>5731562</v>
      </c>
      <c r="Y32" s="100">
        <f>+IF(W32&lt;&gt;0,(X32/W32)*100,0)</f>
        <v>11.010358884639178</v>
      </c>
      <c r="Z32" s="101">
        <f t="shared" si="5"/>
        <v>104112173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46837900</v>
      </c>
      <c r="C35" s="18">
        <v>0</v>
      </c>
      <c r="D35" s="58">
        <v>86038618</v>
      </c>
      <c r="E35" s="59">
        <v>86038618</v>
      </c>
      <c r="F35" s="59">
        <v>181121801</v>
      </c>
      <c r="G35" s="59">
        <v>142802849</v>
      </c>
      <c r="H35" s="59">
        <v>75231928</v>
      </c>
      <c r="I35" s="59">
        <v>75231928</v>
      </c>
      <c r="J35" s="59">
        <v>66423883</v>
      </c>
      <c r="K35" s="59">
        <v>38684656</v>
      </c>
      <c r="L35" s="59">
        <v>149576024</v>
      </c>
      <c r="M35" s="59">
        <v>149576024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149576024</v>
      </c>
      <c r="W35" s="59">
        <v>43019309</v>
      </c>
      <c r="X35" s="59">
        <v>106556715</v>
      </c>
      <c r="Y35" s="60">
        <v>247.7</v>
      </c>
      <c r="Z35" s="61">
        <v>86038618</v>
      </c>
    </row>
    <row r="36" spans="1:26" ht="13.5">
      <c r="A36" s="57" t="s">
        <v>53</v>
      </c>
      <c r="B36" s="18">
        <v>293622402</v>
      </c>
      <c r="C36" s="18">
        <v>0</v>
      </c>
      <c r="D36" s="58">
        <v>386222057</v>
      </c>
      <c r="E36" s="59">
        <v>386222057</v>
      </c>
      <c r="F36" s="59">
        <v>404034031</v>
      </c>
      <c r="G36" s="59">
        <v>289987559</v>
      </c>
      <c r="H36" s="59">
        <v>287731968</v>
      </c>
      <c r="I36" s="59">
        <v>287731968</v>
      </c>
      <c r="J36" s="59">
        <v>285478609</v>
      </c>
      <c r="K36" s="59">
        <v>281054920</v>
      </c>
      <c r="L36" s="59">
        <v>266824890</v>
      </c>
      <c r="M36" s="59">
        <v>266824890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266824890</v>
      </c>
      <c r="W36" s="59">
        <v>193111029</v>
      </c>
      <c r="X36" s="59">
        <v>73713861</v>
      </c>
      <c r="Y36" s="60">
        <v>38.17</v>
      </c>
      <c r="Z36" s="61">
        <v>386222057</v>
      </c>
    </row>
    <row r="37" spans="1:26" ht="13.5">
      <c r="A37" s="57" t="s">
        <v>54</v>
      </c>
      <c r="B37" s="18">
        <v>47825491</v>
      </c>
      <c r="C37" s="18">
        <v>0</v>
      </c>
      <c r="D37" s="58">
        <v>17726203</v>
      </c>
      <c r="E37" s="59">
        <v>17726203</v>
      </c>
      <c r="F37" s="59">
        <v>22769599</v>
      </c>
      <c r="G37" s="59">
        <v>9455130</v>
      </c>
      <c r="H37" s="59">
        <v>11165918</v>
      </c>
      <c r="I37" s="59">
        <v>11165918</v>
      </c>
      <c r="J37" s="59">
        <v>9829271</v>
      </c>
      <c r="K37" s="59">
        <v>7874081</v>
      </c>
      <c r="L37" s="59">
        <v>7874081</v>
      </c>
      <c r="M37" s="59">
        <v>7874081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7874081</v>
      </c>
      <c r="W37" s="59">
        <v>8863102</v>
      </c>
      <c r="X37" s="59">
        <v>-989021</v>
      </c>
      <c r="Y37" s="60">
        <v>-11.16</v>
      </c>
      <c r="Z37" s="61">
        <v>17726203</v>
      </c>
    </row>
    <row r="38" spans="1:26" ht="13.5">
      <c r="A38" s="57" t="s">
        <v>55</v>
      </c>
      <c r="B38" s="18">
        <v>4504106</v>
      </c>
      <c r="C38" s="18">
        <v>0</v>
      </c>
      <c r="D38" s="58">
        <v>4616418</v>
      </c>
      <c r="E38" s="59">
        <v>4616418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2308209</v>
      </c>
      <c r="X38" s="59">
        <v>-2308209</v>
      </c>
      <c r="Y38" s="60">
        <v>-100</v>
      </c>
      <c r="Z38" s="61">
        <v>4616418</v>
      </c>
    </row>
    <row r="39" spans="1:26" ht="13.5">
      <c r="A39" s="57" t="s">
        <v>56</v>
      </c>
      <c r="B39" s="18">
        <v>288130705</v>
      </c>
      <c r="C39" s="18">
        <v>0</v>
      </c>
      <c r="D39" s="58">
        <v>449918054</v>
      </c>
      <c r="E39" s="59">
        <v>449918054</v>
      </c>
      <c r="F39" s="59">
        <v>562386232</v>
      </c>
      <c r="G39" s="59">
        <v>423335278</v>
      </c>
      <c r="H39" s="59">
        <v>351797978</v>
      </c>
      <c r="I39" s="59">
        <v>351797978</v>
      </c>
      <c r="J39" s="59">
        <v>342073221</v>
      </c>
      <c r="K39" s="59">
        <v>311865495</v>
      </c>
      <c r="L39" s="59">
        <v>408526833</v>
      </c>
      <c r="M39" s="59">
        <v>408526833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408526833</v>
      </c>
      <c r="W39" s="59">
        <v>224959027</v>
      </c>
      <c r="X39" s="59">
        <v>183567806</v>
      </c>
      <c r="Y39" s="60">
        <v>81.6</v>
      </c>
      <c r="Z39" s="61">
        <v>449918054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-40865157</v>
      </c>
      <c r="C42" s="18">
        <v>0</v>
      </c>
      <c r="D42" s="58">
        <v>110907491</v>
      </c>
      <c r="E42" s="59">
        <v>110907491</v>
      </c>
      <c r="F42" s="59">
        <v>118825412</v>
      </c>
      <c r="G42" s="59">
        <v>-25541948</v>
      </c>
      <c r="H42" s="59">
        <v>-13334603</v>
      </c>
      <c r="I42" s="59">
        <v>79948861</v>
      </c>
      <c r="J42" s="59">
        <v>-9545277</v>
      </c>
      <c r="K42" s="59">
        <v>-18142123</v>
      </c>
      <c r="L42" s="59">
        <v>102316118</v>
      </c>
      <c r="M42" s="59">
        <v>74628718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154577579</v>
      </c>
      <c r="W42" s="59">
        <v>123130777</v>
      </c>
      <c r="X42" s="59">
        <v>31446802</v>
      </c>
      <c r="Y42" s="60">
        <v>25.54</v>
      </c>
      <c r="Z42" s="61">
        <v>110907491</v>
      </c>
    </row>
    <row r="43" spans="1:26" ht="13.5">
      <c r="A43" s="57" t="s">
        <v>59</v>
      </c>
      <c r="B43" s="18">
        <v>-24061430</v>
      </c>
      <c r="C43" s="18">
        <v>0</v>
      </c>
      <c r="D43" s="58">
        <v>-119729000</v>
      </c>
      <c r="E43" s="59">
        <v>-119729000</v>
      </c>
      <c r="F43" s="59">
        <v>-20596645</v>
      </c>
      <c r="G43" s="59">
        <v>-13320750</v>
      </c>
      <c r="H43" s="59">
        <v>-7387789</v>
      </c>
      <c r="I43" s="59">
        <v>-41305184</v>
      </c>
      <c r="J43" s="59">
        <v>-15498106</v>
      </c>
      <c r="K43" s="59">
        <v>-9294000</v>
      </c>
      <c r="L43" s="59">
        <v>-6055223</v>
      </c>
      <c r="M43" s="59">
        <v>-30847329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-72152513</v>
      </c>
      <c r="W43" s="59">
        <v>-59040680</v>
      </c>
      <c r="X43" s="59">
        <v>-13111833</v>
      </c>
      <c r="Y43" s="60">
        <v>22.21</v>
      </c>
      <c r="Z43" s="61">
        <v>-119729000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19277879</v>
      </c>
      <c r="C45" s="21">
        <v>0</v>
      </c>
      <c r="D45" s="98">
        <v>22840934</v>
      </c>
      <c r="E45" s="99">
        <v>22840934</v>
      </c>
      <c r="F45" s="99">
        <v>117456646</v>
      </c>
      <c r="G45" s="99">
        <v>78593948</v>
      </c>
      <c r="H45" s="99">
        <v>57871556</v>
      </c>
      <c r="I45" s="99">
        <v>57871556</v>
      </c>
      <c r="J45" s="99">
        <v>32828173</v>
      </c>
      <c r="K45" s="99">
        <v>5392050</v>
      </c>
      <c r="L45" s="99">
        <v>101652945</v>
      </c>
      <c r="M45" s="99">
        <v>101652945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101652945</v>
      </c>
      <c r="W45" s="99">
        <v>95752540</v>
      </c>
      <c r="X45" s="99">
        <v>5900405</v>
      </c>
      <c r="Y45" s="100">
        <v>6.16</v>
      </c>
      <c r="Z45" s="101">
        <v>22840934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6064413</v>
      </c>
      <c r="C49" s="51">
        <v>0</v>
      </c>
      <c r="D49" s="128">
        <v>2483998</v>
      </c>
      <c r="E49" s="53">
        <v>4816519</v>
      </c>
      <c r="F49" s="53">
        <v>0</v>
      </c>
      <c r="G49" s="53">
        <v>0</v>
      </c>
      <c r="H49" s="53">
        <v>0</v>
      </c>
      <c r="I49" s="53">
        <v>4906027</v>
      </c>
      <c r="J49" s="53">
        <v>0</v>
      </c>
      <c r="K49" s="53">
        <v>0</v>
      </c>
      <c r="L49" s="53">
        <v>0</v>
      </c>
      <c r="M49" s="53">
        <v>5363762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5063423</v>
      </c>
      <c r="W49" s="53">
        <v>34699719</v>
      </c>
      <c r="X49" s="53">
        <v>346115232</v>
      </c>
      <c r="Y49" s="53">
        <v>409513093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13448935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13448935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10.131733783921318</v>
      </c>
      <c r="C58" s="5">
        <f>IF(C67=0,0,+(C76/C67)*100)</f>
        <v>0</v>
      </c>
      <c r="D58" s="6">
        <f aca="true" t="shared" si="6" ref="D58:Z58">IF(D67=0,0,+(D76/D67)*100)</f>
        <v>10.136738121633792</v>
      </c>
      <c r="E58" s="7">
        <f t="shared" si="6"/>
        <v>10.136738121633792</v>
      </c>
      <c r="F58" s="7">
        <f t="shared" si="6"/>
        <v>13.606891024676218</v>
      </c>
      <c r="G58" s="7">
        <f t="shared" si="6"/>
        <v>14.97748253149212</v>
      </c>
      <c r="H58" s="7">
        <f t="shared" si="6"/>
        <v>15.294857062663963</v>
      </c>
      <c r="I58" s="7">
        <f t="shared" si="6"/>
        <v>14.666628139593438</v>
      </c>
      <c r="J58" s="7">
        <f t="shared" si="6"/>
        <v>74.58904513361418</v>
      </c>
      <c r="K58" s="7">
        <f t="shared" si="6"/>
        <v>11.21935882727274</v>
      </c>
      <c r="L58" s="7">
        <f t="shared" si="6"/>
        <v>10.754943735545401</v>
      </c>
      <c r="M58" s="7">
        <f t="shared" si="6"/>
        <v>23.42185784155701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18.89157946054891</v>
      </c>
      <c r="W58" s="7">
        <f t="shared" si="6"/>
        <v>10.50791660867039</v>
      </c>
      <c r="X58" s="7">
        <f t="shared" si="6"/>
        <v>0</v>
      </c>
      <c r="Y58" s="7">
        <f t="shared" si="6"/>
        <v>0</v>
      </c>
      <c r="Z58" s="8">
        <f t="shared" si="6"/>
        <v>10.136738121633792</v>
      </c>
    </row>
    <row r="59" spans="1:26" ht="13.5">
      <c r="A59" s="36" t="s">
        <v>31</v>
      </c>
      <c r="B59" s="9">
        <f aca="true" t="shared" si="7" ref="B59:Z66">IF(B68=0,0,+(B77/B68)*100)</f>
        <v>19.267079048736665</v>
      </c>
      <c r="C59" s="9">
        <f t="shared" si="7"/>
        <v>0</v>
      </c>
      <c r="D59" s="2">
        <f t="shared" si="7"/>
        <v>18.12444509588225</v>
      </c>
      <c r="E59" s="10">
        <f t="shared" si="7"/>
        <v>18.12444509588225</v>
      </c>
      <c r="F59" s="10">
        <f t="shared" si="7"/>
        <v>24.184390065203477</v>
      </c>
      <c r="G59" s="10">
        <f t="shared" si="7"/>
        <v>26.533830938269475</v>
      </c>
      <c r="H59" s="10">
        <f t="shared" si="7"/>
        <v>30.6413389986532</v>
      </c>
      <c r="I59" s="10">
        <f t="shared" si="7"/>
        <v>27.158942474763936</v>
      </c>
      <c r="J59" s="10">
        <f t="shared" si="7"/>
        <v>74.58904513361418</v>
      </c>
      <c r="K59" s="10">
        <f t="shared" si="7"/>
        <v>11.21935882727274</v>
      </c>
      <c r="L59" s="10">
        <f t="shared" si="7"/>
        <v>22.43871765454548</v>
      </c>
      <c r="M59" s="10">
        <f t="shared" si="7"/>
        <v>29.866620110676283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28.714950173962457</v>
      </c>
      <c r="W59" s="10">
        <f t="shared" si="7"/>
        <v>18.12444752952444</v>
      </c>
      <c r="X59" s="10">
        <f t="shared" si="7"/>
        <v>0</v>
      </c>
      <c r="Y59" s="10">
        <f t="shared" si="7"/>
        <v>0</v>
      </c>
      <c r="Z59" s="11">
        <f t="shared" si="7"/>
        <v>18.12444509588225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71707194</v>
      </c>
      <c r="C67" s="23"/>
      <c r="D67" s="24">
        <v>66580116</v>
      </c>
      <c r="E67" s="25">
        <v>66580116</v>
      </c>
      <c r="F67" s="25">
        <v>5647462</v>
      </c>
      <c r="G67" s="25">
        <v>5860117</v>
      </c>
      <c r="H67" s="25">
        <v>6626855</v>
      </c>
      <c r="I67" s="25">
        <v>18134434</v>
      </c>
      <c r="J67" s="25">
        <v>3307845</v>
      </c>
      <c r="K67" s="25">
        <v>6615690</v>
      </c>
      <c r="L67" s="25">
        <v>6988693</v>
      </c>
      <c r="M67" s="25">
        <v>16912228</v>
      </c>
      <c r="N67" s="25"/>
      <c r="O67" s="25"/>
      <c r="P67" s="25"/>
      <c r="Q67" s="25"/>
      <c r="R67" s="25"/>
      <c r="S67" s="25"/>
      <c r="T67" s="25"/>
      <c r="U67" s="25"/>
      <c r="V67" s="25">
        <v>35046662</v>
      </c>
      <c r="W67" s="25">
        <v>32114130</v>
      </c>
      <c r="X67" s="25"/>
      <c r="Y67" s="24"/>
      <c r="Z67" s="26">
        <v>66580116</v>
      </c>
    </row>
    <row r="68" spans="1:26" ht="13.5" hidden="1">
      <c r="A68" s="36" t="s">
        <v>31</v>
      </c>
      <c r="B68" s="18">
        <v>37707750</v>
      </c>
      <c r="C68" s="18"/>
      <c r="D68" s="19">
        <v>37237289</v>
      </c>
      <c r="E68" s="20">
        <v>37237289</v>
      </c>
      <c r="F68" s="20">
        <v>3177438</v>
      </c>
      <c r="G68" s="20">
        <v>3307845</v>
      </c>
      <c r="H68" s="20">
        <v>3307845</v>
      </c>
      <c r="I68" s="20">
        <v>9793128</v>
      </c>
      <c r="J68" s="20">
        <v>3307845</v>
      </c>
      <c r="K68" s="20">
        <v>6615690</v>
      </c>
      <c r="L68" s="20">
        <v>3307845</v>
      </c>
      <c r="M68" s="20">
        <v>13231380</v>
      </c>
      <c r="N68" s="20"/>
      <c r="O68" s="20"/>
      <c r="P68" s="20"/>
      <c r="Q68" s="20"/>
      <c r="R68" s="20"/>
      <c r="S68" s="20"/>
      <c r="T68" s="20"/>
      <c r="U68" s="20"/>
      <c r="V68" s="20">
        <v>23024508</v>
      </c>
      <c r="W68" s="20">
        <v>18618642</v>
      </c>
      <c r="X68" s="20"/>
      <c r="Y68" s="19"/>
      <c r="Z68" s="22">
        <v>37237289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33999444</v>
      </c>
      <c r="C75" s="27"/>
      <c r="D75" s="28">
        <v>29342827</v>
      </c>
      <c r="E75" s="29">
        <v>29342827</v>
      </c>
      <c r="F75" s="29">
        <v>2470024</v>
      </c>
      <c r="G75" s="29">
        <v>2552272</v>
      </c>
      <c r="H75" s="29">
        <v>3319010</v>
      </c>
      <c r="I75" s="29">
        <v>8341306</v>
      </c>
      <c r="J75" s="29"/>
      <c r="K75" s="29"/>
      <c r="L75" s="29">
        <v>3680848</v>
      </c>
      <c r="M75" s="29">
        <v>3680848</v>
      </c>
      <c r="N75" s="29"/>
      <c r="O75" s="29"/>
      <c r="P75" s="29"/>
      <c r="Q75" s="29"/>
      <c r="R75" s="29"/>
      <c r="S75" s="29"/>
      <c r="T75" s="29"/>
      <c r="U75" s="29"/>
      <c r="V75" s="29">
        <v>12022154</v>
      </c>
      <c r="W75" s="29">
        <v>13495488</v>
      </c>
      <c r="X75" s="29"/>
      <c r="Y75" s="28"/>
      <c r="Z75" s="30">
        <v>29342827</v>
      </c>
    </row>
    <row r="76" spans="1:26" ht="13.5" hidden="1">
      <c r="A76" s="41" t="s">
        <v>117</v>
      </c>
      <c r="B76" s="31">
        <v>7265182</v>
      </c>
      <c r="C76" s="31"/>
      <c r="D76" s="32">
        <v>6749052</v>
      </c>
      <c r="E76" s="33">
        <v>6749052</v>
      </c>
      <c r="F76" s="33">
        <v>768444</v>
      </c>
      <c r="G76" s="33">
        <v>877698</v>
      </c>
      <c r="H76" s="33">
        <v>1013568</v>
      </c>
      <c r="I76" s="33">
        <v>2659710</v>
      </c>
      <c r="J76" s="33">
        <v>2467290</v>
      </c>
      <c r="K76" s="33">
        <v>742238</v>
      </c>
      <c r="L76" s="33">
        <v>751630</v>
      </c>
      <c r="M76" s="33">
        <v>3961158</v>
      </c>
      <c r="N76" s="33"/>
      <c r="O76" s="33"/>
      <c r="P76" s="33"/>
      <c r="Q76" s="33"/>
      <c r="R76" s="33"/>
      <c r="S76" s="33"/>
      <c r="T76" s="33"/>
      <c r="U76" s="33"/>
      <c r="V76" s="33">
        <v>6620868</v>
      </c>
      <c r="W76" s="33">
        <v>3374526</v>
      </c>
      <c r="X76" s="33"/>
      <c r="Y76" s="32"/>
      <c r="Z76" s="34">
        <v>6749052</v>
      </c>
    </row>
    <row r="77" spans="1:26" ht="13.5" hidden="1">
      <c r="A77" s="36" t="s">
        <v>31</v>
      </c>
      <c r="B77" s="18">
        <v>7265182</v>
      </c>
      <c r="C77" s="18"/>
      <c r="D77" s="19">
        <v>6749052</v>
      </c>
      <c r="E77" s="20">
        <v>6749052</v>
      </c>
      <c r="F77" s="20">
        <v>768444</v>
      </c>
      <c r="G77" s="20">
        <v>877698</v>
      </c>
      <c r="H77" s="20">
        <v>1013568</v>
      </c>
      <c r="I77" s="20">
        <v>2659710</v>
      </c>
      <c r="J77" s="20">
        <v>2467290</v>
      </c>
      <c r="K77" s="20">
        <v>742238</v>
      </c>
      <c r="L77" s="20">
        <v>742238</v>
      </c>
      <c r="M77" s="20">
        <v>3951766</v>
      </c>
      <c r="N77" s="20"/>
      <c r="O77" s="20"/>
      <c r="P77" s="20"/>
      <c r="Q77" s="20"/>
      <c r="R77" s="20"/>
      <c r="S77" s="20"/>
      <c r="T77" s="20"/>
      <c r="U77" s="20"/>
      <c r="V77" s="20">
        <v>6611476</v>
      </c>
      <c r="W77" s="20">
        <v>3374526</v>
      </c>
      <c r="X77" s="20"/>
      <c r="Y77" s="19"/>
      <c r="Z77" s="22">
        <v>6749052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>
        <v>9392</v>
      </c>
      <c r="M78" s="20">
        <v>9392</v>
      </c>
      <c r="N78" s="20"/>
      <c r="O78" s="20"/>
      <c r="P78" s="20"/>
      <c r="Q78" s="20"/>
      <c r="R78" s="20"/>
      <c r="S78" s="20"/>
      <c r="T78" s="20"/>
      <c r="U78" s="20"/>
      <c r="V78" s="20">
        <v>9392</v>
      </c>
      <c r="W78" s="20"/>
      <c r="X78" s="20"/>
      <c r="Y78" s="19"/>
      <c r="Z78" s="22"/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>
        <v>9392</v>
      </c>
      <c r="M83" s="20">
        <v>9392</v>
      </c>
      <c r="N83" s="20"/>
      <c r="O83" s="20"/>
      <c r="P83" s="20"/>
      <c r="Q83" s="20"/>
      <c r="R83" s="20"/>
      <c r="S83" s="20"/>
      <c r="T83" s="20"/>
      <c r="U83" s="20"/>
      <c r="V83" s="20">
        <v>9392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148941022</v>
      </c>
      <c r="C5" s="18">
        <v>0</v>
      </c>
      <c r="D5" s="58">
        <v>144058244</v>
      </c>
      <c r="E5" s="59">
        <v>144058244</v>
      </c>
      <c r="F5" s="59">
        <v>22540568</v>
      </c>
      <c r="G5" s="59">
        <v>8195031</v>
      </c>
      <c r="H5" s="59">
        <v>8040410</v>
      </c>
      <c r="I5" s="59">
        <v>38776009</v>
      </c>
      <c r="J5" s="59">
        <v>16805087</v>
      </c>
      <c r="K5" s="59">
        <v>16805087</v>
      </c>
      <c r="L5" s="59">
        <v>10203827</v>
      </c>
      <c r="M5" s="59">
        <v>43814001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82590010</v>
      </c>
      <c r="W5" s="59">
        <v>72028998</v>
      </c>
      <c r="X5" s="59">
        <v>10561012</v>
      </c>
      <c r="Y5" s="60">
        <v>14.66</v>
      </c>
      <c r="Z5" s="61">
        <v>144058244</v>
      </c>
    </row>
    <row r="6" spans="1:26" ht="13.5">
      <c r="A6" s="57" t="s">
        <v>32</v>
      </c>
      <c r="B6" s="18">
        <v>17852067</v>
      </c>
      <c r="C6" s="18">
        <v>0</v>
      </c>
      <c r="D6" s="58">
        <v>11569768</v>
      </c>
      <c r="E6" s="59">
        <v>11479032</v>
      </c>
      <c r="F6" s="59">
        <v>1756385</v>
      </c>
      <c r="G6" s="59">
        <v>1756385</v>
      </c>
      <c r="H6" s="59">
        <v>1485709</v>
      </c>
      <c r="I6" s="59">
        <v>4998479</v>
      </c>
      <c r="J6" s="59">
        <v>1942342</v>
      </c>
      <c r="K6" s="59">
        <v>1942342</v>
      </c>
      <c r="L6" s="59">
        <v>1819344</v>
      </c>
      <c r="M6" s="59">
        <v>5704028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10702507</v>
      </c>
      <c r="W6" s="59">
        <v>5785002</v>
      </c>
      <c r="X6" s="59">
        <v>4917505</v>
      </c>
      <c r="Y6" s="60">
        <v>85</v>
      </c>
      <c r="Z6" s="61">
        <v>11479032</v>
      </c>
    </row>
    <row r="7" spans="1:26" ht="13.5">
      <c r="A7" s="57" t="s">
        <v>33</v>
      </c>
      <c r="B7" s="18">
        <v>13944409</v>
      </c>
      <c r="C7" s="18">
        <v>0</v>
      </c>
      <c r="D7" s="58">
        <v>12209919</v>
      </c>
      <c r="E7" s="59">
        <v>12209919</v>
      </c>
      <c r="F7" s="59">
        <v>0</v>
      </c>
      <c r="G7" s="59">
        <v>15891</v>
      </c>
      <c r="H7" s="59">
        <v>19496</v>
      </c>
      <c r="I7" s="59">
        <v>35387</v>
      </c>
      <c r="J7" s="59">
        <v>22639</v>
      </c>
      <c r="K7" s="59">
        <v>22639</v>
      </c>
      <c r="L7" s="59">
        <v>0</v>
      </c>
      <c r="M7" s="59">
        <v>45278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80665</v>
      </c>
      <c r="W7" s="59">
        <v>6105000</v>
      </c>
      <c r="X7" s="59">
        <v>-6024335</v>
      </c>
      <c r="Y7" s="60">
        <v>-98.68</v>
      </c>
      <c r="Z7" s="61">
        <v>12209919</v>
      </c>
    </row>
    <row r="8" spans="1:26" ht="13.5">
      <c r="A8" s="57" t="s">
        <v>34</v>
      </c>
      <c r="B8" s="18">
        <v>342846156</v>
      </c>
      <c r="C8" s="18">
        <v>0</v>
      </c>
      <c r="D8" s="58">
        <v>367663000</v>
      </c>
      <c r="E8" s="59">
        <v>382663000</v>
      </c>
      <c r="F8" s="59">
        <v>0</v>
      </c>
      <c r="G8" s="59">
        <v>150630000</v>
      </c>
      <c r="H8" s="59">
        <v>0</v>
      </c>
      <c r="I8" s="59">
        <v>150630000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150630000</v>
      </c>
      <c r="W8" s="59"/>
      <c r="X8" s="59">
        <v>150630000</v>
      </c>
      <c r="Y8" s="60">
        <v>0</v>
      </c>
      <c r="Z8" s="61">
        <v>382663000</v>
      </c>
    </row>
    <row r="9" spans="1:26" ht="13.5">
      <c r="A9" s="57" t="s">
        <v>35</v>
      </c>
      <c r="B9" s="18">
        <v>12871820</v>
      </c>
      <c r="C9" s="18">
        <v>0</v>
      </c>
      <c r="D9" s="58">
        <v>37120924</v>
      </c>
      <c r="E9" s="59">
        <v>37622458</v>
      </c>
      <c r="F9" s="59">
        <v>3605121</v>
      </c>
      <c r="G9" s="59">
        <v>-1154221</v>
      </c>
      <c r="H9" s="59">
        <v>6608907</v>
      </c>
      <c r="I9" s="59">
        <v>9059807</v>
      </c>
      <c r="J9" s="59">
        <v>868419</v>
      </c>
      <c r="K9" s="59">
        <v>868419</v>
      </c>
      <c r="L9" s="59">
        <v>475196</v>
      </c>
      <c r="M9" s="59">
        <v>2212034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11271841</v>
      </c>
      <c r="W9" s="59">
        <v>20088492</v>
      </c>
      <c r="X9" s="59">
        <v>-8816651</v>
      </c>
      <c r="Y9" s="60">
        <v>-43.89</v>
      </c>
      <c r="Z9" s="61">
        <v>37622458</v>
      </c>
    </row>
    <row r="10" spans="1:26" ht="25.5">
      <c r="A10" s="62" t="s">
        <v>102</v>
      </c>
      <c r="B10" s="63">
        <f>SUM(B5:B9)</f>
        <v>536455474</v>
      </c>
      <c r="C10" s="63">
        <f>SUM(C5:C9)</f>
        <v>0</v>
      </c>
      <c r="D10" s="64">
        <f aca="true" t="shared" si="0" ref="D10:Z10">SUM(D5:D9)</f>
        <v>572621855</v>
      </c>
      <c r="E10" s="65">
        <f t="shared" si="0"/>
        <v>588032653</v>
      </c>
      <c r="F10" s="65">
        <f t="shared" si="0"/>
        <v>27902074</v>
      </c>
      <c r="G10" s="65">
        <f t="shared" si="0"/>
        <v>159443086</v>
      </c>
      <c r="H10" s="65">
        <f t="shared" si="0"/>
        <v>16154522</v>
      </c>
      <c r="I10" s="65">
        <f t="shared" si="0"/>
        <v>203499682</v>
      </c>
      <c r="J10" s="65">
        <f t="shared" si="0"/>
        <v>19638487</v>
      </c>
      <c r="K10" s="65">
        <f t="shared" si="0"/>
        <v>19638487</v>
      </c>
      <c r="L10" s="65">
        <f t="shared" si="0"/>
        <v>12498367</v>
      </c>
      <c r="M10" s="65">
        <f t="shared" si="0"/>
        <v>51775341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255275023</v>
      </c>
      <c r="W10" s="65">
        <f t="shared" si="0"/>
        <v>104007492</v>
      </c>
      <c r="X10" s="65">
        <f t="shared" si="0"/>
        <v>151267531</v>
      </c>
      <c r="Y10" s="66">
        <f>+IF(W10&lt;&gt;0,(X10/W10)*100,0)</f>
        <v>145.43907183147923</v>
      </c>
      <c r="Z10" s="67">
        <f t="shared" si="0"/>
        <v>588032653</v>
      </c>
    </row>
    <row r="11" spans="1:26" ht="13.5">
      <c r="A11" s="57" t="s">
        <v>36</v>
      </c>
      <c r="B11" s="18">
        <v>165422342</v>
      </c>
      <c r="C11" s="18">
        <v>0</v>
      </c>
      <c r="D11" s="58">
        <v>179576003</v>
      </c>
      <c r="E11" s="59">
        <v>180099702</v>
      </c>
      <c r="F11" s="59">
        <v>13360704</v>
      </c>
      <c r="G11" s="59">
        <v>12022560</v>
      </c>
      <c r="H11" s="59">
        <v>16658735</v>
      </c>
      <c r="I11" s="59">
        <v>42041999</v>
      </c>
      <c r="J11" s="59">
        <v>13658588</v>
      </c>
      <c r="K11" s="59">
        <v>13658588</v>
      </c>
      <c r="L11" s="59">
        <v>13908767</v>
      </c>
      <c r="M11" s="59">
        <v>41225943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83267942</v>
      </c>
      <c r="W11" s="59">
        <v>88138002</v>
      </c>
      <c r="X11" s="59">
        <v>-4870060</v>
      </c>
      <c r="Y11" s="60">
        <v>-5.53</v>
      </c>
      <c r="Z11" s="61">
        <v>180099702</v>
      </c>
    </row>
    <row r="12" spans="1:26" ht="13.5">
      <c r="A12" s="57" t="s">
        <v>37</v>
      </c>
      <c r="B12" s="18">
        <v>31736899</v>
      </c>
      <c r="C12" s="18">
        <v>0</v>
      </c>
      <c r="D12" s="58">
        <v>31624971</v>
      </c>
      <c r="E12" s="59">
        <v>31624971</v>
      </c>
      <c r="F12" s="59">
        <v>2687623</v>
      </c>
      <c r="G12" s="59">
        <v>3010522</v>
      </c>
      <c r="H12" s="59">
        <v>2758557</v>
      </c>
      <c r="I12" s="59">
        <v>8456702</v>
      </c>
      <c r="J12" s="59">
        <v>2282710</v>
      </c>
      <c r="K12" s="59">
        <v>2282710</v>
      </c>
      <c r="L12" s="59">
        <v>2715226</v>
      </c>
      <c r="M12" s="59">
        <v>7280646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15737348</v>
      </c>
      <c r="W12" s="59">
        <v>16717002</v>
      </c>
      <c r="X12" s="59">
        <v>-979654</v>
      </c>
      <c r="Y12" s="60">
        <v>-5.86</v>
      </c>
      <c r="Z12" s="61">
        <v>31624971</v>
      </c>
    </row>
    <row r="13" spans="1:26" ht="13.5">
      <c r="A13" s="57" t="s">
        <v>103</v>
      </c>
      <c r="B13" s="18">
        <v>113945083</v>
      </c>
      <c r="C13" s="18">
        <v>0</v>
      </c>
      <c r="D13" s="58">
        <v>68709000</v>
      </c>
      <c r="E13" s="59">
        <v>68759000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34354500</v>
      </c>
      <c r="X13" s="59">
        <v>-34354500</v>
      </c>
      <c r="Y13" s="60">
        <v>-100</v>
      </c>
      <c r="Z13" s="61">
        <v>68759000</v>
      </c>
    </row>
    <row r="14" spans="1:26" ht="13.5">
      <c r="A14" s="57" t="s">
        <v>38</v>
      </c>
      <c r="B14" s="18">
        <v>1204227</v>
      </c>
      <c r="C14" s="18">
        <v>0</v>
      </c>
      <c r="D14" s="58">
        <v>1846151</v>
      </c>
      <c r="E14" s="59">
        <v>1200000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923000</v>
      </c>
      <c r="X14" s="59">
        <v>-923000</v>
      </c>
      <c r="Y14" s="60">
        <v>-100</v>
      </c>
      <c r="Z14" s="61">
        <v>1200000</v>
      </c>
    </row>
    <row r="15" spans="1:26" ht="13.5">
      <c r="A15" s="57" t="s">
        <v>39</v>
      </c>
      <c r="B15" s="18">
        <v>96847088</v>
      </c>
      <c r="C15" s="18">
        <v>0</v>
      </c>
      <c r="D15" s="58">
        <v>22057781</v>
      </c>
      <c r="E15" s="59">
        <v>14605300</v>
      </c>
      <c r="F15" s="59">
        <v>870</v>
      </c>
      <c r="G15" s="59">
        <v>234599</v>
      </c>
      <c r="H15" s="59">
        <v>364531</v>
      </c>
      <c r="I15" s="59">
        <v>600000</v>
      </c>
      <c r="J15" s="59">
        <v>36048</v>
      </c>
      <c r="K15" s="59">
        <v>36048</v>
      </c>
      <c r="L15" s="59">
        <v>0</v>
      </c>
      <c r="M15" s="59">
        <v>72096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672096</v>
      </c>
      <c r="W15" s="59">
        <v>11029002</v>
      </c>
      <c r="X15" s="59">
        <v>-10356906</v>
      </c>
      <c r="Y15" s="60">
        <v>-93.91</v>
      </c>
      <c r="Z15" s="61">
        <v>14605300</v>
      </c>
    </row>
    <row r="16" spans="1:26" ht="13.5">
      <c r="A16" s="68" t="s">
        <v>40</v>
      </c>
      <c r="B16" s="18">
        <v>8086807</v>
      </c>
      <c r="C16" s="18">
        <v>0</v>
      </c>
      <c r="D16" s="58">
        <v>5000000</v>
      </c>
      <c r="E16" s="59">
        <v>5000000</v>
      </c>
      <c r="F16" s="59">
        <v>0</v>
      </c>
      <c r="G16" s="59">
        <v>1306284</v>
      </c>
      <c r="H16" s="59">
        <v>0</v>
      </c>
      <c r="I16" s="59">
        <v>1306284</v>
      </c>
      <c r="J16" s="59">
        <v>1316673</v>
      </c>
      <c r="K16" s="59">
        <v>1316673</v>
      </c>
      <c r="L16" s="59">
        <v>309994</v>
      </c>
      <c r="M16" s="59">
        <v>2943340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4249624</v>
      </c>
      <c r="W16" s="59">
        <v>2500002</v>
      </c>
      <c r="X16" s="59">
        <v>1749622</v>
      </c>
      <c r="Y16" s="60">
        <v>69.98</v>
      </c>
      <c r="Z16" s="61">
        <v>5000000</v>
      </c>
    </row>
    <row r="17" spans="1:26" ht="13.5">
      <c r="A17" s="57" t="s">
        <v>41</v>
      </c>
      <c r="B17" s="18">
        <v>246480197</v>
      </c>
      <c r="C17" s="18">
        <v>0</v>
      </c>
      <c r="D17" s="58">
        <v>325979959</v>
      </c>
      <c r="E17" s="59">
        <v>282274948</v>
      </c>
      <c r="F17" s="59">
        <v>7605278</v>
      </c>
      <c r="G17" s="59">
        <v>13154562</v>
      </c>
      <c r="H17" s="59">
        <v>15663993</v>
      </c>
      <c r="I17" s="59">
        <v>36423833</v>
      </c>
      <c r="J17" s="59">
        <v>9546060</v>
      </c>
      <c r="K17" s="59">
        <v>9546060</v>
      </c>
      <c r="L17" s="59">
        <v>15174337</v>
      </c>
      <c r="M17" s="59">
        <v>34266457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70690290</v>
      </c>
      <c r="W17" s="59">
        <v>163735500</v>
      </c>
      <c r="X17" s="59">
        <v>-93045210</v>
      </c>
      <c r="Y17" s="60">
        <v>-56.83</v>
      </c>
      <c r="Z17" s="61">
        <v>282274948</v>
      </c>
    </row>
    <row r="18" spans="1:26" ht="13.5">
      <c r="A18" s="69" t="s">
        <v>42</v>
      </c>
      <c r="B18" s="70">
        <f>SUM(B11:B17)</f>
        <v>663722643</v>
      </c>
      <c r="C18" s="70">
        <f>SUM(C11:C17)</f>
        <v>0</v>
      </c>
      <c r="D18" s="71">
        <f aca="true" t="shared" si="1" ref="D18:Z18">SUM(D11:D17)</f>
        <v>634793865</v>
      </c>
      <c r="E18" s="72">
        <f t="shared" si="1"/>
        <v>583563921</v>
      </c>
      <c r="F18" s="72">
        <f t="shared" si="1"/>
        <v>23654475</v>
      </c>
      <c r="G18" s="72">
        <f t="shared" si="1"/>
        <v>29728527</v>
      </c>
      <c r="H18" s="72">
        <f t="shared" si="1"/>
        <v>35445816</v>
      </c>
      <c r="I18" s="72">
        <f t="shared" si="1"/>
        <v>88828818</v>
      </c>
      <c r="J18" s="72">
        <f t="shared" si="1"/>
        <v>26840079</v>
      </c>
      <c r="K18" s="72">
        <f t="shared" si="1"/>
        <v>26840079</v>
      </c>
      <c r="L18" s="72">
        <f t="shared" si="1"/>
        <v>32108324</v>
      </c>
      <c r="M18" s="72">
        <f t="shared" si="1"/>
        <v>85788482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174617300</v>
      </c>
      <c r="W18" s="72">
        <f t="shared" si="1"/>
        <v>317397008</v>
      </c>
      <c r="X18" s="72">
        <f t="shared" si="1"/>
        <v>-142779708</v>
      </c>
      <c r="Y18" s="66">
        <f>+IF(W18&lt;&gt;0,(X18/W18)*100,0)</f>
        <v>-44.984579060682265</v>
      </c>
      <c r="Z18" s="73">
        <f t="shared" si="1"/>
        <v>583563921</v>
      </c>
    </row>
    <row r="19" spans="1:26" ht="13.5">
      <c r="A19" s="69" t="s">
        <v>43</v>
      </c>
      <c r="B19" s="74">
        <f>+B10-B18</f>
        <v>-127267169</v>
      </c>
      <c r="C19" s="74">
        <f>+C10-C18</f>
        <v>0</v>
      </c>
      <c r="D19" s="75">
        <f aca="true" t="shared" si="2" ref="D19:Z19">+D10-D18</f>
        <v>-62172010</v>
      </c>
      <c r="E19" s="76">
        <f t="shared" si="2"/>
        <v>4468732</v>
      </c>
      <c r="F19" s="76">
        <f t="shared" si="2"/>
        <v>4247599</v>
      </c>
      <c r="G19" s="76">
        <f t="shared" si="2"/>
        <v>129714559</v>
      </c>
      <c r="H19" s="76">
        <f t="shared" si="2"/>
        <v>-19291294</v>
      </c>
      <c r="I19" s="76">
        <f t="shared" si="2"/>
        <v>114670864</v>
      </c>
      <c r="J19" s="76">
        <f t="shared" si="2"/>
        <v>-7201592</v>
      </c>
      <c r="K19" s="76">
        <f t="shared" si="2"/>
        <v>-7201592</v>
      </c>
      <c r="L19" s="76">
        <f t="shared" si="2"/>
        <v>-19609957</v>
      </c>
      <c r="M19" s="76">
        <f t="shared" si="2"/>
        <v>-34013141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80657723</v>
      </c>
      <c r="W19" s="76">
        <f>IF(E10=E18,0,W10-W18)</f>
        <v>-213389516</v>
      </c>
      <c r="X19" s="76">
        <f t="shared" si="2"/>
        <v>294047239</v>
      </c>
      <c r="Y19" s="77">
        <f>+IF(W19&lt;&gt;0,(X19/W19)*100,0)</f>
        <v>-137.79835322368882</v>
      </c>
      <c r="Z19" s="78">
        <f t="shared" si="2"/>
        <v>4468732</v>
      </c>
    </row>
    <row r="20" spans="1:26" ht="13.5">
      <c r="A20" s="57" t="s">
        <v>44</v>
      </c>
      <c r="B20" s="18">
        <v>90886692</v>
      </c>
      <c r="C20" s="18">
        <v>0</v>
      </c>
      <c r="D20" s="58">
        <v>97638000</v>
      </c>
      <c r="E20" s="59">
        <v>82638000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48819000</v>
      </c>
      <c r="X20" s="59">
        <v>-48819000</v>
      </c>
      <c r="Y20" s="60">
        <v>-100</v>
      </c>
      <c r="Z20" s="61">
        <v>82638000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-36380477</v>
      </c>
      <c r="C22" s="85">
        <f>SUM(C19:C21)</f>
        <v>0</v>
      </c>
      <c r="D22" s="86">
        <f aca="true" t="shared" si="3" ref="D22:Z22">SUM(D19:D21)</f>
        <v>35465990</v>
      </c>
      <c r="E22" s="87">
        <f t="shared" si="3"/>
        <v>87106732</v>
      </c>
      <c r="F22" s="87">
        <f t="shared" si="3"/>
        <v>4247599</v>
      </c>
      <c r="G22" s="87">
        <f t="shared" si="3"/>
        <v>129714559</v>
      </c>
      <c r="H22" s="87">
        <f t="shared" si="3"/>
        <v>-19291294</v>
      </c>
      <c r="I22" s="87">
        <f t="shared" si="3"/>
        <v>114670864</v>
      </c>
      <c r="J22" s="87">
        <f t="shared" si="3"/>
        <v>-7201592</v>
      </c>
      <c r="K22" s="87">
        <f t="shared" si="3"/>
        <v>-7201592</v>
      </c>
      <c r="L22" s="87">
        <f t="shared" si="3"/>
        <v>-19609957</v>
      </c>
      <c r="M22" s="87">
        <f t="shared" si="3"/>
        <v>-34013141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80657723</v>
      </c>
      <c r="W22" s="87">
        <f t="shared" si="3"/>
        <v>-164570516</v>
      </c>
      <c r="X22" s="87">
        <f t="shared" si="3"/>
        <v>245228239</v>
      </c>
      <c r="Y22" s="88">
        <f>+IF(W22&lt;&gt;0,(X22/W22)*100,0)</f>
        <v>-149.01104095705696</v>
      </c>
      <c r="Z22" s="89">
        <f t="shared" si="3"/>
        <v>87106732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-36380477</v>
      </c>
      <c r="C24" s="74">
        <f>SUM(C22:C23)</f>
        <v>0</v>
      </c>
      <c r="D24" s="75">
        <f aca="true" t="shared" si="4" ref="D24:Z24">SUM(D22:D23)</f>
        <v>35465990</v>
      </c>
      <c r="E24" s="76">
        <f t="shared" si="4"/>
        <v>87106732</v>
      </c>
      <c r="F24" s="76">
        <f t="shared" si="4"/>
        <v>4247599</v>
      </c>
      <c r="G24" s="76">
        <f t="shared" si="4"/>
        <v>129714559</v>
      </c>
      <c r="H24" s="76">
        <f t="shared" si="4"/>
        <v>-19291294</v>
      </c>
      <c r="I24" s="76">
        <f t="shared" si="4"/>
        <v>114670864</v>
      </c>
      <c r="J24" s="76">
        <f t="shared" si="4"/>
        <v>-7201592</v>
      </c>
      <c r="K24" s="76">
        <f t="shared" si="4"/>
        <v>-7201592</v>
      </c>
      <c r="L24" s="76">
        <f t="shared" si="4"/>
        <v>-19609957</v>
      </c>
      <c r="M24" s="76">
        <f t="shared" si="4"/>
        <v>-34013141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80657723</v>
      </c>
      <c r="W24" s="76">
        <f t="shared" si="4"/>
        <v>-164570516</v>
      </c>
      <c r="X24" s="76">
        <f t="shared" si="4"/>
        <v>245228239</v>
      </c>
      <c r="Y24" s="77">
        <f>+IF(W24&lt;&gt;0,(X24/W24)*100,0)</f>
        <v>-149.01104095705696</v>
      </c>
      <c r="Z24" s="78">
        <f t="shared" si="4"/>
        <v>87106732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113483005</v>
      </c>
      <c r="C27" s="21">
        <v>0</v>
      </c>
      <c r="D27" s="98">
        <v>139508000</v>
      </c>
      <c r="E27" s="99">
        <v>122085100</v>
      </c>
      <c r="F27" s="99">
        <v>538438</v>
      </c>
      <c r="G27" s="99">
        <v>14776607</v>
      </c>
      <c r="H27" s="99">
        <v>2017657</v>
      </c>
      <c r="I27" s="99">
        <v>17332702</v>
      </c>
      <c r="J27" s="99">
        <v>5220819</v>
      </c>
      <c r="K27" s="99">
        <v>81300</v>
      </c>
      <c r="L27" s="99">
        <v>13204826</v>
      </c>
      <c r="M27" s="99">
        <v>18506945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35839647</v>
      </c>
      <c r="W27" s="99">
        <v>61042550</v>
      </c>
      <c r="X27" s="99">
        <v>-25202903</v>
      </c>
      <c r="Y27" s="100">
        <v>-41.29</v>
      </c>
      <c r="Z27" s="101">
        <v>122085100</v>
      </c>
    </row>
    <row r="28" spans="1:26" ht="13.5">
      <c r="A28" s="102" t="s">
        <v>44</v>
      </c>
      <c r="B28" s="18">
        <v>105292283</v>
      </c>
      <c r="C28" s="18">
        <v>0</v>
      </c>
      <c r="D28" s="58">
        <v>97638000</v>
      </c>
      <c r="E28" s="59">
        <v>82638000</v>
      </c>
      <c r="F28" s="59">
        <v>460565</v>
      </c>
      <c r="G28" s="59">
        <v>14189543</v>
      </c>
      <c r="H28" s="59">
        <v>1438118</v>
      </c>
      <c r="I28" s="59">
        <v>16088226</v>
      </c>
      <c r="J28" s="59">
        <v>3295430</v>
      </c>
      <c r="K28" s="59">
        <v>0</v>
      </c>
      <c r="L28" s="59">
        <v>12562057</v>
      </c>
      <c r="M28" s="59">
        <v>15857487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31945713</v>
      </c>
      <c r="W28" s="59">
        <v>41319000</v>
      </c>
      <c r="X28" s="59">
        <v>-9373287</v>
      </c>
      <c r="Y28" s="60">
        <v>-22.69</v>
      </c>
      <c r="Z28" s="61">
        <v>82638000</v>
      </c>
    </row>
    <row r="29" spans="1:26" ht="13.5">
      <c r="A29" s="57" t="s">
        <v>107</v>
      </c>
      <c r="B29" s="18">
        <v>3770118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4420604</v>
      </c>
      <c r="C31" s="18">
        <v>0</v>
      </c>
      <c r="D31" s="58">
        <v>41870000</v>
      </c>
      <c r="E31" s="59">
        <v>39447100</v>
      </c>
      <c r="F31" s="59">
        <v>77873</v>
      </c>
      <c r="G31" s="59">
        <v>587064</v>
      </c>
      <c r="H31" s="59">
        <v>579539</v>
      </c>
      <c r="I31" s="59">
        <v>1244476</v>
      </c>
      <c r="J31" s="59">
        <v>1925389</v>
      </c>
      <c r="K31" s="59">
        <v>81300</v>
      </c>
      <c r="L31" s="59">
        <v>642769</v>
      </c>
      <c r="M31" s="59">
        <v>2649458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3893934</v>
      </c>
      <c r="W31" s="59">
        <v>19723550</v>
      </c>
      <c r="X31" s="59">
        <v>-15829616</v>
      </c>
      <c r="Y31" s="60">
        <v>-80.26</v>
      </c>
      <c r="Z31" s="61">
        <v>39447100</v>
      </c>
    </row>
    <row r="32" spans="1:26" ht="13.5">
      <c r="A32" s="69" t="s">
        <v>50</v>
      </c>
      <c r="B32" s="21">
        <f>SUM(B28:B31)</f>
        <v>113483005</v>
      </c>
      <c r="C32" s="21">
        <f>SUM(C28:C31)</f>
        <v>0</v>
      </c>
      <c r="D32" s="98">
        <f aca="true" t="shared" si="5" ref="D32:Z32">SUM(D28:D31)</f>
        <v>139508000</v>
      </c>
      <c r="E32" s="99">
        <f t="shared" si="5"/>
        <v>122085100</v>
      </c>
      <c r="F32" s="99">
        <f t="shared" si="5"/>
        <v>538438</v>
      </c>
      <c r="G32" s="99">
        <f t="shared" si="5"/>
        <v>14776607</v>
      </c>
      <c r="H32" s="99">
        <f t="shared" si="5"/>
        <v>2017657</v>
      </c>
      <c r="I32" s="99">
        <f t="shared" si="5"/>
        <v>17332702</v>
      </c>
      <c r="J32" s="99">
        <f t="shared" si="5"/>
        <v>5220819</v>
      </c>
      <c r="K32" s="99">
        <f t="shared" si="5"/>
        <v>81300</v>
      </c>
      <c r="L32" s="99">
        <f t="shared" si="5"/>
        <v>13204826</v>
      </c>
      <c r="M32" s="99">
        <f t="shared" si="5"/>
        <v>18506945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35839647</v>
      </c>
      <c r="W32" s="99">
        <f t="shared" si="5"/>
        <v>61042550</v>
      </c>
      <c r="X32" s="99">
        <f t="shared" si="5"/>
        <v>-25202903</v>
      </c>
      <c r="Y32" s="100">
        <f>+IF(W32&lt;&gt;0,(X32/W32)*100,0)</f>
        <v>-41.28743474838453</v>
      </c>
      <c r="Z32" s="101">
        <f t="shared" si="5"/>
        <v>122085100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393096280</v>
      </c>
      <c r="C35" s="18">
        <v>0</v>
      </c>
      <c r="D35" s="58">
        <v>500369270</v>
      </c>
      <c r="E35" s="59">
        <v>296250811</v>
      </c>
      <c r="F35" s="59">
        <v>587218000</v>
      </c>
      <c r="G35" s="59">
        <v>587218000</v>
      </c>
      <c r="H35" s="59">
        <v>587218000</v>
      </c>
      <c r="I35" s="59">
        <v>587218000</v>
      </c>
      <c r="J35" s="59">
        <v>587218000</v>
      </c>
      <c r="K35" s="59">
        <v>587218000</v>
      </c>
      <c r="L35" s="59">
        <v>587218000</v>
      </c>
      <c r="M35" s="59">
        <v>587218000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587218000</v>
      </c>
      <c r="W35" s="59">
        <v>148125406</v>
      </c>
      <c r="X35" s="59">
        <v>439092594</v>
      </c>
      <c r="Y35" s="60">
        <v>296.43</v>
      </c>
      <c r="Z35" s="61">
        <v>296250811</v>
      </c>
    </row>
    <row r="36" spans="1:26" ht="13.5">
      <c r="A36" s="57" t="s">
        <v>53</v>
      </c>
      <c r="B36" s="18">
        <v>2374496838</v>
      </c>
      <c r="C36" s="18">
        <v>0</v>
      </c>
      <c r="D36" s="58">
        <v>2246136979</v>
      </c>
      <c r="E36" s="59">
        <v>2246136979</v>
      </c>
      <c r="F36" s="59">
        <v>1518487681</v>
      </c>
      <c r="G36" s="59">
        <v>1518487681</v>
      </c>
      <c r="H36" s="59">
        <v>1518487681</v>
      </c>
      <c r="I36" s="59">
        <v>1518487681</v>
      </c>
      <c r="J36" s="59">
        <v>1518487681</v>
      </c>
      <c r="K36" s="59">
        <v>1518487681</v>
      </c>
      <c r="L36" s="59">
        <v>1518487681</v>
      </c>
      <c r="M36" s="59">
        <v>1518487681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1518487681</v>
      </c>
      <c r="W36" s="59">
        <v>1123068490</v>
      </c>
      <c r="X36" s="59">
        <v>395419191</v>
      </c>
      <c r="Y36" s="60">
        <v>35.21</v>
      </c>
      <c r="Z36" s="61">
        <v>2246136979</v>
      </c>
    </row>
    <row r="37" spans="1:26" ht="13.5">
      <c r="A37" s="57" t="s">
        <v>54</v>
      </c>
      <c r="B37" s="18">
        <v>277303523</v>
      </c>
      <c r="C37" s="18">
        <v>0</v>
      </c>
      <c r="D37" s="58">
        <v>98168256</v>
      </c>
      <c r="E37" s="59">
        <v>98167797</v>
      </c>
      <c r="F37" s="59">
        <v>42423658</v>
      </c>
      <c r="G37" s="59">
        <v>42423658</v>
      </c>
      <c r="H37" s="59">
        <v>42423658</v>
      </c>
      <c r="I37" s="59">
        <v>42423658</v>
      </c>
      <c r="J37" s="59">
        <v>42423658</v>
      </c>
      <c r="K37" s="59">
        <v>42423658</v>
      </c>
      <c r="L37" s="59">
        <v>42423658</v>
      </c>
      <c r="M37" s="59">
        <v>42423658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42423658</v>
      </c>
      <c r="W37" s="59">
        <v>49083899</v>
      </c>
      <c r="X37" s="59">
        <v>-6660241</v>
      </c>
      <c r="Y37" s="60">
        <v>-13.57</v>
      </c>
      <c r="Z37" s="61">
        <v>98167797</v>
      </c>
    </row>
    <row r="38" spans="1:26" ht="13.5">
      <c r="A38" s="57" t="s">
        <v>55</v>
      </c>
      <c r="B38" s="18">
        <v>66817749</v>
      </c>
      <c r="C38" s="18">
        <v>0</v>
      </c>
      <c r="D38" s="58">
        <v>50872009</v>
      </c>
      <c r="E38" s="59">
        <v>88939018</v>
      </c>
      <c r="F38" s="59">
        <v>67901677</v>
      </c>
      <c r="G38" s="59">
        <v>67901677</v>
      </c>
      <c r="H38" s="59">
        <v>67901677</v>
      </c>
      <c r="I38" s="59">
        <v>67901677</v>
      </c>
      <c r="J38" s="59">
        <v>67901677</v>
      </c>
      <c r="K38" s="59">
        <v>67901677</v>
      </c>
      <c r="L38" s="59">
        <v>67901677</v>
      </c>
      <c r="M38" s="59">
        <v>67901677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67901677</v>
      </c>
      <c r="W38" s="59">
        <v>44469509</v>
      </c>
      <c r="X38" s="59">
        <v>23432168</v>
      </c>
      <c r="Y38" s="60">
        <v>52.69</v>
      </c>
      <c r="Z38" s="61">
        <v>88939018</v>
      </c>
    </row>
    <row r="39" spans="1:26" ht="13.5">
      <c r="A39" s="57" t="s">
        <v>56</v>
      </c>
      <c r="B39" s="18">
        <v>2423471846</v>
      </c>
      <c r="C39" s="18">
        <v>0</v>
      </c>
      <c r="D39" s="58">
        <v>2597465984</v>
      </c>
      <c r="E39" s="59">
        <v>2355280975</v>
      </c>
      <c r="F39" s="59">
        <v>1995380346</v>
      </c>
      <c r="G39" s="59">
        <v>1995380346</v>
      </c>
      <c r="H39" s="59">
        <v>1995380346</v>
      </c>
      <c r="I39" s="59">
        <v>1995380346</v>
      </c>
      <c r="J39" s="59">
        <v>1995380346</v>
      </c>
      <c r="K39" s="59">
        <v>1995380346</v>
      </c>
      <c r="L39" s="59">
        <v>1995380346</v>
      </c>
      <c r="M39" s="59">
        <v>1995380346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1995380346</v>
      </c>
      <c r="W39" s="59">
        <v>1177640488</v>
      </c>
      <c r="X39" s="59">
        <v>817739858</v>
      </c>
      <c r="Y39" s="60">
        <v>69.44</v>
      </c>
      <c r="Z39" s="61">
        <v>2355280975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253228846</v>
      </c>
      <c r="C42" s="18">
        <v>0</v>
      </c>
      <c r="D42" s="58">
        <v>87100958</v>
      </c>
      <c r="E42" s="59">
        <v>112981557</v>
      </c>
      <c r="F42" s="59">
        <v>170075091</v>
      </c>
      <c r="G42" s="59">
        <v>-20813074</v>
      </c>
      <c r="H42" s="59">
        <v>-27978000</v>
      </c>
      <c r="I42" s="59">
        <v>121284017</v>
      </c>
      <c r="J42" s="59">
        <v>-16052171</v>
      </c>
      <c r="K42" s="59">
        <v>-20974993</v>
      </c>
      <c r="L42" s="59">
        <v>97146116</v>
      </c>
      <c r="M42" s="59">
        <v>60118952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181402969</v>
      </c>
      <c r="W42" s="59">
        <v>164861719</v>
      </c>
      <c r="X42" s="59">
        <v>16541250</v>
      </c>
      <c r="Y42" s="60">
        <v>10.03</v>
      </c>
      <c r="Z42" s="61">
        <v>112981557</v>
      </c>
    </row>
    <row r="43" spans="1:26" ht="13.5">
      <c r="A43" s="57" t="s">
        <v>59</v>
      </c>
      <c r="B43" s="18">
        <v>-208609423</v>
      </c>
      <c r="C43" s="18">
        <v>0</v>
      </c>
      <c r="D43" s="58">
        <v>-112744996</v>
      </c>
      <c r="E43" s="59">
        <v>-112745004</v>
      </c>
      <c r="F43" s="59">
        <v>-538000</v>
      </c>
      <c r="G43" s="59">
        <v>-14777000</v>
      </c>
      <c r="H43" s="59">
        <v>-2018000</v>
      </c>
      <c r="I43" s="59">
        <v>-17333000</v>
      </c>
      <c r="J43" s="59">
        <v>-5221000</v>
      </c>
      <c r="K43" s="59">
        <v>-81300</v>
      </c>
      <c r="L43" s="59">
        <v>-8037929</v>
      </c>
      <c r="M43" s="59">
        <v>-13340229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-30673229</v>
      </c>
      <c r="W43" s="59">
        <v>-56372502</v>
      </c>
      <c r="X43" s="59">
        <v>25699273</v>
      </c>
      <c r="Y43" s="60">
        <v>-45.59</v>
      </c>
      <c r="Z43" s="61">
        <v>-112745004</v>
      </c>
    </row>
    <row r="44" spans="1:26" ht="13.5">
      <c r="A44" s="57" t="s">
        <v>60</v>
      </c>
      <c r="B44" s="18">
        <v>0</v>
      </c>
      <c r="C44" s="18">
        <v>0</v>
      </c>
      <c r="D44" s="58">
        <v>-1200000</v>
      </c>
      <c r="E44" s="59">
        <v>-1200000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-600000</v>
      </c>
      <c r="X44" s="59">
        <v>600000</v>
      </c>
      <c r="Y44" s="60">
        <v>-100</v>
      </c>
      <c r="Z44" s="61">
        <v>-1200000</v>
      </c>
    </row>
    <row r="45" spans="1:26" ht="13.5">
      <c r="A45" s="69" t="s">
        <v>61</v>
      </c>
      <c r="B45" s="21">
        <v>252960164</v>
      </c>
      <c r="C45" s="21">
        <v>0</v>
      </c>
      <c r="D45" s="98">
        <v>213930763</v>
      </c>
      <c r="E45" s="99">
        <v>9811554</v>
      </c>
      <c r="F45" s="99">
        <v>313010074</v>
      </c>
      <c r="G45" s="99">
        <v>277420000</v>
      </c>
      <c r="H45" s="99">
        <v>247424000</v>
      </c>
      <c r="I45" s="99">
        <v>247424000</v>
      </c>
      <c r="J45" s="99">
        <v>226150829</v>
      </c>
      <c r="K45" s="99">
        <v>205094536</v>
      </c>
      <c r="L45" s="99">
        <v>294202723</v>
      </c>
      <c r="M45" s="99">
        <v>294202723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294202723</v>
      </c>
      <c r="W45" s="99">
        <v>118664218</v>
      </c>
      <c r="X45" s="99">
        <v>175538505</v>
      </c>
      <c r="Y45" s="100">
        <v>147.93</v>
      </c>
      <c r="Z45" s="101">
        <v>9811554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254256</v>
      </c>
      <c r="C51" s="51">
        <v>0</v>
      </c>
      <c r="D51" s="128">
        <v>154390</v>
      </c>
      <c r="E51" s="53">
        <v>1987371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2396017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113.6991023927138</v>
      </c>
      <c r="C58" s="5">
        <f>IF(C67=0,0,+(C76/C67)*100)</f>
        <v>0</v>
      </c>
      <c r="D58" s="6">
        <f aca="true" t="shared" si="6" ref="D58:Z58">IF(D67=0,0,+(D76/D67)*100)</f>
        <v>55.21811376099463</v>
      </c>
      <c r="E58" s="7">
        <f t="shared" si="6"/>
        <v>59.72873143570864</v>
      </c>
      <c r="F58" s="7">
        <f t="shared" si="6"/>
        <v>27.4541299724822</v>
      </c>
      <c r="G58" s="7">
        <f t="shared" si="6"/>
        <v>41.142927554420176</v>
      </c>
      <c r="H58" s="7">
        <f t="shared" si="6"/>
        <v>45.38030322910493</v>
      </c>
      <c r="I58" s="7">
        <f t="shared" si="6"/>
        <v>35.75350916465389</v>
      </c>
      <c r="J58" s="7">
        <f t="shared" si="6"/>
        <v>40.56237234265447</v>
      </c>
      <c r="K58" s="7">
        <f t="shared" si="6"/>
        <v>40.56237234265447</v>
      </c>
      <c r="L58" s="7">
        <f t="shared" si="6"/>
        <v>71.83021003136179</v>
      </c>
      <c r="M58" s="7">
        <f t="shared" si="6"/>
        <v>47.85815833730106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41.437973168198006</v>
      </c>
      <c r="W58" s="7">
        <f t="shared" si="6"/>
        <v>55.534818991203814</v>
      </c>
      <c r="X58" s="7">
        <f t="shared" si="6"/>
        <v>0</v>
      </c>
      <c r="Y58" s="7">
        <f t="shared" si="6"/>
        <v>0</v>
      </c>
      <c r="Z58" s="8">
        <f t="shared" si="6"/>
        <v>59.72873143570864</v>
      </c>
    </row>
    <row r="59" spans="1:26" ht="13.5">
      <c r="A59" s="36" t="s">
        <v>31</v>
      </c>
      <c r="B59" s="9">
        <f aca="true" t="shared" si="7" ref="B59:Z66">IF(B68=0,0,+(B77/B68)*100)</f>
        <v>122.38077350333323</v>
      </c>
      <c r="C59" s="9">
        <f t="shared" si="7"/>
        <v>0</v>
      </c>
      <c r="D59" s="2">
        <f t="shared" si="7"/>
        <v>59.999898374438054</v>
      </c>
      <c r="E59" s="10">
        <f t="shared" si="7"/>
        <v>65.83618608899458</v>
      </c>
      <c r="F59" s="10">
        <f t="shared" si="7"/>
        <v>27.614108925737806</v>
      </c>
      <c r="G59" s="10">
        <f t="shared" si="7"/>
        <v>48.09011704775735</v>
      </c>
      <c r="H59" s="10">
        <f t="shared" si="7"/>
        <v>80.2446641402615</v>
      </c>
      <c r="I59" s="10">
        <f t="shared" si="7"/>
        <v>42.8547894137326</v>
      </c>
      <c r="J59" s="10">
        <f t="shared" si="7"/>
        <v>44.38900977476599</v>
      </c>
      <c r="K59" s="10">
        <f t="shared" si="7"/>
        <v>44.38900977476599</v>
      </c>
      <c r="L59" s="10">
        <f t="shared" si="7"/>
        <v>87.7662567180072</v>
      </c>
      <c r="M59" s="10">
        <f t="shared" si="7"/>
        <v>53.7888759266935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48.2464197789989</v>
      </c>
      <c r="W59" s="10">
        <f t="shared" si="7"/>
        <v>60.00000166599568</v>
      </c>
      <c r="X59" s="10">
        <f t="shared" si="7"/>
        <v>0</v>
      </c>
      <c r="Y59" s="10">
        <f t="shared" si="7"/>
        <v>0</v>
      </c>
      <c r="Z59" s="11">
        <f t="shared" si="7"/>
        <v>65.83618608899458</v>
      </c>
    </row>
    <row r="60" spans="1:26" ht="13.5">
      <c r="A60" s="37" t="s">
        <v>32</v>
      </c>
      <c r="B60" s="12">
        <f t="shared" si="7"/>
        <v>51.58282791566937</v>
      </c>
      <c r="C60" s="12">
        <f t="shared" si="7"/>
        <v>0</v>
      </c>
      <c r="D60" s="3">
        <f t="shared" si="7"/>
        <v>60.00120313562035</v>
      </c>
      <c r="E60" s="13">
        <f t="shared" si="7"/>
        <v>60.47548260166885</v>
      </c>
      <c r="F60" s="13">
        <f t="shared" si="7"/>
        <v>31.241157263356268</v>
      </c>
      <c r="G60" s="13">
        <f t="shared" si="7"/>
        <v>18.192594448255935</v>
      </c>
      <c r="H60" s="13">
        <f t="shared" si="7"/>
        <v>38.29821317633534</v>
      </c>
      <c r="I60" s="13">
        <f t="shared" si="7"/>
        <v>28.753686871546325</v>
      </c>
      <c r="J60" s="13">
        <f t="shared" si="7"/>
        <v>20.30028697314891</v>
      </c>
      <c r="K60" s="13">
        <f t="shared" si="7"/>
        <v>20.30028697314891</v>
      </c>
      <c r="L60" s="13">
        <f t="shared" si="7"/>
        <v>17.5630337088533</v>
      </c>
      <c r="M60" s="13">
        <f t="shared" si="7"/>
        <v>19.427218800468722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23.783035133730817</v>
      </c>
      <c r="W60" s="13">
        <f t="shared" si="7"/>
        <v>59.99997925670553</v>
      </c>
      <c r="X60" s="13">
        <f t="shared" si="7"/>
        <v>0</v>
      </c>
      <c r="Y60" s="13">
        <f t="shared" si="7"/>
        <v>0</v>
      </c>
      <c r="Z60" s="14">
        <f t="shared" si="7"/>
        <v>60.47548260166885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51.58282791566937</v>
      </c>
      <c r="C64" s="12">
        <f t="shared" si="7"/>
        <v>0</v>
      </c>
      <c r="D64" s="3">
        <f t="shared" si="7"/>
        <v>60.00120313562035</v>
      </c>
      <c r="E64" s="13">
        <f t="shared" si="7"/>
        <v>60.47548260166885</v>
      </c>
      <c r="F64" s="13">
        <f t="shared" si="7"/>
        <v>31.241157263356268</v>
      </c>
      <c r="G64" s="13">
        <f t="shared" si="7"/>
        <v>18.192594448255935</v>
      </c>
      <c r="H64" s="13">
        <f t="shared" si="7"/>
        <v>38.29821317633534</v>
      </c>
      <c r="I64" s="13">
        <f t="shared" si="7"/>
        <v>28.753686871546325</v>
      </c>
      <c r="J64" s="13">
        <f t="shared" si="7"/>
        <v>20.30028697314891</v>
      </c>
      <c r="K64" s="13">
        <f t="shared" si="7"/>
        <v>20.30028697314891</v>
      </c>
      <c r="L64" s="13">
        <f t="shared" si="7"/>
        <v>17.5630337088533</v>
      </c>
      <c r="M64" s="13">
        <f t="shared" si="7"/>
        <v>19.427218800468722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23.783035133730817</v>
      </c>
      <c r="W64" s="13">
        <f t="shared" si="7"/>
        <v>59.99997925670553</v>
      </c>
      <c r="X64" s="13">
        <f t="shared" si="7"/>
        <v>0</v>
      </c>
      <c r="Y64" s="13">
        <f t="shared" si="7"/>
        <v>0</v>
      </c>
      <c r="Z64" s="14">
        <f t="shared" si="7"/>
        <v>60.47548260166885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147482203</v>
      </c>
      <c r="C67" s="23"/>
      <c r="D67" s="24">
        <v>169105378</v>
      </c>
      <c r="E67" s="25">
        <v>156334812</v>
      </c>
      <c r="F67" s="25">
        <v>24670576</v>
      </c>
      <c r="G67" s="25">
        <v>10355442</v>
      </c>
      <c r="H67" s="25">
        <v>15471470</v>
      </c>
      <c r="I67" s="25">
        <v>50497488</v>
      </c>
      <c r="J67" s="25">
        <v>17139143</v>
      </c>
      <c r="K67" s="25">
        <v>17139143</v>
      </c>
      <c r="L67" s="25">
        <v>10432442</v>
      </c>
      <c r="M67" s="25">
        <v>44710728</v>
      </c>
      <c r="N67" s="25"/>
      <c r="O67" s="25"/>
      <c r="P67" s="25"/>
      <c r="Q67" s="25"/>
      <c r="R67" s="25"/>
      <c r="S67" s="25"/>
      <c r="T67" s="25"/>
      <c r="U67" s="25"/>
      <c r="V67" s="25">
        <v>95208216</v>
      </c>
      <c r="W67" s="25">
        <v>84070500</v>
      </c>
      <c r="X67" s="25"/>
      <c r="Y67" s="24"/>
      <c r="Z67" s="26">
        <v>156334812</v>
      </c>
    </row>
    <row r="68" spans="1:26" ht="13.5" hidden="1">
      <c r="A68" s="36" t="s">
        <v>31</v>
      </c>
      <c r="B68" s="18">
        <v>129495292</v>
      </c>
      <c r="C68" s="18"/>
      <c r="D68" s="19">
        <v>144058244</v>
      </c>
      <c r="E68" s="20">
        <v>131287678</v>
      </c>
      <c r="F68" s="20">
        <v>22540568</v>
      </c>
      <c r="G68" s="20">
        <v>8195031</v>
      </c>
      <c r="H68" s="20">
        <v>8040410</v>
      </c>
      <c r="I68" s="20">
        <v>38776009</v>
      </c>
      <c r="J68" s="20">
        <v>14773346</v>
      </c>
      <c r="K68" s="20">
        <v>14773346</v>
      </c>
      <c r="L68" s="20">
        <v>8174113</v>
      </c>
      <c r="M68" s="20">
        <v>37720805</v>
      </c>
      <c r="N68" s="20"/>
      <c r="O68" s="20"/>
      <c r="P68" s="20"/>
      <c r="Q68" s="20"/>
      <c r="R68" s="20"/>
      <c r="S68" s="20"/>
      <c r="T68" s="20"/>
      <c r="U68" s="20"/>
      <c r="V68" s="20">
        <v>76496814</v>
      </c>
      <c r="W68" s="20">
        <v>72028998</v>
      </c>
      <c r="X68" s="20"/>
      <c r="Y68" s="19"/>
      <c r="Z68" s="22">
        <v>131287678</v>
      </c>
    </row>
    <row r="69" spans="1:26" ht="13.5" hidden="1">
      <c r="A69" s="37" t="s">
        <v>32</v>
      </c>
      <c r="B69" s="18">
        <v>17852067</v>
      </c>
      <c r="C69" s="18"/>
      <c r="D69" s="19">
        <v>11569768</v>
      </c>
      <c r="E69" s="20">
        <v>11479032</v>
      </c>
      <c r="F69" s="20">
        <v>1756385</v>
      </c>
      <c r="G69" s="20">
        <v>1756385</v>
      </c>
      <c r="H69" s="20">
        <v>1485709</v>
      </c>
      <c r="I69" s="20">
        <v>4998479</v>
      </c>
      <c r="J69" s="20">
        <v>1942342</v>
      </c>
      <c r="K69" s="20">
        <v>1942342</v>
      </c>
      <c r="L69" s="20">
        <v>1819344</v>
      </c>
      <c r="M69" s="20">
        <v>5704028</v>
      </c>
      <c r="N69" s="20"/>
      <c r="O69" s="20"/>
      <c r="P69" s="20"/>
      <c r="Q69" s="20"/>
      <c r="R69" s="20"/>
      <c r="S69" s="20"/>
      <c r="T69" s="20"/>
      <c r="U69" s="20"/>
      <c r="V69" s="20">
        <v>10702507</v>
      </c>
      <c r="W69" s="20">
        <v>5785002</v>
      </c>
      <c r="X69" s="20"/>
      <c r="Y69" s="19"/>
      <c r="Z69" s="22">
        <v>11479032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17852067</v>
      </c>
      <c r="C73" s="18"/>
      <c r="D73" s="19">
        <v>11569768</v>
      </c>
      <c r="E73" s="20">
        <v>11479032</v>
      </c>
      <c r="F73" s="20">
        <v>1756385</v>
      </c>
      <c r="G73" s="20">
        <v>1756385</v>
      </c>
      <c r="H73" s="20">
        <v>1485709</v>
      </c>
      <c r="I73" s="20">
        <v>4998479</v>
      </c>
      <c r="J73" s="20">
        <v>1942342</v>
      </c>
      <c r="K73" s="20">
        <v>1942342</v>
      </c>
      <c r="L73" s="20">
        <v>1819344</v>
      </c>
      <c r="M73" s="20">
        <v>5704028</v>
      </c>
      <c r="N73" s="20"/>
      <c r="O73" s="20"/>
      <c r="P73" s="20"/>
      <c r="Q73" s="20"/>
      <c r="R73" s="20"/>
      <c r="S73" s="20"/>
      <c r="T73" s="20"/>
      <c r="U73" s="20"/>
      <c r="V73" s="20">
        <v>10702507</v>
      </c>
      <c r="W73" s="20">
        <v>5785002</v>
      </c>
      <c r="X73" s="20"/>
      <c r="Y73" s="19"/>
      <c r="Z73" s="22">
        <v>11479032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134844</v>
      </c>
      <c r="C75" s="27"/>
      <c r="D75" s="28">
        <v>13477366</v>
      </c>
      <c r="E75" s="29">
        <v>13568102</v>
      </c>
      <c r="F75" s="29">
        <v>373623</v>
      </c>
      <c r="G75" s="29">
        <v>404026</v>
      </c>
      <c r="H75" s="29">
        <v>5945351</v>
      </c>
      <c r="I75" s="29">
        <v>6723000</v>
      </c>
      <c r="J75" s="29">
        <v>423455</v>
      </c>
      <c r="K75" s="29">
        <v>423455</v>
      </c>
      <c r="L75" s="29">
        <v>438985</v>
      </c>
      <c r="M75" s="29">
        <v>1285895</v>
      </c>
      <c r="N75" s="29"/>
      <c r="O75" s="29"/>
      <c r="P75" s="29"/>
      <c r="Q75" s="29"/>
      <c r="R75" s="29"/>
      <c r="S75" s="29"/>
      <c r="T75" s="29"/>
      <c r="U75" s="29"/>
      <c r="V75" s="29">
        <v>8008895</v>
      </c>
      <c r="W75" s="29">
        <v>6256500</v>
      </c>
      <c r="X75" s="29"/>
      <c r="Y75" s="28"/>
      <c r="Z75" s="30">
        <v>13568102</v>
      </c>
    </row>
    <row r="76" spans="1:26" ht="13.5" hidden="1">
      <c r="A76" s="41" t="s">
        <v>117</v>
      </c>
      <c r="B76" s="31">
        <v>167685941</v>
      </c>
      <c r="C76" s="31"/>
      <c r="D76" s="32">
        <v>93376800</v>
      </c>
      <c r="E76" s="33">
        <v>93376800</v>
      </c>
      <c r="F76" s="33">
        <v>6773092</v>
      </c>
      <c r="G76" s="33">
        <v>4260532</v>
      </c>
      <c r="H76" s="33">
        <v>7021000</v>
      </c>
      <c r="I76" s="33">
        <v>18054624</v>
      </c>
      <c r="J76" s="33">
        <v>6952043</v>
      </c>
      <c r="K76" s="33">
        <v>6952043</v>
      </c>
      <c r="L76" s="33">
        <v>7493645</v>
      </c>
      <c r="M76" s="33">
        <v>21397731</v>
      </c>
      <c r="N76" s="33"/>
      <c r="O76" s="33"/>
      <c r="P76" s="33"/>
      <c r="Q76" s="33"/>
      <c r="R76" s="33"/>
      <c r="S76" s="33"/>
      <c r="T76" s="33"/>
      <c r="U76" s="33"/>
      <c r="V76" s="33">
        <v>39452355</v>
      </c>
      <c r="W76" s="33">
        <v>46688400</v>
      </c>
      <c r="X76" s="33"/>
      <c r="Y76" s="32"/>
      <c r="Z76" s="34">
        <v>93376800</v>
      </c>
    </row>
    <row r="77" spans="1:26" ht="13.5" hidden="1">
      <c r="A77" s="36" t="s">
        <v>31</v>
      </c>
      <c r="B77" s="18">
        <v>158477340</v>
      </c>
      <c r="C77" s="18"/>
      <c r="D77" s="19">
        <v>86434800</v>
      </c>
      <c r="E77" s="20">
        <v>86434800</v>
      </c>
      <c r="F77" s="20">
        <v>6224377</v>
      </c>
      <c r="G77" s="20">
        <v>3941000</v>
      </c>
      <c r="H77" s="20">
        <v>6452000</v>
      </c>
      <c r="I77" s="20">
        <v>16617377</v>
      </c>
      <c r="J77" s="20">
        <v>6557742</v>
      </c>
      <c r="K77" s="20">
        <v>6557742</v>
      </c>
      <c r="L77" s="20">
        <v>7174113</v>
      </c>
      <c r="M77" s="20">
        <v>20289597</v>
      </c>
      <c r="N77" s="20"/>
      <c r="O77" s="20"/>
      <c r="P77" s="20"/>
      <c r="Q77" s="20"/>
      <c r="R77" s="20"/>
      <c r="S77" s="20"/>
      <c r="T77" s="20"/>
      <c r="U77" s="20"/>
      <c r="V77" s="20">
        <v>36906974</v>
      </c>
      <c r="W77" s="20">
        <v>43217400</v>
      </c>
      <c r="X77" s="20"/>
      <c r="Y77" s="19"/>
      <c r="Z77" s="22">
        <v>86434800</v>
      </c>
    </row>
    <row r="78" spans="1:26" ht="13.5" hidden="1">
      <c r="A78" s="37" t="s">
        <v>32</v>
      </c>
      <c r="B78" s="18">
        <v>9208601</v>
      </c>
      <c r="C78" s="18"/>
      <c r="D78" s="19">
        <v>6942000</v>
      </c>
      <c r="E78" s="20">
        <v>6942000</v>
      </c>
      <c r="F78" s="20">
        <v>548715</v>
      </c>
      <c r="G78" s="20">
        <v>319532</v>
      </c>
      <c r="H78" s="20">
        <v>569000</v>
      </c>
      <c r="I78" s="20">
        <v>1437247</v>
      </c>
      <c r="J78" s="20">
        <v>394301</v>
      </c>
      <c r="K78" s="20">
        <v>394301</v>
      </c>
      <c r="L78" s="20">
        <v>319532</v>
      </c>
      <c r="M78" s="20">
        <v>1108134</v>
      </c>
      <c r="N78" s="20"/>
      <c r="O78" s="20"/>
      <c r="P78" s="20"/>
      <c r="Q78" s="20"/>
      <c r="R78" s="20"/>
      <c r="S78" s="20"/>
      <c r="T78" s="20"/>
      <c r="U78" s="20"/>
      <c r="V78" s="20">
        <v>2545381</v>
      </c>
      <c r="W78" s="20">
        <v>3471000</v>
      </c>
      <c r="X78" s="20"/>
      <c r="Y78" s="19"/>
      <c r="Z78" s="22">
        <v>6942000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9208601</v>
      </c>
      <c r="C82" s="18"/>
      <c r="D82" s="19">
        <v>6942000</v>
      </c>
      <c r="E82" s="20">
        <v>6942000</v>
      </c>
      <c r="F82" s="20">
        <v>548715</v>
      </c>
      <c r="G82" s="20">
        <v>319532</v>
      </c>
      <c r="H82" s="20">
        <v>569000</v>
      </c>
      <c r="I82" s="20">
        <v>1437247</v>
      </c>
      <c r="J82" s="20">
        <v>394301</v>
      </c>
      <c r="K82" s="20">
        <v>394301</v>
      </c>
      <c r="L82" s="20">
        <v>319532</v>
      </c>
      <c r="M82" s="20">
        <v>1108134</v>
      </c>
      <c r="N82" s="20"/>
      <c r="O82" s="20"/>
      <c r="P82" s="20"/>
      <c r="Q82" s="20"/>
      <c r="R82" s="20"/>
      <c r="S82" s="20"/>
      <c r="T82" s="20"/>
      <c r="U82" s="20"/>
      <c r="V82" s="20">
        <v>2545381</v>
      </c>
      <c r="W82" s="20">
        <v>3471000</v>
      </c>
      <c r="X82" s="20"/>
      <c r="Y82" s="19"/>
      <c r="Z82" s="22">
        <v>6942000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72405138</v>
      </c>
      <c r="C6" s="18">
        <v>0</v>
      </c>
      <c r="D6" s="58">
        <v>82307636</v>
      </c>
      <c r="E6" s="59">
        <v>82307636</v>
      </c>
      <c r="F6" s="59">
        <v>7470172</v>
      </c>
      <c r="G6" s="59">
        <v>7194723</v>
      </c>
      <c r="H6" s="59">
        <v>8181845</v>
      </c>
      <c r="I6" s="59">
        <v>22846740</v>
      </c>
      <c r="J6" s="59">
        <v>7957334</v>
      </c>
      <c r="K6" s="59">
        <v>614023</v>
      </c>
      <c r="L6" s="59">
        <v>3672</v>
      </c>
      <c r="M6" s="59">
        <v>8575029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31421769</v>
      </c>
      <c r="W6" s="59">
        <v>41153814</v>
      </c>
      <c r="X6" s="59">
        <v>-9732045</v>
      </c>
      <c r="Y6" s="60">
        <v>-23.65</v>
      </c>
      <c r="Z6" s="61">
        <v>82307636</v>
      </c>
    </row>
    <row r="7" spans="1:26" ht="13.5">
      <c r="A7" s="57" t="s">
        <v>33</v>
      </c>
      <c r="B7" s="18">
        <v>11778640</v>
      </c>
      <c r="C7" s="18">
        <v>0</v>
      </c>
      <c r="D7" s="58">
        <v>12312608</v>
      </c>
      <c r="E7" s="59">
        <v>12312608</v>
      </c>
      <c r="F7" s="59">
        <v>841136</v>
      </c>
      <c r="G7" s="59">
        <v>901468</v>
      </c>
      <c r="H7" s="59">
        <v>0</v>
      </c>
      <c r="I7" s="59">
        <v>1742604</v>
      </c>
      <c r="J7" s="59">
        <v>1238196</v>
      </c>
      <c r="K7" s="59">
        <v>0</v>
      </c>
      <c r="L7" s="59">
        <v>0</v>
      </c>
      <c r="M7" s="59">
        <v>1238196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2980800</v>
      </c>
      <c r="W7" s="59">
        <v>6156306</v>
      </c>
      <c r="X7" s="59">
        <v>-3175506</v>
      </c>
      <c r="Y7" s="60">
        <v>-51.58</v>
      </c>
      <c r="Z7" s="61">
        <v>12312608</v>
      </c>
    </row>
    <row r="8" spans="1:26" ht="13.5">
      <c r="A8" s="57" t="s">
        <v>34</v>
      </c>
      <c r="B8" s="18">
        <v>0</v>
      </c>
      <c r="C8" s="18">
        <v>0</v>
      </c>
      <c r="D8" s="58">
        <v>850211763</v>
      </c>
      <c r="E8" s="59">
        <v>850211763</v>
      </c>
      <c r="F8" s="59">
        <v>95280</v>
      </c>
      <c r="G8" s="59">
        <v>218226</v>
      </c>
      <c r="H8" s="59">
        <v>183474</v>
      </c>
      <c r="I8" s="59">
        <v>496980</v>
      </c>
      <c r="J8" s="59">
        <v>139998</v>
      </c>
      <c r="K8" s="59">
        <v>251713</v>
      </c>
      <c r="L8" s="59">
        <v>232008438</v>
      </c>
      <c r="M8" s="59">
        <v>232400149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232897129</v>
      </c>
      <c r="W8" s="59">
        <v>410105880</v>
      </c>
      <c r="X8" s="59">
        <v>-177208751</v>
      </c>
      <c r="Y8" s="60">
        <v>-43.21</v>
      </c>
      <c r="Z8" s="61">
        <v>850211763</v>
      </c>
    </row>
    <row r="9" spans="1:26" ht="13.5">
      <c r="A9" s="57" t="s">
        <v>35</v>
      </c>
      <c r="B9" s="18">
        <v>22742130</v>
      </c>
      <c r="C9" s="18">
        <v>0</v>
      </c>
      <c r="D9" s="58">
        <v>13480099</v>
      </c>
      <c r="E9" s="59">
        <v>13480099</v>
      </c>
      <c r="F9" s="59">
        <v>928948</v>
      </c>
      <c r="G9" s="59">
        <v>1726889</v>
      </c>
      <c r="H9" s="59">
        <v>1288620</v>
      </c>
      <c r="I9" s="59">
        <v>3944457</v>
      </c>
      <c r="J9" s="59">
        <v>1268200</v>
      </c>
      <c r="K9" s="59">
        <v>263239</v>
      </c>
      <c r="L9" s="59">
        <v>105770</v>
      </c>
      <c r="M9" s="59">
        <v>1637209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5581666</v>
      </c>
      <c r="W9" s="59">
        <v>6740130</v>
      </c>
      <c r="X9" s="59">
        <v>-1158464</v>
      </c>
      <c r="Y9" s="60">
        <v>-17.19</v>
      </c>
      <c r="Z9" s="61">
        <v>13480099</v>
      </c>
    </row>
    <row r="10" spans="1:26" ht="25.5">
      <c r="A10" s="62" t="s">
        <v>102</v>
      </c>
      <c r="B10" s="63">
        <f>SUM(B5:B9)</f>
        <v>106925908</v>
      </c>
      <c r="C10" s="63">
        <f>SUM(C5:C9)</f>
        <v>0</v>
      </c>
      <c r="D10" s="64">
        <f aca="true" t="shared" si="0" ref="D10:Z10">SUM(D5:D9)</f>
        <v>958312106</v>
      </c>
      <c r="E10" s="65">
        <f t="shared" si="0"/>
        <v>958312106</v>
      </c>
      <c r="F10" s="65">
        <f t="shared" si="0"/>
        <v>9335536</v>
      </c>
      <c r="G10" s="65">
        <f t="shared" si="0"/>
        <v>10041306</v>
      </c>
      <c r="H10" s="65">
        <f t="shared" si="0"/>
        <v>9653939</v>
      </c>
      <c r="I10" s="65">
        <f t="shared" si="0"/>
        <v>29030781</v>
      </c>
      <c r="J10" s="65">
        <f t="shared" si="0"/>
        <v>10603728</v>
      </c>
      <c r="K10" s="65">
        <f t="shared" si="0"/>
        <v>1128975</v>
      </c>
      <c r="L10" s="65">
        <f t="shared" si="0"/>
        <v>232117880</v>
      </c>
      <c r="M10" s="65">
        <f t="shared" si="0"/>
        <v>243850583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272881364</v>
      </c>
      <c r="W10" s="65">
        <f t="shared" si="0"/>
        <v>464156130</v>
      </c>
      <c r="X10" s="65">
        <f t="shared" si="0"/>
        <v>-191274766</v>
      </c>
      <c r="Y10" s="66">
        <f>+IF(W10&lt;&gt;0,(X10/W10)*100,0)</f>
        <v>-41.2091435698587</v>
      </c>
      <c r="Z10" s="67">
        <f t="shared" si="0"/>
        <v>958312106</v>
      </c>
    </row>
    <row r="11" spans="1:26" ht="13.5">
      <c r="A11" s="57" t="s">
        <v>36</v>
      </c>
      <c r="B11" s="18">
        <v>327459725</v>
      </c>
      <c r="C11" s="18">
        <v>0</v>
      </c>
      <c r="D11" s="58">
        <v>339474435</v>
      </c>
      <c r="E11" s="59">
        <v>339474435</v>
      </c>
      <c r="F11" s="59">
        <v>28447016</v>
      </c>
      <c r="G11" s="59">
        <v>30835092</v>
      </c>
      <c r="H11" s="59">
        <v>31157209</v>
      </c>
      <c r="I11" s="59">
        <v>90439317</v>
      </c>
      <c r="J11" s="59">
        <v>35131872</v>
      </c>
      <c r="K11" s="59">
        <v>31052875</v>
      </c>
      <c r="L11" s="59">
        <v>28523478</v>
      </c>
      <c r="M11" s="59">
        <v>94708225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185147542</v>
      </c>
      <c r="W11" s="59">
        <v>169737216</v>
      </c>
      <c r="X11" s="59">
        <v>15410326</v>
      </c>
      <c r="Y11" s="60">
        <v>9.08</v>
      </c>
      <c r="Z11" s="61">
        <v>339474435</v>
      </c>
    </row>
    <row r="12" spans="1:26" ht="13.5">
      <c r="A12" s="57" t="s">
        <v>37</v>
      </c>
      <c r="B12" s="18">
        <v>17171151</v>
      </c>
      <c r="C12" s="18">
        <v>0</v>
      </c>
      <c r="D12" s="58">
        <v>17370380</v>
      </c>
      <c r="E12" s="59">
        <v>17370380</v>
      </c>
      <c r="F12" s="59">
        <v>1384020</v>
      </c>
      <c r="G12" s="59">
        <v>1338199</v>
      </c>
      <c r="H12" s="59">
        <v>1395114</v>
      </c>
      <c r="I12" s="59">
        <v>4117333</v>
      </c>
      <c r="J12" s="59">
        <v>1374754</v>
      </c>
      <c r="K12" s="59">
        <v>1349790</v>
      </c>
      <c r="L12" s="59">
        <v>1399773</v>
      </c>
      <c r="M12" s="59">
        <v>4124317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8241650</v>
      </c>
      <c r="W12" s="59">
        <v>8685000</v>
      </c>
      <c r="X12" s="59">
        <v>-443350</v>
      </c>
      <c r="Y12" s="60">
        <v>-5.1</v>
      </c>
      <c r="Z12" s="61">
        <v>17370380</v>
      </c>
    </row>
    <row r="13" spans="1:26" ht="13.5">
      <c r="A13" s="57" t="s">
        <v>103</v>
      </c>
      <c r="B13" s="18">
        <v>76056101</v>
      </c>
      <c r="C13" s="18">
        <v>0</v>
      </c>
      <c r="D13" s="58">
        <v>64843740</v>
      </c>
      <c r="E13" s="59">
        <v>64843740</v>
      </c>
      <c r="F13" s="59">
        <v>0</v>
      </c>
      <c r="G13" s="59">
        <v>137405976</v>
      </c>
      <c r="H13" s="59">
        <v>120230230</v>
      </c>
      <c r="I13" s="59">
        <v>257636206</v>
      </c>
      <c r="J13" s="59">
        <v>5725248</v>
      </c>
      <c r="K13" s="59">
        <v>5725248</v>
      </c>
      <c r="L13" s="59">
        <v>5725248</v>
      </c>
      <c r="M13" s="59">
        <v>17175744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274811950</v>
      </c>
      <c r="W13" s="59">
        <v>32421870</v>
      </c>
      <c r="X13" s="59">
        <v>242390080</v>
      </c>
      <c r="Y13" s="60">
        <v>747.61</v>
      </c>
      <c r="Z13" s="61">
        <v>64843740</v>
      </c>
    </row>
    <row r="14" spans="1:26" ht="13.5">
      <c r="A14" s="57" t="s">
        <v>38</v>
      </c>
      <c r="B14" s="18">
        <v>3396521</v>
      </c>
      <c r="C14" s="18">
        <v>0</v>
      </c>
      <c r="D14" s="58">
        <v>1158300</v>
      </c>
      <c r="E14" s="59">
        <v>1158300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579150</v>
      </c>
      <c r="X14" s="59">
        <v>-579150</v>
      </c>
      <c r="Y14" s="60">
        <v>-100</v>
      </c>
      <c r="Z14" s="61">
        <v>1158300</v>
      </c>
    </row>
    <row r="15" spans="1:26" ht="13.5">
      <c r="A15" s="57" t="s">
        <v>39</v>
      </c>
      <c r="B15" s="18">
        <v>183444293</v>
      </c>
      <c r="C15" s="18">
        <v>0</v>
      </c>
      <c r="D15" s="58">
        <v>141316159</v>
      </c>
      <c r="E15" s="59">
        <v>141316159</v>
      </c>
      <c r="F15" s="59">
        <v>352948</v>
      </c>
      <c r="G15" s="59">
        <v>18971654</v>
      </c>
      <c r="H15" s="59">
        <v>17575027</v>
      </c>
      <c r="I15" s="59">
        <v>36899629</v>
      </c>
      <c r="J15" s="59">
        <v>6574590</v>
      </c>
      <c r="K15" s="59">
        <v>15497861</v>
      </c>
      <c r="L15" s="59">
        <v>15728134</v>
      </c>
      <c r="M15" s="59">
        <v>37800585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74700214</v>
      </c>
      <c r="W15" s="59">
        <v>65075496</v>
      </c>
      <c r="X15" s="59">
        <v>9624718</v>
      </c>
      <c r="Y15" s="60">
        <v>14.79</v>
      </c>
      <c r="Z15" s="61">
        <v>141316159</v>
      </c>
    </row>
    <row r="16" spans="1:26" ht="13.5">
      <c r="A16" s="68" t="s">
        <v>40</v>
      </c>
      <c r="B16" s="18">
        <v>1255196477</v>
      </c>
      <c r="C16" s="18">
        <v>0</v>
      </c>
      <c r="D16" s="58">
        <v>3952000</v>
      </c>
      <c r="E16" s="59">
        <v>3952000</v>
      </c>
      <c r="F16" s="59">
        <v>209655</v>
      </c>
      <c r="G16" s="59">
        <v>333544</v>
      </c>
      <c r="H16" s="59">
        <v>228170</v>
      </c>
      <c r="I16" s="59">
        <v>771369</v>
      </c>
      <c r="J16" s="59">
        <v>274002</v>
      </c>
      <c r="K16" s="59">
        <v>325077</v>
      </c>
      <c r="L16" s="59">
        <v>282620</v>
      </c>
      <c r="M16" s="59">
        <v>881699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1653068</v>
      </c>
      <c r="W16" s="59">
        <v>1975998</v>
      </c>
      <c r="X16" s="59">
        <v>-322930</v>
      </c>
      <c r="Y16" s="60">
        <v>-16.34</v>
      </c>
      <c r="Z16" s="61">
        <v>3952000</v>
      </c>
    </row>
    <row r="17" spans="1:26" ht="13.5">
      <c r="A17" s="57" t="s">
        <v>41</v>
      </c>
      <c r="B17" s="18">
        <v>370258369</v>
      </c>
      <c r="C17" s="18">
        <v>0</v>
      </c>
      <c r="D17" s="58">
        <v>371162243</v>
      </c>
      <c r="E17" s="59">
        <v>371162243</v>
      </c>
      <c r="F17" s="59">
        <v>15977289</v>
      </c>
      <c r="G17" s="59">
        <v>24973019</v>
      </c>
      <c r="H17" s="59">
        <v>22562179</v>
      </c>
      <c r="I17" s="59">
        <v>63512487</v>
      </c>
      <c r="J17" s="59">
        <v>30144247</v>
      </c>
      <c r="K17" s="59">
        <v>25796680</v>
      </c>
      <c r="L17" s="59">
        <v>29140787</v>
      </c>
      <c r="M17" s="59">
        <v>85081714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148594201</v>
      </c>
      <c r="W17" s="59">
        <v>178542756</v>
      </c>
      <c r="X17" s="59">
        <v>-29948555</v>
      </c>
      <c r="Y17" s="60">
        <v>-16.77</v>
      </c>
      <c r="Z17" s="61">
        <v>371162243</v>
      </c>
    </row>
    <row r="18" spans="1:26" ht="13.5">
      <c r="A18" s="69" t="s">
        <v>42</v>
      </c>
      <c r="B18" s="70">
        <f>SUM(B11:B17)</f>
        <v>2232982637</v>
      </c>
      <c r="C18" s="70">
        <f>SUM(C11:C17)</f>
        <v>0</v>
      </c>
      <c r="D18" s="71">
        <f aca="true" t="shared" si="1" ref="D18:Z18">SUM(D11:D17)</f>
        <v>939277257</v>
      </c>
      <c r="E18" s="72">
        <f t="shared" si="1"/>
        <v>939277257</v>
      </c>
      <c r="F18" s="72">
        <f t="shared" si="1"/>
        <v>46370928</v>
      </c>
      <c r="G18" s="72">
        <f t="shared" si="1"/>
        <v>213857484</v>
      </c>
      <c r="H18" s="72">
        <f t="shared" si="1"/>
        <v>193147929</v>
      </c>
      <c r="I18" s="72">
        <f t="shared" si="1"/>
        <v>453376341</v>
      </c>
      <c r="J18" s="72">
        <f t="shared" si="1"/>
        <v>79224713</v>
      </c>
      <c r="K18" s="72">
        <f t="shared" si="1"/>
        <v>79747531</v>
      </c>
      <c r="L18" s="72">
        <f t="shared" si="1"/>
        <v>80800040</v>
      </c>
      <c r="M18" s="72">
        <f t="shared" si="1"/>
        <v>239772284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693148625</v>
      </c>
      <c r="W18" s="72">
        <f t="shared" si="1"/>
        <v>457017486</v>
      </c>
      <c r="X18" s="72">
        <f t="shared" si="1"/>
        <v>236131139</v>
      </c>
      <c r="Y18" s="66">
        <f>+IF(W18&lt;&gt;0,(X18/W18)*100,0)</f>
        <v>51.66785653361193</v>
      </c>
      <c r="Z18" s="73">
        <f t="shared" si="1"/>
        <v>939277257</v>
      </c>
    </row>
    <row r="19" spans="1:26" ht="13.5">
      <c r="A19" s="69" t="s">
        <v>43</v>
      </c>
      <c r="B19" s="74">
        <f>+B10-B18</f>
        <v>-2126056729</v>
      </c>
      <c r="C19" s="74">
        <f>+C10-C18</f>
        <v>0</v>
      </c>
      <c r="D19" s="75">
        <f aca="true" t="shared" si="2" ref="D19:Z19">+D10-D18</f>
        <v>19034849</v>
      </c>
      <c r="E19" s="76">
        <f t="shared" si="2"/>
        <v>19034849</v>
      </c>
      <c r="F19" s="76">
        <f t="shared" si="2"/>
        <v>-37035392</v>
      </c>
      <c r="G19" s="76">
        <f t="shared" si="2"/>
        <v>-203816178</v>
      </c>
      <c r="H19" s="76">
        <f t="shared" si="2"/>
        <v>-183493990</v>
      </c>
      <c r="I19" s="76">
        <f t="shared" si="2"/>
        <v>-424345560</v>
      </c>
      <c r="J19" s="76">
        <f t="shared" si="2"/>
        <v>-68620985</v>
      </c>
      <c r="K19" s="76">
        <f t="shared" si="2"/>
        <v>-78618556</v>
      </c>
      <c r="L19" s="76">
        <f t="shared" si="2"/>
        <v>151317840</v>
      </c>
      <c r="M19" s="76">
        <f t="shared" si="2"/>
        <v>4078299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-420267261</v>
      </c>
      <c r="W19" s="76">
        <f>IF(E10=E18,0,W10-W18)</f>
        <v>7138644</v>
      </c>
      <c r="X19" s="76">
        <f t="shared" si="2"/>
        <v>-427405905</v>
      </c>
      <c r="Y19" s="77">
        <f>+IF(W19&lt;&gt;0,(X19/W19)*100,0)</f>
        <v>-5987.214168405092</v>
      </c>
      <c r="Z19" s="78">
        <f t="shared" si="2"/>
        <v>19034849</v>
      </c>
    </row>
    <row r="20" spans="1:26" ht="13.5">
      <c r="A20" s="57" t="s">
        <v>44</v>
      </c>
      <c r="B20" s="18">
        <v>0</v>
      </c>
      <c r="C20" s="18">
        <v>0</v>
      </c>
      <c r="D20" s="58">
        <v>651593237</v>
      </c>
      <c r="E20" s="59">
        <v>651593237</v>
      </c>
      <c r="F20" s="59">
        <v>0</v>
      </c>
      <c r="G20" s="59">
        <v>900160</v>
      </c>
      <c r="H20" s="59">
        <v>351572046</v>
      </c>
      <c r="I20" s="59">
        <v>352472206</v>
      </c>
      <c r="J20" s="59">
        <v>65057773</v>
      </c>
      <c r="K20" s="59">
        <v>58359969</v>
      </c>
      <c r="L20" s="59">
        <v>46500650</v>
      </c>
      <c r="M20" s="59">
        <v>169918392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522390598</v>
      </c>
      <c r="W20" s="59">
        <v>340796496</v>
      </c>
      <c r="X20" s="59">
        <v>181594102</v>
      </c>
      <c r="Y20" s="60">
        <v>53.29</v>
      </c>
      <c r="Z20" s="61">
        <v>651593237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-2126056729</v>
      </c>
      <c r="C22" s="85">
        <f>SUM(C19:C21)</f>
        <v>0</v>
      </c>
      <c r="D22" s="86">
        <f aca="true" t="shared" si="3" ref="D22:Z22">SUM(D19:D21)</f>
        <v>670628086</v>
      </c>
      <c r="E22" s="87">
        <f t="shared" si="3"/>
        <v>670628086</v>
      </c>
      <c r="F22" s="87">
        <f t="shared" si="3"/>
        <v>-37035392</v>
      </c>
      <c r="G22" s="87">
        <f t="shared" si="3"/>
        <v>-202916018</v>
      </c>
      <c r="H22" s="87">
        <f t="shared" si="3"/>
        <v>168078056</v>
      </c>
      <c r="I22" s="87">
        <f t="shared" si="3"/>
        <v>-71873354</v>
      </c>
      <c r="J22" s="87">
        <f t="shared" si="3"/>
        <v>-3563212</v>
      </c>
      <c r="K22" s="87">
        <f t="shared" si="3"/>
        <v>-20258587</v>
      </c>
      <c r="L22" s="87">
        <f t="shared" si="3"/>
        <v>197818490</v>
      </c>
      <c r="M22" s="87">
        <f t="shared" si="3"/>
        <v>173996691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102123337</v>
      </c>
      <c r="W22" s="87">
        <f t="shared" si="3"/>
        <v>347935140</v>
      </c>
      <c r="X22" s="87">
        <f t="shared" si="3"/>
        <v>-245811803</v>
      </c>
      <c r="Y22" s="88">
        <f>+IF(W22&lt;&gt;0,(X22/W22)*100,0)</f>
        <v>-70.64874303871693</v>
      </c>
      <c r="Z22" s="89">
        <f t="shared" si="3"/>
        <v>670628086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-2126056729</v>
      </c>
      <c r="C24" s="74">
        <f>SUM(C22:C23)</f>
        <v>0</v>
      </c>
      <c r="D24" s="75">
        <f aca="true" t="shared" si="4" ref="D24:Z24">SUM(D22:D23)</f>
        <v>670628086</v>
      </c>
      <c r="E24" s="76">
        <f t="shared" si="4"/>
        <v>670628086</v>
      </c>
      <c r="F24" s="76">
        <f t="shared" si="4"/>
        <v>-37035392</v>
      </c>
      <c r="G24" s="76">
        <f t="shared" si="4"/>
        <v>-202916018</v>
      </c>
      <c r="H24" s="76">
        <f t="shared" si="4"/>
        <v>168078056</v>
      </c>
      <c r="I24" s="76">
        <f t="shared" si="4"/>
        <v>-71873354</v>
      </c>
      <c r="J24" s="76">
        <f t="shared" si="4"/>
        <v>-3563212</v>
      </c>
      <c r="K24" s="76">
        <f t="shared" si="4"/>
        <v>-20258587</v>
      </c>
      <c r="L24" s="76">
        <f t="shared" si="4"/>
        <v>197818490</v>
      </c>
      <c r="M24" s="76">
        <f t="shared" si="4"/>
        <v>173996691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102123337</v>
      </c>
      <c r="W24" s="76">
        <f t="shared" si="4"/>
        <v>347935140</v>
      </c>
      <c r="X24" s="76">
        <f t="shared" si="4"/>
        <v>-245811803</v>
      </c>
      <c r="Y24" s="77">
        <f>+IF(W24&lt;&gt;0,(X24/W24)*100,0)</f>
        <v>-70.64874303871693</v>
      </c>
      <c r="Z24" s="78">
        <f t="shared" si="4"/>
        <v>670628086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419317448</v>
      </c>
      <c r="C27" s="21">
        <v>0</v>
      </c>
      <c r="D27" s="98">
        <v>669469337</v>
      </c>
      <c r="E27" s="99">
        <v>669469337</v>
      </c>
      <c r="F27" s="99">
        <v>0</v>
      </c>
      <c r="G27" s="99">
        <v>29809403</v>
      </c>
      <c r="H27" s="99">
        <v>22020934</v>
      </c>
      <c r="I27" s="99">
        <v>51830337</v>
      </c>
      <c r="J27" s="99">
        <v>68885046</v>
      </c>
      <c r="K27" s="99">
        <v>45021696</v>
      </c>
      <c r="L27" s="99">
        <v>44826651</v>
      </c>
      <c r="M27" s="99">
        <v>158733393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210563730</v>
      </c>
      <c r="W27" s="99">
        <v>334734669</v>
      </c>
      <c r="X27" s="99">
        <v>-124170939</v>
      </c>
      <c r="Y27" s="100">
        <v>-37.1</v>
      </c>
      <c r="Z27" s="101">
        <v>669469337</v>
      </c>
    </row>
    <row r="28" spans="1:26" ht="13.5">
      <c r="A28" s="102" t="s">
        <v>44</v>
      </c>
      <c r="B28" s="18">
        <v>0</v>
      </c>
      <c r="C28" s="18">
        <v>0</v>
      </c>
      <c r="D28" s="58">
        <v>669469337</v>
      </c>
      <c r="E28" s="59">
        <v>669469337</v>
      </c>
      <c r="F28" s="59">
        <v>0</v>
      </c>
      <c r="G28" s="59">
        <v>28718269</v>
      </c>
      <c r="H28" s="59">
        <v>21884247</v>
      </c>
      <c r="I28" s="59">
        <v>50602516</v>
      </c>
      <c r="J28" s="59">
        <v>64734435</v>
      </c>
      <c r="K28" s="59">
        <v>45021696</v>
      </c>
      <c r="L28" s="59">
        <v>44650151</v>
      </c>
      <c r="M28" s="59">
        <v>154406282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205008798</v>
      </c>
      <c r="W28" s="59">
        <v>334734669</v>
      </c>
      <c r="X28" s="59">
        <v>-129725871</v>
      </c>
      <c r="Y28" s="60">
        <v>-38.75</v>
      </c>
      <c r="Z28" s="61">
        <v>669469337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1091134</v>
      </c>
      <c r="H29" s="59">
        <v>136687</v>
      </c>
      <c r="I29" s="59">
        <v>1227821</v>
      </c>
      <c r="J29" s="59">
        <v>4150611</v>
      </c>
      <c r="K29" s="59">
        <v>0</v>
      </c>
      <c r="L29" s="59">
        <v>176500</v>
      </c>
      <c r="M29" s="59">
        <v>4327111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5554932</v>
      </c>
      <c r="W29" s="59"/>
      <c r="X29" s="59">
        <v>5554932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419317448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419317448</v>
      </c>
      <c r="C32" s="21">
        <f>SUM(C28:C31)</f>
        <v>0</v>
      </c>
      <c r="D32" s="98">
        <f aca="true" t="shared" si="5" ref="D32:Z32">SUM(D28:D31)</f>
        <v>669469337</v>
      </c>
      <c r="E32" s="99">
        <f t="shared" si="5"/>
        <v>669469337</v>
      </c>
      <c r="F32" s="99">
        <f t="shared" si="5"/>
        <v>0</v>
      </c>
      <c r="G32" s="99">
        <f t="shared" si="5"/>
        <v>29809403</v>
      </c>
      <c r="H32" s="99">
        <f t="shared" si="5"/>
        <v>22020934</v>
      </c>
      <c r="I32" s="99">
        <f t="shared" si="5"/>
        <v>51830337</v>
      </c>
      <c r="J32" s="99">
        <f t="shared" si="5"/>
        <v>68885046</v>
      </c>
      <c r="K32" s="99">
        <f t="shared" si="5"/>
        <v>45021696</v>
      </c>
      <c r="L32" s="99">
        <f t="shared" si="5"/>
        <v>44826651</v>
      </c>
      <c r="M32" s="99">
        <f t="shared" si="5"/>
        <v>158733393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210563730</v>
      </c>
      <c r="W32" s="99">
        <f t="shared" si="5"/>
        <v>334734669</v>
      </c>
      <c r="X32" s="99">
        <f t="shared" si="5"/>
        <v>-124170939</v>
      </c>
      <c r="Y32" s="100">
        <f>+IF(W32&lt;&gt;0,(X32/W32)*100,0)</f>
        <v>-37.095332661822376</v>
      </c>
      <c r="Z32" s="101">
        <f t="shared" si="5"/>
        <v>669469337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334885959</v>
      </c>
      <c r="C35" s="18">
        <v>0</v>
      </c>
      <c r="D35" s="58">
        <v>235993457</v>
      </c>
      <c r="E35" s="59">
        <v>235993457</v>
      </c>
      <c r="F35" s="59">
        <v>17580475</v>
      </c>
      <c r="G35" s="59">
        <v>216067491</v>
      </c>
      <c r="H35" s="59">
        <v>307547898</v>
      </c>
      <c r="I35" s="59">
        <v>307547898</v>
      </c>
      <c r="J35" s="59">
        <v>326032515</v>
      </c>
      <c r="K35" s="59">
        <v>272438844</v>
      </c>
      <c r="L35" s="59">
        <v>0</v>
      </c>
      <c r="M35" s="59">
        <v>272438844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272438844</v>
      </c>
      <c r="W35" s="59">
        <v>117996729</v>
      </c>
      <c r="X35" s="59">
        <v>154442115</v>
      </c>
      <c r="Y35" s="60">
        <v>130.89</v>
      </c>
      <c r="Z35" s="61">
        <v>235993457</v>
      </c>
    </row>
    <row r="36" spans="1:26" ht="13.5">
      <c r="A36" s="57" t="s">
        <v>53</v>
      </c>
      <c r="B36" s="18">
        <v>2945136775</v>
      </c>
      <c r="C36" s="18">
        <v>0</v>
      </c>
      <c r="D36" s="58">
        <v>3788407597</v>
      </c>
      <c r="E36" s="59">
        <v>3788407597</v>
      </c>
      <c r="F36" s="59">
        <v>143550076</v>
      </c>
      <c r="G36" s="59">
        <v>2961209882</v>
      </c>
      <c r="H36" s="59">
        <v>3091164151</v>
      </c>
      <c r="I36" s="59">
        <v>3091164151</v>
      </c>
      <c r="J36" s="59">
        <v>2945136774</v>
      </c>
      <c r="K36" s="59">
        <v>3075095351</v>
      </c>
      <c r="L36" s="59">
        <v>0</v>
      </c>
      <c r="M36" s="59">
        <v>3075095351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3075095351</v>
      </c>
      <c r="W36" s="59">
        <v>1894203799</v>
      </c>
      <c r="X36" s="59">
        <v>1180891552</v>
      </c>
      <c r="Y36" s="60">
        <v>62.34</v>
      </c>
      <c r="Z36" s="61">
        <v>3788407597</v>
      </c>
    </row>
    <row r="37" spans="1:26" ht="13.5">
      <c r="A37" s="57" t="s">
        <v>54</v>
      </c>
      <c r="B37" s="18">
        <v>435452640</v>
      </c>
      <c r="C37" s="18">
        <v>0</v>
      </c>
      <c r="D37" s="58">
        <v>124038811</v>
      </c>
      <c r="E37" s="59">
        <v>124038811</v>
      </c>
      <c r="F37" s="59">
        <v>198165945</v>
      </c>
      <c r="G37" s="59">
        <v>515044331</v>
      </c>
      <c r="H37" s="59">
        <v>432612052</v>
      </c>
      <c r="I37" s="59">
        <v>432612052</v>
      </c>
      <c r="J37" s="59">
        <v>424926650</v>
      </c>
      <c r="K37" s="59">
        <v>349918476</v>
      </c>
      <c r="L37" s="59">
        <v>0</v>
      </c>
      <c r="M37" s="59">
        <v>349918476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349918476</v>
      </c>
      <c r="W37" s="59">
        <v>62019406</v>
      </c>
      <c r="X37" s="59">
        <v>287899070</v>
      </c>
      <c r="Y37" s="60">
        <v>464.21</v>
      </c>
      <c r="Z37" s="61">
        <v>124038811</v>
      </c>
    </row>
    <row r="38" spans="1:26" ht="13.5">
      <c r="A38" s="57" t="s">
        <v>55</v>
      </c>
      <c r="B38" s="18">
        <v>43013495</v>
      </c>
      <c r="C38" s="18">
        <v>0</v>
      </c>
      <c r="D38" s="58">
        <v>32813550</v>
      </c>
      <c r="E38" s="59">
        <v>32813550</v>
      </c>
      <c r="F38" s="59">
        <v>0</v>
      </c>
      <c r="G38" s="59">
        <v>54525931</v>
      </c>
      <c r="H38" s="59">
        <v>0</v>
      </c>
      <c r="I38" s="59">
        <v>0</v>
      </c>
      <c r="J38" s="59">
        <v>44686044</v>
      </c>
      <c r="K38" s="59">
        <v>44686044</v>
      </c>
      <c r="L38" s="59">
        <v>0</v>
      </c>
      <c r="M38" s="59">
        <v>44686044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44686044</v>
      </c>
      <c r="W38" s="59">
        <v>16406775</v>
      </c>
      <c r="X38" s="59">
        <v>28279269</v>
      </c>
      <c r="Y38" s="60">
        <v>172.36</v>
      </c>
      <c r="Z38" s="61">
        <v>32813550</v>
      </c>
    </row>
    <row r="39" spans="1:26" ht="13.5">
      <c r="A39" s="57" t="s">
        <v>56</v>
      </c>
      <c r="B39" s="18">
        <v>2801556599</v>
      </c>
      <c r="C39" s="18">
        <v>0</v>
      </c>
      <c r="D39" s="58">
        <v>3867548693</v>
      </c>
      <c r="E39" s="59">
        <v>3867548693</v>
      </c>
      <c r="F39" s="59">
        <v>-37035394</v>
      </c>
      <c r="G39" s="59">
        <v>2607707111</v>
      </c>
      <c r="H39" s="59">
        <v>2966099997</v>
      </c>
      <c r="I39" s="59">
        <v>2966099997</v>
      </c>
      <c r="J39" s="59">
        <v>2801556595</v>
      </c>
      <c r="K39" s="59">
        <v>2952929675</v>
      </c>
      <c r="L39" s="59">
        <v>0</v>
      </c>
      <c r="M39" s="59">
        <v>2952929675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2952929675</v>
      </c>
      <c r="W39" s="59">
        <v>1933774347</v>
      </c>
      <c r="X39" s="59">
        <v>1019155328</v>
      </c>
      <c r="Y39" s="60">
        <v>52.7</v>
      </c>
      <c r="Z39" s="61">
        <v>3867548693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625956455</v>
      </c>
      <c r="C42" s="18">
        <v>0</v>
      </c>
      <c r="D42" s="58">
        <v>677067519</v>
      </c>
      <c r="E42" s="59">
        <v>677067519</v>
      </c>
      <c r="F42" s="59">
        <v>259319328</v>
      </c>
      <c r="G42" s="59">
        <v>-63266428</v>
      </c>
      <c r="H42" s="59">
        <v>-63447234</v>
      </c>
      <c r="I42" s="59">
        <v>132605666</v>
      </c>
      <c r="J42" s="59">
        <v>-65269419</v>
      </c>
      <c r="K42" s="59">
        <v>-68491448</v>
      </c>
      <c r="L42" s="59">
        <v>0</v>
      </c>
      <c r="M42" s="59">
        <v>-133760867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-1155201</v>
      </c>
      <c r="W42" s="59">
        <v>584805136</v>
      </c>
      <c r="X42" s="59">
        <v>-585960337</v>
      </c>
      <c r="Y42" s="60">
        <v>-100.2</v>
      </c>
      <c r="Z42" s="61">
        <v>677067519</v>
      </c>
    </row>
    <row r="43" spans="1:26" ht="13.5">
      <c r="A43" s="57" t="s">
        <v>59</v>
      </c>
      <c r="B43" s="18">
        <v>-1072909939</v>
      </c>
      <c r="C43" s="18">
        <v>0</v>
      </c>
      <c r="D43" s="58">
        <v>-644469787</v>
      </c>
      <c r="E43" s="59">
        <v>-644469787</v>
      </c>
      <c r="F43" s="59">
        <v>0</v>
      </c>
      <c r="G43" s="59">
        <v>-29809403</v>
      </c>
      <c r="H43" s="59">
        <v>-21884247</v>
      </c>
      <c r="I43" s="59">
        <v>-51693650</v>
      </c>
      <c r="J43" s="59">
        <v>-68885046</v>
      </c>
      <c r="K43" s="59">
        <v>-58359969</v>
      </c>
      <c r="L43" s="59">
        <v>0</v>
      </c>
      <c r="M43" s="59">
        <v>-127245015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-178938665</v>
      </c>
      <c r="W43" s="59">
        <v>-347935002</v>
      </c>
      <c r="X43" s="59">
        <v>168996337</v>
      </c>
      <c r="Y43" s="60">
        <v>-48.57</v>
      </c>
      <c r="Z43" s="61">
        <v>-644469787</v>
      </c>
    </row>
    <row r="44" spans="1:26" ht="13.5">
      <c r="A44" s="57" t="s">
        <v>60</v>
      </c>
      <c r="B44" s="18">
        <v>968724</v>
      </c>
      <c r="C44" s="18">
        <v>0</v>
      </c>
      <c r="D44" s="58">
        <v>-3456000</v>
      </c>
      <c r="E44" s="59">
        <v>-3456000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-2092000</v>
      </c>
      <c r="X44" s="59">
        <v>2092000</v>
      </c>
      <c r="Y44" s="60">
        <v>-100</v>
      </c>
      <c r="Z44" s="61">
        <v>-3456000</v>
      </c>
    </row>
    <row r="45" spans="1:26" ht="13.5">
      <c r="A45" s="69" t="s">
        <v>61</v>
      </c>
      <c r="B45" s="21">
        <v>-427512020</v>
      </c>
      <c r="C45" s="21">
        <v>0</v>
      </c>
      <c r="D45" s="98">
        <v>71963732</v>
      </c>
      <c r="E45" s="99">
        <v>71963732</v>
      </c>
      <c r="F45" s="99">
        <v>362944905</v>
      </c>
      <c r="G45" s="99">
        <v>269869074</v>
      </c>
      <c r="H45" s="99">
        <v>184537593</v>
      </c>
      <c r="I45" s="99">
        <v>184537593</v>
      </c>
      <c r="J45" s="99">
        <v>50383128</v>
      </c>
      <c r="K45" s="99">
        <v>-76468289</v>
      </c>
      <c r="L45" s="99">
        <v>0</v>
      </c>
      <c r="M45" s="99">
        <v>-76468289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-76468289</v>
      </c>
      <c r="W45" s="99">
        <v>277600134</v>
      </c>
      <c r="X45" s="99">
        <v>-354068423</v>
      </c>
      <c r="Y45" s="100">
        <v>-127.55</v>
      </c>
      <c r="Z45" s="101">
        <v>71963732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15920091</v>
      </c>
      <c r="C49" s="51">
        <v>0</v>
      </c>
      <c r="D49" s="128">
        <v>6745802</v>
      </c>
      <c r="E49" s="53">
        <v>5662573</v>
      </c>
      <c r="F49" s="53">
        <v>0</v>
      </c>
      <c r="G49" s="53">
        <v>0</v>
      </c>
      <c r="H49" s="53">
        <v>0</v>
      </c>
      <c r="I49" s="53">
        <v>5236713</v>
      </c>
      <c r="J49" s="53">
        <v>0</v>
      </c>
      <c r="K49" s="53">
        <v>0</v>
      </c>
      <c r="L49" s="53">
        <v>0</v>
      </c>
      <c r="M49" s="53">
        <v>5064873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146573764</v>
      </c>
      <c r="W49" s="53">
        <v>-3679679</v>
      </c>
      <c r="X49" s="53">
        <v>0</v>
      </c>
      <c r="Y49" s="53">
        <v>181524137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38841751</v>
      </c>
      <c r="C51" s="51">
        <v>0</v>
      </c>
      <c r="D51" s="128">
        <v>9932766</v>
      </c>
      <c r="E51" s="53">
        <v>23131953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71906470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54.17946497009382</v>
      </c>
      <c r="C58" s="5">
        <f>IF(C67=0,0,+(C76/C67)*100)</f>
        <v>0</v>
      </c>
      <c r="D58" s="6">
        <f aca="true" t="shared" si="6" ref="D58:Z58">IF(D67=0,0,+(D76/D67)*100)</f>
        <v>58.480325428206505</v>
      </c>
      <c r="E58" s="7">
        <f t="shared" si="6"/>
        <v>58.480325428206505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74.93340814723376</v>
      </c>
      <c r="K58" s="7">
        <f t="shared" si="6"/>
        <v>774.009442643028</v>
      </c>
      <c r="L58" s="7">
        <f t="shared" si="6"/>
        <v>0</v>
      </c>
      <c r="M58" s="7">
        <f t="shared" si="6"/>
        <v>119.95254334407808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105.39199681905662</v>
      </c>
      <c r="W58" s="7">
        <f t="shared" si="6"/>
        <v>58.480224325706054</v>
      </c>
      <c r="X58" s="7">
        <f t="shared" si="6"/>
        <v>0</v>
      </c>
      <c r="Y58" s="7">
        <f t="shared" si="6"/>
        <v>0</v>
      </c>
      <c r="Z58" s="8">
        <f t="shared" si="6"/>
        <v>58.480325428206505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48.89629932063661</v>
      </c>
      <c r="C60" s="12">
        <f t="shared" si="7"/>
        <v>0</v>
      </c>
      <c r="D60" s="3">
        <f t="shared" si="7"/>
        <v>60.000265345975926</v>
      </c>
      <c r="E60" s="13">
        <f t="shared" si="7"/>
        <v>60.000265345975926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71.92924162791206</v>
      </c>
      <c r="K60" s="13">
        <f t="shared" si="7"/>
        <v>774.009442643028</v>
      </c>
      <c r="L60" s="13">
        <f t="shared" si="7"/>
        <v>0</v>
      </c>
      <c r="M60" s="13">
        <f t="shared" si="7"/>
        <v>122.17155183964977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106.05063642342989</v>
      </c>
      <c r="W60" s="13">
        <f t="shared" si="7"/>
        <v>60.00027117778197</v>
      </c>
      <c r="X60" s="13">
        <f t="shared" si="7"/>
        <v>0</v>
      </c>
      <c r="Y60" s="13">
        <f t="shared" si="7"/>
        <v>0</v>
      </c>
      <c r="Z60" s="14">
        <f t="shared" si="7"/>
        <v>60.000265345975926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60.00006401852408</v>
      </c>
      <c r="E62" s="13">
        <f t="shared" si="7"/>
        <v>60.00006401852408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60.00006574875635</v>
      </c>
      <c r="X62" s="13">
        <f t="shared" si="7"/>
        <v>0</v>
      </c>
      <c r="Y62" s="13">
        <f t="shared" si="7"/>
        <v>0</v>
      </c>
      <c r="Z62" s="14">
        <f t="shared" si="7"/>
        <v>60.00006401852408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60.001343348225966</v>
      </c>
      <c r="E63" s="13">
        <f t="shared" si="7"/>
        <v>60.001343348225966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113.0760359090773</v>
      </c>
      <c r="K63" s="13">
        <f t="shared" si="7"/>
        <v>0</v>
      </c>
      <c r="L63" s="13">
        <f t="shared" si="7"/>
        <v>0</v>
      </c>
      <c r="M63" s="13">
        <f t="shared" si="7"/>
        <v>113.05518124857731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102.14664902494712</v>
      </c>
      <c r="W63" s="13">
        <f t="shared" si="7"/>
        <v>60.00137114227269</v>
      </c>
      <c r="X63" s="13">
        <f t="shared" si="7"/>
        <v>0</v>
      </c>
      <c r="Y63" s="13">
        <f t="shared" si="7"/>
        <v>0</v>
      </c>
      <c r="Z63" s="14">
        <f t="shared" si="7"/>
        <v>60.001343348225966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40.00088628517998</v>
      </c>
      <c r="E66" s="16">
        <f t="shared" si="7"/>
        <v>40.00088628517998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39.99992909888224</v>
      </c>
      <c r="X66" s="16">
        <f t="shared" si="7"/>
        <v>0</v>
      </c>
      <c r="Y66" s="16">
        <f t="shared" si="7"/>
        <v>0</v>
      </c>
      <c r="Z66" s="17">
        <f t="shared" si="7"/>
        <v>40.00088628517998</v>
      </c>
    </row>
    <row r="67" spans="1:26" ht="13.5" hidden="1">
      <c r="A67" s="40" t="s">
        <v>116</v>
      </c>
      <c r="B67" s="23">
        <v>80753542</v>
      </c>
      <c r="C67" s="23"/>
      <c r="D67" s="24">
        <v>89077466</v>
      </c>
      <c r="E67" s="25">
        <v>89077466</v>
      </c>
      <c r="F67" s="25">
        <v>8389635</v>
      </c>
      <c r="G67" s="25">
        <v>8236013</v>
      </c>
      <c r="H67" s="25">
        <v>9105637</v>
      </c>
      <c r="I67" s="25">
        <v>25731285</v>
      </c>
      <c r="J67" s="25">
        <v>8911000</v>
      </c>
      <c r="K67" s="25">
        <v>614023</v>
      </c>
      <c r="L67" s="25">
        <v>3672</v>
      </c>
      <c r="M67" s="25">
        <v>9528695</v>
      </c>
      <c r="N67" s="25"/>
      <c r="O67" s="25"/>
      <c r="P67" s="25"/>
      <c r="Q67" s="25"/>
      <c r="R67" s="25"/>
      <c r="S67" s="25"/>
      <c r="T67" s="25"/>
      <c r="U67" s="25"/>
      <c r="V67" s="25">
        <v>35259980</v>
      </c>
      <c r="W67" s="25">
        <v>44538810</v>
      </c>
      <c r="X67" s="25"/>
      <c r="Y67" s="24"/>
      <c r="Z67" s="26">
        <v>89077466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72405138</v>
      </c>
      <c r="C69" s="18"/>
      <c r="D69" s="19">
        <v>82307636</v>
      </c>
      <c r="E69" s="20">
        <v>82307636</v>
      </c>
      <c r="F69" s="20">
        <v>7470172</v>
      </c>
      <c r="G69" s="20">
        <v>7194723</v>
      </c>
      <c r="H69" s="20">
        <v>8181845</v>
      </c>
      <c r="I69" s="20">
        <v>22846740</v>
      </c>
      <c r="J69" s="20">
        <v>7957334</v>
      </c>
      <c r="K69" s="20">
        <v>614023</v>
      </c>
      <c r="L69" s="20">
        <v>3672</v>
      </c>
      <c r="M69" s="20">
        <v>8575029</v>
      </c>
      <c r="N69" s="20"/>
      <c r="O69" s="20"/>
      <c r="P69" s="20"/>
      <c r="Q69" s="20"/>
      <c r="R69" s="20"/>
      <c r="S69" s="20"/>
      <c r="T69" s="20"/>
      <c r="U69" s="20"/>
      <c r="V69" s="20">
        <v>31421769</v>
      </c>
      <c r="W69" s="20">
        <v>41153814</v>
      </c>
      <c r="X69" s="20"/>
      <c r="Y69" s="19"/>
      <c r="Z69" s="22">
        <v>82307636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>
        <v>69354926</v>
      </c>
      <c r="E71" s="20">
        <v>69354926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34677462</v>
      </c>
      <c r="X71" s="20"/>
      <c r="Y71" s="19"/>
      <c r="Z71" s="22">
        <v>69354926</v>
      </c>
    </row>
    <row r="72" spans="1:26" ht="13.5" hidden="1">
      <c r="A72" s="38" t="s">
        <v>112</v>
      </c>
      <c r="B72" s="18"/>
      <c r="C72" s="18"/>
      <c r="D72" s="19">
        <v>12952710</v>
      </c>
      <c r="E72" s="20">
        <v>12952710</v>
      </c>
      <c r="F72" s="20">
        <v>998895</v>
      </c>
      <c r="G72" s="20">
        <v>1035471</v>
      </c>
      <c r="H72" s="20">
        <v>1024044</v>
      </c>
      <c r="I72" s="20">
        <v>3058410</v>
      </c>
      <c r="J72" s="20">
        <v>601742</v>
      </c>
      <c r="K72" s="20"/>
      <c r="L72" s="20">
        <v>111</v>
      </c>
      <c r="M72" s="20">
        <v>601853</v>
      </c>
      <c r="N72" s="20"/>
      <c r="O72" s="20"/>
      <c r="P72" s="20"/>
      <c r="Q72" s="20"/>
      <c r="R72" s="20"/>
      <c r="S72" s="20"/>
      <c r="T72" s="20"/>
      <c r="U72" s="20"/>
      <c r="V72" s="20">
        <v>3660263</v>
      </c>
      <c r="W72" s="20">
        <v>6476352</v>
      </c>
      <c r="X72" s="20"/>
      <c r="Y72" s="19"/>
      <c r="Z72" s="22">
        <v>12952710</v>
      </c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72405138</v>
      </c>
      <c r="C74" s="18"/>
      <c r="D74" s="19"/>
      <c r="E74" s="20"/>
      <c r="F74" s="20">
        <v>6471277</v>
      </c>
      <c r="G74" s="20">
        <v>6159252</v>
      </c>
      <c r="H74" s="20">
        <v>7157801</v>
      </c>
      <c r="I74" s="20">
        <v>19788330</v>
      </c>
      <c r="J74" s="20">
        <v>7355592</v>
      </c>
      <c r="K74" s="20">
        <v>614023</v>
      </c>
      <c r="L74" s="20">
        <v>3561</v>
      </c>
      <c r="M74" s="20">
        <v>7973176</v>
      </c>
      <c r="N74" s="20"/>
      <c r="O74" s="20"/>
      <c r="P74" s="20"/>
      <c r="Q74" s="20"/>
      <c r="R74" s="20"/>
      <c r="S74" s="20"/>
      <c r="T74" s="20"/>
      <c r="U74" s="20"/>
      <c r="V74" s="20">
        <v>27761506</v>
      </c>
      <c r="W74" s="20"/>
      <c r="X74" s="20"/>
      <c r="Y74" s="19"/>
      <c r="Z74" s="22"/>
    </row>
    <row r="75" spans="1:26" ht="13.5" hidden="1">
      <c r="A75" s="39" t="s">
        <v>115</v>
      </c>
      <c r="B75" s="27">
        <v>8348404</v>
      </c>
      <c r="C75" s="27"/>
      <c r="D75" s="28">
        <v>6769830</v>
      </c>
      <c r="E75" s="29">
        <v>6769830</v>
      </c>
      <c r="F75" s="29">
        <v>919463</v>
      </c>
      <c r="G75" s="29">
        <v>1041290</v>
      </c>
      <c r="H75" s="29">
        <v>923792</v>
      </c>
      <c r="I75" s="29">
        <v>2884545</v>
      </c>
      <c r="J75" s="29">
        <v>953666</v>
      </c>
      <c r="K75" s="29"/>
      <c r="L75" s="29"/>
      <c r="M75" s="29">
        <v>953666</v>
      </c>
      <c r="N75" s="29"/>
      <c r="O75" s="29"/>
      <c r="P75" s="29"/>
      <c r="Q75" s="29"/>
      <c r="R75" s="29"/>
      <c r="S75" s="29"/>
      <c r="T75" s="29"/>
      <c r="U75" s="29"/>
      <c r="V75" s="29">
        <v>3838211</v>
      </c>
      <c r="W75" s="29">
        <v>3384996</v>
      </c>
      <c r="X75" s="29"/>
      <c r="Y75" s="28"/>
      <c r="Z75" s="30">
        <v>6769830</v>
      </c>
    </row>
    <row r="76" spans="1:26" ht="13.5" hidden="1">
      <c r="A76" s="41" t="s">
        <v>117</v>
      </c>
      <c r="B76" s="31">
        <v>43751837</v>
      </c>
      <c r="C76" s="31"/>
      <c r="D76" s="32">
        <v>52092792</v>
      </c>
      <c r="E76" s="33">
        <v>52092792</v>
      </c>
      <c r="F76" s="33">
        <v>8389635</v>
      </c>
      <c r="G76" s="33">
        <v>8236013</v>
      </c>
      <c r="H76" s="33">
        <v>9105637</v>
      </c>
      <c r="I76" s="33">
        <v>25731285</v>
      </c>
      <c r="J76" s="33">
        <v>6677316</v>
      </c>
      <c r="K76" s="33">
        <v>4752596</v>
      </c>
      <c r="L76" s="33"/>
      <c r="M76" s="33">
        <v>11429912</v>
      </c>
      <c r="N76" s="33"/>
      <c r="O76" s="33"/>
      <c r="P76" s="33"/>
      <c r="Q76" s="33"/>
      <c r="R76" s="33"/>
      <c r="S76" s="33"/>
      <c r="T76" s="33"/>
      <c r="U76" s="33"/>
      <c r="V76" s="33">
        <v>37161197</v>
      </c>
      <c r="W76" s="33">
        <v>26046396</v>
      </c>
      <c r="X76" s="33"/>
      <c r="Y76" s="32"/>
      <c r="Z76" s="34">
        <v>52092792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35403433</v>
      </c>
      <c r="C78" s="18"/>
      <c r="D78" s="19">
        <v>49384800</v>
      </c>
      <c r="E78" s="20">
        <v>49384800</v>
      </c>
      <c r="F78" s="20">
        <v>7470172</v>
      </c>
      <c r="G78" s="20">
        <v>7194723</v>
      </c>
      <c r="H78" s="20">
        <v>8181845</v>
      </c>
      <c r="I78" s="20">
        <v>22846740</v>
      </c>
      <c r="J78" s="20">
        <v>5723650</v>
      </c>
      <c r="K78" s="20">
        <v>4752596</v>
      </c>
      <c r="L78" s="20"/>
      <c r="M78" s="20">
        <v>10476246</v>
      </c>
      <c r="N78" s="20"/>
      <c r="O78" s="20"/>
      <c r="P78" s="20"/>
      <c r="Q78" s="20"/>
      <c r="R78" s="20"/>
      <c r="S78" s="20"/>
      <c r="T78" s="20"/>
      <c r="U78" s="20"/>
      <c r="V78" s="20">
        <v>33322986</v>
      </c>
      <c r="W78" s="20">
        <v>24692400</v>
      </c>
      <c r="X78" s="20"/>
      <c r="Y78" s="19"/>
      <c r="Z78" s="22">
        <v>49384800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35403433</v>
      </c>
      <c r="C80" s="18"/>
      <c r="D80" s="19">
        <v>41613000</v>
      </c>
      <c r="E80" s="20">
        <v>41613000</v>
      </c>
      <c r="F80" s="20">
        <v>6471277</v>
      </c>
      <c r="G80" s="20">
        <v>6159252</v>
      </c>
      <c r="H80" s="20">
        <v>7157801</v>
      </c>
      <c r="I80" s="20">
        <v>19788330</v>
      </c>
      <c r="J80" s="20">
        <v>5043224</v>
      </c>
      <c r="K80" s="20">
        <v>4752596</v>
      </c>
      <c r="L80" s="20"/>
      <c r="M80" s="20">
        <v>9795820</v>
      </c>
      <c r="N80" s="20"/>
      <c r="O80" s="20"/>
      <c r="P80" s="20"/>
      <c r="Q80" s="20"/>
      <c r="R80" s="20"/>
      <c r="S80" s="20"/>
      <c r="T80" s="20"/>
      <c r="U80" s="20"/>
      <c r="V80" s="20">
        <v>29584150</v>
      </c>
      <c r="W80" s="20">
        <v>20806500</v>
      </c>
      <c r="X80" s="20"/>
      <c r="Y80" s="19"/>
      <c r="Z80" s="22">
        <v>41613000</v>
      </c>
    </row>
    <row r="81" spans="1:26" ht="13.5" hidden="1">
      <c r="A81" s="38" t="s">
        <v>112</v>
      </c>
      <c r="B81" s="18"/>
      <c r="C81" s="18"/>
      <c r="D81" s="19">
        <v>7771800</v>
      </c>
      <c r="E81" s="20">
        <v>7771800</v>
      </c>
      <c r="F81" s="20">
        <v>998895</v>
      </c>
      <c r="G81" s="20">
        <v>1035471</v>
      </c>
      <c r="H81" s="20">
        <v>1024044</v>
      </c>
      <c r="I81" s="20">
        <v>3058410</v>
      </c>
      <c r="J81" s="20">
        <v>680426</v>
      </c>
      <c r="K81" s="20"/>
      <c r="L81" s="20"/>
      <c r="M81" s="20">
        <v>680426</v>
      </c>
      <c r="N81" s="20"/>
      <c r="O81" s="20"/>
      <c r="P81" s="20"/>
      <c r="Q81" s="20"/>
      <c r="R81" s="20"/>
      <c r="S81" s="20"/>
      <c r="T81" s="20"/>
      <c r="U81" s="20"/>
      <c r="V81" s="20">
        <v>3738836</v>
      </c>
      <c r="W81" s="20">
        <v>3885900</v>
      </c>
      <c r="X81" s="20"/>
      <c r="Y81" s="19"/>
      <c r="Z81" s="22">
        <v>7771800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8348404</v>
      </c>
      <c r="C84" s="27"/>
      <c r="D84" s="28">
        <v>2707992</v>
      </c>
      <c r="E84" s="29">
        <v>2707992</v>
      </c>
      <c r="F84" s="29">
        <v>919463</v>
      </c>
      <c r="G84" s="29">
        <v>1041290</v>
      </c>
      <c r="H84" s="29">
        <v>923792</v>
      </c>
      <c r="I84" s="29">
        <v>2884545</v>
      </c>
      <c r="J84" s="29">
        <v>953666</v>
      </c>
      <c r="K84" s="29"/>
      <c r="L84" s="29"/>
      <c r="M84" s="29">
        <v>953666</v>
      </c>
      <c r="N84" s="29"/>
      <c r="O84" s="29"/>
      <c r="P84" s="29"/>
      <c r="Q84" s="29"/>
      <c r="R84" s="29"/>
      <c r="S84" s="29"/>
      <c r="T84" s="29"/>
      <c r="U84" s="29"/>
      <c r="V84" s="29">
        <v>3838211</v>
      </c>
      <c r="W84" s="29">
        <v>1353996</v>
      </c>
      <c r="X84" s="29"/>
      <c r="Y84" s="28"/>
      <c r="Z84" s="30">
        <v>2707992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8599768</v>
      </c>
      <c r="C5" s="18">
        <v>0</v>
      </c>
      <c r="D5" s="58">
        <v>12255328</v>
      </c>
      <c r="E5" s="59">
        <v>12255328</v>
      </c>
      <c r="F5" s="59">
        <v>4173</v>
      </c>
      <c r="G5" s="59">
        <v>0</v>
      </c>
      <c r="H5" s="59">
        <v>1898427</v>
      </c>
      <c r="I5" s="59">
        <v>1902600</v>
      </c>
      <c r="J5" s="59">
        <v>0</v>
      </c>
      <c r="K5" s="59">
        <v>0</v>
      </c>
      <c r="L5" s="59">
        <v>2646041</v>
      </c>
      <c r="M5" s="59">
        <v>2646041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4548641</v>
      </c>
      <c r="W5" s="59">
        <v>5969000</v>
      </c>
      <c r="X5" s="59">
        <v>-1420359</v>
      </c>
      <c r="Y5" s="60">
        <v>-23.8</v>
      </c>
      <c r="Z5" s="61">
        <v>12255328</v>
      </c>
    </row>
    <row r="6" spans="1:26" ht="13.5">
      <c r="A6" s="57" t="s">
        <v>32</v>
      </c>
      <c r="B6" s="18">
        <v>13861049</v>
      </c>
      <c r="C6" s="18">
        <v>0</v>
      </c>
      <c r="D6" s="58">
        <v>18910040</v>
      </c>
      <c r="E6" s="59">
        <v>18910040</v>
      </c>
      <c r="F6" s="59">
        <v>1369234</v>
      </c>
      <c r="G6" s="59">
        <v>0</v>
      </c>
      <c r="H6" s="59">
        <v>3368959</v>
      </c>
      <c r="I6" s="59">
        <v>4738193</v>
      </c>
      <c r="J6" s="59">
        <v>0</v>
      </c>
      <c r="K6" s="59">
        <v>0</v>
      </c>
      <c r="L6" s="59">
        <v>3827106</v>
      </c>
      <c r="M6" s="59">
        <v>3827106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8565299</v>
      </c>
      <c r="W6" s="59">
        <v>9743000</v>
      </c>
      <c r="X6" s="59">
        <v>-1177701</v>
      </c>
      <c r="Y6" s="60">
        <v>-12.09</v>
      </c>
      <c r="Z6" s="61">
        <v>18910040</v>
      </c>
    </row>
    <row r="7" spans="1:26" ht="13.5">
      <c r="A7" s="57" t="s">
        <v>33</v>
      </c>
      <c r="B7" s="18">
        <v>4605544</v>
      </c>
      <c r="C7" s="18">
        <v>0</v>
      </c>
      <c r="D7" s="58">
        <v>4519515</v>
      </c>
      <c r="E7" s="59">
        <v>4519515</v>
      </c>
      <c r="F7" s="59">
        <v>62736</v>
      </c>
      <c r="G7" s="59">
        <v>62709</v>
      </c>
      <c r="H7" s="59">
        <v>62253</v>
      </c>
      <c r="I7" s="59">
        <v>187698</v>
      </c>
      <c r="J7" s="59">
        <v>63496</v>
      </c>
      <c r="K7" s="59">
        <v>63496</v>
      </c>
      <c r="L7" s="59">
        <v>56371</v>
      </c>
      <c r="M7" s="59">
        <v>183363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371061</v>
      </c>
      <c r="W7" s="59">
        <v>2445000</v>
      </c>
      <c r="X7" s="59">
        <v>-2073939</v>
      </c>
      <c r="Y7" s="60">
        <v>-84.82</v>
      </c>
      <c r="Z7" s="61">
        <v>4519515</v>
      </c>
    </row>
    <row r="8" spans="1:26" ht="13.5">
      <c r="A8" s="57" t="s">
        <v>34</v>
      </c>
      <c r="B8" s="18">
        <v>291695123</v>
      </c>
      <c r="C8" s="18">
        <v>0</v>
      </c>
      <c r="D8" s="58">
        <v>248358000</v>
      </c>
      <c r="E8" s="59">
        <v>248358000</v>
      </c>
      <c r="F8" s="59">
        <v>100531000</v>
      </c>
      <c r="G8" s="59">
        <v>0</v>
      </c>
      <c r="H8" s="59">
        <v>1219104</v>
      </c>
      <c r="I8" s="59">
        <v>101750104</v>
      </c>
      <c r="J8" s="59">
        <v>879164</v>
      </c>
      <c r="K8" s="59">
        <v>879164</v>
      </c>
      <c r="L8" s="59">
        <v>80050428</v>
      </c>
      <c r="M8" s="59">
        <v>81808756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183558860</v>
      </c>
      <c r="W8" s="59">
        <v>180408000</v>
      </c>
      <c r="X8" s="59">
        <v>3150860</v>
      </c>
      <c r="Y8" s="60">
        <v>1.75</v>
      </c>
      <c r="Z8" s="61">
        <v>248358000</v>
      </c>
    </row>
    <row r="9" spans="1:26" ht="13.5">
      <c r="A9" s="57" t="s">
        <v>35</v>
      </c>
      <c r="B9" s="18">
        <v>25451461</v>
      </c>
      <c r="C9" s="18">
        <v>0</v>
      </c>
      <c r="D9" s="58">
        <v>56221797</v>
      </c>
      <c r="E9" s="59">
        <v>56221797</v>
      </c>
      <c r="F9" s="59">
        <v>3027860</v>
      </c>
      <c r="G9" s="59">
        <v>430983</v>
      </c>
      <c r="H9" s="59">
        <v>3005322</v>
      </c>
      <c r="I9" s="59">
        <v>6464165</v>
      </c>
      <c r="J9" s="59">
        <v>1177999</v>
      </c>
      <c r="K9" s="59">
        <v>1177999</v>
      </c>
      <c r="L9" s="59">
        <v>8933983</v>
      </c>
      <c r="M9" s="59">
        <v>11289981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17754146</v>
      </c>
      <c r="W9" s="59">
        <v>27970500</v>
      </c>
      <c r="X9" s="59">
        <v>-10216354</v>
      </c>
      <c r="Y9" s="60">
        <v>-36.53</v>
      </c>
      <c r="Z9" s="61">
        <v>56221797</v>
      </c>
    </row>
    <row r="10" spans="1:26" ht="25.5">
      <c r="A10" s="62" t="s">
        <v>102</v>
      </c>
      <c r="B10" s="63">
        <f>SUM(B5:B9)</f>
        <v>344212945</v>
      </c>
      <c r="C10" s="63">
        <f>SUM(C5:C9)</f>
        <v>0</v>
      </c>
      <c r="D10" s="64">
        <f aca="true" t="shared" si="0" ref="D10:Z10">SUM(D5:D9)</f>
        <v>340264680</v>
      </c>
      <c r="E10" s="65">
        <f t="shared" si="0"/>
        <v>340264680</v>
      </c>
      <c r="F10" s="65">
        <f t="shared" si="0"/>
        <v>104995003</v>
      </c>
      <c r="G10" s="65">
        <f t="shared" si="0"/>
        <v>493692</v>
      </c>
      <c r="H10" s="65">
        <f t="shared" si="0"/>
        <v>9554065</v>
      </c>
      <c r="I10" s="65">
        <f t="shared" si="0"/>
        <v>115042760</v>
      </c>
      <c r="J10" s="65">
        <f t="shared" si="0"/>
        <v>2120659</v>
      </c>
      <c r="K10" s="65">
        <f t="shared" si="0"/>
        <v>2120659</v>
      </c>
      <c r="L10" s="65">
        <f t="shared" si="0"/>
        <v>95513929</v>
      </c>
      <c r="M10" s="65">
        <f t="shared" si="0"/>
        <v>99755247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214798007</v>
      </c>
      <c r="W10" s="65">
        <f t="shared" si="0"/>
        <v>226535500</v>
      </c>
      <c r="X10" s="65">
        <f t="shared" si="0"/>
        <v>-11737493</v>
      </c>
      <c r="Y10" s="66">
        <f>+IF(W10&lt;&gt;0,(X10/W10)*100,0)</f>
        <v>-5.1813040340255725</v>
      </c>
      <c r="Z10" s="67">
        <f t="shared" si="0"/>
        <v>340264680</v>
      </c>
    </row>
    <row r="11" spans="1:26" ht="13.5">
      <c r="A11" s="57" t="s">
        <v>36</v>
      </c>
      <c r="B11" s="18">
        <v>74714370</v>
      </c>
      <c r="C11" s="18">
        <v>0</v>
      </c>
      <c r="D11" s="58">
        <v>78303797</v>
      </c>
      <c r="E11" s="59">
        <v>78303797</v>
      </c>
      <c r="F11" s="59">
        <v>7012249</v>
      </c>
      <c r="G11" s="59">
        <v>6671066</v>
      </c>
      <c r="H11" s="59">
        <v>8136867</v>
      </c>
      <c r="I11" s="59">
        <v>21820182</v>
      </c>
      <c r="J11" s="59">
        <v>7411710</v>
      </c>
      <c r="K11" s="59">
        <v>7411710</v>
      </c>
      <c r="L11" s="59">
        <v>7566308</v>
      </c>
      <c r="M11" s="59">
        <v>22389728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44209910</v>
      </c>
      <c r="W11" s="59">
        <v>39111000</v>
      </c>
      <c r="X11" s="59">
        <v>5098910</v>
      </c>
      <c r="Y11" s="60">
        <v>13.04</v>
      </c>
      <c r="Z11" s="61">
        <v>78303797</v>
      </c>
    </row>
    <row r="12" spans="1:26" ht="13.5">
      <c r="A12" s="57" t="s">
        <v>37</v>
      </c>
      <c r="B12" s="18">
        <v>20873647</v>
      </c>
      <c r="C12" s="18">
        <v>0</v>
      </c>
      <c r="D12" s="58">
        <v>22467855</v>
      </c>
      <c r="E12" s="59">
        <v>22467855</v>
      </c>
      <c r="F12" s="59">
        <v>1731493</v>
      </c>
      <c r="G12" s="59">
        <v>1817240</v>
      </c>
      <c r="H12" s="59">
        <v>1750536</v>
      </c>
      <c r="I12" s="59">
        <v>5299269</v>
      </c>
      <c r="J12" s="59">
        <v>1702753</v>
      </c>
      <c r="K12" s="59">
        <v>1702753</v>
      </c>
      <c r="L12" s="59">
        <v>1504630</v>
      </c>
      <c r="M12" s="59">
        <v>4910136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10209405</v>
      </c>
      <c r="W12" s="59">
        <v>10856000</v>
      </c>
      <c r="X12" s="59">
        <v>-646595</v>
      </c>
      <c r="Y12" s="60">
        <v>-5.96</v>
      </c>
      <c r="Z12" s="61">
        <v>22467855</v>
      </c>
    </row>
    <row r="13" spans="1:26" ht="13.5">
      <c r="A13" s="57" t="s">
        <v>103</v>
      </c>
      <c r="B13" s="18">
        <v>28680829</v>
      </c>
      <c r="C13" s="18">
        <v>0</v>
      </c>
      <c r="D13" s="58">
        <v>5043379</v>
      </c>
      <c r="E13" s="59">
        <v>5043379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14427321</v>
      </c>
      <c r="M13" s="59">
        <v>14427321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14427321</v>
      </c>
      <c r="W13" s="59">
        <v>3035000</v>
      </c>
      <c r="X13" s="59">
        <v>11392321</v>
      </c>
      <c r="Y13" s="60">
        <v>375.36</v>
      </c>
      <c r="Z13" s="61">
        <v>5043379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14679655</v>
      </c>
      <c r="C15" s="18">
        <v>0</v>
      </c>
      <c r="D15" s="58">
        <v>17096559</v>
      </c>
      <c r="E15" s="59">
        <v>17096559</v>
      </c>
      <c r="F15" s="59">
        <v>1943765</v>
      </c>
      <c r="G15" s="59">
        <v>1941629</v>
      </c>
      <c r="H15" s="59">
        <v>2445230</v>
      </c>
      <c r="I15" s="59">
        <v>6330624</v>
      </c>
      <c r="J15" s="59">
        <v>0</v>
      </c>
      <c r="K15" s="59">
        <v>0</v>
      </c>
      <c r="L15" s="59">
        <v>2053470</v>
      </c>
      <c r="M15" s="59">
        <v>2053470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8384094</v>
      </c>
      <c r="W15" s="59">
        <v>8078000</v>
      </c>
      <c r="X15" s="59">
        <v>306094</v>
      </c>
      <c r="Y15" s="60">
        <v>3.79</v>
      </c>
      <c r="Z15" s="61">
        <v>17096559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108717042</v>
      </c>
      <c r="C17" s="18">
        <v>0</v>
      </c>
      <c r="D17" s="58">
        <v>100518769</v>
      </c>
      <c r="E17" s="59">
        <v>100518769</v>
      </c>
      <c r="F17" s="59">
        <v>2864121</v>
      </c>
      <c r="G17" s="59">
        <v>7759772</v>
      </c>
      <c r="H17" s="59">
        <v>12688947</v>
      </c>
      <c r="I17" s="59">
        <v>23312840</v>
      </c>
      <c r="J17" s="59">
        <v>10845222</v>
      </c>
      <c r="K17" s="59">
        <v>10845222</v>
      </c>
      <c r="L17" s="59">
        <v>21895040</v>
      </c>
      <c r="M17" s="59">
        <v>43585484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66898324</v>
      </c>
      <c r="W17" s="59">
        <v>51504673</v>
      </c>
      <c r="X17" s="59">
        <v>15393651</v>
      </c>
      <c r="Y17" s="60">
        <v>29.89</v>
      </c>
      <c r="Z17" s="61">
        <v>100518769</v>
      </c>
    </row>
    <row r="18" spans="1:26" ht="13.5">
      <c r="A18" s="69" t="s">
        <v>42</v>
      </c>
      <c r="B18" s="70">
        <f>SUM(B11:B17)</f>
        <v>247665543</v>
      </c>
      <c r="C18" s="70">
        <f>SUM(C11:C17)</f>
        <v>0</v>
      </c>
      <c r="D18" s="71">
        <f aca="true" t="shared" si="1" ref="D18:Z18">SUM(D11:D17)</f>
        <v>223430359</v>
      </c>
      <c r="E18" s="72">
        <f t="shared" si="1"/>
        <v>223430359</v>
      </c>
      <c r="F18" s="72">
        <f t="shared" si="1"/>
        <v>13551628</v>
      </c>
      <c r="G18" s="72">
        <f t="shared" si="1"/>
        <v>18189707</v>
      </c>
      <c r="H18" s="72">
        <f t="shared" si="1"/>
        <v>25021580</v>
      </c>
      <c r="I18" s="72">
        <f t="shared" si="1"/>
        <v>56762915</v>
      </c>
      <c r="J18" s="72">
        <f t="shared" si="1"/>
        <v>19959685</v>
      </c>
      <c r="K18" s="72">
        <f t="shared" si="1"/>
        <v>19959685</v>
      </c>
      <c r="L18" s="72">
        <f t="shared" si="1"/>
        <v>47446769</v>
      </c>
      <c r="M18" s="72">
        <f t="shared" si="1"/>
        <v>87366139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144129054</v>
      </c>
      <c r="W18" s="72">
        <f t="shared" si="1"/>
        <v>112584673</v>
      </c>
      <c r="X18" s="72">
        <f t="shared" si="1"/>
        <v>31544381</v>
      </c>
      <c r="Y18" s="66">
        <f>+IF(W18&lt;&gt;0,(X18/W18)*100,0)</f>
        <v>28.01836178890887</v>
      </c>
      <c r="Z18" s="73">
        <f t="shared" si="1"/>
        <v>223430359</v>
      </c>
    </row>
    <row r="19" spans="1:26" ht="13.5">
      <c r="A19" s="69" t="s">
        <v>43</v>
      </c>
      <c r="B19" s="74">
        <f>+B10-B18</f>
        <v>96547402</v>
      </c>
      <c r="C19" s="74">
        <f>+C10-C18</f>
        <v>0</v>
      </c>
      <c r="D19" s="75">
        <f aca="true" t="shared" si="2" ref="D19:Z19">+D10-D18</f>
        <v>116834321</v>
      </c>
      <c r="E19" s="76">
        <f t="shared" si="2"/>
        <v>116834321</v>
      </c>
      <c r="F19" s="76">
        <f t="shared" si="2"/>
        <v>91443375</v>
      </c>
      <c r="G19" s="76">
        <f t="shared" si="2"/>
        <v>-17696015</v>
      </c>
      <c r="H19" s="76">
        <f t="shared" si="2"/>
        <v>-15467515</v>
      </c>
      <c r="I19" s="76">
        <f t="shared" si="2"/>
        <v>58279845</v>
      </c>
      <c r="J19" s="76">
        <f t="shared" si="2"/>
        <v>-17839026</v>
      </c>
      <c r="K19" s="76">
        <f t="shared" si="2"/>
        <v>-17839026</v>
      </c>
      <c r="L19" s="76">
        <f t="shared" si="2"/>
        <v>48067160</v>
      </c>
      <c r="M19" s="76">
        <f t="shared" si="2"/>
        <v>12389108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70668953</v>
      </c>
      <c r="W19" s="76">
        <f>IF(E10=E18,0,W10-W18)</f>
        <v>113950827</v>
      </c>
      <c r="X19" s="76">
        <f t="shared" si="2"/>
        <v>-43281874</v>
      </c>
      <c r="Y19" s="77">
        <f>+IF(W19&lt;&gt;0,(X19/W19)*100,0)</f>
        <v>-37.98293978156034</v>
      </c>
      <c r="Z19" s="78">
        <f t="shared" si="2"/>
        <v>116834321</v>
      </c>
    </row>
    <row r="20" spans="1:26" ht="13.5">
      <c r="A20" s="57" t="s">
        <v>44</v>
      </c>
      <c r="B20" s="18">
        <v>0</v>
      </c>
      <c r="C20" s="18">
        <v>0</v>
      </c>
      <c r="D20" s="58">
        <v>62443000</v>
      </c>
      <c r="E20" s="59">
        <v>62443000</v>
      </c>
      <c r="F20" s="59">
        <v>0</v>
      </c>
      <c r="G20" s="59">
        <v>0</v>
      </c>
      <c r="H20" s="59">
        <v>28670013</v>
      </c>
      <c r="I20" s="59">
        <v>28670013</v>
      </c>
      <c r="J20" s="59">
        <v>0</v>
      </c>
      <c r="K20" s="59">
        <v>0</v>
      </c>
      <c r="L20" s="59">
        <v>17120295</v>
      </c>
      <c r="M20" s="59">
        <v>17120295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45790308</v>
      </c>
      <c r="W20" s="59">
        <v>32126000</v>
      </c>
      <c r="X20" s="59">
        <v>13664308</v>
      </c>
      <c r="Y20" s="60">
        <v>42.53</v>
      </c>
      <c r="Z20" s="61">
        <v>62443000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96547402</v>
      </c>
      <c r="C22" s="85">
        <f>SUM(C19:C21)</f>
        <v>0</v>
      </c>
      <c r="D22" s="86">
        <f aca="true" t="shared" si="3" ref="D22:Z22">SUM(D19:D21)</f>
        <v>179277321</v>
      </c>
      <c r="E22" s="87">
        <f t="shared" si="3"/>
        <v>179277321</v>
      </c>
      <c r="F22" s="87">
        <f t="shared" si="3"/>
        <v>91443375</v>
      </c>
      <c r="G22" s="87">
        <f t="shared" si="3"/>
        <v>-17696015</v>
      </c>
      <c r="H22" s="87">
        <f t="shared" si="3"/>
        <v>13202498</v>
      </c>
      <c r="I22" s="87">
        <f t="shared" si="3"/>
        <v>86949858</v>
      </c>
      <c r="J22" s="87">
        <f t="shared" si="3"/>
        <v>-17839026</v>
      </c>
      <c r="K22" s="87">
        <f t="shared" si="3"/>
        <v>-17839026</v>
      </c>
      <c r="L22" s="87">
        <f t="shared" si="3"/>
        <v>65187455</v>
      </c>
      <c r="M22" s="87">
        <f t="shared" si="3"/>
        <v>29509403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116459261</v>
      </c>
      <c r="W22" s="87">
        <f t="shared" si="3"/>
        <v>146076827</v>
      </c>
      <c r="X22" s="87">
        <f t="shared" si="3"/>
        <v>-29617566</v>
      </c>
      <c r="Y22" s="88">
        <f>+IF(W22&lt;&gt;0,(X22/W22)*100,0)</f>
        <v>-20.27533497835355</v>
      </c>
      <c r="Z22" s="89">
        <f t="shared" si="3"/>
        <v>179277321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96547402</v>
      </c>
      <c r="C24" s="74">
        <f>SUM(C22:C23)</f>
        <v>0</v>
      </c>
      <c r="D24" s="75">
        <f aca="true" t="shared" si="4" ref="D24:Z24">SUM(D22:D23)</f>
        <v>179277321</v>
      </c>
      <c r="E24" s="76">
        <f t="shared" si="4"/>
        <v>179277321</v>
      </c>
      <c r="F24" s="76">
        <f t="shared" si="4"/>
        <v>91443375</v>
      </c>
      <c r="G24" s="76">
        <f t="shared" si="4"/>
        <v>-17696015</v>
      </c>
      <c r="H24" s="76">
        <f t="shared" si="4"/>
        <v>13202498</v>
      </c>
      <c r="I24" s="76">
        <f t="shared" si="4"/>
        <v>86949858</v>
      </c>
      <c r="J24" s="76">
        <f t="shared" si="4"/>
        <v>-17839026</v>
      </c>
      <c r="K24" s="76">
        <f t="shared" si="4"/>
        <v>-17839026</v>
      </c>
      <c r="L24" s="76">
        <f t="shared" si="4"/>
        <v>65187455</v>
      </c>
      <c r="M24" s="76">
        <f t="shared" si="4"/>
        <v>29509403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116459261</v>
      </c>
      <c r="W24" s="76">
        <f t="shared" si="4"/>
        <v>146076827</v>
      </c>
      <c r="X24" s="76">
        <f t="shared" si="4"/>
        <v>-29617566</v>
      </c>
      <c r="Y24" s="77">
        <f>+IF(W24&lt;&gt;0,(X24/W24)*100,0)</f>
        <v>-20.27533497835355</v>
      </c>
      <c r="Z24" s="78">
        <f t="shared" si="4"/>
        <v>179277321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146221001</v>
      </c>
      <c r="C27" s="21">
        <v>0</v>
      </c>
      <c r="D27" s="98">
        <v>179277319</v>
      </c>
      <c r="E27" s="99">
        <v>179277319</v>
      </c>
      <c r="F27" s="99">
        <v>19308951</v>
      </c>
      <c r="G27" s="99">
        <v>19308951</v>
      </c>
      <c r="H27" s="99">
        <v>26962157</v>
      </c>
      <c r="I27" s="99">
        <v>65580059</v>
      </c>
      <c r="J27" s="99">
        <v>8023424</v>
      </c>
      <c r="K27" s="99">
        <v>8023424</v>
      </c>
      <c r="L27" s="99">
        <v>1679941</v>
      </c>
      <c r="M27" s="99">
        <v>17726789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83306848</v>
      </c>
      <c r="W27" s="99">
        <v>89638660</v>
      </c>
      <c r="X27" s="99">
        <v>-6331812</v>
      </c>
      <c r="Y27" s="100">
        <v>-7.06</v>
      </c>
      <c r="Z27" s="101">
        <v>179277319</v>
      </c>
    </row>
    <row r="28" spans="1:26" ht="13.5">
      <c r="A28" s="102" t="s">
        <v>44</v>
      </c>
      <c r="B28" s="18">
        <v>61162000</v>
      </c>
      <c r="C28" s="18">
        <v>0</v>
      </c>
      <c r="D28" s="58">
        <v>62443000</v>
      </c>
      <c r="E28" s="59">
        <v>62443000</v>
      </c>
      <c r="F28" s="59">
        <v>16064257</v>
      </c>
      <c r="G28" s="59">
        <v>16064257</v>
      </c>
      <c r="H28" s="59">
        <v>4425958</v>
      </c>
      <c r="I28" s="59">
        <v>36554472</v>
      </c>
      <c r="J28" s="59">
        <v>1272679</v>
      </c>
      <c r="K28" s="59">
        <v>1272679</v>
      </c>
      <c r="L28" s="59">
        <v>-23678205</v>
      </c>
      <c r="M28" s="59">
        <v>-21132847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15421625</v>
      </c>
      <c r="W28" s="59">
        <v>31221500</v>
      </c>
      <c r="X28" s="59">
        <v>-15799875</v>
      </c>
      <c r="Y28" s="60">
        <v>-50.61</v>
      </c>
      <c r="Z28" s="61">
        <v>62443000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85059001</v>
      </c>
      <c r="C31" s="18">
        <v>0</v>
      </c>
      <c r="D31" s="58">
        <v>116834319</v>
      </c>
      <c r="E31" s="59">
        <v>116834319</v>
      </c>
      <c r="F31" s="59">
        <v>3244694</v>
      </c>
      <c r="G31" s="59">
        <v>3244694</v>
      </c>
      <c r="H31" s="59">
        <v>22536199</v>
      </c>
      <c r="I31" s="59">
        <v>29025587</v>
      </c>
      <c r="J31" s="59">
        <v>6750745</v>
      </c>
      <c r="K31" s="59">
        <v>6750745</v>
      </c>
      <c r="L31" s="59">
        <v>25358146</v>
      </c>
      <c r="M31" s="59">
        <v>38859636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67885223</v>
      </c>
      <c r="W31" s="59">
        <v>58417160</v>
      </c>
      <c r="X31" s="59">
        <v>9468063</v>
      </c>
      <c r="Y31" s="60">
        <v>16.21</v>
      </c>
      <c r="Z31" s="61">
        <v>116834319</v>
      </c>
    </row>
    <row r="32" spans="1:26" ht="13.5">
      <c r="A32" s="69" t="s">
        <v>50</v>
      </c>
      <c r="B32" s="21">
        <f>SUM(B28:B31)</f>
        <v>146221001</v>
      </c>
      <c r="C32" s="21">
        <f>SUM(C28:C31)</f>
        <v>0</v>
      </c>
      <c r="D32" s="98">
        <f aca="true" t="shared" si="5" ref="D32:Z32">SUM(D28:D31)</f>
        <v>179277319</v>
      </c>
      <c r="E32" s="99">
        <f t="shared" si="5"/>
        <v>179277319</v>
      </c>
      <c r="F32" s="99">
        <f t="shared" si="5"/>
        <v>19308951</v>
      </c>
      <c r="G32" s="99">
        <f t="shared" si="5"/>
        <v>19308951</v>
      </c>
      <c r="H32" s="99">
        <f t="shared" si="5"/>
        <v>26962157</v>
      </c>
      <c r="I32" s="99">
        <f t="shared" si="5"/>
        <v>65580059</v>
      </c>
      <c r="J32" s="99">
        <f t="shared" si="5"/>
        <v>8023424</v>
      </c>
      <c r="K32" s="99">
        <f t="shared" si="5"/>
        <v>8023424</v>
      </c>
      <c r="L32" s="99">
        <f t="shared" si="5"/>
        <v>1679941</v>
      </c>
      <c r="M32" s="99">
        <f t="shared" si="5"/>
        <v>17726789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83306848</v>
      </c>
      <c r="W32" s="99">
        <f t="shared" si="5"/>
        <v>89638660</v>
      </c>
      <c r="X32" s="99">
        <f t="shared" si="5"/>
        <v>-6331812</v>
      </c>
      <c r="Y32" s="100">
        <f>+IF(W32&lt;&gt;0,(X32/W32)*100,0)</f>
        <v>-7.063706664066598</v>
      </c>
      <c r="Z32" s="101">
        <f t="shared" si="5"/>
        <v>179277319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127810541</v>
      </c>
      <c r="C35" s="18">
        <v>0</v>
      </c>
      <c r="D35" s="58">
        <v>96189277</v>
      </c>
      <c r="E35" s="59">
        <v>96189277</v>
      </c>
      <c r="F35" s="59">
        <v>179107955</v>
      </c>
      <c r="G35" s="59">
        <v>179232901</v>
      </c>
      <c r="H35" s="59">
        <v>120983861</v>
      </c>
      <c r="I35" s="59">
        <v>120983861</v>
      </c>
      <c r="J35" s="59">
        <v>110364146</v>
      </c>
      <c r="K35" s="59">
        <v>110364146</v>
      </c>
      <c r="L35" s="59">
        <v>158347594</v>
      </c>
      <c r="M35" s="59">
        <v>158347594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158347594</v>
      </c>
      <c r="W35" s="59">
        <v>48094639</v>
      </c>
      <c r="X35" s="59">
        <v>110252955</v>
      </c>
      <c r="Y35" s="60">
        <v>229.24</v>
      </c>
      <c r="Z35" s="61">
        <v>96189277</v>
      </c>
    </row>
    <row r="36" spans="1:26" ht="13.5">
      <c r="A36" s="57" t="s">
        <v>53</v>
      </c>
      <c r="B36" s="18">
        <v>815530256</v>
      </c>
      <c r="C36" s="18">
        <v>0</v>
      </c>
      <c r="D36" s="58">
        <v>854921587</v>
      </c>
      <c r="E36" s="59">
        <v>854921587</v>
      </c>
      <c r="F36" s="59">
        <v>847490168</v>
      </c>
      <c r="G36" s="59">
        <v>862490168</v>
      </c>
      <c r="H36" s="59">
        <v>873905450</v>
      </c>
      <c r="I36" s="59">
        <v>873905450</v>
      </c>
      <c r="J36" s="59">
        <v>881928874</v>
      </c>
      <c r="K36" s="59">
        <v>881928874</v>
      </c>
      <c r="L36" s="59">
        <v>895761577</v>
      </c>
      <c r="M36" s="59">
        <v>895761577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895761577</v>
      </c>
      <c r="W36" s="59">
        <v>427460794</v>
      </c>
      <c r="X36" s="59">
        <v>468300783</v>
      </c>
      <c r="Y36" s="60">
        <v>109.55</v>
      </c>
      <c r="Z36" s="61">
        <v>854921587</v>
      </c>
    </row>
    <row r="37" spans="1:26" ht="13.5">
      <c r="A37" s="57" t="s">
        <v>54</v>
      </c>
      <c r="B37" s="18">
        <v>56876426</v>
      </c>
      <c r="C37" s="18">
        <v>0</v>
      </c>
      <c r="D37" s="58">
        <v>36063204</v>
      </c>
      <c r="E37" s="59">
        <v>36063204</v>
      </c>
      <c r="F37" s="59">
        <v>36299078</v>
      </c>
      <c r="G37" s="59">
        <v>36299078</v>
      </c>
      <c r="H37" s="59">
        <v>36299078</v>
      </c>
      <c r="I37" s="59">
        <v>36299078</v>
      </c>
      <c r="J37" s="59">
        <v>37306667</v>
      </c>
      <c r="K37" s="59">
        <v>37306667</v>
      </c>
      <c r="L37" s="59">
        <v>56522873</v>
      </c>
      <c r="M37" s="59">
        <v>56522873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56522873</v>
      </c>
      <c r="W37" s="59">
        <v>18031602</v>
      </c>
      <c r="X37" s="59">
        <v>38491271</v>
      </c>
      <c r="Y37" s="60">
        <v>213.47</v>
      </c>
      <c r="Z37" s="61">
        <v>36063204</v>
      </c>
    </row>
    <row r="38" spans="1:26" ht="13.5">
      <c r="A38" s="57" t="s">
        <v>55</v>
      </c>
      <c r="B38" s="18">
        <v>13958640</v>
      </c>
      <c r="C38" s="18">
        <v>0</v>
      </c>
      <c r="D38" s="58">
        <v>14744450</v>
      </c>
      <c r="E38" s="59">
        <v>14744450</v>
      </c>
      <c r="F38" s="59">
        <v>12215836</v>
      </c>
      <c r="G38" s="59">
        <v>12215836</v>
      </c>
      <c r="H38" s="59">
        <v>12215836</v>
      </c>
      <c r="I38" s="59">
        <v>12215836</v>
      </c>
      <c r="J38" s="59">
        <v>12215836</v>
      </c>
      <c r="K38" s="59">
        <v>12215836</v>
      </c>
      <c r="L38" s="59">
        <v>13958640</v>
      </c>
      <c r="M38" s="59">
        <v>13958640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13958640</v>
      </c>
      <c r="W38" s="59">
        <v>7372225</v>
      </c>
      <c r="X38" s="59">
        <v>6586415</v>
      </c>
      <c r="Y38" s="60">
        <v>89.34</v>
      </c>
      <c r="Z38" s="61">
        <v>14744450</v>
      </c>
    </row>
    <row r="39" spans="1:26" ht="13.5">
      <c r="A39" s="57" t="s">
        <v>56</v>
      </c>
      <c r="B39" s="18">
        <v>872505731</v>
      </c>
      <c r="C39" s="18">
        <v>0</v>
      </c>
      <c r="D39" s="58">
        <v>900303209</v>
      </c>
      <c r="E39" s="59">
        <v>900303209</v>
      </c>
      <c r="F39" s="59">
        <v>978083209</v>
      </c>
      <c r="G39" s="59">
        <v>993208155</v>
      </c>
      <c r="H39" s="59">
        <v>946374397</v>
      </c>
      <c r="I39" s="59">
        <v>946374397</v>
      </c>
      <c r="J39" s="59">
        <v>942770517</v>
      </c>
      <c r="K39" s="59">
        <v>942770517</v>
      </c>
      <c r="L39" s="59">
        <v>983627658</v>
      </c>
      <c r="M39" s="59">
        <v>983627658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983627658</v>
      </c>
      <c r="W39" s="59">
        <v>450151605</v>
      </c>
      <c r="X39" s="59">
        <v>533476053</v>
      </c>
      <c r="Y39" s="60">
        <v>118.51</v>
      </c>
      <c r="Z39" s="61">
        <v>900303209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110574408</v>
      </c>
      <c r="C42" s="18">
        <v>0</v>
      </c>
      <c r="D42" s="58">
        <v>151493542</v>
      </c>
      <c r="E42" s="59">
        <v>151493542</v>
      </c>
      <c r="F42" s="59">
        <v>127048764</v>
      </c>
      <c r="G42" s="59">
        <v>-17693298</v>
      </c>
      <c r="H42" s="59">
        <v>-19541042</v>
      </c>
      <c r="I42" s="59">
        <v>89814424</v>
      </c>
      <c r="J42" s="59">
        <v>-23640780</v>
      </c>
      <c r="K42" s="59">
        <v>-19721145</v>
      </c>
      <c r="L42" s="59">
        <v>57471088</v>
      </c>
      <c r="M42" s="59">
        <v>14109163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103923587</v>
      </c>
      <c r="W42" s="59">
        <v>130329327</v>
      </c>
      <c r="X42" s="59">
        <v>-26405740</v>
      </c>
      <c r="Y42" s="60">
        <v>-20.26</v>
      </c>
      <c r="Z42" s="61">
        <v>151493542</v>
      </c>
    </row>
    <row r="43" spans="1:26" ht="13.5">
      <c r="A43" s="57" t="s">
        <v>59</v>
      </c>
      <c r="B43" s="18">
        <v>-153339743</v>
      </c>
      <c r="C43" s="18">
        <v>0</v>
      </c>
      <c r="D43" s="58">
        <v>-144514398</v>
      </c>
      <c r="E43" s="59">
        <v>-144514398</v>
      </c>
      <c r="F43" s="59">
        <v>-19308951</v>
      </c>
      <c r="G43" s="59">
        <v>-15911236</v>
      </c>
      <c r="H43" s="59">
        <v>-8874886</v>
      </c>
      <c r="I43" s="59">
        <v>-44095073</v>
      </c>
      <c r="J43" s="59">
        <v>-8023424</v>
      </c>
      <c r="K43" s="59">
        <v>-5125000</v>
      </c>
      <c r="L43" s="59">
        <v>-25669942</v>
      </c>
      <c r="M43" s="59">
        <v>-38818366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-82913439</v>
      </c>
      <c r="W43" s="59">
        <v>-76398000</v>
      </c>
      <c r="X43" s="59">
        <v>-6515439</v>
      </c>
      <c r="Y43" s="60">
        <v>8.53</v>
      </c>
      <c r="Z43" s="61">
        <v>-144514398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13167010</v>
      </c>
      <c r="C45" s="21">
        <v>0</v>
      </c>
      <c r="D45" s="98">
        <v>37279144</v>
      </c>
      <c r="E45" s="99">
        <v>37279144</v>
      </c>
      <c r="F45" s="99">
        <v>120789668</v>
      </c>
      <c r="G45" s="99">
        <v>87185134</v>
      </c>
      <c r="H45" s="99">
        <v>58769206</v>
      </c>
      <c r="I45" s="99">
        <v>58769206</v>
      </c>
      <c r="J45" s="99">
        <v>27105002</v>
      </c>
      <c r="K45" s="99">
        <v>2258857</v>
      </c>
      <c r="L45" s="99">
        <v>34060003</v>
      </c>
      <c r="M45" s="99">
        <v>34060003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34060003</v>
      </c>
      <c r="W45" s="99">
        <v>84231327</v>
      </c>
      <c r="X45" s="99">
        <v>-50171324</v>
      </c>
      <c r="Y45" s="100">
        <v>-59.56</v>
      </c>
      <c r="Z45" s="101">
        <v>37279144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4268434</v>
      </c>
      <c r="C49" s="51">
        <v>0</v>
      </c>
      <c r="D49" s="128">
        <v>9175401</v>
      </c>
      <c r="E49" s="53">
        <v>16001362</v>
      </c>
      <c r="F49" s="53">
        <v>0</v>
      </c>
      <c r="G49" s="53">
        <v>0</v>
      </c>
      <c r="H49" s="53">
        <v>0</v>
      </c>
      <c r="I49" s="53">
        <v>4288895</v>
      </c>
      <c r="J49" s="53">
        <v>0</v>
      </c>
      <c r="K49" s="53">
        <v>0</v>
      </c>
      <c r="L49" s="53">
        <v>0</v>
      </c>
      <c r="M49" s="53">
        <v>1859020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133838243</v>
      </c>
      <c r="W49" s="53">
        <v>0</v>
      </c>
      <c r="X49" s="53">
        <v>0</v>
      </c>
      <c r="Y49" s="53">
        <v>169431355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1595956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1595956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29.64787750749698</v>
      </c>
      <c r="C58" s="5">
        <f>IF(C67=0,0,+(C76/C67)*100)</f>
        <v>0</v>
      </c>
      <c r="D58" s="6">
        <f aca="true" t="shared" si="6" ref="D58:Z58">IF(D67=0,0,+(D76/D67)*100)</f>
        <v>64.12386459424636</v>
      </c>
      <c r="E58" s="7">
        <f t="shared" si="6"/>
        <v>64.12386459424636</v>
      </c>
      <c r="F58" s="7">
        <f t="shared" si="6"/>
        <v>102.05927853321491</v>
      </c>
      <c r="G58" s="7">
        <f t="shared" si="6"/>
        <v>0</v>
      </c>
      <c r="H58" s="7">
        <f t="shared" si="6"/>
        <v>37.80732985963056</v>
      </c>
      <c r="I58" s="7">
        <f t="shared" si="6"/>
        <v>57.90855875294629</v>
      </c>
      <c r="J58" s="7">
        <f t="shared" si="6"/>
        <v>0</v>
      </c>
      <c r="K58" s="7">
        <f t="shared" si="6"/>
        <v>0</v>
      </c>
      <c r="L58" s="7">
        <f t="shared" si="6"/>
        <v>17.45769389209654</v>
      </c>
      <c r="M58" s="7">
        <f t="shared" si="6"/>
        <v>17.45769389209654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33.0393680544654</v>
      </c>
      <c r="W58" s="7">
        <f t="shared" si="6"/>
        <v>65.19483111310682</v>
      </c>
      <c r="X58" s="7">
        <f t="shared" si="6"/>
        <v>0</v>
      </c>
      <c r="Y58" s="7">
        <f t="shared" si="6"/>
        <v>0</v>
      </c>
      <c r="Z58" s="8">
        <f t="shared" si="6"/>
        <v>64.12386459424636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52.65625693575888</v>
      </c>
      <c r="E59" s="10">
        <f t="shared" si="7"/>
        <v>52.65625693575888</v>
      </c>
      <c r="F59" s="10">
        <f t="shared" si="7"/>
        <v>8154.8286604361365</v>
      </c>
      <c r="G59" s="10">
        <f t="shared" si="7"/>
        <v>0</v>
      </c>
      <c r="H59" s="10">
        <f t="shared" si="7"/>
        <v>13.026363405071672</v>
      </c>
      <c r="I59" s="10">
        <f t="shared" si="7"/>
        <v>30.883895721644066</v>
      </c>
      <c r="J59" s="10">
        <f t="shared" si="7"/>
        <v>0</v>
      </c>
      <c r="K59" s="10">
        <f t="shared" si="7"/>
        <v>0</v>
      </c>
      <c r="L59" s="10">
        <f t="shared" si="7"/>
        <v>4.525931382015623</v>
      </c>
      <c r="M59" s="10">
        <f t="shared" si="7"/>
        <v>4.525931382015623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15.550908502121844</v>
      </c>
      <c r="W59" s="10">
        <f t="shared" si="7"/>
        <v>56.22382308594405</v>
      </c>
      <c r="X59" s="10">
        <f t="shared" si="7"/>
        <v>0</v>
      </c>
      <c r="Y59" s="10">
        <f t="shared" si="7"/>
        <v>0</v>
      </c>
      <c r="Z59" s="11">
        <f t="shared" si="7"/>
        <v>52.65625693575888</v>
      </c>
    </row>
    <row r="60" spans="1:26" ht="13.5">
      <c r="A60" s="37" t="s">
        <v>32</v>
      </c>
      <c r="B60" s="12">
        <f t="shared" si="7"/>
        <v>70.09401669383031</v>
      </c>
      <c r="C60" s="12">
        <f t="shared" si="7"/>
        <v>0</v>
      </c>
      <c r="D60" s="3">
        <f t="shared" si="7"/>
        <v>73.3967405674446</v>
      </c>
      <c r="E60" s="13">
        <f t="shared" si="7"/>
        <v>73.3967405674446</v>
      </c>
      <c r="F60" s="13">
        <f t="shared" si="7"/>
        <v>79.0581449189839</v>
      </c>
      <c r="G60" s="13">
        <f t="shared" si="7"/>
        <v>0</v>
      </c>
      <c r="H60" s="13">
        <f t="shared" si="7"/>
        <v>20.519157401440623</v>
      </c>
      <c r="I60" s="13">
        <f t="shared" si="7"/>
        <v>37.43564265955397</v>
      </c>
      <c r="J60" s="13">
        <f t="shared" si="7"/>
        <v>0</v>
      </c>
      <c r="K60" s="13">
        <f t="shared" si="7"/>
        <v>0</v>
      </c>
      <c r="L60" s="13">
        <f t="shared" si="7"/>
        <v>17.920799685192936</v>
      </c>
      <c r="M60" s="13">
        <f t="shared" si="7"/>
        <v>17.920799685192936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28.716113704845565</v>
      </c>
      <c r="W60" s="13">
        <f t="shared" si="7"/>
        <v>73.13969003387048</v>
      </c>
      <c r="X60" s="13">
        <f t="shared" si="7"/>
        <v>0</v>
      </c>
      <c r="Y60" s="13">
        <f t="shared" si="7"/>
        <v>0</v>
      </c>
      <c r="Z60" s="14">
        <f t="shared" si="7"/>
        <v>73.3967405674446</v>
      </c>
    </row>
    <row r="61" spans="1:26" ht="13.5">
      <c r="A61" s="38" t="s">
        <v>110</v>
      </c>
      <c r="B61" s="12">
        <f t="shared" si="7"/>
        <v>68.50061555145072</v>
      </c>
      <c r="C61" s="12">
        <f t="shared" si="7"/>
        <v>0</v>
      </c>
      <c r="D61" s="3">
        <f t="shared" si="7"/>
        <v>80.00000473685095</v>
      </c>
      <c r="E61" s="13">
        <f t="shared" si="7"/>
        <v>80.00000473685095</v>
      </c>
      <c r="F61" s="13">
        <f t="shared" si="7"/>
        <v>104.88795974998797</v>
      </c>
      <c r="G61" s="13">
        <f t="shared" si="7"/>
        <v>0</v>
      </c>
      <c r="H61" s="13">
        <f t="shared" si="7"/>
        <v>24.67032934089851</v>
      </c>
      <c r="I61" s="13">
        <f t="shared" si="7"/>
        <v>46.49650709782163</v>
      </c>
      <c r="J61" s="13">
        <f t="shared" si="7"/>
        <v>0</v>
      </c>
      <c r="K61" s="13">
        <f t="shared" si="7"/>
        <v>0</v>
      </c>
      <c r="L61" s="13">
        <f t="shared" si="7"/>
        <v>24.77339045872896</v>
      </c>
      <c r="M61" s="13">
        <f t="shared" si="7"/>
        <v>24.77339045872896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37.29350085908204</v>
      </c>
      <c r="W61" s="13">
        <f t="shared" si="7"/>
        <v>75.82959641255606</v>
      </c>
      <c r="X61" s="13">
        <f t="shared" si="7"/>
        <v>0</v>
      </c>
      <c r="Y61" s="13">
        <f t="shared" si="7"/>
        <v>0</v>
      </c>
      <c r="Z61" s="14">
        <f t="shared" si="7"/>
        <v>80.00000473685095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73.76764572967082</v>
      </c>
      <c r="C64" s="12">
        <f t="shared" si="7"/>
        <v>0</v>
      </c>
      <c r="D64" s="3">
        <f t="shared" si="7"/>
        <v>59.99999679661568</v>
      </c>
      <c r="E64" s="13">
        <f t="shared" si="7"/>
        <v>59.99999679661568</v>
      </c>
      <c r="F64" s="13">
        <f t="shared" si="7"/>
        <v>23.411867425053963</v>
      </c>
      <c r="G64" s="13">
        <f t="shared" si="7"/>
        <v>0</v>
      </c>
      <c r="H64" s="13">
        <f t="shared" si="7"/>
        <v>8.542525808862196</v>
      </c>
      <c r="I64" s="13">
        <f t="shared" si="7"/>
        <v>13.502835409457104</v>
      </c>
      <c r="J64" s="13">
        <f t="shared" si="7"/>
        <v>0</v>
      </c>
      <c r="K64" s="13">
        <f t="shared" si="7"/>
        <v>0</v>
      </c>
      <c r="L64" s="13">
        <f t="shared" si="7"/>
        <v>4.61124257534592</v>
      </c>
      <c r="M64" s="13">
        <f t="shared" si="7"/>
        <v>4.61124257534592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9.057874515220659</v>
      </c>
      <c r="W64" s="13">
        <f t="shared" si="7"/>
        <v>67.24533245987553</v>
      </c>
      <c r="X64" s="13">
        <f t="shared" si="7"/>
        <v>0</v>
      </c>
      <c r="Y64" s="13">
        <f t="shared" si="7"/>
        <v>0</v>
      </c>
      <c r="Z64" s="14">
        <f t="shared" si="7"/>
        <v>59.99999679661568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60.0000023692758</v>
      </c>
      <c r="E66" s="16">
        <f t="shared" si="7"/>
        <v>60.0000023692758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202.74375636122693</v>
      </c>
      <c r="J66" s="16">
        <f t="shared" si="7"/>
        <v>0</v>
      </c>
      <c r="K66" s="16">
        <f t="shared" si="7"/>
        <v>0</v>
      </c>
      <c r="L66" s="16">
        <f t="shared" si="7"/>
        <v>23.08915414806544</v>
      </c>
      <c r="M66" s="16">
        <f t="shared" si="7"/>
        <v>23.08915414806544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50.218014174531575</v>
      </c>
      <c r="W66" s="16">
        <f t="shared" si="7"/>
        <v>59.68598476102517</v>
      </c>
      <c r="X66" s="16">
        <f t="shared" si="7"/>
        <v>0</v>
      </c>
      <c r="Y66" s="16">
        <f t="shared" si="7"/>
        <v>0</v>
      </c>
      <c r="Z66" s="17">
        <f t="shared" si="7"/>
        <v>60.0000023692758</v>
      </c>
    </row>
    <row r="67" spans="1:26" ht="13.5" hidden="1">
      <c r="A67" s="40" t="s">
        <v>116</v>
      </c>
      <c r="B67" s="23">
        <v>32770528</v>
      </c>
      <c r="C67" s="23"/>
      <c r="D67" s="24">
        <v>39606766</v>
      </c>
      <c r="E67" s="25">
        <v>39606766</v>
      </c>
      <c r="F67" s="25">
        <v>2398170</v>
      </c>
      <c r="G67" s="25"/>
      <c r="H67" s="25">
        <v>5267386</v>
      </c>
      <c r="I67" s="25">
        <v>7665556</v>
      </c>
      <c r="J67" s="25"/>
      <c r="K67" s="25"/>
      <c r="L67" s="25">
        <v>12234640</v>
      </c>
      <c r="M67" s="25">
        <v>12234640</v>
      </c>
      <c r="N67" s="25"/>
      <c r="O67" s="25"/>
      <c r="P67" s="25"/>
      <c r="Q67" s="25"/>
      <c r="R67" s="25"/>
      <c r="S67" s="25"/>
      <c r="T67" s="25"/>
      <c r="U67" s="25"/>
      <c r="V67" s="25">
        <v>19900196</v>
      </c>
      <c r="W67" s="25">
        <v>20043000</v>
      </c>
      <c r="X67" s="25"/>
      <c r="Y67" s="24"/>
      <c r="Z67" s="26">
        <v>39606766</v>
      </c>
    </row>
    <row r="68" spans="1:26" ht="13.5" hidden="1">
      <c r="A68" s="36" t="s">
        <v>31</v>
      </c>
      <c r="B68" s="18">
        <v>8599768</v>
      </c>
      <c r="C68" s="18"/>
      <c r="D68" s="19">
        <v>12255328</v>
      </c>
      <c r="E68" s="20">
        <v>12255328</v>
      </c>
      <c r="F68" s="20">
        <v>4173</v>
      </c>
      <c r="G68" s="20"/>
      <c r="H68" s="20">
        <v>1898427</v>
      </c>
      <c r="I68" s="20">
        <v>1902600</v>
      </c>
      <c r="J68" s="20"/>
      <c r="K68" s="20"/>
      <c r="L68" s="20">
        <v>2646041</v>
      </c>
      <c r="M68" s="20">
        <v>2646041</v>
      </c>
      <c r="N68" s="20"/>
      <c r="O68" s="20"/>
      <c r="P68" s="20"/>
      <c r="Q68" s="20"/>
      <c r="R68" s="20"/>
      <c r="S68" s="20"/>
      <c r="T68" s="20"/>
      <c r="U68" s="20"/>
      <c r="V68" s="20">
        <v>4548641</v>
      </c>
      <c r="W68" s="20">
        <v>5969000</v>
      </c>
      <c r="X68" s="20"/>
      <c r="Y68" s="19"/>
      <c r="Z68" s="22">
        <v>12255328</v>
      </c>
    </row>
    <row r="69" spans="1:26" ht="13.5" hidden="1">
      <c r="A69" s="37" t="s">
        <v>32</v>
      </c>
      <c r="B69" s="18">
        <v>13861049</v>
      </c>
      <c r="C69" s="18"/>
      <c r="D69" s="19">
        <v>18910040</v>
      </c>
      <c r="E69" s="20">
        <v>18910040</v>
      </c>
      <c r="F69" s="20">
        <v>1369234</v>
      </c>
      <c r="G69" s="20"/>
      <c r="H69" s="20">
        <v>3368959</v>
      </c>
      <c r="I69" s="20">
        <v>4738193</v>
      </c>
      <c r="J69" s="20"/>
      <c r="K69" s="20"/>
      <c r="L69" s="20">
        <v>3827106</v>
      </c>
      <c r="M69" s="20">
        <v>3827106</v>
      </c>
      <c r="N69" s="20"/>
      <c r="O69" s="20"/>
      <c r="P69" s="20"/>
      <c r="Q69" s="20"/>
      <c r="R69" s="20"/>
      <c r="S69" s="20"/>
      <c r="T69" s="20"/>
      <c r="U69" s="20"/>
      <c r="V69" s="20">
        <v>8565299</v>
      </c>
      <c r="W69" s="20">
        <v>9743000</v>
      </c>
      <c r="X69" s="20"/>
      <c r="Y69" s="19"/>
      <c r="Z69" s="22">
        <v>18910040</v>
      </c>
    </row>
    <row r="70" spans="1:26" ht="13.5" hidden="1">
      <c r="A70" s="38" t="s">
        <v>110</v>
      </c>
      <c r="B70" s="18">
        <v>9667754</v>
      </c>
      <c r="C70" s="18"/>
      <c r="D70" s="19">
        <v>12666643</v>
      </c>
      <c r="E70" s="20">
        <v>12666643</v>
      </c>
      <c r="F70" s="20">
        <v>935155</v>
      </c>
      <c r="G70" s="20"/>
      <c r="H70" s="20">
        <v>2501815</v>
      </c>
      <c r="I70" s="20">
        <v>3436970</v>
      </c>
      <c r="J70" s="20"/>
      <c r="K70" s="20"/>
      <c r="L70" s="20">
        <v>2526372</v>
      </c>
      <c r="M70" s="20">
        <v>2526372</v>
      </c>
      <c r="N70" s="20"/>
      <c r="O70" s="20"/>
      <c r="P70" s="20"/>
      <c r="Q70" s="20"/>
      <c r="R70" s="20"/>
      <c r="S70" s="20"/>
      <c r="T70" s="20"/>
      <c r="U70" s="20"/>
      <c r="V70" s="20">
        <v>5963342</v>
      </c>
      <c r="W70" s="20">
        <v>6690000</v>
      </c>
      <c r="X70" s="20"/>
      <c r="Y70" s="19"/>
      <c r="Z70" s="22">
        <v>12666643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4193295</v>
      </c>
      <c r="C73" s="18"/>
      <c r="D73" s="19">
        <v>6243397</v>
      </c>
      <c r="E73" s="20">
        <v>6243397</v>
      </c>
      <c r="F73" s="20">
        <v>434079</v>
      </c>
      <c r="G73" s="20"/>
      <c r="H73" s="20">
        <v>867144</v>
      </c>
      <c r="I73" s="20">
        <v>1301223</v>
      </c>
      <c r="J73" s="20"/>
      <c r="K73" s="20"/>
      <c r="L73" s="20">
        <v>1300734</v>
      </c>
      <c r="M73" s="20">
        <v>1300734</v>
      </c>
      <c r="N73" s="20"/>
      <c r="O73" s="20"/>
      <c r="P73" s="20"/>
      <c r="Q73" s="20"/>
      <c r="R73" s="20"/>
      <c r="S73" s="20"/>
      <c r="T73" s="20"/>
      <c r="U73" s="20"/>
      <c r="V73" s="20">
        <v>2601957</v>
      </c>
      <c r="W73" s="20">
        <v>3053000</v>
      </c>
      <c r="X73" s="20"/>
      <c r="Y73" s="19"/>
      <c r="Z73" s="22">
        <v>6243397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10309711</v>
      </c>
      <c r="C75" s="27"/>
      <c r="D75" s="28">
        <v>8441398</v>
      </c>
      <c r="E75" s="29">
        <v>8441398</v>
      </c>
      <c r="F75" s="29">
        <v>1024763</v>
      </c>
      <c r="G75" s="29"/>
      <c r="H75" s="29"/>
      <c r="I75" s="29">
        <v>1024763</v>
      </c>
      <c r="J75" s="29"/>
      <c r="K75" s="29"/>
      <c r="L75" s="29">
        <v>5761493</v>
      </c>
      <c r="M75" s="29">
        <v>5761493</v>
      </c>
      <c r="N75" s="29"/>
      <c r="O75" s="29"/>
      <c r="P75" s="29"/>
      <c r="Q75" s="29"/>
      <c r="R75" s="29"/>
      <c r="S75" s="29"/>
      <c r="T75" s="29"/>
      <c r="U75" s="29"/>
      <c r="V75" s="29">
        <v>6786256</v>
      </c>
      <c r="W75" s="29">
        <v>4331000</v>
      </c>
      <c r="X75" s="29"/>
      <c r="Y75" s="28"/>
      <c r="Z75" s="30">
        <v>8441398</v>
      </c>
    </row>
    <row r="76" spans="1:26" ht="13.5" hidden="1">
      <c r="A76" s="41" t="s">
        <v>117</v>
      </c>
      <c r="B76" s="31">
        <v>9715766</v>
      </c>
      <c r="C76" s="31"/>
      <c r="D76" s="32">
        <v>25397389</v>
      </c>
      <c r="E76" s="33">
        <v>25397389</v>
      </c>
      <c r="F76" s="33">
        <v>2447555</v>
      </c>
      <c r="G76" s="33"/>
      <c r="H76" s="33">
        <v>1991458</v>
      </c>
      <c r="I76" s="33">
        <v>4439013</v>
      </c>
      <c r="J76" s="33"/>
      <c r="K76" s="33"/>
      <c r="L76" s="33">
        <v>2135886</v>
      </c>
      <c r="M76" s="33">
        <v>2135886</v>
      </c>
      <c r="N76" s="33"/>
      <c r="O76" s="33"/>
      <c r="P76" s="33"/>
      <c r="Q76" s="33"/>
      <c r="R76" s="33"/>
      <c r="S76" s="33"/>
      <c r="T76" s="33"/>
      <c r="U76" s="33"/>
      <c r="V76" s="33">
        <v>6574899</v>
      </c>
      <c r="W76" s="33">
        <v>13067000</v>
      </c>
      <c r="X76" s="33"/>
      <c r="Y76" s="32"/>
      <c r="Z76" s="34">
        <v>25397389</v>
      </c>
    </row>
    <row r="77" spans="1:26" ht="13.5" hidden="1">
      <c r="A77" s="36" t="s">
        <v>31</v>
      </c>
      <c r="B77" s="18"/>
      <c r="C77" s="18"/>
      <c r="D77" s="19">
        <v>6453197</v>
      </c>
      <c r="E77" s="20">
        <v>6453197</v>
      </c>
      <c r="F77" s="20">
        <v>340301</v>
      </c>
      <c r="G77" s="20"/>
      <c r="H77" s="20">
        <v>247296</v>
      </c>
      <c r="I77" s="20">
        <v>587597</v>
      </c>
      <c r="J77" s="20"/>
      <c r="K77" s="20"/>
      <c r="L77" s="20">
        <v>119758</v>
      </c>
      <c r="M77" s="20">
        <v>119758</v>
      </c>
      <c r="N77" s="20"/>
      <c r="O77" s="20"/>
      <c r="P77" s="20"/>
      <c r="Q77" s="20"/>
      <c r="R77" s="20"/>
      <c r="S77" s="20"/>
      <c r="T77" s="20"/>
      <c r="U77" s="20"/>
      <c r="V77" s="20">
        <v>707355</v>
      </c>
      <c r="W77" s="20">
        <v>3356000</v>
      </c>
      <c r="X77" s="20"/>
      <c r="Y77" s="19"/>
      <c r="Z77" s="22">
        <v>6453197</v>
      </c>
    </row>
    <row r="78" spans="1:26" ht="13.5" hidden="1">
      <c r="A78" s="37" t="s">
        <v>32</v>
      </c>
      <c r="B78" s="18">
        <v>9715766</v>
      </c>
      <c r="C78" s="18"/>
      <c r="D78" s="19">
        <v>13879353</v>
      </c>
      <c r="E78" s="20">
        <v>13879353</v>
      </c>
      <c r="F78" s="20">
        <v>1082491</v>
      </c>
      <c r="G78" s="20"/>
      <c r="H78" s="20">
        <v>691282</v>
      </c>
      <c r="I78" s="20">
        <v>1773773</v>
      </c>
      <c r="J78" s="20"/>
      <c r="K78" s="20"/>
      <c r="L78" s="20">
        <v>685848</v>
      </c>
      <c r="M78" s="20">
        <v>685848</v>
      </c>
      <c r="N78" s="20"/>
      <c r="O78" s="20"/>
      <c r="P78" s="20"/>
      <c r="Q78" s="20"/>
      <c r="R78" s="20"/>
      <c r="S78" s="20"/>
      <c r="T78" s="20"/>
      <c r="U78" s="20"/>
      <c r="V78" s="20">
        <v>2459621</v>
      </c>
      <c r="W78" s="20">
        <v>7126000</v>
      </c>
      <c r="X78" s="20"/>
      <c r="Y78" s="19"/>
      <c r="Z78" s="22">
        <v>13879353</v>
      </c>
    </row>
    <row r="79" spans="1:26" ht="13.5" hidden="1">
      <c r="A79" s="38" t="s">
        <v>110</v>
      </c>
      <c r="B79" s="18">
        <v>6622471</v>
      </c>
      <c r="C79" s="18"/>
      <c r="D79" s="19">
        <v>10133315</v>
      </c>
      <c r="E79" s="20">
        <v>10133315</v>
      </c>
      <c r="F79" s="20">
        <v>980865</v>
      </c>
      <c r="G79" s="20"/>
      <c r="H79" s="20">
        <v>617206</v>
      </c>
      <c r="I79" s="20">
        <v>1598071</v>
      </c>
      <c r="J79" s="20"/>
      <c r="K79" s="20"/>
      <c r="L79" s="20">
        <v>625868</v>
      </c>
      <c r="M79" s="20">
        <v>625868</v>
      </c>
      <c r="N79" s="20"/>
      <c r="O79" s="20"/>
      <c r="P79" s="20"/>
      <c r="Q79" s="20"/>
      <c r="R79" s="20"/>
      <c r="S79" s="20"/>
      <c r="T79" s="20"/>
      <c r="U79" s="20"/>
      <c r="V79" s="20">
        <v>2223939</v>
      </c>
      <c r="W79" s="20">
        <v>5073000</v>
      </c>
      <c r="X79" s="20"/>
      <c r="Y79" s="19"/>
      <c r="Z79" s="22">
        <v>10133315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3093295</v>
      </c>
      <c r="C82" s="18"/>
      <c r="D82" s="19">
        <v>3746038</v>
      </c>
      <c r="E82" s="20">
        <v>3746038</v>
      </c>
      <c r="F82" s="20">
        <v>101626</v>
      </c>
      <c r="G82" s="20"/>
      <c r="H82" s="20">
        <v>74076</v>
      </c>
      <c r="I82" s="20">
        <v>175702</v>
      </c>
      <c r="J82" s="20"/>
      <c r="K82" s="20"/>
      <c r="L82" s="20">
        <v>59980</v>
      </c>
      <c r="M82" s="20">
        <v>59980</v>
      </c>
      <c r="N82" s="20"/>
      <c r="O82" s="20"/>
      <c r="P82" s="20"/>
      <c r="Q82" s="20"/>
      <c r="R82" s="20"/>
      <c r="S82" s="20"/>
      <c r="T82" s="20"/>
      <c r="U82" s="20"/>
      <c r="V82" s="20">
        <v>235682</v>
      </c>
      <c r="W82" s="20">
        <v>2053000</v>
      </c>
      <c r="X82" s="20"/>
      <c r="Y82" s="19"/>
      <c r="Z82" s="22">
        <v>3746038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5064839</v>
      </c>
      <c r="E84" s="29">
        <v>5064839</v>
      </c>
      <c r="F84" s="29">
        <v>1024763</v>
      </c>
      <c r="G84" s="29"/>
      <c r="H84" s="29">
        <v>1052880</v>
      </c>
      <c r="I84" s="29">
        <v>2077643</v>
      </c>
      <c r="J84" s="29"/>
      <c r="K84" s="29"/>
      <c r="L84" s="29">
        <v>1330280</v>
      </c>
      <c r="M84" s="29">
        <v>1330280</v>
      </c>
      <c r="N84" s="29"/>
      <c r="O84" s="29"/>
      <c r="P84" s="29"/>
      <c r="Q84" s="29"/>
      <c r="R84" s="29"/>
      <c r="S84" s="29"/>
      <c r="T84" s="29"/>
      <c r="U84" s="29"/>
      <c r="V84" s="29">
        <v>3407923</v>
      </c>
      <c r="W84" s="29">
        <v>2585000</v>
      </c>
      <c r="X84" s="29"/>
      <c r="Y84" s="28"/>
      <c r="Z84" s="30">
        <v>5064839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107493138</v>
      </c>
      <c r="C5" s="18">
        <v>0</v>
      </c>
      <c r="D5" s="58">
        <v>93800000</v>
      </c>
      <c r="E5" s="59">
        <v>93800000</v>
      </c>
      <c r="F5" s="59">
        <v>9903806</v>
      </c>
      <c r="G5" s="59">
        <v>9880766</v>
      </c>
      <c r="H5" s="59">
        <v>9753606</v>
      </c>
      <c r="I5" s="59">
        <v>29538178</v>
      </c>
      <c r="J5" s="59">
        <v>9848265</v>
      </c>
      <c r="K5" s="59">
        <v>9933035</v>
      </c>
      <c r="L5" s="59">
        <v>9992114</v>
      </c>
      <c r="M5" s="59">
        <v>29773414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59311592</v>
      </c>
      <c r="W5" s="59">
        <v>46197085</v>
      </c>
      <c r="X5" s="59">
        <v>13114507</v>
      </c>
      <c r="Y5" s="60">
        <v>28.39</v>
      </c>
      <c r="Z5" s="61">
        <v>93800000</v>
      </c>
    </row>
    <row r="6" spans="1:26" ht="13.5">
      <c r="A6" s="57" t="s">
        <v>32</v>
      </c>
      <c r="B6" s="18">
        <v>485060405</v>
      </c>
      <c r="C6" s="18">
        <v>0</v>
      </c>
      <c r="D6" s="58">
        <v>534933000</v>
      </c>
      <c r="E6" s="59">
        <v>534933000</v>
      </c>
      <c r="F6" s="59">
        <v>50009086</v>
      </c>
      <c r="G6" s="59">
        <v>53201497</v>
      </c>
      <c r="H6" s="59">
        <v>49901242</v>
      </c>
      <c r="I6" s="59">
        <v>153111825</v>
      </c>
      <c r="J6" s="59">
        <v>42247579</v>
      </c>
      <c r="K6" s="59">
        <v>50006842</v>
      </c>
      <c r="L6" s="59">
        <v>42212360</v>
      </c>
      <c r="M6" s="59">
        <v>134466781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287578606</v>
      </c>
      <c r="W6" s="59">
        <v>274502355</v>
      </c>
      <c r="X6" s="59">
        <v>13076251</v>
      </c>
      <c r="Y6" s="60">
        <v>4.76</v>
      </c>
      <c r="Z6" s="61">
        <v>534933000</v>
      </c>
    </row>
    <row r="7" spans="1:26" ht="13.5">
      <c r="A7" s="57" t="s">
        <v>33</v>
      </c>
      <c r="B7" s="18">
        <v>4427275</v>
      </c>
      <c r="C7" s="18">
        <v>0</v>
      </c>
      <c r="D7" s="58">
        <v>3801000</v>
      </c>
      <c r="E7" s="59">
        <v>3801000</v>
      </c>
      <c r="F7" s="59">
        <v>35249</v>
      </c>
      <c r="G7" s="59">
        <v>505926</v>
      </c>
      <c r="H7" s="59">
        <v>468808</v>
      </c>
      <c r="I7" s="59">
        <v>1009983</v>
      </c>
      <c r="J7" s="59">
        <v>571350</v>
      </c>
      <c r="K7" s="59">
        <v>473756</v>
      </c>
      <c r="L7" s="59">
        <v>576321</v>
      </c>
      <c r="M7" s="59">
        <v>1621427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2631410</v>
      </c>
      <c r="W7" s="59">
        <v>1756163</v>
      </c>
      <c r="X7" s="59">
        <v>875247</v>
      </c>
      <c r="Y7" s="60">
        <v>49.84</v>
      </c>
      <c r="Z7" s="61">
        <v>3801000</v>
      </c>
    </row>
    <row r="8" spans="1:26" ht="13.5">
      <c r="A8" s="57" t="s">
        <v>34</v>
      </c>
      <c r="B8" s="18">
        <v>406717685</v>
      </c>
      <c r="C8" s="18">
        <v>0</v>
      </c>
      <c r="D8" s="58">
        <v>366610750</v>
      </c>
      <c r="E8" s="59">
        <v>366610750</v>
      </c>
      <c r="F8" s="59">
        <v>143977000</v>
      </c>
      <c r="G8" s="59">
        <v>0</v>
      </c>
      <c r="H8" s="59">
        <v>0</v>
      </c>
      <c r="I8" s="59">
        <v>143977000</v>
      </c>
      <c r="J8" s="59">
        <v>10000000</v>
      </c>
      <c r="K8" s="59">
        <v>2529313</v>
      </c>
      <c r="L8" s="59">
        <v>111434000</v>
      </c>
      <c r="M8" s="59">
        <v>123963313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267940313</v>
      </c>
      <c r="W8" s="59">
        <v>250103867</v>
      </c>
      <c r="X8" s="59">
        <v>17836446</v>
      </c>
      <c r="Y8" s="60">
        <v>7.13</v>
      </c>
      <c r="Z8" s="61">
        <v>366610750</v>
      </c>
    </row>
    <row r="9" spans="1:26" ht="13.5">
      <c r="A9" s="57" t="s">
        <v>35</v>
      </c>
      <c r="B9" s="18">
        <v>111754601</v>
      </c>
      <c r="C9" s="18">
        <v>0</v>
      </c>
      <c r="D9" s="58">
        <v>89943573</v>
      </c>
      <c r="E9" s="59">
        <v>89943573</v>
      </c>
      <c r="F9" s="59">
        <v>6975955</v>
      </c>
      <c r="G9" s="59">
        <v>8054569</v>
      </c>
      <c r="H9" s="59">
        <v>7213640</v>
      </c>
      <c r="I9" s="59">
        <v>22244164</v>
      </c>
      <c r="J9" s="59">
        <v>8006354</v>
      </c>
      <c r="K9" s="59">
        <v>7608371</v>
      </c>
      <c r="L9" s="59">
        <v>6599867</v>
      </c>
      <c r="M9" s="59">
        <v>22214592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44458756</v>
      </c>
      <c r="W9" s="59">
        <v>37737549</v>
      </c>
      <c r="X9" s="59">
        <v>6721207</v>
      </c>
      <c r="Y9" s="60">
        <v>17.81</v>
      </c>
      <c r="Z9" s="61">
        <v>89943573</v>
      </c>
    </row>
    <row r="10" spans="1:26" ht="25.5">
      <c r="A10" s="62" t="s">
        <v>102</v>
      </c>
      <c r="B10" s="63">
        <f>SUM(B5:B9)</f>
        <v>1115453104</v>
      </c>
      <c r="C10" s="63">
        <f>SUM(C5:C9)</f>
        <v>0</v>
      </c>
      <c r="D10" s="64">
        <f aca="true" t="shared" si="0" ref="D10:Z10">SUM(D5:D9)</f>
        <v>1089088323</v>
      </c>
      <c r="E10" s="65">
        <f t="shared" si="0"/>
        <v>1089088323</v>
      </c>
      <c r="F10" s="65">
        <f t="shared" si="0"/>
        <v>210901096</v>
      </c>
      <c r="G10" s="65">
        <f t="shared" si="0"/>
        <v>71642758</v>
      </c>
      <c r="H10" s="65">
        <f t="shared" si="0"/>
        <v>67337296</v>
      </c>
      <c r="I10" s="65">
        <f t="shared" si="0"/>
        <v>349881150</v>
      </c>
      <c r="J10" s="65">
        <f t="shared" si="0"/>
        <v>70673548</v>
      </c>
      <c r="K10" s="65">
        <f t="shared" si="0"/>
        <v>70551317</v>
      </c>
      <c r="L10" s="65">
        <f t="shared" si="0"/>
        <v>170814662</v>
      </c>
      <c r="M10" s="65">
        <f t="shared" si="0"/>
        <v>312039527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661920677</v>
      </c>
      <c r="W10" s="65">
        <f t="shared" si="0"/>
        <v>610297019</v>
      </c>
      <c r="X10" s="65">
        <f t="shared" si="0"/>
        <v>51623658</v>
      </c>
      <c r="Y10" s="66">
        <f>+IF(W10&lt;&gt;0,(X10/W10)*100,0)</f>
        <v>8.458776037377302</v>
      </c>
      <c r="Z10" s="67">
        <f t="shared" si="0"/>
        <v>1089088323</v>
      </c>
    </row>
    <row r="11" spans="1:26" ht="13.5">
      <c r="A11" s="57" t="s">
        <v>36</v>
      </c>
      <c r="B11" s="18">
        <v>285057091</v>
      </c>
      <c r="C11" s="18">
        <v>0</v>
      </c>
      <c r="D11" s="58">
        <v>347650836</v>
      </c>
      <c r="E11" s="59">
        <v>347650836</v>
      </c>
      <c r="F11" s="59">
        <v>24520035</v>
      </c>
      <c r="G11" s="59">
        <v>23528506</v>
      </c>
      <c r="H11" s="59">
        <v>27347771</v>
      </c>
      <c r="I11" s="59">
        <v>75396312</v>
      </c>
      <c r="J11" s="59">
        <v>24999324</v>
      </c>
      <c r="K11" s="59">
        <v>24340596</v>
      </c>
      <c r="L11" s="59">
        <v>24273140</v>
      </c>
      <c r="M11" s="59">
        <v>73613060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149009372</v>
      </c>
      <c r="W11" s="59">
        <v>166503268</v>
      </c>
      <c r="X11" s="59">
        <v>-17493896</v>
      </c>
      <c r="Y11" s="60">
        <v>-10.51</v>
      </c>
      <c r="Z11" s="61">
        <v>347650836</v>
      </c>
    </row>
    <row r="12" spans="1:26" ht="13.5">
      <c r="A12" s="57" t="s">
        <v>37</v>
      </c>
      <c r="B12" s="18">
        <v>25387967</v>
      </c>
      <c r="C12" s="18">
        <v>0</v>
      </c>
      <c r="D12" s="58">
        <v>27425152</v>
      </c>
      <c r="E12" s="59">
        <v>27425152</v>
      </c>
      <c r="F12" s="59">
        <v>2111379</v>
      </c>
      <c r="G12" s="59">
        <v>2110518</v>
      </c>
      <c r="H12" s="59">
        <v>2109694</v>
      </c>
      <c r="I12" s="59">
        <v>6331591</v>
      </c>
      <c r="J12" s="59">
        <v>2108917</v>
      </c>
      <c r="K12" s="59">
        <v>2109260</v>
      </c>
      <c r="L12" s="59">
        <v>2112675</v>
      </c>
      <c r="M12" s="59">
        <v>6330852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12662443</v>
      </c>
      <c r="W12" s="59">
        <v>13520598</v>
      </c>
      <c r="X12" s="59">
        <v>-858155</v>
      </c>
      <c r="Y12" s="60">
        <v>-6.35</v>
      </c>
      <c r="Z12" s="61">
        <v>27425152</v>
      </c>
    </row>
    <row r="13" spans="1:26" ht="13.5">
      <c r="A13" s="57" t="s">
        <v>103</v>
      </c>
      <c r="B13" s="18">
        <v>129496185</v>
      </c>
      <c r="C13" s="18">
        <v>0</v>
      </c>
      <c r="D13" s="58">
        <v>133550583</v>
      </c>
      <c r="E13" s="59">
        <v>133550583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66737124</v>
      </c>
      <c r="X13" s="59">
        <v>-66737124</v>
      </c>
      <c r="Y13" s="60">
        <v>-100</v>
      </c>
      <c r="Z13" s="61">
        <v>133550583</v>
      </c>
    </row>
    <row r="14" spans="1:26" ht="13.5">
      <c r="A14" s="57" t="s">
        <v>38</v>
      </c>
      <c r="B14" s="18">
        <v>11013610</v>
      </c>
      <c r="C14" s="18">
        <v>0</v>
      </c>
      <c r="D14" s="58">
        <v>26448557</v>
      </c>
      <c r="E14" s="59">
        <v>26448557</v>
      </c>
      <c r="F14" s="59">
        <v>183810</v>
      </c>
      <c r="G14" s="59">
        <v>182913</v>
      </c>
      <c r="H14" s="59">
        <v>552090</v>
      </c>
      <c r="I14" s="59">
        <v>918813</v>
      </c>
      <c r="J14" s="59">
        <v>2009771</v>
      </c>
      <c r="K14" s="59">
        <v>0</v>
      </c>
      <c r="L14" s="59">
        <v>1752337</v>
      </c>
      <c r="M14" s="59">
        <v>3762108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4680921</v>
      </c>
      <c r="W14" s="59">
        <v>11891927</v>
      </c>
      <c r="X14" s="59">
        <v>-7211006</v>
      </c>
      <c r="Y14" s="60">
        <v>-60.64</v>
      </c>
      <c r="Z14" s="61">
        <v>26448557</v>
      </c>
    </row>
    <row r="15" spans="1:26" ht="13.5">
      <c r="A15" s="57" t="s">
        <v>39</v>
      </c>
      <c r="B15" s="18">
        <v>370555403</v>
      </c>
      <c r="C15" s="18">
        <v>0</v>
      </c>
      <c r="D15" s="58">
        <v>391180124</v>
      </c>
      <c r="E15" s="59">
        <v>391180124</v>
      </c>
      <c r="F15" s="59">
        <v>681094</v>
      </c>
      <c r="G15" s="59">
        <v>42215584</v>
      </c>
      <c r="H15" s="59">
        <v>1699643</v>
      </c>
      <c r="I15" s="59">
        <v>44596321</v>
      </c>
      <c r="J15" s="59">
        <v>18869978</v>
      </c>
      <c r="K15" s="59">
        <v>30935401</v>
      </c>
      <c r="L15" s="59">
        <v>76168381</v>
      </c>
      <c r="M15" s="59">
        <v>125973760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170570081</v>
      </c>
      <c r="W15" s="59">
        <v>180413091</v>
      </c>
      <c r="X15" s="59">
        <v>-9843010</v>
      </c>
      <c r="Y15" s="60">
        <v>-5.46</v>
      </c>
      <c r="Z15" s="61">
        <v>391180124</v>
      </c>
    </row>
    <row r="16" spans="1:26" ht="13.5">
      <c r="A16" s="68" t="s">
        <v>40</v>
      </c>
      <c r="B16" s="18">
        <v>113263620</v>
      </c>
      <c r="C16" s="18">
        <v>0</v>
      </c>
      <c r="D16" s="58">
        <v>30804673</v>
      </c>
      <c r="E16" s="59">
        <v>30804673</v>
      </c>
      <c r="F16" s="59">
        <v>65453</v>
      </c>
      <c r="G16" s="59">
        <v>367562</v>
      </c>
      <c r="H16" s="59">
        <v>1414360</v>
      </c>
      <c r="I16" s="59">
        <v>1847375</v>
      </c>
      <c r="J16" s="59">
        <v>2124795</v>
      </c>
      <c r="K16" s="59">
        <v>1344127</v>
      </c>
      <c r="L16" s="59">
        <v>1054698</v>
      </c>
      <c r="M16" s="59">
        <v>4523620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6370995</v>
      </c>
      <c r="W16" s="59">
        <v>15124971</v>
      </c>
      <c r="X16" s="59">
        <v>-8753976</v>
      </c>
      <c r="Y16" s="60">
        <v>-57.88</v>
      </c>
      <c r="Z16" s="61">
        <v>30804673</v>
      </c>
    </row>
    <row r="17" spans="1:26" ht="13.5">
      <c r="A17" s="57" t="s">
        <v>41</v>
      </c>
      <c r="B17" s="18">
        <v>287881043</v>
      </c>
      <c r="C17" s="18">
        <v>0</v>
      </c>
      <c r="D17" s="58">
        <v>205411197</v>
      </c>
      <c r="E17" s="59">
        <v>205411197</v>
      </c>
      <c r="F17" s="59">
        <v>14144442</v>
      </c>
      <c r="G17" s="59">
        <v>22008977</v>
      </c>
      <c r="H17" s="59">
        <v>14693254</v>
      </c>
      <c r="I17" s="59">
        <v>50846673</v>
      </c>
      <c r="J17" s="59">
        <v>19070043</v>
      </c>
      <c r="K17" s="59">
        <v>15132337</v>
      </c>
      <c r="L17" s="59">
        <v>14402502</v>
      </c>
      <c r="M17" s="59">
        <v>48604882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99451555</v>
      </c>
      <c r="W17" s="59">
        <v>78092275</v>
      </c>
      <c r="X17" s="59">
        <v>21359280</v>
      </c>
      <c r="Y17" s="60">
        <v>27.35</v>
      </c>
      <c r="Z17" s="61">
        <v>205411197</v>
      </c>
    </row>
    <row r="18" spans="1:26" ht="13.5">
      <c r="A18" s="69" t="s">
        <v>42</v>
      </c>
      <c r="B18" s="70">
        <f>SUM(B11:B17)</f>
        <v>1222654919</v>
      </c>
      <c r="C18" s="70">
        <f>SUM(C11:C17)</f>
        <v>0</v>
      </c>
      <c r="D18" s="71">
        <f aca="true" t="shared" si="1" ref="D18:Z18">SUM(D11:D17)</f>
        <v>1162471122</v>
      </c>
      <c r="E18" s="72">
        <f t="shared" si="1"/>
        <v>1162471122</v>
      </c>
      <c r="F18" s="72">
        <f t="shared" si="1"/>
        <v>41706213</v>
      </c>
      <c r="G18" s="72">
        <f t="shared" si="1"/>
        <v>90414060</v>
      </c>
      <c r="H18" s="72">
        <f t="shared" si="1"/>
        <v>47816812</v>
      </c>
      <c r="I18" s="72">
        <f t="shared" si="1"/>
        <v>179937085</v>
      </c>
      <c r="J18" s="72">
        <f t="shared" si="1"/>
        <v>69182828</v>
      </c>
      <c r="K18" s="72">
        <f t="shared" si="1"/>
        <v>73861721</v>
      </c>
      <c r="L18" s="72">
        <f t="shared" si="1"/>
        <v>119763733</v>
      </c>
      <c r="M18" s="72">
        <f t="shared" si="1"/>
        <v>262808282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442745367</v>
      </c>
      <c r="W18" s="72">
        <f t="shared" si="1"/>
        <v>532283254</v>
      </c>
      <c r="X18" s="72">
        <f t="shared" si="1"/>
        <v>-89537887</v>
      </c>
      <c r="Y18" s="66">
        <f>+IF(W18&lt;&gt;0,(X18/W18)*100,0)</f>
        <v>-16.821473590826137</v>
      </c>
      <c r="Z18" s="73">
        <f t="shared" si="1"/>
        <v>1162471122</v>
      </c>
    </row>
    <row r="19" spans="1:26" ht="13.5">
      <c r="A19" s="69" t="s">
        <v>43</v>
      </c>
      <c r="B19" s="74">
        <f>+B10-B18</f>
        <v>-107201815</v>
      </c>
      <c r="C19" s="74">
        <f>+C10-C18</f>
        <v>0</v>
      </c>
      <c r="D19" s="75">
        <f aca="true" t="shared" si="2" ref="D19:Z19">+D10-D18</f>
        <v>-73382799</v>
      </c>
      <c r="E19" s="76">
        <f t="shared" si="2"/>
        <v>-73382799</v>
      </c>
      <c r="F19" s="76">
        <f t="shared" si="2"/>
        <v>169194883</v>
      </c>
      <c r="G19" s="76">
        <f t="shared" si="2"/>
        <v>-18771302</v>
      </c>
      <c r="H19" s="76">
        <f t="shared" si="2"/>
        <v>19520484</v>
      </c>
      <c r="I19" s="76">
        <f t="shared" si="2"/>
        <v>169944065</v>
      </c>
      <c r="J19" s="76">
        <f t="shared" si="2"/>
        <v>1490720</v>
      </c>
      <c r="K19" s="76">
        <f t="shared" si="2"/>
        <v>-3310404</v>
      </c>
      <c r="L19" s="76">
        <f t="shared" si="2"/>
        <v>51050929</v>
      </c>
      <c r="M19" s="76">
        <f t="shared" si="2"/>
        <v>49231245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219175310</v>
      </c>
      <c r="W19" s="76">
        <f>IF(E10=E18,0,W10-W18)</f>
        <v>78013765</v>
      </c>
      <c r="X19" s="76">
        <f t="shared" si="2"/>
        <v>141161545</v>
      </c>
      <c r="Y19" s="77">
        <f>+IF(W19&lt;&gt;0,(X19/W19)*100,0)</f>
        <v>180.94440769523172</v>
      </c>
      <c r="Z19" s="78">
        <f t="shared" si="2"/>
        <v>-73382799</v>
      </c>
    </row>
    <row r="20" spans="1:26" ht="13.5">
      <c r="A20" s="57" t="s">
        <v>44</v>
      </c>
      <c r="B20" s="18">
        <v>22023706</v>
      </c>
      <c r="C20" s="18">
        <v>0</v>
      </c>
      <c r="D20" s="58">
        <v>87699250</v>
      </c>
      <c r="E20" s="59">
        <v>87699250</v>
      </c>
      <c r="F20" s="59">
        <v>55389000</v>
      </c>
      <c r="G20" s="59">
        <v>0</v>
      </c>
      <c r="H20" s="59">
        <v>0</v>
      </c>
      <c r="I20" s="59">
        <v>55389000</v>
      </c>
      <c r="J20" s="59">
        <v>0</v>
      </c>
      <c r="K20" s="59">
        <v>0</v>
      </c>
      <c r="L20" s="59">
        <v>23078000</v>
      </c>
      <c r="M20" s="59">
        <v>23078000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78467000</v>
      </c>
      <c r="W20" s="59">
        <v>69080915</v>
      </c>
      <c r="X20" s="59">
        <v>9386085</v>
      </c>
      <c r="Y20" s="60">
        <v>13.59</v>
      </c>
      <c r="Z20" s="61">
        <v>87699250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-85178109</v>
      </c>
      <c r="C22" s="85">
        <f>SUM(C19:C21)</f>
        <v>0</v>
      </c>
      <c r="D22" s="86">
        <f aca="true" t="shared" si="3" ref="D22:Z22">SUM(D19:D21)</f>
        <v>14316451</v>
      </c>
      <c r="E22" s="87">
        <f t="shared" si="3"/>
        <v>14316451</v>
      </c>
      <c r="F22" s="87">
        <f t="shared" si="3"/>
        <v>224583883</v>
      </c>
      <c r="G22" s="87">
        <f t="shared" si="3"/>
        <v>-18771302</v>
      </c>
      <c r="H22" s="87">
        <f t="shared" si="3"/>
        <v>19520484</v>
      </c>
      <c r="I22" s="87">
        <f t="shared" si="3"/>
        <v>225333065</v>
      </c>
      <c r="J22" s="87">
        <f t="shared" si="3"/>
        <v>1490720</v>
      </c>
      <c r="K22" s="87">
        <f t="shared" si="3"/>
        <v>-3310404</v>
      </c>
      <c r="L22" s="87">
        <f t="shared" si="3"/>
        <v>74128929</v>
      </c>
      <c r="M22" s="87">
        <f t="shared" si="3"/>
        <v>72309245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297642310</v>
      </c>
      <c r="W22" s="87">
        <f t="shared" si="3"/>
        <v>147094680</v>
      </c>
      <c r="X22" s="87">
        <f t="shared" si="3"/>
        <v>150547630</v>
      </c>
      <c r="Y22" s="88">
        <f>+IF(W22&lt;&gt;0,(X22/W22)*100,0)</f>
        <v>102.34743363934031</v>
      </c>
      <c r="Z22" s="89">
        <f t="shared" si="3"/>
        <v>14316451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-85178109</v>
      </c>
      <c r="C24" s="74">
        <f>SUM(C22:C23)</f>
        <v>0</v>
      </c>
      <c r="D24" s="75">
        <f aca="true" t="shared" si="4" ref="D24:Z24">SUM(D22:D23)</f>
        <v>14316451</v>
      </c>
      <c r="E24" s="76">
        <f t="shared" si="4"/>
        <v>14316451</v>
      </c>
      <c r="F24" s="76">
        <f t="shared" si="4"/>
        <v>224583883</v>
      </c>
      <c r="G24" s="76">
        <f t="shared" si="4"/>
        <v>-18771302</v>
      </c>
      <c r="H24" s="76">
        <f t="shared" si="4"/>
        <v>19520484</v>
      </c>
      <c r="I24" s="76">
        <f t="shared" si="4"/>
        <v>225333065</v>
      </c>
      <c r="J24" s="76">
        <f t="shared" si="4"/>
        <v>1490720</v>
      </c>
      <c r="K24" s="76">
        <f t="shared" si="4"/>
        <v>-3310404</v>
      </c>
      <c r="L24" s="76">
        <f t="shared" si="4"/>
        <v>74128929</v>
      </c>
      <c r="M24" s="76">
        <f t="shared" si="4"/>
        <v>72309245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297642310</v>
      </c>
      <c r="W24" s="76">
        <f t="shared" si="4"/>
        <v>147094680</v>
      </c>
      <c r="X24" s="76">
        <f t="shared" si="4"/>
        <v>150547630</v>
      </c>
      <c r="Y24" s="77">
        <f>+IF(W24&lt;&gt;0,(X24/W24)*100,0)</f>
        <v>102.34743363934031</v>
      </c>
      <c r="Z24" s="78">
        <f t="shared" si="4"/>
        <v>14316451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48900538</v>
      </c>
      <c r="C27" s="21">
        <v>0</v>
      </c>
      <c r="D27" s="98">
        <v>195434251</v>
      </c>
      <c r="E27" s="99">
        <v>195434251</v>
      </c>
      <c r="F27" s="99">
        <v>19231012</v>
      </c>
      <c r="G27" s="99">
        <v>7413793</v>
      </c>
      <c r="H27" s="99">
        <v>5606696</v>
      </c>
      <c r="I27" s="99">
        <v>32251501</v>
      </c>
      <c r="J27" s="99">
        <v>5872547</v>
      </c>
      <c r="K27" s="99">
        <v>4185357</v>
      </c>
      <c r="L27" s="99">
        <v>7353837</v>
      </c>
      <c r="M27" s="99">
        <v>17411741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49663242</v>
      </c>
      <c r="W27" s="99">
        <v>97717126</v>
      </c>
      <c r="X27" s="99">
        <v>-48053884</v>
      </c>
      <c r="Y27" s="100">
        <v>-49.18</v>
      </c>
      <c r="Z27" s="101">
        <v>195434251</v>
      </c>
    </row>
    <row r="28" spans="1:26" ht="13.5">
      <c r="A28" s="102" t="s">
        <v>44</v>
      </c>
      <c r="B28" s="18">
        <v>29978195</v>
      </c>
      <c r="C28" s="18">
        <v>0</v>
      </c>
      <c r="D28" s="58">
        <v>87699250</v>
      </c>
      <c r="E28" s="59">
        <v>87699250</v>
      </c>
      <c r="F28" s="59">
        <v>19087720</v>
      </c>
      <c r="G28" s="59">
        <v>5995485</v>
      </c>
      <c r="H28" s="59">
        <v>5004423</v>
      </c>
      <c r="I28" s="59">
        <v>30087628</v>
      </c>
      <c r="J28" s="59">
        <v>2520058</v>
      </c>
      <c r="K28" s="59">
        <v>2934553</v>
      </c>
      <c r="L28" s="59">
        <v>3977482</v>
      </c>
      <c r="M28" s="59">
        <v>9432093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39519721</v>
      </c>
      <c r="W28" s="59">
        <v>43849625</v>
      </c>
      <c r="X28" s="59">
        <v>-4329904</v>
      </c>
      <c r="Y28" s="60">
        <v>-9.87</v>
      </c>
      <c r="Z28" s="61">
        <v>87699250</v>
      </c>
    </row>
    <row r="29" spans="1:26" ht="13.5">
      <c r="A29" s="57" t="s">
        <v>107</v>
      </c>
      <c r="B29" s="18">
        <v>49272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5015972</v>
      </c>
      <c r="C30" s="18">
        <v>0</v>
      </c>
      <c r="D30" s="58">
        <v>90000001</v>
      </c>
      <c r="E30" s="59">
        <v>90000001</v>
      </c>
      <c r="F30" s="59">
        <v>0</v>
      </c>
      <c r="G30" s="59">
        <v>0</v>
      </c>
      <c r="H30" s="59">
        <v>0</v>
      </c>
      <c r="I30" s="59">
        <v>0</v>
      </c>
      <c r="J30" s="59">
        <v>324437</v>
      </c>
      <c r="K30" s="59">
        <v>992694</v>
      </c>
      <c r="L30" s="59">
        <v>1015719</v>
      </c>
      <c r="M30" s="59">
        <v>2332850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2332850</v>
      </c>
      <c r="W30" s="59">
        <v>45000001</v>
      </c>
      <c r="X30" s="59">
        <v>-42667151</v>
      </c>
      <c r="Y30" s="60">
        <v>-94.82</v>
      </c>
      <c r="Z30" s="61">
        <v>90000001</v>
      </c>
    </row>
    <row r="31" spans="1:26" ht="13.5">
      <c r="A31" s="57" t="s">
        <v>49</v>
      </c>
      <c r="B31" s="18">
        <v>13857099</v>
      </c>
      <c r="C31" s="18">
        <v>0</v>
      </c>
      <c r="D31" s="58">
        <v>17735000</v>
      </c>
      <c r="E31" s="59">
        <v>17735000</v>
      </c>
      <c r="F31" s="59">
        <v>143292</v>
      </c>
      <c r="G31" s="59">
        <v>1418308</v>
      </c>
      <c r="H31" s="59">
        <v>602273</v>
      </c>
      <c r="I31" s="59">
        <v>2163873</v>
      </c>
      <c r="J31" s="59">
        <v>3028052</v>
      </c>
      <c r="K31" s="59">
        <v>258109</v>
      </c>
      <c r="L31" s="59">
        <v>2360636</v>
      </c>
      <c r="M31" s="59">
        <v>5646797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7810670</v>
      </c>
      <c r="W31" s="59">
        <v>8867500</v>
      </c>
      <c r="X31" s="59">
        <v>-1056830</v>
      </c>
      <c r="Y31" s="60">
        <v>-11.92</v>
      </c>
      <c r="Z31" s="61">
        <v>17735000</v>
      </c>
    </row>
    <row r="32" spans="1:26" ht="13.5">
      <c r="A32" s="69" t="s">
        <v>50</v>
      </c>
      <c r="B32" s="21">
        <f>SUM(B28:B31)</f>
        <v>48900538</v>
      </c>
      <c r="C32" s="21">
        <f>SUM(C28:C31)</f>
        <v>0</v>
      </c>
      <c r="D32" s="98">
        <f aca="true" t="shared" si="5" ref="D32:Z32">SUM(D28:D31)</f>
        <v>195434251</v>
      </c>
      <c r="E32" s="99">
        <f t="shared" si="5"/>
        <v>195434251</v>
      </c>
      <c r="F32" s="99">
        <f t="shared" si="5"/>
        <v>19231012</v>
      </c>
      <c r="G32" s="99">
        <f t="shared" si="5"/>
        <v>7413793</v>
      </c>
      <c r="H32" s="99">
        <f t="shared" si="5"/>
        <v>5606696</v>
      </c>
      <c r="I32" s="99">
        <f t="shared" si="5"/>
        <v>32251501</v>
      </c>
      <c r="J32" s="99">
        <f t="shared" si="5"/>
        <v>5872547</v>
      </c>
      <c r="K32" s="99">
        <f t="shared" si="5"/>
        <v>4185356</v>
      </c>
      <c r="L32" s="99">
        <f t="shared" si="5"/>
        <v>7353837</v>
      </c>
      <c r="M32" s="99">
        <f t="shared" si="5"/>
        <v>17411740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49663241</v>
      </c>
      <c r="W32" s="99">
        <f t="shared" si="5"/>
        <v>97717126</v>
      </c>
      <c r="X32" s="99">
        <f t="shared" si="5"/>
        <v>-48053885</v>
      </c>
      <c r="Y32" s="100">
        <f>+IF(W32&lt;&gt;0,(X32/W32)*100,0)</f>
        <v>-49.176523059018336</v>
      </c>
      <c r="Z32" s="101">
        <f t="shared" si="5"/>
        <v>195434251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462042378</v>
      </c>
      <c r="C35" s="18">
        <v>0</v>
      </c>
      <c r="D35" s="58">
        <v>365544802</v>
      </c>
      <c r="E35" s="59">
        <v>365544802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182772401</v>
      </c>
      <c r="X35" s="59">
        <v>-182772401</v>
      </c>
      <c r="Y35" s="60">
        <v>-100</v>
      </c>
      <c r="Z35" s="61">
        <v>365544802</v>
      </c>
    </row>
    <row r="36" spans="1:26" ht="13.5">
      <c r="A36" s="57" t="s">
        <v>53</v>
      </c>
      <c r="B36" s="18">
        <v>1713621127</v>
      </c>
      <c r="C36" s="18">
        <v>0</v>
      </c>
      <c r="D36" s="58">
        <v>2018119769</v>
      </c>
      <c r="E36" s="59">
        <v>2018119769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1009059885</v>
      </c>
      <c r="X36" s="59">
        <v>-1009059885</v>
      </c>
      <c r="Y36" s="60">
        <v>-100</v>
      </c>
      <c r="Z36" s="61">
        <v>2018119769</v>
      </c>
    </row>
    <row r="37" spans="1:26" ht="13.5">
      <c r="A37" s="57" t="s">
        <v>54</v>
      </c>
      <c r="B37" s="18">
        <v>286470276</v>
      </c>
      <c r="C37" s="18">
        <v>0</v>
      </c>
      <c r="D37" s="58">
        <v>250470651</v>
      </c>
      <c r="E37" s="59">
        <v>250470651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125235326</v>
      </c>
      <c r="X37" s="59">
        <v>-125235326</v>
      </c>
      <c r="Y37" s="60">
        <v>-100</v>
      </c>
      <c r="Z37" s="61">
        <v>250470651</v>
      </c>
    </row>
    <row r="38" spans="1:26" ht="13.5">
      <c r="A38" s="57" t="s">
        <v>55</v>
      </c>
      <c r="B38" s="18">
        <v>181366125</v>
      </c>
      <c r="C38" s="18">
        <v>0</v>
      </c>
      <c r="D38" s="58">
        <v>272970332</v>
      </c>
      <c r="E38" s="59">
        <v>272970332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136485166</v>
      </c>
      <c r="X38" s="59">
        <v>-136485166</v>
      </c>
      <c r="Y38" s="60">
        <v>-100</v>
      </c>
      <c r="Z38" s="61">
        <v>272970332</v>
      </c>
    </row>
    <row r="39" spans="1:26" ht="13.5">
      <c r="A39" s="57" t="s">
        <v>56</v>
      </c>
      <c r="B39" s="18">
        <v>1707827104</v>
      </c>
      <c r="C39" s="18">
        <v>0</v>
      </c>
      <c r="D39" s="58">
        <v>1860223589</v>
      </c>
      <c r="E39" s="59">
        <v>1860223589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930111795</v>
      </c>
      <c r="X39" s="59">
        <v>-930111795</v>
      </c>
      <c r="Y39" s="60">
        <v>-100</v>
      </c>
      <c r="Z39" s="61">
        <v>1860223589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122039423</v>
      </c>
      <c r="C42" s="18">
        <v>0</v>
      </c>
      <c r="D42" s="58">
        <v>117077946</v>
      </c>
      <c r="E42" s="59">
        <v>117077946</v>
      </c>
      <c r="F42" s="59">
        <v>155619763</v>
      </c>
      <c r="G42" s="59">
        <v>-31627136</v>
      </c>
      <c r="H42" s="59">
        <v>18909780</v>
      </c>
      <c r="I42" s="59">
        <v>142902407</v>
      </c>
      <c r="J42" s="59">
        <v>-97152694</v>
      </c>
      <c r="K42" s="59">
        <v>-19389763</v>
      </c>
      <c r="L42" s="59">
        <v>48987999</v>
      </c>
      <c r="M42" s="59">
        <v>-67554458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75347949</v>
      </c>
      <c r="W42" s="59">
        <v>116822064</v>
      </c>
      <c r="X42" s="59">
        <v>-41474115</v>
      </c>
      <c r="Y42" s="60">
        <v>-35.5</v>
      </c>
      <c r="Z42" s="61">
        <v>117077946</v>
      </c>
    </row>
    <row r="43" spans="1:26" ht="13.5">
      <c r="A43" s="57" t="s">
        <v>59</v>
      </c>
      <c r="B43" s="18">
        <v>-124011147</v>
      </c>
      <c r="C43" s="18">
        <v>0</v>
      </c>
      <c r="D43" s="58">
        <v>-198007250</v>
      </c>
      <c r="E43" s="59">
        <v>-198007250</v>
      </c>
      <c r="F43" s="59">
        <v>-19231011</v>
      </c>
      <c r="G43" s="59">
        <v>-7413793</v>
      </c>
      <c r="H43" s="59">
        <v>-5606696</v>
      </c>
      <c r="I43" s="59">
        <v>-32251500</v>
      </c>
      <c r="J43" s="59">
        <v>-5872547</v>
      </c>
      <c r="K43" s="59">
        <v>-4185357</v>
      </c>
      <c r="L43" s="59">
        <v>-7353836</v>
      </c>
      <c r="M43" s="59">
        <v>-17411740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-49663240</v>
      </c>
      <c r="W43" s="59">
        <v>-59803007</v>
      </c>
      <c r="X43" s="59">
        <v>10139767</v>
      </c>
      <c r="Y43" s="60">
        <v>-16.96</v>
      </c>
      <c r="Z43" s="61">
        <v>-198007250</v>
      </c>
    </row>
    <row r="44" spans="1:26" ht="13.5">
      <c r="A44" s="57" t="s">
        <v>60</v>
      </c>
      <c r="B44" s="18">
        <v>-22522716</v>
      </c>
      <c r="C44" s="18">
        <v>0</v>
      </c>
      <c r="D44" s="58">
        <v>80043158</v>
      </c>
      <c r="E44" s="59">
        <v>80043158</v>
      </c>
      <c r="F44" s="59">
        <v>-126982</v>
      </c>
      <c r="G44" s="59">
        <v>-123099</v>
      </c>
      <c r="H44" s="59">
        <v>-136368</v>
      </c>
      <c r="I44" s="59">
        <v>-386449</v>
      </c>
      <c r="J44" s="59">
        <v>39873894</v>
      </c>
      <c r="K44" s="59">
        <v>5480</v>
      </c>
      <c r="L44" s="59">
        <v>-5169262</v>
      </c>
      <c r="M44" s="59">
        <v>34710112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34323663</v>
      </c>
      <c r="W44" s="59">
        <v>85520587</v>
      </c>
      <c r="X44" s="59">
        <v>-51196924</v>
      </c>
      <c r="Y44" s="60">
        <v>-59.87</v>
      </c>
      <c r="Z44" s="61">
        <v>80043158</v>
      </c>
    </row>
    <row r="45" spans="1:26" ht="13.5">
      <c r="A45" s="69" t="s">
        <v>61</v>
      </c>
      <c r="B45" s="21">
        <v>8056079</v>
      </c>
      <c r="C45" s="21">
        <v>0</v>
      </c>
      <c r="D45" s="98">
        <v>11456835</v>
      </c>
      <c r="E45" s="99">
        <v>11456835</v>
      </c>
      <c r="F45" s="99">
        <v>143752435</v>
      </c>
      <c r="G45" s="99">
        <v>104588407</v>
      </c>
      <c r="H45" s="99">
        <v>117755123</v>
      </c>
      <c r="I45" s="99">
        <v>117755123</v>
      </c>
      <c r="J45" s="99">
        <v>54603776</v>
      </c>
      <c r="K45" s="99">
        <v>31034136</v>
      </c>
      <c r="L45" s="99">
        <v>67499037</v>
      </c>
      <c r="M45" s="99">
        <v>67499037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67499037</v>
      </c>
      <c r="W45" s="99">
        <v>154882625</v>
      </c>
      <c r="X45" s="99">
        <v>-87383588</v>
      </c>
      <c r="Y45" s="100">
        <v>-56.42</v>
      </c>
      <c r="Z45" s="101">
        <v>11456835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1080981</v>
      </c>
      <c r="C51" s="51">
        <v>0</v>
      </c>
      <c r="D51" s="128">
        <v>3101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1084082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90.76239802299547</v>
      </c>
      <c r="C58" s="5">
        <f>IF(C67=0,0,+(C76/C67)*100)</f>
        <v>0</v>
      </c>
      <c r="D58" s="6">
        <f aca="true" t="shared" si="6" ref="D58:Z58">IF(D67=0,0,+(D76/D67)*100)</f>
        <v>99.99999907082339</v>
      </c>
      <c r="E58" s="7">
        <f t="shared" si="6"/>
        <v>99.99999907082339</v>
      </c>
      <c r="F58" s="7">
        <f t="shared" si="6"/>
        <v>74.296575757591</v>
      </c>
      <c r="G58" s="7">
        <f t="shared" si="6"/>
        <v>90.4697274951159</v>
      </c>
      <c r="H58" s="7">
        <f t="shared" si="6"/>
        <v>88.69953088007425</v>
      </c>
      <c r="I58" s="7">
        <f t="shared" si="6"/>
        <v>84.59621048684205</v>
      </c>
      <c r="J58" s="7">
        <f t="shared" si="6"/>
        <v>145.24178453260345</v>
      </c>
      <c r="K58" s="7">
        <f t="shared" si="6"/>
        <v>92.39961262859462</v>
      </c>
      <c r="L58" s="7">
        <f t="shared" si="6"/>
        <v>97.73160727337931</v>
      </c>
      <c r="M58" s="7">
        <f t="shared" si="6"/>
        <v>110.84514593882326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97.06712655047326</v>
      </c>
      <c r="W58" s="7">
        <f t="shared" si="6"/>
        <v>97.68626240549607</v>
      </c>
      <c r="X58" s="7">
        <f t="shared" si="6"/>
        <v>0</v>
      </c>
      <c r="Y58" s="7">
        <f t="shared" si="6"/>
        <v>0</v>
      </c>
      <c r="Z58" s="8">
        <f t="shared" si="6"/>
        <v>99.99999907082339</v>
      </c>
    </row>
    <row r="59" spans="1:26" ht="13.5">
      <c r="A59" s="36" t="s">
        <v>31</v>
      </c>
      <c r="B59" s="9">
        <f aca="true" t="shared" si="7" ref="B59:Z66">IF(B68=0,0,+(B77/B68)*100)</f>
        <v>73.87277037163061</v>
      </c>
      <c r="C59" s="9">
        <f t="shared" si="7"/>
        <v>0</v>
      </c>
      <c r="D59" s="2">
        <f t="shared" si="7"/>
        <v>99.99999893390192</v>
      </c>
      <c r="E59" s="10">
        <f t="shared" si="7"/>
        <v>99.99999893390192</v>
      </c>
      <c r="F59" s="10">
        <f t="shared" si="7"/>
        <v>65.55803900036007</v>
      </c>
      <c r="G59" s="10">
        <f t="shared" si="7"/>
        <v>81.70281534852663</v>
      </c>
      <c r="H59" s="10">
        <f t="shared" si="7"/>
        <v>62.12335212228175</v>
      </c>
      <c r="I59" s="10">
        <f t="shared" si="7"/>
        <v>69.82445565870718</v>
      </c>
      <c r="J59" s="10">
        <f t="shared" si="7"/>
        <v>77.20799552002306</v>
      </c>
      <c r="K59" s="10">
        <f t="shared" si="7"/>
        <v>67.04269138284522</v>
      </c>
      <c r="L59" s="10">
        <f t="shared" si="7"/>
        <v>63.85420542639926</v>
      </c>
      <c r="M59" s="10">
        <f t="shared" si="7"/>
        <v>69.335034940904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69.57877475283415</v>
      </c>
      <c r="W59" s="10">
        <f t="shared" si="7"/>
        <v>94.63297521910744</v>
      </c>
      <c r="X59" s="10">
        <f t="shared" si="7"/>
        <v>0</v>
      </c>
      <c r="Y59" s="10">
        <f t="shared" si="7"/>
        <v>0</v>
      </c>
      <c r="Z59" s="11">
        <f t="shared" si="7"/>
        <v>99.99999893390192</v>
      </c>
    </row>
    <row r="60" spans="1:26" ht="13.5">
      <c r="A60" s="37" t="s">
        <v>32</v>
      </c>
      <c r="B60" s="12">
        <f t="shared" si="7"/>
        <v>97.95679983403303</v>
      </c>
      <c r="C60" s="12">
        <f t="shared" si="7"/>
        <v>0</v>
      </c>
      <c r="D60" s="3">
        <f t="shared" si="7"/>
        <v>99.9999994391821</v>
      </c>
      <c r="E60" s="13">
        <f t="shared" si="7"/>
        <v>99.9999994391821</v>
      </c>
      <c r="F60" s="13">
        <f t="shared" si="7"/>
        <v>78.56867050119652</v>
      </c>
      <c r="G60" s="13">
        <f t="shared" si="7"/>
        <v>95.76165873678329</v>
      </c>
      <c r="H60" s="13">
        <f t="shared" si="7"/>
        <v>96.81736979612651</v>
      </c>
      <c r="I60" s="13">
        <f t="shared" si="7"/>
        <v>90.49018911504713</v>
      </c>
      <c r="J60" s="13">
        <f t="shared" si="7"/>
        <v>167.50040043714694</v>
      </c>
      <c r="K60" s="13">
        <f t="shared" si="7"/>
        <v>101.09682791006878</v>
      </c>
      <c r="L60" s="13">
        <f t="shared" si="7"/>
        <v>110.90590291563893</v>
      </c>
      <c r="M60" s="13">
        <f t="shared" si="7"/>
        <v>125.03920503607505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106.64471125505072</v>
      </c>
      <c r="W60" s="13">
        <f t="shared" si="7"/>
        <v>98.12884046113193</v>
      </c>
      <c r="X60" s="13">
        <f t="shared" si="7"/>
        <v>0</v>
      </c>
      <c r="Y60" s="13">
        <f t="shared" si="7"/>
        <v>0</v>
      </c>
      <c r="Z60" s="14">
        <f t="shared" si="7"/>
        <v>99.9999994391821</v>
      </c>
    </row>
    <row r="61" spans="1:26" ht="13.5">
      <c r="A61" s="38" t="s">
        <v>110</v>
      </c>
      <c r="B61" s="12">
        <f t="shared" si="7"/>
        <v>98.38895773318079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75.19188537495802</v>
      </c>
      <c r="G61" s="13">
        <f t="shared" si="7"/>
        <v>91.08835162278879</v>
      </c>
      <c r="H61" s="13">
        <f t="shared" si="7"/>
        <v>94.98508350362046</v>
      </c>
      <c r="I61" s="13">
        <f t="shared" si="7"/>
        <v>87.17662293488807</v>
      </c>
      <c r="J61" s="13">
        <f t="shared" si="7"/>
        <v>166.07844403157273</v>
      </c>
      <c r="K61" s="13">
        <f t="shared" si="7"/>
        <v>97.5433411495273</v>
      </c>
      <c r="L61" s="13">
        <f t="shared" si="7"/>
        <v>107.41908360150639</v>
      </c>
      <c r="M61" s="13">
        <f t="shared" si="7"/>
        <v>122.105406728283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103.46052642358026</v>
      </c>
      <c r="W61" s="13">
        <f t="shared" si="7"/>
        <v>97.55006047719122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91.51842088466738</v>
      </c>
      <c r="C64" s="12">
        <f t="shared" si="7"/>
        <v>0</v>
      </c>
      <c r="D64" s="3">
        <f t="shared" si="7"/>
        <v>99.99999671398528</v>
      </c>
      <c r="E64" s="13">
        <f t="shared" si="7"/>
        <v>99.99999671398528</v>
      </c>
      <c r="F64" s="13">
        <f t="shared" si="7"/>
        <v>75.73727724729221</v>
      </c>
      <c r="G64" s="13">
        <f t="shared" si="7"/>
        <v>111.47504422895665</v>
      </c>
      <c r="H64" s="13">
        <f t="shared" si="7"/>
        <v>74.47826123061138</v>
      </c>
      <c r="I64" s="13">
        <f t="shared" si="7"/>
        <v>87.49883037744851</v>
      </c>
      <c r="J64" s="13">
        <f t="shared" si="7"/>
        <v>115.2835144541834</v>
      </c>
      <c r="K64" s="13">
        <f t="shared" si="7"/>
        <v>75.52484694615957</v>
      </c>
      <c r="L64" s="13">
        <f t="shared" si="7"/>
        <v>89.87426946416176</v>
      </c>
      <c r="M64" s="13">
        <f t="shared" si="7"/>
        <v>93.14263869381789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90.2554284173223</v>
      </c>
      <c r="W64" s="13">
        <f t="shared" si="7"/>
        <v>105.93704701590005</v>
      </c>
      <c r="X64" s="13">
        <f t="shared" si="7"/>
        <v>0</v>
      </c>
      <c r="Y64" s="13">
        <f t="shared" si="7"/>
        <v>0</v>
      </c>
      <c r="Z64" s="14">
        <f t="shared" si="7"/>
        <v>99.99999671398528</v>
      </c>
    </row>
    <row r="65" spans="1:26" ht="13.5">
      <c r="A65" s="38" t="s">
        <v>114</v>
      </c>
      <c r="B65" s="12">
        <f t="shared" si="7"/>
        <v>99.99995114365377</v>
      </c>
      <c r="C65" s="12">
        <f t="shared" si="7"/>
        <v>0</v>
      </c>
      <c r="D65" s="3">
        <f t="shared" si="7"/>
        <v>99.99993650793651</v>
      </c>
      <c r="E65" s="13">
        <f t="shared" si="7"/>
        <v>99.99993650793651</v>
      </c>
      <c r="F65" s="13">
        <f t="shared" si="7"/>
        <v>10.926136995974318</v>
      </c>
      <c r="G65" s="13">
        <f t="shared" si="7"/>
        <v>6.458473965855995</v>
      </c>
      <c r="H65" s="13">
        <f t="shared" si="7"/>
        <v>6.0918618947025225</v>
      </c>
      <c r="I65" s="13">
        <f t="shared" si="7"/>
        <v>7.74625391677538</v>
      </c>
      <c r="J65" s="13">
        <f t="shared" si="7"/>
        <v>6.293798194924917</v>
      </c>
      <c r="K65" s="13">
        <f t="shared" si="7"/>
        <v>3.307705699213357</v>
      </c>
      <c r="L65" s="13">
        <f t="shared" si="7"/>
        <v>4.8110618033966945</v>
      </c>
      <c r="M65" s="13">
        <f t="shared" si="7"/>
        <v>4.827248901849323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6.343737846305086</v>
      </c>
      <c r="W65" s="13">
        <f t="shared" si="7"/>
        <v>130.56327838447842</v>
      </c>
      <c r="X65" s="13">
        <f t="shared" si="7"/>
        <v>0</v>
      </c>
      <c r="Y65" s="13">
        <f t="shared" si="7"/>
        <v>0</v>
      </c>
      <c r="Z65" s="14">
        <f t="shared" si="7"/>
        <v>99.99993650793651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99.99998823529411</v>
      </c>
      <c r="E66" s="16">
        <f t="shared" si="7"/>
        <v>99.99998823529411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99.9999763475314</v>
      </c>
      <c r="X66" s="16">
        <f t="shared" si="7"/>
        <v>0</v>
      </c>
      <c r="Y66" s="16">
        <f t="shared" si="7"/>
        <v>0</v>
      </c>
      <c r="Z66" s="17">
        <f t="shared" si="7"/>
        <v>99.99998823529411</v>
      </c>
    </row>
    <row r="67" spans="1:26" ht="13.5" hidden="1">
      <c r="A67" s="40" t="s">
        <v>116</v>
      </c>
      <c r="B67" s="23">
        <v>610999512</v>
      </c>
      <c r="C67" s="23"/>
      <c r="D67" s="24">
        <v>645733000</v>
      </c>
      <c r="E67" s="25">
        <v>645733000</v>
      </c>
      <c r="F67" s="25">
        <v>61623587</v>
      </c>
      <c r="G67" s="25">
        <v>65236739</v>
      </c>
      <c r="H67" s="25">
        <v>61299464</v>
      </c>
      <c r="I67" s="25">
        <v>188159790</v>
      </c>
      <c r="J67" s="25">
        <v>53957277</v>
      </c>
      <c r="K67" s="25">
        <v>61920936</v>
      </c>
      <c r="L67" s="25">
        <v>54431095</v>
      </c>
      <c r="M67" s="25">
        <v>170309308</v>
      </c>
      <c r="N67" s="25"/>
      <c r="O67" s="25"/>
      <c r="P67" s="25"/>
      <c r="Q67" s="25"/>
      <c r="R67" s="25"/>
      <c r="S67" s="25"/>
      <c r="T67" s="25"/>
      <c r="U67" s="25"/>
      <c r="V67" s="25">
        <v>358469098</v>
      </c>
      <c r="W67" s="25">
        <v>329155217</v>
      </c>
      <c r="X67" s="25"/>
      <c r="Y67" s="24"/>
      <c r="Z67" s="26">
        <v>645733000</v>
      </c>
    </row>
    <row r="68" spans="1:26" ht="13.5" hidden="1">
      <c r="A68" s="36" t="s">
        <v>31</v>
      </c>
      <c r="B68" s="18">
        <v>107493138</v>
      </c>
      <c r="C68" s="18"/>
      <c r="D68" s="19">
        <v>93800000</v>
      </c>
      <c r="E68" s="20">
        <v>93800000</v>
      </c>
      <c r="F68" s="20">
        <v>9903806</v>
      </c>
      <c r="G68" s="20">
        <v>9880766</v>
      </c>
      <c r="H68" s="20">
        <v>9753606</v>
      </c>
      <c r="I68" s="20">
        <v>29538178</v>
      </c>
      <c r="J68" s="20">
        <v>9848265</v>
      </c>
      <c r="K68" s="20">
        <v>9933035</v>
      </c>
      <c r="L68" s="20">
        <v>9992114</v>
      </c>
      <c r="M68" s="20">
        <v>29773414</v>
      </c>
      <c r="N68" s="20"/>
      <c r="O68" s="20"/>
      <c r="P68" s="20"/>
      <c r="Q68" s="20"/>
      <c r="R68" s="20"/>
      <c r="S68" s="20"/>
      <c r="T68" s="20"/>
      <c r="U68" s="20"/>
      <c r="V68" s="20">
        <v>59311592</v>
      </c>
      <c r="W68" s="20">
        <v>46197085</v>
      </c>
      <c r="X68" s="20"/>
      <c r="Y68" s="19"/>
      <c r="Z68" s="22">
        <v>93800000</v>
      </c>
    </row>
    <row r="69" spans="1:26" ht="13.5" hidden="1">
      <c r="A69" s="37" t="s">
        <v>32</v>
      </c>
      <c r="B69" s="18">
        <v>485060405</v>
      </c>
      <c r="C69" s="18"/>
      <c r="D69" s="19">
        <v>534933000</v>
      </c>
      <c r="E69" s="20">
        <v>534933000</v>
      </c>
      <c r="F69" s="20">
        <v>50009086</v>
      </c>
      <c r="G69" s="20">
        <v>53201497</v>
      </c>
      <c r="H69" s="20">
        <v>49901242</v>
      </c>
      <c r="I69" s="20">
        <v>153111825</v>
      </c>
      <c r="J69" s="20">
        <v>42247579</v>
      </c>
      <c r="K69" s="20">
        <v>50006842</v>
      </c>
      <c r="L69" s="20">
        <v>42212360</v>
      </c>
      <c r="M69" s="20">
        <v>134466781</v>
      </c>
      <c r="N69" s="20"/>
      <c r="O69" s="20"/>
      <c r="P69" s="20"/>
      <c r="Q69" s="20"/>
      <c r="R69" s="20"/>
      <c r="S69" s="20"/>
      <c r="T69" s="20"/>
      <c r="U69" s="20"/>
      <c r="V69" s="20">
        <v>287578606</v>
      </c>
      <c r="W69" s="20">
        <v>274502355</v>
      </c>
      <c r="X69" s="20"/>
      <c r="Y69" s="19"/>
      <c r="Z69" s="22">
        <v>534933000</v>
      </c>
    </row>
    <row r="70" spans="1:26" ht="13.5" hidden="1">
      <c r="A70" s="38" t="s">
        <v>110</v>
      </c>
      <c r="B70" s="18">
        <v>452023274</v>
      </c>
      <c r="C70" s="18"/>
      <c r="D70" s="19">
        <v>501351000</v>
      </c>
      <c r="E70" s="20">
        <v>501351000</v>
      </c>
      <c r="F70" s="20">
        <v>46836816</v>
      </c>
      <c r="G70" s="20">
        <v>50003858</v>
      </c>
      <c r="H70" s="20">
        <v>46837071</v>
      </c>
      <c r="I70" s="20">
        <v>143677745</v>
      </c>
      <c r="J70" s="20">
        <v>39311646</v>
      </c>
      <c r="K70" s="20">
        <v>46892388</v>
      </c>
      <c r="L70" s="20">
        <v>39279986</v>
      </c>
      <c r="M70" s="20">
        <v>125484020</v>
      </c>
      <c r="N70" s="20"/>
      <c r="O70" s="20"/>
      <c r="P70" s="20"/>
      <c r="Q70" s="20"/>
      <c r="R70" s="20"/>
      <c r="S70" s="20"/>
      <c r="T70" s="20"/>
      <c r="U70" s="20"/>
      <c r="V70" s="20">
        <v>269161765</v>
      </c>
      <c r="W70" s="20">
        <v>258814103</v>
      </c>
      <c r="X70" s="20"/>
      <c r="Y70" s="19"/>
      <c r="Z70" s="22">
        <v>501351000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30990314</v>
      </c>
      <c r="C73" s="18"/>
      <c r="D73" s="19">
        <v>30432000</v>
      </c>
      <c r="E73" s="20">
        <v>30432000</v>
      </c>
      <c r="F73" s="20">
        <v>2911693</v>
      </c>
      <c r="G73" s="20">
        <v>2932468</v>
      </c>
      <c r="H73" s="20">
        <v>2769729</v>
      </c>
      <c r="I73" s="20">
        <v>8613890</v>
      </c>
      <c r="J73" s="20">
        <v>2677218</v>
      </c>
      <c r="K73" s="20">
        <v>2867455</v>
      </c>
      <c r="L73" s="20">
        <v>2679540</v>
      </c>
      <c r="M73" s="20">
        <v>8224213</v>
      </c>
      <c r="N73" s="20"/>
      <c r="O73" s="20"/>
      <c r="P73" s="20"/>
      <c r="Q73" s="20"/>
      <c r="R73" s="20"/>
      <c r="S73" s="20"/>
      <c r="T73" s="20"/>
      <c r="U73" s="20"/>
      <c r="V73" s="20">
        <v>16838103</v>
      </c>
      <c r="W73" s="20">
        <v>14579706</v>
      </c>
      <c r="X73" s="20"/>
      <c r="Y73" s="19"/>
      <c r="Z73" s="22">
        <v>30432000</v>
      </c>
    </row>
    <row r="74" spans="1:26" ht="13.5" hidden="1">
      <c r="A74" s="38" t="s">
        <v>114</v>
      </c>
      <c r="B74" s="18">
        <v>2046817</v>
      </c>
      <c r="C74" s="18"/>
      <c r="D74" s="19">
        <v>3150000</v>
      </c>
      <c r="E74" s="20">
        <v>3150000</v>
      </c>
      <c r="F74" s="20">
        <v>260577</v>
      </c>
      <c r="G74" s="20">
        <v>265171</v>
      </c>
      <c r="H74" s="20">
        <v>294442</v>
      </c>
      <c r="I74" s="20">
        <v>820190</v>
      </c>
      <c r="J74" s="20">
        <v>258715</v>
      </c>
      <c r="K74" s="20">
        <v>246999</v>
      </c>
      <c r="L74" s="20">
        <v>252834</v>
      </c>
      <c r="M74" s="20">
        <v>758548</v>
      </c>
      <c r="N74" s="20"/>
      <c r="O74" s="20"/>
      <c r="P74" s="20"/>
      <c r="Q74" s="20"/>
      <c r="R74" s="20"/>
      <c r="S74" s="20"/>
      <c r="T74" s="20"/>
      <c r="U74" s="20"/>
      <c r="V74" s="20">
        <v>1578738</v>
      </c>
      <c r="W74" s="20">
        <v>1108546</v>
      </c>
      <c r="X74" s="20"/>
      <c r="Y74" s="19"/>
      <c r="Z74" s="22">
        <v>3150000</v>
      </c>
    </row>
    <row r="75" spans="1:26" ht="13.5" hidden="1">
      <c r="A75" s="39" t="s">
        <v>115</v>
      </c>
      <c r="B75" s="27">
        <v>18445969</v>
      </c>
      <c r="C75" s="27"/>
      <c r="D75" s="28">
        <v>17000000</v>
      </c>
      <c r="E75" s="29">
        <v>17000000</v>
      </c>
      <c r="F75" s="29">
        <v>1710695</v>
      </c>
      <c r="G75" s="29">
        <v>2154476</v>
      </c>
      <c r="H75" s="29">
        <v>1644616</v>
      </c>
      <c r="I75" s="29">
        <v>5509787</v>
      </c>
      <c r="J75" s="29">
        <v>1861433</v>
      </c>
      <c r="K75" s="29">
        <v>1981059</v>
      </c>
      <c r="L75" s="29">
        <v>2226621</v>
      </c>
      <c r="M75" s="29">
        <v>6069113</v>
      </c>
      <c r="N75" s="29"/>
      <c r="O75" s="29"/>
      <c r="P75" s="29"/>
      <c r="Q75" s="29"/>
      <c r="R75" s="29"/>
      <c r="S75" s="29"/>
      <c r="T75" s="29"/>
      <c r="U75" s="29"/>
      <c r="V75" s="29">
        <v>11578900</v>
      </c>
      <c r="W75" s="29">
        <v>8455777</v>
      </c>
      <c r="X75" s="29"/>
      <c r="Y75" s="28"/>
      <c r="Z75" s="30">
        <v>17000000</v>
      </c>
    </row>
    <row r="76" spans="1:26" ht="13.5" hidden="1">
      <c r="A76" s="41" t="s">
        <v>117</v>
      </c>
      <c r="B76" s="31">
        <v>554557809</v>
      </c>
      <c r="C76" s="31"/>
      <c r="D76" s="32">
        <v>645732994</v>
      </c>
      <c r="E76" s="33">
        <v>645732994</v>
      </c>
      <c r="F76" s="33">
        <v>45784215</v>
      </c>
      <c r="G76" s="33">
        <v>59019500</v>
      </c>
      <c r="H76" s="33">
        <v>54372337</v>
      </c>
      <c r="I76" s="33">
        <v>159176052</v>
      </c>
      <c r="J76" s="33">
        <v>78368512</v>
      </c>
      <c r="K76" s="33">
        <v>57214705</v>
      </c>
      <c r="L76" s="33">
        <v>53196384</v>
      </c>
      <c r="M76" s="33">
        <v>188779601</v>
      </c>
      <c r="N76" s="33"/>
      <c r="O76" s="33"/>
      <c r="P76" s="33"/>
      <c r="Q76" s="33"/>
      <c r="R76" s="33"/>
      <c r="S76" s="33"/>
      <c r="T76" s="33"/>
      <c r="U76" s="33"/>
      <c r="V76" s="33">
        <v>347955653</v>
      </c>
      <c r="W76" s="33">
        <v>321539429</v>
      </c>
      <c r="X76" s="33"/>
      <c r="Y76" s="32"/>
      <c r="Z76" s="34">
        <v>645732994</v>
      </c>
    </row>
    <row r="77" spans="1:26" ht="13.5" hidden="1">
      <c r="A77" s="36" t="s">
        <v>31</v>
      </c>
      <c r="B77" s="18">
        <v>79408159</v>
      </c>
      <c r="C77" s="18"/>
      <c r="D77" s="19">
        <v>93799999</v>
      </c>
      <c r="E77" s="20">
        <v>93799999</v>
      </c>
      <c r="F77" s="20">
        <v>6492741</v>
      </c>
      <c r="G77" s="20">
        <v>8072864</v>
      </c>
      <c r="H77" s="20">
        <v>6059267</v>
      </c>
      <c r="I77" s="20">
        <v>20624872</v>
      </c>
      <c r="J77" s="20">
        <v>7603648</v>
      </c>
      <c r="K77" s="20">
        <v>6659374</v>
      </c>
      <c r="L77" s="20">
        <v>6380385</v>
      </c>
      <c r="M77" s="20">
        <v>20643407</v>
      </c>
      <c r="N77" s="20"/>
      <c r="O77" s="20"/>
      <c r="P77" s="20"/>
      <c r="Q77" s="20"/>
      <c r="R77" s="20"/>
      <c r="S77" s="20"/>
      <c r="T77" s="20"/>
      <c r="U77" s="20"/>
      <c r="V77" s="20">
        <v>41268279</v>
      </c>
      <c r="W77" s="20">
        <v>43717676</v>
      </c>
      <c r="X77" s="20"/>
      <c r="Y77" s="19"/>
      <c r="Z77" s="22">
        <v>93799999</v>
      </c>
    </row>
    <row r="78" spans="1:26" ht="13.5" hidden="1">
      <c r="A78" s="37" t="s">
        <v>32</v>
      </c>
      <c r="B78" s="18">
        <v>475149650</v>
      </c>
      <c r="C78" s="18"/>
      <c r="D78" s="19">
        <v>534932997</v>
      </c>
      <c r="E78" s="20">
        <v>534932997</v>
      </c>
      <c r="F78" s="20">
        <v>39291474</v>
      </c>
      <c r="G78" s="20">
        <v>50946636</v>
      </c>
      <c r="H78" s="20">
        <v>48313070</v>
      </c>
      <c r="I78" s="20">
        <v>138551180</v>
      </c>
      <c r="J78" s="20">
        <v>70764864</v>
      </c>
      <c r="K78" s="20">
        <v>50555331</v>
      </c>
      <c r="L78" s="20">
        <v>46815999</v>
      </c>
      <c r="M78" s="20">
        <v>168136194</v>
      </c>
      <c r="N78" s="20"/>
      <c r="O78" s="20"/>
      <c r="P78" s="20"/>
      <c r="Q78" s="20"/>
      <c r="R78" s="20"/>
      <c r="S78" s="20"/>
      <c r="T78" s="20"/>
      <c r="U78" s="20"/>
      <c r="V78" s="20">
        <v>306687374</v>
      </c>
      <c r="W78" s="20">
        <v>269365978</v>
      </c>
      <c r="X78" s="20"/>
      <c r="Y78" s="19"/>
      <c r="Z78" s="22">
        <v>534932997</v>
      </c>
    </row>
    <row r="79" spans="1:26" ht="13.5" hidden="1">
      <c r="A79" s="38" t="s">
        <v>110</v>
      </c>
      <c r="B79" s="18">
        <v>444740988</v>
      </c>
      <c r="C79" s="18"/>
      <c r="D79" s="19">
        <v>501351000</v>
      </c>
      <c r="E79" s="20">
        <v>501351000</v>
      </c>
      <c r="F79" s="20">
        <v>35217485</v>
      </c>
      <c r="G79" s="20">
        <v>45547690</v>
      </c>
      <c r="H79" s="20">
        <v>44488231</v>
      </c>
      <c r="I79" s="20">
        <v>125253406</v>
      </c>
      <c r="J79" s="20">
        <v>65288170</v>
      </c>
      <c r="K79" s="20">
        <v>45740402</v>
      </c>
      <c r="L79" s="20">
        <v>42194201</v>
      </c>
      <c r="M79" s="20">
        <v>153222773</v>
      </c>
      <c r="N79" s="20"/>
      <c r="O79" s="20"/>
      <c r="P79" s="20"/>
      <c r="Q79" s="20"/>
      <c r="R79" s="20"/>
      <c r="S79" s="20"/>
      <c r="T79" s="20"/>
      <c r="U79" s="20"/>
      <c r="V79" s="20">
        <v>278476179</v>
      </c>
      <c r="W79" s="20">
        <v>252473314</v>
      </c>
      <c r="X79" s="20"/>
      <c r="Y79" s="19"/>
      <c r="Z79" s="22">
        <v>501351000</v>
      </c>
    </row>
    <row r="80" spans="1:26" ht="13.5" hidden="1">
      <c r="A80" s="38" t="s">
        <v>111</v>
      </c>
      <c r="B80" s="18"/>
      <c r="C80" s="18"/>
      <c r="D80" s="19"/>
      <c r="E80" s="20"/>
      <c r="F80" s="20">
        <v>1440252</v>
      </c>
      <c r="G80" s="20">
        <v>1547066</v>
      </c>
      <c r="H80" s="20">
        <v>1345804</v>
      </c>
      <c r="I80" s="20">
        <v>4333122</v>
      </c>
      <c r="J80" s="20">
        <v>1877744</v>
      </c>
      <c r="K80" s="20">
        <v>2070073</v>
      </c>
      <c r="L80" s="20">
        <v>1804336</v>
      </c>
      <c r="M80" s="20">
        <v>5752153</v>
      </c>
      <c r="N80" s="20"/>
      <c r="O80" s="20"/>
      <c r="P80" s="20"/>
      <c r="Q80" s="20"/>
      <c r="R80" s="20"/>
      <c r="S80" s="20"/>
      <c r="T80" s="20"/>
      <c r="U80" s="20"/>
      <c r="V80" s="20">
        <v>10085275</v>
      </c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>
        <v>400029</v>
      </c>
      <c r="G81" s="20">
        <v>565784</v>
      </c>
      <c r="H81" s="20">
        <v>398252</v>
      </c>
      <c r="I81" s="20">
        <v>1364065</v>
      </c>
      <c r="J81" s="20">
        <v>496276</v>
      </c>
      <c r="K81" s="20">
        <v>571045</v>
      </c>
      <c r="L81" s="20">
        <v>397081</v>
      </c>
      <c r="M81" s="20">
        <v>1464402</v>
      </c>
      <c r="N81" s="20"/>
      <c r="O81" s="20"/>
      <c r="P81" s="20"/>
      <c r="Q81" s="20"/>
      <c r="R81" s="20"/>
      <c r="S81" s="20"/>
      <c r="T81" s="20"/>
      <c r="U81" s="20"/>
      <c r="V81" s="20">
        <v>2828467</v>
      </c>
      <c r="W81" s="20"/>
      <c r="X81" s="20"/>
      <c r="Y81" s="19"/>
      <c r="Z81" s="22"/>
    </row>
    <row r="82" spans="1:26" ht="13.5" hidden="1">
      <c r="A82" s="38" t="s">
        <v>113</v>
      </c>
      <c r="B82" s="18">
        <v>28361846</v>
      </c>
      <c r="C82" s="18"/>
      <c r="D82" s="19">
        <v>30431999</v>
      </c>
      <c r="E82" s="20">
        <v>30431999</v>
      </c>
      <c r="F82" s="20">
        <v>2205237</v>
      </c>
      <c r="G82" s="20">
        <v>3268970</v>
      </c>
      <c r="H82" s="20">
        <v>2062846</v>
      </c>
      <c r="I82" s="20">
        <v>7537053</v>
      </c>
      <c r="J82" s="20">
        <v>3086391</v>
      </c>
      <c r="K82" s="20">
        <v>2165641</v>
      </c>
      <c r="L82" s="20">
        <v>2408217</v>
      </c>
      <c r="M82" s="20">
        <v>7660249</v>
      </c>
      <c r="N82" s="20"/>
      <c r="O82" s="20"/>
      <c r="P82" s="20"/>
      <c r="Q82" s="20"/>
      <c r="R82" s="20"/>
      <c r="S82" s="20"/>
      <c r="T82" s="20"/>
      <c r="U82" s="20"/>
      <c r="V82" s="20">
        <v>15197302</v>
      </c>
      <c r="W82" s="20">
        <v>15445310</v>
      </c>
      <c r="X82" s="20"/>
      <c r="Y82" s="19"/>
      <c r="Z82" s="22">
        <v>30431999</v>
      </c>
    </row>
    <row r="83" spans="1:26" ht="13.5" hidden="1">
      <c r="A83" s="38" t="s">
        <v>114</v>
      </c>
      <c r="B83" s="18">
        <v>2046816</v>
      </c>
      <c r="C83" s="18"/>
      <c r="D83" s="19">
        <v>3149998</v>
      </c>
      <c r="E83" s="20">
        <v>3149998</v>
      </c>
      <c r="F83" s="20">
        <v>28471</v>
      </c>
      <c r="G83" s="20">
        <v>17126</v>
      </c>
      <c r="H83" s="20">
        <v>17937</v>
      </c>
      <c r="I83" s="20">
        <v>63534</v>
      </c>
      <c r="J83" s="20">
        <v>16283</v>
      </c>
      <c r="K83" s="20">
        <v>8170</v>
      </c>
      <c r="L83" s="20">
        <v>12164</v>
      </c>
      <c r="M83" s="20">
        <v>36617</v>
      </c>
      <c r="N83" s="20"/>
      <c r="O83" s="20"/>
      <c r="P83" s="20"/>
      <c r="Q83" s="20"/>
      <c r="R83" s="20"/>
      <c r="S83" s="20"/>
      <c r="T83" s="20"/>
      <c r="U83" s="20"/>
      <c r="V83" s="20">
        <v>100151</v>
      </c>
      <c r="W83" s="20">
        <v>1447354</v>
      </c>
      <c r="X83" s="20"/>
      <c r="Y83" s="19"/>
      <c r="Z83" s="22">
        <v>3149998</v>
      </c>
    </row>
    <row r="84" spans="1:26" ht="13.5" hidden="1">
      <c r="A84" s="39" t="s">
        <v>115</v>
      </c>
      <c r="B84" s="27"/>
      <c r="C84" s="27"/>
      <c r="D84" s="28">
        <v>16999998</v>
      </c>
      <c r="E84" s="29">
        <v>16999998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8455775</v>
      </c>
      <c r="X84" s="29"/>
      <c r="Y84" s="28"/>
      <c r="Z84" s="30">
        <v>16999998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106413632</v>
      </c>
      <c r="C5" s="18">
        <v>0</v>
      </c>
      <c r="D5" s="58">
        <v>132629278</v>
      </c>
      <c r="E5" s="59">
        <v>132629278</v>
      </c>
      <c r="F5" s="59">
        <v>9795708</v>
      </c>
      <c r="G5" s="59">
        <v>9821975</v>
      </c>
      <c r="H5" s="59">
        <v>11130042</v>
      </c>
      <c r="I5" s="59">
        <v>30747725</v>
      </c>
      <c r="J5" s="59">
        <v>9793259</v>
      </c>
      <c r="K5" s="59">
        <v>9794750</v>
      </c>
      <c r="L5" s="59">
        <v>9788301</v>
      </c>
      <c r="M5" s="59">
        <v>29376310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60124035</v>
      </c>
      <c r="W5" s="59">
        <v>66314640</v>
      </c>
      <c r="X5" s="59">
        <v>-6190605</v>
      </c>
      <c r="Y5" s="60">
        <v>-9.34</v>
      </c>
      <c r="Z5" s="61">
        <v>132629278</v>
      </c>
    </row>
    <row r="6" spans="1:26" ht="13.5">
      <c r="A6" s="57" t="s">
        <v>32</v>
      </c>
      <c r="B6" s="18">
        <v>116397205</v>
      </c>
      <c r="C6" s="18">
        <v>0</v>
      </c>
      <c r="D6" s="58">
        <v>149777883</v>
      </c>
      <c r="E6" s="59">
        <v>149777883</v>
      </c>
      <c r="F6" s="59">
        <v>8968094</v>
      </c>
      <c r="G6" s="59">
        <v>9315143</v>
      </c>
      <c r="H6" s="59">
        <v>9204857</v>
      </c>
      <c r="I6" s="59">
        <v>27488094</v>
      </c>
      <c r="J6" s="59">
        <v>8593770</v>
      </c>
      <c r="K6" s="59">
        <v>9975460</v>
      </c>
      <c r="L6" s="59">
        <v>10653478</v>
      </c>
      <c r="M6" s="59">
        <v>29222708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56710802</v>
      </c>
      <c r="W6" s="59">
        <v>74888946</v>
      </c>
      <c r="X6" s="59">
        <v>-18178144</v>
      </c>
      <c r="Y6" s="60">
        <v>-24.27</v>
      </c>
      <c r="Z6" s="61">
        <v>149777883</v>
      </c>
    </row>
    <row r="7" spans="1:26" ht="13.5">
      <c r="A7" s="57" t="s">
        <v>33</v>
      </c>
      <c r="B7" s="18">
        <v>26165524</v>
      </c>
      <c r="C7" s="18">
        <v>0</v>
      </c>
      <c r="D7" s="58">
        <v>1093285</v>
      </c>
      <c r="E7" s="59">
        <v>1093285</v>
      </c>
      <c r="F7" s="59">
        <v>152158</v>
      </c>
      <c r="G7" s="59">
        <v>285873</v>
      </c>
      <c r="H7" s="59">
        <v>231472</v>
      </c>
      <c r="I7" s="59">
        <v>669503</v>
      </c>
      <c r="J7" s="59">
        <v>177096</v>
      </c>
      <c r="K7" s="59">
        <v>110528</v>
      </c>
      <c r="L7" s="59">
        <v>215395</v>
      </c>
      <c r="M7" s="59">
        <v>503019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1172522</v>
      </c>
      <c r="W7" s="59">
        <v>546642</v>
      </c>
      <c r="X7" s="59">
        <v>625880</v>
      </c>
      <c r="Y7" s="60">
        <v>114.5</v>
      </c>
      <c r="Z7" s="61">
        <v>1093285</v>
      </c>
    </row>
    <row r="8" spans="1:26" ht="13.5">
      <c r="A8" s="57" t="s">
        <v>34</v>
      </c>
      <c r="B8" s="18">
        <v>176813074</v>
      </c>
      <c r="C8" s="18">
        <v>0</v>
      </c>
      <c r="D8" s="58">
        <v>137271850</v>
      </c>
      <c r="E8" s="59">
        <v>137271850</v>
      </c>
      <c r="F8" s="59">
        <v>55460846</v>
      </c>
      <c r="G8" s="59">
        <v>248683</v>
      </c>
      <c r="H8" s="59">
        <v>247351</v>
      </c>
      <c r="I8" s="59">
        <v>55956880</v>
      </c>
      <c r="J8" s="59">
        <v>350433</v>
      </c>
      <c r="K8" s="59">
        <v>1903447</v>
      </c>
      <c r="L8" s="59">
        <v>44503032</v>
      </c>
      <c r="M8" s="59">
        <v>46756912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102713792</v>
      </c>
      <c r="W8" s="59">
        <v>68635926</v>
      </c>
      <c r="X8" s="59">
        <v>34077866</v>
      </c>
      <c r="Y8" s="60">
        <v>49.65</v>
      </c>
      <c r="Z8" s="61">
        <v>137271850</v>
      </c>
    </row>
    <row r="9" spans="1:26" ht="13.5">
      <c r="A9" s="57" t="s">
        <v>35</v>
      </c>
      <c r="B9" s="18">
        <v>32628525</v>
      </c>
      <c r="C9" s="18">
        <v>0</v>
      </c>
      <c r="D9" s="58">
        <v>93553556</v>
      </c>
      <c r="E9" s="59">
        <v>93553556</v>
      </c>
      <c r="F9" s="59">
        <v>4183721</v>
      </c>
      <c r="G9" s="59">
        <v>4783604</v>
      </c>
      <c r="H9" s="59">
        <v>3046768</v>
      </c>
      <c r="I9" s="59">
        <v>12014093</v>
      </c>
      <c r="J9" s="59">
        <v>3429525</v>
      </c>
      <c r="K9" s="59">
        <v>3039451</v>
      </c>
      <c r="L9" s="59">
        <v>2632124</v>
      </c>
      <c r="M9" s="59">
        <v>9101100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21115193</v>
      </c>
      <c r="W9" s="59">
        <v>46776780</v>
      </c>
      <c r="X9" s="59">
        <v>-25661587</v>
      </c>
      <c r="Y9" s="60">
        <v>-54.86</v>
      </c>
      <c r="Z9" s="61">
        <v>93553556</v>
      </c>
    </row>
    <row r="10" spans="1:26" ht="25.5">
      <c r="A10" s="62" t="s">
        <v>102</v>
      </c>
      <c r="B10" s="63">
        <f>SUM(B5:B9)</f>
        <v>458417960</v>
      </c>
      <c r="C10" s="63">
        <f>SUM(C5:C9)</f>
        <v>0</v>
      </c>
      <c r="D10" s="64">
        <f aca="true" t="shared" si="0" ref="D10:Z10">SUM(D5:D9)</f>
        <v>514325852</v>
      </c>
      <c r="E10" s="65">
        <f t="shared" si="0"/>
        <v>514325852</v>
      </c>
      <c r="F10" s="65">
        <f t="shared" si="0"/>
        <v>78560527</v>
      </c>
      <c r="G10" s="65">
        <f t="shared" si="0"/>
        <v>24455278</v>
      </c>
      <c r="H10" s="65">
        <f t="shared" si="0"/>
        <v>23860490</v>
      </c>
      <c r="I10" s="65">
        <f t="shared" si="0"/>
        <v>126876295</v>
      </c>
      <c r="J10" s="65">
        <f t="shared" si="0"/>
        <v>22344083</v>
      </c>
      <c r="K10" s="65">
        <f t="shared" si="0"/>
        <v>24823636</v>
      </c>
      <c r="L10" s="65">
        <f t="shared" si="0"/>
        <v>67792330</v>
      </c>
      <c r="M10" s="65">
        <f t="shared" si="0"/>
        <v>114960049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241836344</v>
      </c>
      <c r="W10" s="65">
        <f t="shared" si="0"/>
        <v>257162934</v>
      </c>
      <c r="X10" s="65">
        <f t="shared" si="0"/>
        <v>-15326590</v>
      </c>
      <c r="Y10" s="66">
        <f>+IF(W10&lt;&gt;0,(X10/W10)*100,0)</f>
        <v>-5.959875228363975</v>
      </c>
      <c r="Z10" s="67">
        <f t="shared" si="0"/>
        <v>514325852</v>
      </c>
    </row>
    <row r="11" spans="1:26" ht="13.5">
      <c r="A11" s="57" t="s">
        <v>36</v>
      </c>
      <c r="B11" s="18">
        <v>138034899</v>
      </c>
      <c r="C11" s="18">
        <v>0</v>
      </c>
      <c r="D11" s="58">
        <v>149972844</v>
      </c>
      <c r="E11" s="59">
        <v>149972844</v>
      </c>
      <c r="F11" s="59">
        <v>10479566</v>
      </c>
      <c r="G11" s="59">
        <v>10033621</v>
      </c>
      <c r="H11" s="59">
        <v>11609504</v>
      </c>
      <c r="I11" s="59">
        <v>32122691</v>
      </c>
      <c r="J11" s="59">
        <v>11252587</v>
      </c>
      <c r="K11" s="59">
        <v>10329058</v>
      </c>
      <c r="L11" s="59">
        <v>10912196</v>
      </c>
      <c r="M11" s="59">
        <v>32493841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64616532</v>
      </c>
      <c r="W11" s="59">
        <v>74986422</v>
      </c>
      <c r="X11" s="59">
        <v>-10369890</v>
      </c>
      <c r="Y11" s="60">
        <v>-13.83</v>
      </c>
      <c r="Z11" s="61">
        <v>149972844</v>
      </c>
    </row>
    <row r="12" spans="1:26" ht="13.5">
      <c r="A12" s="57" t="s">
        <v>37</v>
      </c>
      <c r="B12" s="18">
        <v>14354128</v>
      </c>
      <c r="C12" s="18">
        <v>0</v>
      </c>
      <c r="D12" s="58">
        <v>16683660</v>
      </c>
      <c r="E12" s="59">
        <v>16683660</v>
      </c>
      <c r="F12" s="59">
        <v>1171246</v>
      </c>
      <c r="G12" s="59">
        <v>1181663</v>
      </c>
      <c r="H12" s="59">
        <v>1269149</v>
      </c>
      <c r="I12" s="59">
        <v>3622058</v>
      </c>
      <c r="J12" s="59">
        <v>1288490</v>
      </c>
      <c r="K12" s="59">
        <v>1257692</v>
      </c>
      <c r="L12" s="59">
        <v>1207124</v>
      </c>
      <c r="M12" s="59">
        <v>3753306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7375364</v>
      </c>
      <c r="W12" s="59">
        <v>8341830</v>
      </c>
      <c r="X12" s="59">
        <v>-966466</v>
      </c>
      <c r="Y12" s="60">
        <v>-11.59</v>
      </c>
      <c r="Z12" s="61">
        <v>16683660</v>
      </c>
    </row>
    <row r="13" spans="1:26" ht="13.5">
      <c r="A13" s="57" t="s">
        <v>103</v>
      </c>
      <c r="B13" s="18">
        <v>68744178</v>
      </c>
      <c r="C13" s="18">
        <v>0</v>
      </c>
      <c r="D13" s="58">
        <v>71633184</v>
      </c>
      <c r="E13" s="59">
        <v>71633184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35816592</v>
      </c>
      <c r="X13" s="59">
        <v>-35816592</v>
      </c>
      <c r="Y13" s="60">
        <v>-100</v>
      </c>
      <c r="Z13" s="61">
        <v>71633184</v>
      </c>
    </row>
    <row r="14" spans="1:26" ht="13.5">
      <c r="A14" s="57" t="s">
        <v>38</v>
      </c>
      <c r="B14" s="18">
        <v>15173208</v>
      </c>
      <c r="C14" s="18">
        <v>0</v>
      </c>
      <c r="D14" s="58">
        <v>744800</v>
      </c>
      <c r="E14" s="59">
        <v>744800</v>
      </c>
      <c r="F14" s="59">
        <v>23171</v>
      </c>
      <c r="G14" s="59">
        <v>21117</v>
      </c>
      <c r="H14" s="59">
        <v>20922</v>
      </c>
      <c r="I14" s="59">
        <v>65210</v>
      </c>
      <c r="J14" s="59">
        <v>25546</v>
      </c>
      <c r="K14" s="59">
        <v>20893</v>
      </c>
      <c r="L14" s="59">
        <v>23824</v>
      </c>
      <c r="M14" s="59">
        <v>70263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135473</v>
      </c>
      <c r="W14" s="59">
        <v>372402</v>
      </c>
      <c r="X14" s="59">
        <v>-236929</v>
      </c>
      <c r="Y14" s="60">
        <v>-63.62</v>
      </c>
      <c r="Z14" s="61">
        <v>744800</v>
      </c>
    </row>
    <row r="15" spans="1:26" ht="13.5">
      <c r="A15" s="57" t="s">
        <v>39</v>
      </c>
      <c r="B15" s="18">
        <v>75212677</v>
      </c>
      <c r="C15" s="18">
        <v>0</v>
      </c>
      <c r="D15" s="58">
        <v>96000000</v>
      </c>
      <c r="E15" s="59">
        <v>96000000</v>
      </c>
      <c r="F15" s="59">
        <v>1739130</v>
      </c>
      <c r="G15" s="59">
        <v>9305411</v>
      </c>
      <c r="H15" s="59">
        <v>5217391</v>
      </c>
      <c r="I15" s="59">
        <v>16261932</v>
      </c>
      <c r="J15" s="59">
        <v>7693568</v>
      </c>
      <c r="K15" s="59">
        <v>7196297</v>
      </c>
      <c r="L15" s="59">
        <v>3845900</v>
      </c>
      <c r="M15" s="59">
        <v>18735765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34997697</v>
      </c>
      <c r="W15" s="59">
        <v>51183078</v>
      </c>
      <c r="X15" s="59">
        <v>-16185381</v>
      </c>
      <c r="Y15" s="60">
        <v>-31.62</v>
      </c>
      <c r="Z15" s="61">
        <v>96000000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229298800</v>
      </c>
      <c r="C17" s="18">
        <v>0</v>
      </c>
      <c r="D17" s="58">
        <v>179287064</v>
      </c>
      <c r="E17" s="59">
        <v>179287064</v>
      </c>
      <c r="F17" s="59">
        <v>6950763</v>
      </c>
      <c r="G17" s="59">
        <v>7367929</v>
      </c>
      <c r="H17" s="59">
        <v>7374287</v>
      </c>
      <c r="I17" s="59">
        <v>21692979</v>
      </c>
      <c r="J17" s="59">
        <v>10678231</v>
      </c>
      <c r="K17" s="59">
        <v>9667388</v>
      </c>
      <c r="L17" s="59">
        <v>8517191</v>
      </c>
      <c r="M17" s="59">
        <v>28862810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50555789</v>
      </c>
      <c r="W17" s="59">
        <v>89893530</v>
      </c>
      <c r="X17" s="59">
        <v>-39337741</v>
      </c>
      <c r="Y17" s="60">
        <v>-43.76</v>
      </c>
      <c r="Z17" s="61">
        <v>179287064</v>
      </c>
    </row>
    <row r="18" spans="1:26" ht="13.5">
      <c r="A18" s="69" t="s">
        <v>42</v>
      </c>
      <c r="B18" s="70">
        <f>SUM(B11:B17)</f>
        <v>540817890</v>
      </c>
      <c r="C18" s="70">
        <f>SUM(C11:C17)</f>
        <v>0</v>
      </c>
      <c r="D18" s="71">
        <f aca="true" t="shared" si="1" ref="D18:Z18">SUM(D11:D17)</f>
        <v>514321552</v>
      </c>
      <c r="E18" s="72">
        <f t="shared" si="1"/>
        <v>514321552</v>
      </c>
      <c r="F18" s="72">
        <f t="shared" si="1"/>
        <v>20363876</v>
      </c>
      <c r="G18" s="72">
        <f t="shared" si="1"/>
        <v>27909741</v>
      </c>
      <c r="H18" s="72">
        <f t="shared" si="1"/>
        <v>25491253</v>
      </c>
      <c r="I18" s="72">
        <f t="shared" si="1"/>
        <v>73764870</v>
      </c>
      <c r="J18" s="72">
        <f t="shared" si="1"/>
        <v>30938422</v>
      </c>
      <c r="K18" s="72">
        <f t="shared" si="1"/>
        <v>28471328</v>
      </c>
      <c r="L18" s="72">
        <f t="shared" si="1"/>
        <v>24506235</v>
      </c>
      <c r="M18" s="72">
        <f t="shared" si="1"/>
        <v>83915985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157680855</v>
      </c>
      <c r="W18" s="72">
        <f t="shared" si="1"/>
        <v>260593854</v>
      </c>
      <c r="X18" s="72">
        <f t="shared" si="1"/>
        <v>-102912999</v>
      </c>
      <c r="Y18" s="66">
        <f>+IF(W18&lt;&gt;0,(X18/W18)*100,0)</f>
        <v>-39.4917214739838</v>
      </c>
      <c r="Z18" s="73">
        <f t="shared" si="1"/>
        <v>514321552</v>
      </c>
    </row>
    <row r="19" spans="1:26" ht="13.5">
      <c r="A19" s="69" t="s">
        <v>43</v>
      </c>
      <c r="B19" s="74">
        <f>+B10-B18</f>
        <v>-82399930</v>
      </c>
      <c r="C19" s="74">
        <f>+C10-C18</f>
        <v>0</v>
      </c>
      <c r="D19" s="75">
        <f aca="true" t="shared" si="2" ref="D19:Z19">+D10-D18</f>
        <v>4300</v>
      </c>
      <c r="E19" s="76">
        <f t="shared" si="2"/>
        <v>4300</v>
      </c>
      <c r="F19" s="76">
        <f t="shared" si="2"/>
        <v>58196651</v>
      </c>
      <c r="G19" s="76">
        <f t="shared" si="2"/>
        <v>-3454463</v>
      </c>
      <c r="H19" s="76">
        <f t="shared" si="2"/>
        <v>-1630763</v>
      </c>
      <c r="I19" s="76">
        <f t="shared" si="2"/>
        <v>53111425</v>
      </c>
      <c r="J19" s="76">
        <f t="shared" si="2"/>
        <v>-8594339</v>
      </c>
      <c r="K19" s="76">
        <f t="shared" si="2"/>
        <v>-3647692</v>
      </c>
      <c r="L19" s="76">
        <f t="shared" si="2"/>
        <v>43286095</v>
      </c>
      <c r="M19" s="76">
        <f t="shared" si="2"/>
        <v>31044064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84155489</v>
      </c>
      <c r="W19" s="76">
        <f>IF(E10=E18,0,W10-W18)</f>
        <v>-3430920</v>
      </c>
      <c r="X19" s="76">
        <f t="shared" si="2"/>
        <v>87586409</v>
      </c>
      <c r="Y19" s="77">
        <f>+IF(W19&lt;&gt;0,(X19/W19)*100,0)</f>
        <v>-2552.8548902335233</v>
      </c>
      <c r="Z19" s="78">
        <f t="shared" si="2"/>
        <v>4300</v>
      </c>
    </row>
    <row r="20" spans="1:26" ht="13.5">
      <c r="A20" s="57" t="s">
        <v>44</v>
      </c>
      <c r="B20" s="18">
        <v>0</v>
      </c>
      <c r="C20" s="18">
        <v>0</v>
      </c>
      <c r="D20" s="58">
        <v>29865150</v>
      </c>
      <c r="E20" s="59">
        <v>29865150</v>
      </c>
      <c r="F20" s="59">
        <v>0</v>
      </c>
      <c r="G20" s="59">
        <v>5359433</v>
      </c>
      <c r="H20" s="59">
        <v>0</v>
      </c>
      <c r="I20" s="59">
        <v>5359433</v>
      </c>
      <c r="J20" s="59">
        <v>0</v>
      </c>
      <c r="K20" s="59">
        <v>2164168</v>
      </c>
      <c r="L20" s="59">
        <v>3184743</v>
      </c>
      <c r="M20" s="59">
        <v>5348911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10708344</v>
      </c>
      <c r="W20" s="59">
        <v>14932578</v>
      </c>
      <c r="X20" s="59">
        <v>-4224234</v>
      </c>
      <c r="Y20" s="60">
        <v>-28.29</v>
      </c>
      <c r="Z20" s="61">
        <v>29865150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-82399930</v>
      </c>
      <c r="C22" s="85">
        <f>SUM(C19:C21)</f>
        <v>0</v>
      </c>
      <c r="D22" s="86">
        <f aca="true" t="shared" si="3" ref="D22:Z22">SUM(D19:D21)</f>
        <v>29869450</v>
      </c>
      <c r="E22" s="87">
        <f t="shared" si="3"/>
        <v>29869450</v>
      </c>
      <c r="F22" s="87">
        <f t="shared" si="3"/>
        <v>58196651</v>
      </c>
      <c r="G22" s="87">
        <f t="shared" si="3"/>
        <v>1904970</v>
      </c>
      <c r="H22" s="87">
        <f t="shared" si="3"/>
        <v>-1630763</v>
      </c>
      <c r="I22" s="87">
        <f t="shared" si="3"/>
        <v>58470858</v>
      </c>
      <c r="J22" s="87">
        <f t="shared" si="3"/>
        <v>-8594339</v>
      </c>
      <c r="K22" s="87">
        <f t="shared" si="3"/>
        <v>-1483524</v>
      </c>
      <c r="L22" s="87">
        <f t="shared" si="3"/>
        <v>46470838</v>
      </c>
      <c r="M22" s="87">
        <f t="shared" si="3"/>
        <v>36392975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94863833</v>
      </c>
      <c r="W22" s="87">
        <f t="shared" si="3"/>
        <v>11501658</v>
      </c>
      <c r="X22" s="87">
        <f t="shared" si="3"/>
        <v>83362175</v>
      </c>
      <c r="Y22" s="88">
        <f>+IF(W22&lt;&gt;0,(X22/W22)*100,0)</f>
        <v>724.7839833178834</v>
      </c>
      <c r="Z22" s="89">
        <f t="shared" si="3"/>
        <v>29869450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-82399930</v>
      </c>
      <c r="C24" s="74">
        <f>SUM(C22:C23)</f>
        <v>0</v>
      </c>
      <c r="D24" s="75">
        <f aca="true" t="shared" si="4" ref="D24:Z24">SUM(D22:D23)</f>
        <v>29869450</v>
      </c>
      <c r="E24" s="76">
        <f t="shared" si="4"/>
        <v>29869450</v>
      </c>
      <c r="F24" s="76">
        <f t="shared" si="4"/>
        <v>58196651</v>
      </c>
      <c r="G24" s="76">
        <f t="shared" si="4"/>
        <v>1904970</v>
      </c>
      <c r="H24" s="76">
        <f t="shared" si="4"/>
        <v>-1630763</v>
      </c>
      <c r="I24" s="76">
        <f t="shared" si="4"/>
        <v>58470858</v>
      </c>
      <c r="J24" s="76">
        <f t="shared" si="4"/>
        <v>-8594339</v>
      </c>
      <c r="K24" s="76">
        <f t="shared" si="4"/>
        <v>-1483524</v>
      </c>
      <c r="L24" s="76">
        <f t="shared" si="4"/>
        <v>46470838</v>
      </c>
      <c r="M24" s="76">
        <f t="shared" si="4"/>
        <v>36392975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94863833</v>
      </c>
      <c r="W24" s="76">
        <f t="shared" si="4"/>
        <v>11501658</v>
      </c>
      <c r="X24" s="76">
        <f t="shared" si="4"/>
        <v>83362175</v>
      </c>
      <c r="Y24" s="77">
        <f>+IF(W24&lt;&gt;0,(X24/W24)*100,0)</f>
        <v>724.7839833178834</v>
      </c>
      <c r="Z24" s="78">
        <f t="shared" si="4"/>
        <v>29869450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60695950</v>
      </c>
      <c r="C27" s="21">
        <v>0</v>
      </c>
      <c r="D27" s="98">
        <v>39917150</v>
      </c>
      <c r="E27" s="99">
        <v>39917150</v>
      </c>
      <c r="F27" s="99">
        <v>0</v>
      </c>
      <c r="G27" s="99">
        <v>5493515</v>
      </c>
      <c r="H27" s="99">
        <v>18200</v>
      </c>
      <c r="I27" s="99">
        <v>5511715</v>
      </c>
      <c r="J27" s="99">
        <v>6229316</v>
      </c>
      <c r="K27" s="99">
        <v>1897685</v>
      </c>
      <c r="L27" s="99">
        <v>2769342</v>
      </c>
      <c r="M27" s="99">
        <v>10896343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16408058</v>
      </c>
      <c r="W27" s="99">
        <v>19958575</v>
      </c>
      <c r="X27" s="99">
        <v>-3550517</v>
      </c>
      <c r="Y27" s="100">
        <v>-17.79</v>
      </c>
      <c r="Z27" s="101">
        <v>39917150</v>
      </c>
    </row>
    <row r="28" spans="1:26" ht="13.5">
      <c r="A28" s="102" t="s">
        <v>44</v>
      </c>
      <c r="B28" s="18">
        <v>57826484</v>
      </c>
      <c r="C28" s="18">
        <v>0</v>
      </c>
      <c r="D28" s="58">
        <v>29865150</v>
      </c>
      <c r="E28" s="59">
        <v>29865150</v>
      </c>
      <c r="F28" s="59">
        <v>0</v>
      </c>
      <c r="G28" s="59">
        <v>5359433</v>
      </c>
      <c r="H28" s="59">
        <v>0</v>
      </c>
      <c r="I28" s="59">
        <v>5359433</v>
      </c>
      <c r="J28" s="59">
        <v>6229316</v>
      </c>
      <c r="K28" s="59">
        <v>1881885</v>
      </c>
      <c r="L28" s="59">
        <v>2769342</v>
      </c>
      <c r="M28" s="59">
        <v>10880543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16239976</v>
      </c>
      <c r="W28" s="59">
        <v>14932575</v>
      </c>
      <c r="X28" s="59">
        <v>1307401</v>
      </c>
      <c r="Y28" s="60">
        <v>8.76</v>
      </c>
      <c r="Z28" s="61">
        <v>29865150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2869466</v>
      </c>
      <c r="C31" s="18">
        <v>0</v>
      </c>
      <c r="D31" s="58">
        <v>10052000</v>
      </c>
      <c r="E31" s="59">
        <v>10052000</v>
      </c>
      <c r="F31" s="59">
        <v>0</v>
      </c>
      <c r="G31" s="59">
        <v>134082</v>
      </c>
      <c r="H31" s="59">
        <v>18200</v>
      </c>
      <c r="I31" s="59">
        <v>152282</v>
      </c>
      <c r="J31" s="59">
        <v>0</v>
      </c>
      <c r="K31" s="59">
        <v>15800</v>
      </c>
      <c r="L31" s="59">
        <v>0</v>
      </c>
      <c r="M31" s="59">
        <v>15800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168082</v>
      </c>
      <c r="W31" s="59">
        <v>5026000</v>
      </c>
      <c r="X31" s="59">
        <v>-4857918</v>
      </c>
      <c r="Y31" s="60">
        <v>-96.66</v>
      </c>
      <c r="Z31" s="61">
        <v>10052000</v>
      </c>
    </row>
    <row r="32" spans="1:26" ht="13.5">
      <c r="A32" s="69" t="s">
        <v>50</v>
      </c>
      <c r="B32" s="21">
        <f>SUM(B28:B31)</f>
        <v>60695950</v>
      </c>
      <c r="C32" s="21">
        <f>SUM(C28:C31)</f>
        <v>0</v>
      </c>
      <c r="D32" s="98">
        <f aca="true" t="shared" si="5" ref="D32:Z32">SUM(D28:D31)</f>
        <v>39917150</v>
      </c>
      <c r="E32" s="99">
        <f t="shared" si="5"/>
        <v>39917150</v>
      </c>
      <c r="F32" s="99">
        <f t="shared" si="5"/>
        <v>0</v>
      </c>
      <c r="G32" s="99">
        <f t="shared" si="5"/>
        <v>5493515</v>
      </c>
      <c r="H32" s="99">
        <f t="shared" si="5"/>
        <v>18200</v>
      </c>
      <c r="I32" s="99">
        <f t="shared" si="5"/>
        <v>5511715</v>
      </c>
      <c r="J32" s="99">
        <f t="shared" si="5"/>
        <v>6229316</v>
      </c>
      <c r="K32" s="99">
        <f t="shared" si="5"/>
        <v>1897685</v>
      </c>
      <c r="L32" s="99">
        <f t="shared" si="5"/>
        <v>2769342</v>
      </c>
      <c r="M32" s="99">
        <f t="shared" si="5"/>
        <v>10896343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16408058</v>
      </c>
      <c r="W32" s="99">
        <f t="shared" si="5"/>
        <v>19958575</v>
      </c>
      <c r="X32" s="99">
        <f t="shared" si="5"/>
        <v>-3550517</v>
      </c>
      <c r="Y32" s="100">
        <f>+IF(W32&lt;&gt;0,(X32/W32)*100,0)</f>
        <v>-17.789431359703787</v>
      </c>
      <c r="Z32" s="101">
        <f t="shared" si="5"/>
        <v>39917150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332585843</v>
      </c>
      <c r="C35" s="18">
        <v>0</v>
      </c>
      <c r="D35" s="58">
        <v>633788949</v>
      </c>
      <c r="E35" s="59">
        <v>633788949</v>
      </c>
      <c r="F35" s="59">
        <v>1309234453</v>
      </c>
      <c r="G35" s="59">
        <v>1262711811</v>
      </c>
      <c r="H35" s="59">
        <v>1311015639</v>
      </c>
      <c r="I35" s="59">
        <v>1311015639</v>
      </c>
      <c r="J35" s="59">
        <v>1293124341</v>
      </c>
      <c r="K35" s="59">
        <v>1285175745</v>
      </c>
      <c r="L35" s="59">
        <v>1321617823</v>
      </c>
      <c r="M35" s="59">
        <v>1321617823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1321617823</v>
      </c>
      <c r="W35" s="59">
        <v>316894475</v>
      </c>
      <c r="X35" s="59">
        <v>1004723348</v>
      </c>
      <c r="Y35" s="60">
        <v>317.05</v>
      </c>
      <c r="Z35" s="61">
        <v>633788949</v>
      </c>
    </row>
    <row r="36" spans="1:26" ht="13.5">
      <c r="A36" s="57" t="s">
        <v>53</v>
      </c>
      <c r="B36" s="18">
        <v>898518419</v>
      </c>
      <c r="C36" s="18">
        <v>0</v>
      </c>
      <c r="D36" s="58">
        <v>821609840</v>
      </c>
      <c r="E36" s="59">
        <v>821609840</v>
      </c>
      <c r="F36" s="59">
        <v>821609840</v>
      </c>
      <c r="G36" s="59">
        <v>821609840</v>
      </c>
      <c r="H36" s="59">
        <v>821609840</v>
      </c>
      <c r="I36" s="59">
        <v>821609840</v>
      </c>
      <c r="J36" s="59">
        <v>821609840</v>
      </c>
      <c r="K36" s="59">
        <v>821609840</v>
      </c>
      <c r="L36" s="59">
        <v>821609840</v>
      </c>
      <c r="M36" s="59">
        <v>821609840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821609840</v>
      </c>
      <c r="W36" s="59">
        <v>410804920</v>
      </c>
      <c r="X36" s="59">
        <v>410804920</v>
      </c>
      <c r="Y36" s="60">
        <v>100</v>
      </c>
      <c r="Z36" s="61">
        <v>821609840</v>
      </c>
    </row>
    <row r="37" spans="1:26" ht="13.5">
      <c r="A37" s="57" t="s">
        <v>54</v>
      </c>
      <c r="B37" s="18">
        <v>299244283</v>
      </c>
      <c r="C37" s="18">
        <v>0</v>
      </c>
      <c r="D37" s="58">
        <v>103777120</v>
      </c>
      <c r="E37" s="59">
        <v>103777120</v>
      </c>
      <c r="F37" s="59">
        <v>7561462</v>
      </c>
      <c r="G37" s="59">
        <v>11924762</v>
      </c>
      <c r="H37" s="59">
        <v>9765825</v>
      </c>
      <c r="I37" s="59">
        <v>9765825</v>
      </c>
      <c r="J37" s="59">
        <v>9300269</v>
      </c>
      <c r="K37" s="59">
        <v>5868555</v>
      </c>
      <c r="L37" s="59">
        <v>7437187</v>
      </c>
      <c r="M37" s="59">
        <v>7437187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7437187</v>
      </c>
      <c r="W37" s="59">
        <v>51888560</v>
      </c>
      <c r="X37" s="59">
        <v>-44451373</v>
      </c>
      <c r="Y37" s="60">
        <v>-85.67</v>
      </c>
      <c r="Z37" s="61">
        <v>103777120</v>
      </c>
    </row>
    <row r="38" spans="1:26" ht="13.5">
      <c r="A38" s="57" t="s">
        <v>55</v>
      </c>
      <c r="B38" s="18">
        <v>235359787</v>
      </c>
      <c r="C38" s="18">
        <v>0</v>
      </c>
      <c r="D38" s="58">
        <v>232174648</v>
      </c>
      <c r="E38" s="59">
        <v>232174648</v>
      </c>
      <c r="F38" s="59">
        <v>103174648</v>
      </c>
      <c r="G38" s="59">
        <v>103174648</v>
      </c>
      <c r="H38" s="59">
        <v>103174648</v>
      </c>
      <c r="I38" s="59">
        <v>103174648</v>
      </c>
      <c r="J38" s="59">
        <v>103174648</v>
      </c>
      <c r="K38" s="59">
        <v>103174648</v>
      </c>
      <c r="L38" s="59">
        <v>103174648</v>
      </c>
      <c r="M38" s="59">
        <v>103174648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103174648</v>
      </c>
      <c r="W38" s="59">
        <v>116087324</v>
      </c>
      <c r="X38" s="59">
        <v>-12912676</v>
      </c>
      <c r="Y38" s="60">
        <v>-11.12</v>
      </c>
      <c r="Z38" s="61">
        <v>232174648</v>
      </c>
    </row>
    <row r="39" spans="1:26" ht="13.5">
      <c r="A39" s="57" t="s">
        <v>56</v>
      </c>
      <c r="B39" s="18">
        <v>696500192</v>
      </c>
      <c r="C39" s="18">
        <v>0</v>
      </c>
      <c r="D39" s="58">
        <v>1119447021</v>
      </c>
      <c r="E39" s="59">
        <v>1119447021</v>
      </c>
      <c r="F39" s="59">
        <v>2020108183</v>
      </c>
      <c r="G39" s="59">
        <v>1969222240</v>
      </c>
      <c r="H39" s="59">
        <v>2019685005</v>
      </c>
      <c r="I39" s="59">
        <v>2019685005</v>
      </c>
      <c r="J39" s="59">
        <v>2002259265</v>
      </c>
      <c r="K39" s="59">
        <v>1997742383</v>
      </c>
      <c r="L39" s="59">
        <v>2032615828</v>
      </c>
      <c r="M39" s="59">
        <v>2032615828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2032615828</v>
      </c>
      <c r="W39" s="59">
        <v>559723511</v>
      </c>
      <c r="X39" s="59">
        <v>1472892317</v>
      </c>
      <c r="Y39" s="60">
        <v>263.15</v>
      </c>
      <c r="Z39" s="61">
        <v>1119447021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49935900</v>
      </c>
      <c r="C42" s="18">
        <v>0</v>
      </c>
      <c r="D42" s="58">
        <v>59485659</v>
      </c>
      <c r="E42" s="59">
        <v>59485659</v>
      </c>
      <c r="F42" s="59">
        <v>-986417</v>
      </c>
      <c r="G42" s="59">
        <v>11823763</v>
      </c>
      <c r="H42" s="59">
        <v>-6759096</v>
      </c>
      <c r="I42" s="59">
        <v>4078250</v>
      </c>
      <c r="J42" s="59">
        <v>6698768</v>
      </c>
      <c r="K42" s="59">
        <v>1887739</v>
      </c>
      <c r="L42" s="59">
        <v>4411427</v>
      </c>
      <c r="M42" s="59">
        <v>12997934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17076184</v>
      </c>
      <c r="W42" s="59">
        <v>52174034</v>
      </c>
      <c r="X42" s="59">
        <v>-35097850</v>
      </c>
      <c r="Y42" s="60">
        <v>-67.27</v>
      </c>
      <c r="Z42" s="61">
        <v>59485659</v>
      </c>
    </row>
    <row r="43" spans="1:26" ht="13.5">
      <c r="A43" s="57" t="s">
        <v>59</v>
      </c>
      <c r="B43" s="18">
        <v>-59151504</v>
      </c>
      <c r="C43" s="18">
        <v>0</v>
      </c>
      <c r="D43" s="58">
        <v>-39917148</v>
      </c>
      <c r="E43" s="59">
        <v>-39917148</v>
      </c>
      <c r="F43" s="59">
        <v>0</v>
      </c>
      <c r="G43" s="59">
        <v>-5513627</v>
      </c>
      <c r="H43" s="59">
        <v>-20930</v>
      </c>
      <c r="I43" s="59">
        <v>-5534557</v>
      </c>
      <c r="J43" s="59">
        <v>-6229316</v>
      </c>
      <c r="K43" s="59">
        <v>-2182338</v>
      </c>
      <c r="L43" s="59">
        <v>-3184743</v>
      </c>
      <c r="M43" s="59">
        <v>-11596397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-17130954</v>
      </c>
      <c r="W43" s="59">
        <v>-19958574</v>
      </c>
      <c r="X43" s="59">
        <v>2827620</v>
      </c>
      <c r="Y43" s="60">
        <v>-14.17</v>
      </c>
      <c r="Z43" s="61">
        <v>-39917148</v>
      </c>
    </row>
    <row r="44" spans="1:26" ht="13.5">
      <c r="A44" s="57" t="s">
        <v>60</v>
      </c>
      <c r="B44" s="18">
        <v>0</v>
      </c>
      <c r="C44" s="18">
        <v>0</v>
      </c>
      <c r="D44" s="58">
        <v>-20400000</v>
      </c>
      <c r="E44" s="59">
        <v>-20400000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-10200000</v>
      </c>
      <c r="X44" s="59">
        <v>10200000</v>
      </c>
      <c r="Y44" s="60">
        <v>-100</v>
      </c>
      <c r="Z44" s="61">
        <v>-20400000</v>
      </c>
    </row>
    <row r="45" spans="1:26" ht="13.5">
      <c r="A45" s="69" t="s">
        <v>61</v>
      </c>
      <c r="B45" s="21">
        <v>7811741</v>
      </c>
      <c r="C45" s="21">
        <v>0</v>
      </c>
      <c r="D45" s="98">
        <v>1067511</v>
      </c>
      <c r="E45" s="99">
        <v>1067511</v>
      </c>
      <c r="F45" s="99">
        <v>912583</v>
      </c>
      <c r="G45" s="99">
        <v>7222719</v>
      </c>
      <c r="H45" s="99">
        <v>442693</v>
      </c>
      <c r="I45" s="99">
        <v>442693</v>
      </c>
      <c r="J45" s="99">
        <v>912145</v>
      </c>
      <c r="K45" s="99">
        <v>617546</v>
      </c>
      <c r="L45" s="99">
        <v>1844230</v>
      </c>
      <c r="M45" s="99">
        <v>1844230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1844230</v>
      </c>
      <c r="W45" s="99">
        <v>23914460</v>
      </c>
      <c r="X45" s="99">
        <v>-22070230</v>
      </c>
      <c r="Y45" s="100">
        <v>-92.29</v>
      </c>
      <c r="Z45" s="101">
        <v>1067511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23162289</v>
      </c>
      <c r="C49" s="51">
        <v>0</v>
      </c>
      <c r="D49" s="128">
        <v>15324945</v>
      </c>
      <c r="E49" s="53">
        <v>16238517</v>
      </c>
      <c r="F49" s="53">
        <v>0</v>
      </c>
      <c r="G49" s="53">
        <v>0</v>
      </c>
      <c r="H49" s="53">
        <v>0</v>
      </c>
      <c r="I49" s="53">
        <v>14154165</v>
      </c>
      <c r="J49" s="53">
        <v>0</v>
      </c>
      <c r="K49" s="53">
        <v>0</v>
      </c>
      <c r="L49" s="53">
        <v>0</v>
      </c>
      <c r="M49" s="53">
        <v>12010142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11730983</v>
      </c>
      <c r="W49" s="53">
        <v>67984447</v>
      </c>
      <c r="X49" s="53">
        <v>642545807</v>
      </c>
      <c r="Y49" s="53">
        <v>803151295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7313246</v>
      </c>
      <c r="C51" s="51">
        <v>0</v>
      </c>
      <c r="D51" s="128">
        <v>81942</v>
      </c>
      <c r="E51" s="53">
        <v>27000</v>
      </c>
      <c r="F51" s="53">
        <v>0</v>
      </c>
      <c r="G51" s="53">
        <v>0</v>
      </c>
      <c r="H51" s="53">
        <v>0</v>
      </c>
      <c r="I51" s="53">
        <v>15000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7437188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63.4501552543425</v>
      </c>
      <c r="C58" s="5">
        <f>IF(C67=0,0,+(C76/C67)*100)</f>
        <v>0</v>
      </c>
      <c r="D58" s="6">
        <f aca="true" t="shared" si="6" ref="D58:Z58">IF(D67=0,0,+(D76/D67)*100)</f>
        <v>74.50228426506688</v>
      </c>
      <c r="E58" s="7">
        <f t="shared" si="6"/>
        <v>74.50228426506688</v>
      </c>
      <c r="F58" s="7">
        <f t="shared" si="6"/>
        <v>156.64701477624138</v>
      </c>
      <c r="G58" s="7">
        <f t="shared" si="6"/>
        <v>60.733590184022965</v>
      </c>
      <c r="H58" s="7">
        <f t="shared" si="6"/>
        <v>75.09090437655462</v>
      </c>
      <c r="I58" s="7">
        <f t="shared" si="6"/>
        <v>96.74734291981831</v>
      </c>
      <c r="J58" s="7">
        <f t="shared" si="6"/>
        <v>90.55340214284504</v>
      </c>
      <c r="K58" s="7">
        <f t="shared" si="6"/>
        <v>78.79724355955156</v>
      </c>
      <c r="L58" s="7">
        <f t="shared" si="6"/>
        <v>61.78387212836361</v>
      </c>
      <c r="M58" s="7">
        <f t="shared" si="6"/>
        <v>76.52954305118016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86.60262326369428</v>
      </c>
      <c r="W58" s="7">
        <f t="shared" si="6"/>
        <v>73.9589423980875</v>
      </c>
      <c r="X58" s="7">
        <f t="shared" si="6"/>
        <v>0</v>
      </c>
      <c r="Y58" s="7">
        <f t="shared" si="6"/>
        <v>0</v>
      </c>
      <c r="Z58" s="8">
        <f t="shared" si="6"/>
        <v>74.50228426506688</v>
      </c>
    </row>
    <row r="59" spans="1:26" ht="13.5">
      <c r="A59" s="36" t="s">
        <v>31</v>
      </c>
      <c r="B59" s="9">
        <f aca="true" t="shared" si="7" ref="B59:Z66">IF(B68=0,0,+(B77/B68)*100)</f>
        <v>39.25359017912292</v>
      </c>
      <c r="C59" s="9">
        <f t="shared" si="7"/>
        <v>0</v>
      </c>
      <c r="D59" s="2">
        <f t="shared" si="7"/>
        <v>81.17920690181244</v>
      </c>
      <c r="E59" s="10">
        <f t="shared" si="7"/>
        <v>81.17920690181244</v>
      </c>
      <c r="F59" s="10">
        <f t="shared" si="7"/>
        <v>80.78897410988569</v>
      </c>
      <c r="G59" s="10">
        <f t="shared" si="7"/>
        <v>37.53008941684335</v>
      </c>
      <c r="H59" s="10">
        <f t="shared" si="7"/>
        <v>31.332873676487473</v>
      </c>
      <c r="I59" s="10">
        <f t="shared" si="7"/>
        <v>49.068378229608854</v>
      </c>
      <c r="J59" s="10">
        <f t="shared" si="7"/>
        <v>69.583904602135</v>
      </c>
      <c r="K59" s="10">
        <f t="shared" si="7"/>
        <v>55.829959927512185</v>
      </c>
      <c r="L59" s="10">
        <f t="shared" si="7"/>
        <v>31.46098592595385</v>
      </c>
      <c r="M59" s="10">
        <f t="shared" si="7"/>
        <v>52.29531210693242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50.645042369494995</v>
      </c>
      <c r="W59" s="10">
        <f t="shared" si="7"/>
        <v>81.17920567766032</v>
      </c>
      <c r="X59" s="10">
        <f t="shared" si="7"/>
        <v>0</v>
      </c>
      <c r="Y59" s="10">
        <f t="shared" si="7"/>
        <v>0</v>
      </c>
      <c r="Z59" s="11">
        <f t="shared" si="7"/>
        <v>81.17920690181244</v>
      </c>
    </row>
    <row r="60" spans="1:26" ht="13.5">
      <c r="A60" s="37" t="s">
        <v>32</v>
      </c>
      <c r="B60" s="12">
        <f t="shared" si="7"/>
        <v>83.79174139104113</v>
      </c>
      <c r="C60" s="12">
        <f t="shared" si="7"/>
        <v>0</v>
      </c>
      <c r="D60" s="3">
        <f t="shared" si="7"/>
        <v>87.45238574376165</v>
      </c>
      <c r="E60" s="13">
        <f t="shared" si="7"/>
        <v>87.45238574376165</v>
      </c>
      <c r="F60" s="13">
        <f t="shared" si="7"/>
        <v>250.95747212283905</v>
      </c>
      <c r="G60" s="13">
        <f t="shared" si="7"/>
        <v>92.36098683616558</v>
      </c>
      <c r="H60" s="13">
        <f t="shared" si="7"/>
        <v>122.91438096213771</v>
      </c>
      <c r="I60" s="13">
        <f t="shared" si="7"/>
        <v>154.33501136892212</v>
      </c>
      <c r="J60" s="13">
        <f t="shared" si="7"/>
        <v>112.6094717452294</v>
      </c>
      <c r="K60" s="13">
        <f t="shared" si="7"/>
        <v>97.37128914355829</v>
      </c>
      <c r="L60" s="13">
        <f t="shared" si="7"/>
        <v>82.59333712427059</v>
      </c>
      <c r="M60" s="13">
        <f t="shared" si="7"/>
        <v>96.4650367104924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124.51498922550945</v>
      </c>
      <c r="W60" s="13">
        <f t="shared" si="7"/>
        <v>86.65857041171337</v>
      </c>
      <c r="X60" s="13">
        <f t="shared" si="7"/>
        <v>0</v>
      </c>
      <c r="Y60" s="13">
        <f t="shared" si="7"/>
        <v>0</v>
      </c>
      <c r="Z60" s="14">
        <f t="shared" si="7"/>
        <v>87.45238574376165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89.9999960979073</v>
      </c>
      <c r="E61" s="13">
        <f t="shared" si="7"/>
        <v>89.9999960979073</v>
      </c>
      <c r="F61" s="13">
        <f t="shared" si="7"/>
        <v>141.50467412709676</v>
      </c>
      <c r="G61" s="13">
        <f t="shared" si="7"/>
        <v>58.99031205223889</v>
      </c>
      <c r="H61" s="13">
        <f t="shared" si="7"/>
        <v>58.17198205073538</v>
      </c>
      <c r="I61" s="13">
        <f t="shared" si="7"/>
        <v>85.54156055393076</v>
      </c>
      <c r="J61" s="13">
        <f t="shared" si="7"/>
        <v>71.76487604136976</v>
      </c>
      <c r="K61" s="13">
        <f t="shared" si="7"/>
        <v>53.82920719833966</v>
      </c>
      <c r="L61" s="13">
        <f t="shared" si="7"/>
        <v>56.71472249830051</v>
      </c>
      <c r="M61" s="13">
        <f t="shared" si="7"/>
        <v>60.07444024761297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72.35442861501512</v>
      </c>
      <c r="W61" s="13">
        <f t="shared" si="7"/>
        <v>89.02371052214711</v>
      </c>
      <c r="X61" s="13">
        <f t="shared" si="7"/>
        <v>0</v>
      </c>
      <c r="Y61" s="13">
        <f t="shared" si="7"/>
        <v>0</v>
      </c>
      <c r="Z61" s="14">
        <f t="shared" si="7"/>
        <v>89.9999960979073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69.99999580686065</v>
      </c>
      <c r="E64" s="13">
        <f t="shared" si="7"/>
        <v>69.99999580686065</v>
      </c>
      <c r="F64" s="13">
        <f t="shared" si="7"/>
        <v>41.08379022409173</v>
      </c>
      <c r="G64" s="13">
        <f t="shared" si="7"/>
        <v>33.80082249858892</v>
      </c>
      <c r="H64" s="13">
        <f t="shared" si="7"/>
        <v>33.904401412090046</v>
      </c>
      <c r="I64" s="13">
        <f t="shared" si="7"/>
        <v>36.26168057726877</v>
      </c>
      <c r="J64" s="13">
        <f t="shared" si="7"/>
        <v>36.45276174491163</v>
      </c>
      <c r="K64" s="13">
        <f t="shared" si="7"/>
        <v>32.67580960881779</v>
      </c>
      <c r="L64" s="13">
        <f t="shared" si="7"/>
        <v>28.152695310248156</v>
      </c>
      <c r="M64" s="13">
        <f t="shared" si="7"/>
        <v>32.39353224823478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34.32904789994229</v>
      </c>
      <c r="W64" s="13">
        <f t="shared" si="7"/>
        <v>70.45619459684755</v>
      </c>
      <c r="X64" s="13">
        <f t="shared" si="7"/>
        <v>0</v>
      </c>
      <c r="Y64" s="13">
        <f t="shared" si="7"/>
        <v>0</v>
      </c>
      <c r="Z64" s="14">
        <f t="shared" si="7"/>
        <v>69.99999580686065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37.00000823002222</v>
      </c>
      <c r="E66" s="16">
        <f t="shared" si="7"/>
        <v>37.00000823002222</v>
      </c>
      <c r="F66" s="16">
        <f t="shared" si="7"/>
        <v>100</v>
      </c>
      <c r="G66" s="16">
        <f t="shared" si="7"/>
        <v>22.144199604211487</v>
      </c>
      <c r="H66" s="16">
        <f t="shared" si="7"/>
        <v>100</v>
      </c>
      <c r="I66" s="16">
        <f t="shared" si="7"/>
        <v>75.1742733568354</v>
      </c>
      <c r="J66" s="16">
        <f t="shared" si="7"/>
        <v>99.99994026823148</v>
      </c>
      <c r="K66" s="16">
        <f t="shared" si="7"/>
        <v>100</v>
      </c>
      <c r="L66" s="16">
        <f t="shared" si="7"/>
        <v>100</v>
      </c>
      <c r="M66" s="16">
        <f t="shared" si="7"/>
        <v>99.99998185413372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87.68878178492746</v>
      </c>
      <c r="W66" s="16">
        <f t="shared" si="7"/>
        <v>35.99807130746494</v>
      </c>
      <c r="X66" s="16">
        <f t="shared" si="7"/>
        <v>0</v>
      </c>
      <c r="Y66" s="16">
        <f t="shared" si="7"/>
        <v>0</v>
      </c>
      <c r="Z66" s="17">
        <f t="shared" si="7"/>
        <v>37.00000823002222</v>
      </c>
    </row>
    <row r="67" spans="1:26" ht="13.5" hidden="1">
      <c r="A67" s="40" t="s">
        <v>116</v>
      </c>
      <c r="B67" s="23">
        <v>222810837</v>
      </c>
      <c r="C67" s="23"/>
      <c r="D67" s="24">
        <v>357741101</v>
      </c>
      <c r="E67" s="25">
        <v>357741101</v>
      </c>
      <c r="F67" s="25">
        <v>20576816</v>
      </c>
      <c r="G67" s="25">
        <v>20865819</v>
      </c>
      <c r="H67" s="25">
        <v>22214552</v>
      </c>
      <c r="I67" s="25">
        <v>63657187</v>
      </c>
      <c r="J67" s="25">
        <v>20061180</v>
      </c>
      <c r="K67" s="25">
        <v>21641389</v>
      </c>
      <c r="L67" s="25">
        <v>22407346</v>
      </c>
      <c r="M67" s="25">
        <v>64109915</v>
      </c>
      <c r="N67" s="25"/>
      <c r="O67" s="25"/>
      <c r="P67" s="25"/>
      <c r="Q67" s="25"/>
      <c r="R67" s="25"/>
      <c r="S67" s="25"/>
      <c r="T67" s="25"/>
      <c r="U67" s="25"/>
      <c r="V67" s="25">
        <v>127767102</v>
      </c>
      <c r="W67" s="25">
        <v>178870554</v>
      </c>
      <c r="X67" s="25"/>
      <c r="Y67" s="24"/>
      <c r="Z67" s="26">
        <v>357741101</v>
      </c>
    </row>
    <row r="68" spans="1:26" ht="13.5" hidden="1">
      <c r="A68" s="36" t="s">
        <v>31</v>
      </c>
      <c r="B68" s="18">
        <v>106413632</v>
      </c>
      <c r="C68" s="18"/>
      <c r="D68" s="19">
        <v>132629278</v>
      </c>
      <c r="E68" s="20">
        <v>132629278</v>
      </c>
      <c r="F68" s="20">
        <v>9795708</v>
      </c>
      <c r="G68" s="20">
        <v>9821975</v>
      </c>
      <c r="H68" s="20">
        <v>11130042</v>
      </c>
      <c r="I68" s="20">
        <v>30747725</v>
      </c>
      <c r="J68" s="20">
        <v>9793259</v>
      </c>
      <c r="K68" s="20">
        <v>9794750</v>
      </c>
      <c r="L68" s="20">
        <v>9788301</v>
      </c>
      <c r="M68" s="20">
        <v>29376310</v>
      </c>
      <c r="N68" s="20"/>
      <c r="O68" s="20"/>
      <c r="P68" s="20"/>
      <c r="Q68" s="20"/>
      <c r="R68" s="20"/>
      <c r="S68" s="20"/>
      <c r="T68" s="20"/>
      <c r="U68" s="20"/>
      <c r="V68" s="20">
        <v>60124035</v>
      </c>
      <c r="W68" s="20">
        <v>66314640</v>
      </c>
      <c r="X68" s="20"/>
      <c r="Y68" s="19"/>
      <c r="Z68" s="22">
        <v>132629278</v>
      </c>
    </row>
    <row r="69" spans="1:26" ht="13.5" hidden="1">
      <c r="A69" s="37" t="s">
        <v>32</v>
      </c>
      <c r="B69" s="18">
        <v>116397205</v>
      </c>
      <c r="C69" s="18"/>
      <c r="D69" s="19">
        <v>149777883</v>
      </c>
      <c r="E69" s="20">
        <v>149777883</v>
      </c>
      <c r="F69" s="20">
        <v>8968094</v>
      </c>
      <c r="G69" s="20">
        <v>9315143</v>
      </c>
      <c r="H69" s="20">
        <v>9204857</v>
      </c>
      <c r="I69" s="20">
        <v>27488094</v>
      </c>
      <c r="J69" s="20">
        <v>8593770</v>
      </c>
      <c r="K69" s="20">
        <v>9975460</v>
      </c>
      <c r="L69" s="20">
        <v>10653478</v>
      </c>
      <c r="M69" s="20">
        <v>29222708</v>
      </c>
      <c r="N69" s="20"/>
      <c r="O69" s="20"/>
      <c r="P69" s="20"/>
      <c r="Q69" s="20"/>
      <c r="R69" s="20"/>
      <c r="S69" s="20"/>
      <c r="T69" s="20"/>
      <c r="U69" s="20"/>
      <c r="V69" s="20">
        <v>56710802</v>
      </c>
      <c r="W69" s="20">
        <v>74888946</v>
      </c>
      <c r="X69" s="20"/>
      <c r="Y69" s="19"/>
      <c r="Z69" s="22">
        <v>149777883</v>
      </c>
    </row>
    <row r="70" spans="1:26" ht="13.5" hidden="1">
      <c r="A70" s="38" t="s">
        <v>110</v>
      </c>
      <c r="B70" s="18">
        <v>107991207</v>
      </c>
      <c r="C70" s="18"/>
      <c r="D70" s="19">
        <v>130699099</v>
      </c>
      <c r="E70" s="20">
        <v>130699099</v>
      </c>
      <c r="F70" s="20">
        <v>7659612</v>
      </c>
      <c r="G70" s="20">
        <v>8002314</v>
      </c>
      <c r="H70" s="20">
        <v>7898708</v>
      </c>
      <c r="I70" s="20">
        <v>23560634</v>
      </c>
      <c r="J70" s="20">
        <v>7308043</v>
      </c>
      <c r="K70" s="20">
        <v>8657941</v>
      </c>
      <c r="L70" s="20">
        <v>9335114</v>
      </c>
      <c r="M70" s="20">
        <v>25301098</v>
      </c>
      <c r="N70" s="20"/>
      <c r="O70" s="20"/>
      <c r="P70" s="20"/>
      <c r="Q70" s="20"/>
      <c r="R70" s="20"/>
      <c r="S70" s="20"/>
      <c r="T70" s="20"/>
      <c r="U70" s="20"/>
      <c r="V70" s="20">
        <v>48861732</v>
      </c>
      <c r="W70" s="20">
        <v>65349552</v>
      </c>
      <c r="X70" s="20"/>
      <c r="Y70" s="19"/>
      <c r="Z70" s="22">
        <v>130699099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8405998</v>
      </c>
      <c r="C73" s="18"/>
      <c r="D73" s="19">
        <v>19078784</v>
      </c>
      <c r="E73" s="20">
        <v>19078784</v>
      </c>
      <c r="F73" s="20">
        <v>1308482</v>
      </c>
      <c r="G73" s="20">
        <v>1312829</v>
      </c>
      <c r="H73" s="20">
        <v>1306149</v>
      </c>
      <c r="I73" s="20">
        <v>3927460</v>
      </c>
      <c r="J73" s="20">
        <v>1285727</v>
      </c>
      <c r="K73" s="20">
        <v>1317519</v>
      </c>
      <c r="L73" s="20">
        <v>1318364</v>
      </c>
      <c r="M73" s="20">
        <v>3921610</v>
      </c>
      <c r="N73" s="20"/>
      <c r="O73" s="20"/>
      <c r="P73" s="20"/>
      <c r="Q73" s="20"/>
      <c r="R73" s="20"/>
      <c r="S73" s="20"/>
      <c r="T73" s="20"/>
      <c r="U73" s="20"/>
      <c r="V73" s="20">
        <v>7849070</v>
      </c>
      <c r="W73" s="20">
        <v>9539394</v>
      </c>
      <c r="X73" s="20"/>
      <c r="Y73" s="19"/>
      <c r="Z73" s="22">
        <v>19078784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75333940</v>
      </c>
      <c r="E75" s="29">
        <v>75333940</v>
      </c>
      <c r="F75" s="29">
        <v>1813014</v>
      </c>
      <c r="G75" s="29">
        <v>1728701</v>
      </c>
      <c r="H75" s="29">
        <v>1879653</v>
      </c>
      <c r="I75" s="29">
        <v>5421368</v>
      </c>
      <c r="J75" s="29">
        <v>1674151</v>
      </c>
      <c r="K75" s="29">
        <v>1871179</v>
      </c>
      <c r="L75" s="29">
        <v>1965567</v>
      </c>
      <c r="M75" s="29">
        <v>5510897</v>
      </c>
      <c r="N75" s="29"/>
      <c r="O75" s="29"/>
      <c r="P75" s="29"/>
      <c r="Q75" s="29"/>
      <c r="R75" s="29"/>
      <c r="S75" s="29"/>
      <c r="T75" s="29"/>
      <c r="U75" s="29"/>
      <c r="V75" s="29">
        <v>10932265</v>
      </c>
      <c r="W75" s="29">
        <v>37666968</v>
      </c>
      <c r="X75" s="29"/>
      <c r="Y75" s="28"/>
      <c r="Z75" s="30">
        <v>75333940</v>
      </c>
    </row>
    <row r="76" spans="1:26" ht="13.5" hidden="1">
      <c r="A76" s="41" t="s">
        <v>117</v>
      </c>
      <c r="B76" s="31">
        <v>141373822</v>
      </c>
      <c r="C76" s="31"/>
      <c r="D76" s="32">
        <v>266525292</v>
      </c>
      <c r="E76" s="33">
        <v>266525292</v>
      </c>
      <c r="F76" s="33">
        <v>32232968</v>
      </c>
      <c r="G76" s="33">
        <v>12672561</v>
      </c>
      <c r="H76" s="33">
        <v>16681108</v>
      </c>
      <c r="I76" s="33">
        <v>61586637</v>
      </c>
      <c r="J76" s="33">
        <v>18166081</v>
      </c>
      <c r="K76" s="33">
        <v>17052818</v>
      </c>
      <c r="L76" s="33">
        <v>13844126</v>
      </c>
      <c r="M76" s="33">
        <v>49063025</v>
      </c>
      <c r="N76" s="33"/>
      <c r="O76" s="33"/>
      <c r="P76" s="33"/>
      <c r="Q76" s="33"/>
      <c r="R76" s="33"/>
      <c r="S76" s="33"/>
      <c r="T76" s="33"/>
      <c r="U76" s="33"/>
      <c r="V76" s="33">
        <v>110649662</v>
      </c>
      <c r="W76" s="33">
        <v>132290770</v>
      </c>
      <c r="X76" s="33"/>
      <c r="Y76" s="32"/>
      <c r="Z76" s="34">
        <v>266525292</v>
      </c>
    </row>
    <row r="77" spans="1:26" ht="13.5" hidden="1">
      <c r="A77" s="36" t="s">
        <v>31</v>
      </c>
      <c r="B77" s="18">
        <v>41771171</v>
      </c>
      <c r="C77" s="18"/>
      <c r="D77" s="19">
        <v>107667396</v>
      </c>
      <c r="E77" s="20">
        <v>107667396</v>
      </c>
      <c r="F77" s="20">
        <v>7913852</v>
      </c>
      <c r="G77" s="20">
        <v>3686196</v>
      </c>
      <c r="H77" s="20">
        <v>3487362</v>
      </c>
      <c r="I77" s="20">
        <v>15087410</v>
      </c>
      <c r="J77" s="20">
        <v>6814532</v>
      </c>
      <c r="K77" s="20">
        <v>5468405</v>
      </c>
      <c r="L77" s="20">
        <v>3079496</v>
      </c>
      <c r="M77" s="20">
        <v>15362433</v>
      </c>
      <c r="N77" s="20"/>
      <c r="O77" s="20"/>
      <c r="P77" s="20"/>
      <c r="Q77" s="20"/>
      <c r="R77" s="20"/>
      <c r="S77" s="20"/>
      <c r="T77" s="20"/>
      <c r="U77" s="20"/>
      <c r="V77" s="20">
        <v>30449843</v>
      </c>
      <c r="W77" s="20">
        <v>53833698</v>
      </c>
      <c r="X77" s="20"/>
      <c r="Y77" s="19"/>
      <c r="Z77" s="22">
        <v>107667396</v>
      </c>
    </row>
    <row r="78" spans="1:26" ht="13.5" hidden="1">
      <c r="A78" s="37" t="s">
        <v>32</v>
      </c>
      <c r="B78" s="18">
        <v>97531245</v>
      </c>
      <c r="C78" s="18"/>
      <c r="D78" s="19">
        <v>130984332</v>
      </c>
      <c r="E78" s="20">
        <v>130984332</v>
      </c>
      <c r="F78" s="20">
        <v>22506102</v>
      </c>
      <c r="G78" s="20">
        <v>8603558</v>
      </c>
      <c r="H78" s="20">
        <v>11314093</v>
      </c>
      <c r="I78" s="20">
        <v>42423753</v>
      </c>
      <c r="J78" s="20">
        <v>9677399</v>
      </c>
      <c r="K78" s="20">
        <v>9713234</v>
      </c>
      <c r="L78" s="20">
        <v>8799063</v>
      </c>
      <c r="M78" s="20">
        <v>28189696</v>
      </c>
      <c r="N78" s="20"/>
      <c r="O78" s="20"/>
      <c r="P78" s="20"/>
      <c r="Q78" s="20"/>
      <c r="R78" s="20"/>
      <c r="S78" s="20"/>
      <c r="T78" s="20"/>
      <c r="U78" s="20"/>
      <c r="V78" s="20">
        <v>70613449</v>
      </c>
      <c r="W78" s="20">
        <v>64897690</v>
      </c>
      <c r="X78" s="20"/>
      <c r="Y78" s="19"/>
      <c r="Z78" s="22">
        <v>130984332</v>
      </c>
    </row>
    <row r="79" spans="1:26" ht="13.5" hidden="1">
      <c r="A79" s="38" t="s">
        <v>110</v>
      </c>
      <c r="B79" s="18"/>
      <c r="C79" s="18"/>
      <c r="D79" s="19">
        <v>117629184</v>
      </c>
      <c r="E79" s="20">
        <v>117629184</v>
      </c>
      <c r="F79" s="20">
        <v>10838709</v>
      </c>
      <c r="G79" s="20">
        <v>4720590</v>
      </c>
      <c r="H79" s="20">
        <v>4594835</v>
      </c>
      <c r="I79" s="20">
        <v>20154134</v>
      </c>
      <c r="J79" s="20">
        <v>5244608</v>
      </c>
      <c r="K79" s="20">
        <v>4660501</v>
      </c>
      <c r="L79" s="20">
        <v>5294384</v>
      </c>
      <c r="M79" s="20">
        <v>15199493</v>
      </c>
      <c r="N79" s="20"/>
      <c r="O79" s="20"/>
      <c r="P79" s="20"/>
      <c r="Q79" s="20"/>
      <c r="R79" s="20"/>
      <c r="S79" s="20"/>
      <c r="T79" s="20"/>
      <c r="U79" s="20"/>
      <c r="V79" s="20">
        <v>35353627</v>
      </c>
      <c r="W79" s="20">
        <v>58176596</v>
      </c>
      <c r="X79" s="20"/>
      <c r="Y79" s="19"/>
      <c r="Z79" s="22">
        <v>117629184</v>
      </c>
    </row>
    <row r="80" spans="1:26" ht="13.5" hidden="1">
      <c r="A80" s="38" t="s">
        <v>111</v>
      </c>
      <c r="B80" s="18"/>
      <c r="C80" s="18"/>
      <c r="D80" s="19"/>
      <c r="E80" s="20"/>
      <c r="F80" s="20">
        <v>10383850</v>
      </c>
      <c r="G80" s="20">
        <v>2845387</v>
      </c>
      <c r="H80" s="20">
        <v>5706326</v>
      </c>
      <c r="I80" s="20">
        <v>18935563</v>
      </c>
      <c r="J80" s="20">
        <v>3227514</v>
      </c>
      <c r="K80" s="20">
        <v>4063740</v>
      </c>
      <c r="L80" s="20">
        <v>2631054</v>
      </c>
      <c r="M80" s="20">
        <v>9922308</v>
      </c>
      <c r="N80" s="20"/>
      <c r="O80" s="20"/>
      <c r="P80" s="20"/>
      <c r="Q80" s="20"/>
      <c r="R80" s="20"/>
      <c r="S80" s="20"/>
      <c r="T80" s="20"/>
      <c r="U80" s="20"/>
      <c r="V80" s="20">
        <v>28857871</v>
      </c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>
        <v>745969</v>
      </c>
      <c r="G81" s="20">
        <v>593834</v>
      </c>
      <c r="H81" s="20">
        <v>570090</v>
      </c>
      <c r="I81" s="20">
        <v>1909893</v>
      </c>
      <c r="J81" s="20">
        <v>736594</v>
      </c>
      <c r="K81" s="20">
        <v>558483</v>
      </c>
      <c r="L81" s="20">
        <v>502470</v>
      </c>
      <c r="M81" s="20">
        <v>1797547</v>
      </c>
      <c r="N81" s="20"/>
      <c r="O81" s="20"/>
      <c r="P81" s="20"/>
      <c r="Q81" s="20"/>
      <c r="R81" s="20"/>
      <c r="S81" s="20"/>
      <c r="T81" s="20"/>
      <c r="U81" s="20"/>
      <c r="V81" s="20">
        <v>3707440</v>
      </c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13355148</v>
      </c>
      <c r="E82" s="20">
        <v>13355148</v>
      </c>
      <c r="F82" s="20">
        <v>537574</v>
      </c>
      <c r="G82" s="20">
        <v>443747</v>
      </c>
      <c r="H82" s="20">
        <v>442842</v>
      </c>
      <c r="I82" s="20">
        <v>1424163</v>
      </c>
      <c r="J82" s="20">
        <v>468683</v>
      </c>
      <c r="K82" s="20">
        <v>430510</v>
      </c>
      <c r="L82" s="20">
        <v>371155</v>
      </c>
      <c r="M82" s="20">
        <v>1270348</v>
      </c>
      <c r="N82" s="20"/>
      <c r="O82" s="20"/>
      <c r="P82" s="20"/>
      <c r="Q82" s="20"/>
      <c r="R82" s="20"/>
      <c r="S82" s="20"/>
      <c r="T82" s="20"/>
      <c r="U82" s="20"/>
      <c r="V82" s="20">
        <v>2694511</v>
      </c>
      <c r="W82" s="20">
        <v>6721094</v>
      </c>
      <c r="X82" s="20"/>
      <c r="Y82" s="19"/>
      <c r="Z82" s="22">
        <v>13355148</v>
      </c>
    </row>
    <row r="83" spans="1:26" ht="13.5" hidden="1">
      <c r="A83" s="38" t="s">
        <v>114</v>
      </c>
      <c r="B83" s="18">
        <v>97531245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2071406</v>
      </c>
      <c r="C84" s="27"/>
      <c r="D84" s="28">
        <v>27873564</v>
      </c>
      <c r="E84" s="29">
        <v>27873564</v>
      </c>
      <c r="F84" s="29">
        <v>1813014</v>
      </c>
      <c r="G84" s="29">
        <v>382807</v>
      </c>
      <c r="H84" s="29">
        <v>1879653</v>
      </c>
      <c r="I84" s="29">
        <v>4075474</v>
      </c>
      <c r="J84" s="29">
        <v>1674150</v>
      </c>
      <c r="K84" s="29">
        <v>1871179</v>
      </c>
      <c r="L84" s="29">
        <v>1965567</v>
      </c>
      <c r="M84" s="29">
        <v>5510896</v>
      </c>
      <c r="N84" s="29"/>
      <c r="O84" s="29"/>
      <c r="P84" s="29"/>
      <c r="Q84" s="29"/>
      <c r="R84" s="29"/>
      <c r="S84" s="29"/>
      <c r="T84" s="29"/>
      <c r="U84" s="29"/>
      <c r="V84" s="29">
        <v>9586370</v>
      </c>
      <c r="W84" s="29">
        <v>13559382</v>
      </c>
      <c r="X84" s="29"/>
      <c r="Y84" s="28"/>
      <c r="Z84" s="30">
        <v>27873564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71728233</v>
      </c>
      <c r="C5" s="18">
        <v>0</v>
      </c>
      <c r="D5" s="58">
        <v>68756855</v>
      </c>
      <c r="E5" s="59">
        <v>68756855</v>
      </c>
      <c r="F5" s="59">
        <v>4391845</v>
      </c>
      <c r="G5" s="59">
        <v>4259681</v>
      </c>
      <c r="H5" s="59">
        <v>5963554</v>
      </c>
      <c r="I5" s="59">
        <v>14615080</v>
      </c>
      <c r="J5" s="59">
        <v>7748738</v>
      </c>
      <c r="K5" s="59">
        <v>4450318</v>
      </c>
      <c r="L5" s="59">
        <v>6758591</v>
      </c>
      <c r="M5" s="59">
        <v>18957647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33572727</v>
      </c>
      <c r="W5" s="59">
        <v>32499439</v>
      </c>
      <c r="X5" s="59">
        <v>1073288</v>
      </c>
      <c r="Y5" s="60">
        <v>3.3</v>
      </c>
      <c r="Z5" s="61">
        <v>68756855</v>
      </c>
    </row>
    <row r="6" spans="1:26" ht="13.5">
      <c r="A6" s="57" t="s">
        <v>32</v>
      </c>
      <c r="B6" s="18">
        <v>3108378</v>
      </c>
      <c r="C6" s="18">
        <v>0</v>
      </c>
      <c r="D6" s="58">
        <v>3336915</v>
      </c>
      <c r="E6" s="59">
        <v>3336915</v>
      </c>
      <c r="F6" s="59">
        <v>268064</v>
      </c>
      <c r="G6" s="59">
        <v>268064</v>
      </c>
      <c r="H6" s="59">
        <v>268064</v>
      </c>
      <c r="I6" s="59">
        <v>804192</v>
      </c>
      <c r="J6" s="59">
        <v>325590</v>
      </c>
      <c r="K6" s="59">
        <v>325590</v>
      </c>
      <c r="L6" s="59">
        <v>279919</v>
      </c>
      <c r="M6" s="59">
        <v>931099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1735291</v>
      </c>
      <c r="W6" s="59">
        <v>1528035</v>
      </c>
      <c r="X6" s="59">
        <v>207256</v>
      </c>
      <c r="Y6" s="60">
        <v>13.56</v>
      </c>
      <c r="Z6" s="61">
        <v>3336915</v>
      </c>
    </row>
    <row r="7" spans="1:26" ht="13.5">
      <c r="A7" s="57" t="s">
        <v>33</v>
      </c>
      <c r="B7" s="18">
        <v>6748684</v>
      </c>
      <c r="C7" s="18">
        <v>0</v>
      </c>
      <c r="D7" s="58">
        <v>6500000</v>
      </c>
      <c r="E7" s="59">
        <v>6500000</v>
      </c>
      <c r="F7" s="59">
        <v>428365</v>
      </c>
      <c r="G7" s="59">
        <v>436933</v>
      </c>
      <c r="H7" s="59">
        <v>436933</v>
      </c>
      <c r="I7" s="59">
        <v>1302231</v>
      </c>
      <c r="J7" s="59">
        <v>680616</v>
      </c>
      <c r="K7" s="59">
        <v>673810</v>
      </c>
      <c r="L7" s="59">
        <v>701034</v>
      </c>
      <c r="M7" s="59">
        <v>2055460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3357691</v>
      </c>
      <c r="W7" s="59">
        <v>3087500</v>
      </c>
      <c r="X7" s="59">
        <v>270191</v>
      </c>
      <c r="Y7" s="60">
        <v>8.75</v>
      </c>
      <c r="Z7" s="61">
        <v>6500000</v>
      </c>
    </row>
    <row r="8" spans="1:26" ht="13.5">
      <c r="A8" s="57" t="s">
        <v>34</v>
      </c>
      <c r="B8" s="18">
        <v>102321808</v>
      </c>
      <c r="C8" s="18">
        <v>0</v>
      </c>
      <c r="D8" s="58">
        <v>112485000</v>
      </c>
      <c r="E8" s="59">
        <v>112485000</v>
      </c>
      <c r="F8" s="59">
        <v>47490000</v>
      </c>
      <c r="G8" s="59">
        <v>408584</v>
      </c>
      <c r="H8" s="59">
        <v>320451</v>
      </c>
      <c r="I8" s="59">
        <v>48219035</v>
      </c>
      <c r="J8" s="59">
        <v>551482</v>
      </c>
      <c r="K8" s="59">
        <v>676803</v>
      </c>
      <c r="L8" s="59">
        <v>36182000</v>
      </c>
      <c r="M8" s="59">
        <v>37410285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85629320</v>
      </c>
      <c r="W8" s="59">
        <v>53430375</v>
      </c>
      <c r="X8" s="59">
        <v>32198945</v>
      </c>
      <c r="Y8" s="60">
        <v>60.26</v>
      </c>
      <c r="Z8" s="61">
        <v>112485000</v>
      </c>
    </row>
    <row r="9" spans="1:26" ht="13.5">
      <c r="A9" s="57" t="s">
        <v>35</v>
      </c>
      <c r="B9" s="18">
        <v>12254559</v>
      </c>
      <c r="C9" s="18">
        <v>0</v>
      </c>
      <c r="D9" s="58">
        <v>15926324</v>
      </c>
      <c r="E9" s="59">
        <v>15926324</v>
      </c>
      <c r="F9" s="59">
        <v>5379464</v>
      </c>
      <c r="G9" s="59">
        <v>3275203</v>
      </c>
      <c r="H9" s="59">
        <v>1700554</v>
      </c>
      <c r="I9" s="59">
        <v>10355221</v>
      </c>
      <c r="J9" s="59">
        <v>3092295</v>
      </c>
      <c r="K9" s="59">
        <v>1783904</v>
      </c>
      <c r="L9" s="59">
        <v>4097973</v>
      </c>
      <c r="M9" s="59">
        <v>8974172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19329393</v>
      </c>
      <c r="W9" s="59">
        <v>7473772</v>
      </c>
      <c r="X9" s="59">
        <v>11855621</v>
      </c>
      <c r="Y9" s="60">
        <v>158.63</v>
      </c>
      <c r="Z9" s="61">
        <v>15926324</v>
      </c>
    </row>
    <row r="10" spans="1:26" ht="25.5">
      <c r="A10" s="62" t="s">
        <v>102</v>
      </c>
      <c r="B10" s="63">
        <f>SUM(B5:B9)</f>
        <v>196161662</v>
      </c>
      <c r="C10" s="63">
        <f>SUM(C5:C9)</f>
        <v>0</v>
      </c>
      <c r="D10" s="64">
        <f aca="true" t="shared" si="0" ref="D10:Z10">SUM(D5:D9)</f>
        <v>207005094</v>
      </c>
      <c r="E10" s="65">
        <f t="shared" si="0"/>
        <v>207005094</v>
      </c>
      <c r="F10" s="65">
        <f t="shared" si="0"/>
        <v>57957738</v>
      </c>
      <c r="G10" s="65">
        <f t="shared" si="0"/>
        <v>8648465</v>
      </c>
      <c r="H10" s="65">
        <f t="shared" si="0"/>
        <v>8689556</v>
      </c>
      <c r="I10" s="65">
        <f t="shared" si="0"/>
        <v>75295759</v>
      </c>
      <c r="J10" s="65">
        <f t="shared" si="0"/>
        <v>12398721</v>
      </c>
      <c r="K10" s="65">
        <f t="shared" si="0"/>
        <v>7910425</v>
      </c>
      <c r="L10" s="65">
        <f t="shared" si="0"/>
        <v>48019517</v>
      </c>
      <c r="M10" s="65">
        <f t="shared" si="0"/>
        <v>68328663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143624422</v>
      </c>
      <c r="W10" s="65">
        <f t="shared" si="0"/>
        <v>98019121</v>
      </c>
      <c r="X10" s="65">
        <f t="shared" si="0"/>
        <v>45605301</v>
      </c>
      <c r="Y10" s="66">
        <f>+IF(W10&lt;&gt;0,(X10/W10)*100,0)</f>
        <v>46.52694345218623</v>
      </c>
      <c r="Z10" s="67">
        <f t="shared" si="0"/>
        <v>207005094</v>
      </c>
    </row>
    <row r="11" spans="1:26" ht="13.5">
      <c r="A11" s="57" t="s">
        <v>36</v>
      </c>
      <c r="B11" s="18">
        <v>67375820</v>
      </c>
      <c r="C11" s="18">
        <v>0</v>
      </c>
      <c r="D11" s="58">
        <v>71865562</v>
      </c>
      <c r="E11" s="59">
        <v>71865562</v>
      </c>
      <c r="F11" s="59">
        <v>4651034</v>
      </c>
      <c r="G11" s="59">
        <v>5173374</v>
      </c>
      <c r="H11" s="59">
        <v>5208842</v>
      </c>
      <c r="I11" s="59">
        <v>15033250</v>
      </c>
      <c r="J11" s="59">
        <v>5397026</v>
      </c>
      <c r="K11" s="59">
        <v>5392168</v>
      </c>
      <c r="L11" s="59">
        <v>4604135</v>
      </c>
      <c r="M11" s="59">
        <v>15393329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30426579</v>
      </c>
      <c r="W11" s="59">
        <v>34136143</v>
      </c>
      <c r="X11" s="59">
        <v>-3709564</v>
      </c>
      <c r="Y11" s="60">
        <v>-10.87</v>
      </c>
      <c r="Z11" s="61">
        <v>71865562</v>
      </c>
    </row>
    <row r="12" spans="1:26" ht="13.5">
      <c r="A12" s="57" t="s">
        <v>37</v>
      </c>
      <c r="B12" s="18">
        <v>0</v>
      </c>
      <c r="C12" s="18">
        <v>0</v>
      </c>
      <c r="D12" s="58">
        <v>11188491</v>
      </c>
      <c r="E12" s="59">
        <v>11188491</v>
      </c>
      <c r="F12" s="59">
        <v>870551</v>
      </c>
      <c r="G12" s="59">
        <v>813365</v>
      </c>
      <c r="H12" s="59">
        <v>813803</v>
      </c>
      <c r="I12" s="59">
        <v>2497719</v>
      </c>
      <c r="J12" s="59">
        <v>813803</v>
      </c>
      <c r="K12" s="59">
        <v>870644</v>
      </c>
      <c r="L12" s="59">
        <v>813803</v>
      </c>
      <c r="M12" s="59">
        <v>2498250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4995969</v>
      </c>
      <c r="W12" s="59">
        <v>5314532</v>
      </c>
      <c r="X12" s="59">
        <v>-318563</v>
      </c>
      <c r="Y12" s="60">
        <v>-5.99</v>
      </c>
      <c r="Z12" s="61">
        <v>11188491</v>
      </c>
    </row>
    <row r="13" spans="1:26" ht="13.5">
      <c r="A13" s="57" t="s">
        <v>103</v>
      </c>
      <c r="B13" s="18">
        <v>21255264</v>
      </c>
      <c r="C13" s="18">
        <v>0</v>
      </c>
      <c r="D13" s="58">
        <v>27589223</v>
      </c>
      <c r="E13" s="59">
        <v>27589223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13104880</v>
      </c>
      <c r="X13" s="59">
        <v>-13104880</v>
      </c>
      <c r="Y13" s="60">
        <v>-100</v>
      </c>
      <c r="Z13" s="61">
        <v>27589223</v>
      </c>
    </row>
    <row r="14" spans="1:26" ht="13.5">
      <c r="A14" s="57" t="s">
        <v>38</v>
      </c>
      <c r="B14" s="18">
        <v>25165</v>
      </c>
      <c r="C14" s="18">
        <v>0</v>
      </c>
      <c r="D14" s="58">
        <v>80000</v>
      </c>
      <c r="E14" s="59">
        <v>80000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38000</v>
      </c>
      <c r="X14" s="59">
        <v>-38000</v>
      </c>
      <c r="Y14" s="60">
        <v>-100</v>
      </c>
      <c r="Z14" s="61">
        <v>80000</v>
      </c>
    </row>
    <row r="15" spans="1:26" ht="13.5">
      <c r="A15" s="57" t="s">
        <v>39</v>
      </c>
      <c r="B15" s="18">
        <v>0</v>
      </c>
      <c r="C15" s="18">
        <v>0</v>
      </c>
      <c r="D15" s="58">
        <v>5115500</v>
      </c>
      <c r="E15" s="59">
        <v>5115500</v>
      </c>
      <c r="F15" s="59">
        <v>0</v>
      </c>
      <c r="G15" s="59">
        <v>0</v>
      </c>
      <c r="H15" s="59">
        <v>0</v>
      </c>
      <c r="I15" s="59">
        <v>0</v>
      </c>
      <c r="J15" s="59">
        <v>380771</v>
      </c>
      <c r="K15" s="59">
        <v>418848</v>
      </c>
      <c r="L15" s="59">
        <v>282600</v>
      </c>
      <c r="M15" s="59">
        <v>1082219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1082219</v>
      </c>
      <c r="W15" s="59">
        <v>2429863</v>
      </c>
      <c r="X15" s="59">
        <v>-1347644</v>
      </c>
      <c r="Y15" s="60">
        <v>-55.46</v>
      </c>
      <c r="Z15" s="61">
        <v>5115500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62200877</v>
      </c>
      <c r="C17" s="18">
        <v>0</v>
      </c>
      <c r="D17" s="58">
        <v>88811642</v>
      </c>
      <c r="E17" s="59">
        <v>88811642</v>
      </c>
      <c r="F17" s="59">
        <v>4964196</v>
      </c>
      <c r="G17" s="59">
        <v>4199289</v>
      </c>
      <c r="H17" s="59">
        <v>9113701</v>
      </c>
      <c r="I17" s="59">
        <v>18277186</v>
      </c>
      <c r="J17" s="59">
        <v>2522236</v>
      </c>
      <c r="K17" s="59">
        <v>4500351</v>
      </c>
      <c r="L17" s="59">
        <v>7989181</v>
      </c>
      <c r="M17" s="59">
        <v>15011768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33288954</v>
      </c>
      <c r="W17" s="59">
        <v>41710529</v>
      </c>
      <c r="X17" s="59">
        <v>-8421575</v>
      </c>
      <c r="Y17" s="60">
        <v>-20.19</v>
      </c>
      <c r="Z17" s="61">
        <v>88811642</v>
      </c>
    </row>
    <row r="18" spans="1:26" ht="13.5">
      <c r="A18" s="69" t="s">
        <v>42</v>
      </c>
      <c r="B18" s="70">
        <f>SUM(B11:B17)</f>
        <v>150857126</v>
      </c>
      <c r="C18" s="70">
        <f>SUM(C11:C17)</f>
        <v>0</v>
      </c>
      <c r="D18" s="71">
        <f aca="true" t="shared" si="1" ref="D18:Z18">SUM(D11:D17)</f>
        <v>204650418</v>
      </c>
      <c r="E18" s="72">
        <f t="shared" si="1"/>
        <v>204650418</v>
      </c>
      <c r="F18" s="72">
        <f t="shared" si="1"/>
        <v>10485781</v>
      </c>
      <c r="G18" s="72">
        <f t="shared" si="1"/>
        <v>10186028</v>
      </c>
      <c r="H18" s="72">
        <f t="shared" si="1"/>
        <v>15136346</v>
      </c>
      <c r="I18" s="72">
        <f t="shared" si="1"/>
        <v>35808155</v>
      </c>
      <c r="J18" s="72">
        <f t="shared" si="1"/>
        <v>9113836</v>
      </c>
      <c r="K18" s="72">
        <f t="shared" si="1"/>
        <v>11182011</v>
      </c>
      <c r="L18" s="72">
        <f t="shared" si="1"/>
        <v>13689719</v>
      </c>
      <c r="M18" s="72">
        <f t="shared" si="1"/>
        <v>33985566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69793721</v>
      </c>
      <c r="W18" s="72">
        <f t="shared" si="1"/>
        <v>96733947</v>
      </c>
      <c r="X18" s="72">
        <f t="shared" si="1"/>
        <v>-26940226</v>
      </c>
      <c r="Y18" s="66">
        <f>+IF(W18&lt;&gt;0,(X18/W18)*100,0)</f>
        <v>-27.849815742554163</v>
      </c>
      <c r="Z18" s="73">
        <f t="shared" si="1"/>
        <v>204650418</v>
      </c>
    </row>
    <row r="19" spans="1:26" ht="13.5">
      <c r="A19" s="69" t="s">
        <v>43</v>
      </c>
      <c r="B19" s="74">
        <f>+B10-B18</f>
        <v>45304536</v>
      </c>
      <c r="C19" s="74">
        <f>+C10-C18</f>
        <v>0</v>
      </c>
      <c r="D19" s="75">
        <f aca="true" t="shared" si="2" ref="D19:Z19">+D10-D18</f>
        <v>2354676</v>
      </c>
      <c r="E19" s="76">
        <f t="shared" si="2"/>
        <v>2354676</v>
      </c>
      <c r="F19" s="76">
        <f t="shared" si="2"/>
        <v>47471957</v>
      </c>
      <c r="G19" s="76">
        <f t="shared" si="2"/>
        <v>-1537563</v>
      </c>
      <c r="H19" s="76">
        <f t="shared" si="2"/>
        <v>-6446790</v>
      </c>
      <c r="I19" s="76">
        <f t="shared" si="2"/>
        <v>39487604</v>
      </c>
      <c r="J19" s="76">
        <f t="shared" si="2"/>
        <v>3284885</v>
      </c>
      <c r="K19" s="76">
        <f t="shared" si="2"/>
        <v>-3271586</v>
      </c>
      <c r="L19" s="76">
        <f t="shared" si="2"/>
        <v>34329798</v>
      </c>
      <c r="M19" s="76">
        <f t="shared" si="2"/>
        <v>34343097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73830701</v>
      </c>
      <c r="W19" s="76">
        <f>IF(E10=E18,0,W10-W18)</f>
        <v>1285174</v>
      </c>
      <c r="X19" s="76">
        <f t="shared" si="2"/>
        <v>72545527</v>
      </c>
      <c r="Y19" s="77">
        <f>+IF(W19&lt;&gt;0,(X19/W19)*100,0)</f>
        <v>5644.80194899679</v>
      </c>
      <c r="Z19" s="78">
        <f t="shared" si="2"/>
        <v>2354676</v>
      </c>
    </row>
    <row r="20" spans="1:26" ht="13.5">
      <c r="A20" s="57" t="s">
        <v>44</v>
      </c>
      <c r="B20" s="18">
        <v>27222902</v>
      </c>
      <c r="C20" s="18">
        <v>0</v>
      </c>
      <c r="D20" s="58">
        <v>26337000</v>
      </c>
      <c r="E20" s="59">
        <v>26337000</v>
      </c>
      <c r="F20" s="59">
        <v>89598</v>
      </c>
      <c r="G20" s="59">
        <v>5697117</v>
      </c>
      <c r="H20" s="59">
        <v>95946</v>
      </c>
      <c r="I20" s="59">
        <v>5882661</v>
      </c>
      <c r="J20" s="59">
        <v>1825846</v>
      </c>
      <c r="K20" s="59">
        <v>6294955</v>
      </c>
      <c r="L20" s="59">
        <v>6294955</v>
      </c>
      <c r="M20" s="59">
        <v>14415756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20298417</v>
      </c>
      <c r="W20" s="59">
        <v>12510075</v>
      </c>
      <c r="X20" s="59">
        <v>7788342</v>
      </c>
      <c r="Y20" s="60">
        <v>62.26</v>
      </c>
      <c r="Z20" s="61">
        <v>26337000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72527438</v>
      </c>
      <c r="C22" s="85">
        <f>SUM(C19:C21)</f>
        <v>0</v>
      </c>
      <c r="D22" s="86">
        <f aca="true" t="shared" si="3" ref="D22:Z22">SUM(D19:D21)</f>
        <v>28691676</v>
      </c>
      <c r="E22" s="87">
        <f t="shared" si="3"/>
        <v>28691676</v>
      </c>
      <c r="F22" s="87">
        <f t="shared" si="3"/>
        <v>47561555</v>
      </c>
      <c r="G22" s="87">
        <f t="shared" si="3"/>
        <v>4159554</v>
      </c>
      <c r="H22" s="87">
        <f t="shared" si="3"/>
        <v>-6350844</v>
      </c>
      <c r="I22" s="87">
        <f t="shared" si="3"/>
        <v>45370265</v>
      </c>
      <c r="J22" s="87">
        <f t="shared" si="3"/>
        <v>5110731</v>
      </c>
      <c r="K22" s="87">
        <f t="shared" si="3"/>
        <v>3023369</v>
      </c>
      <c r="L22" s="87">
        <f t="shared" si="3"/>
        <v>40624753</v>
      </c>
      <c r="M22" s="87">
        <f t="shared" si="3"/>
        <v>48758853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94129118</v>
      </c>
      <c r="W22" s="87">
        <f t="shared" si="3"/>
        <v>13795249</v>
      </c>
      <c r="X22" s="87">
        <f t="shared" si="3"/>
        <v>80333869</v>
      </c>
      <c r="Y22" s="88">
        <f>+IF(W22&lt;&gt;0,(X22/W22)*100,0)</f>
        <v>582.3299673677511</v>
      </c>
      <c r="Z22" s="89">
        <f t="shared" si="3"/>
        <v>28691676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72527438</v>
      </c>
      <c r="C24" s="74">
        <f>SUM(C22:C23)</f>
        <v>0</v>
      </c>
      <c r="D24" s="75">
        <f aca="true" t="shared" si="4" ref="D24:Z24">SUM(D22:D23)</f>
        <v>28691676</v>
      </c>
      <c r="E24" s="76">
        <f t="shared" si="4"/>
        <v>28691676</v>
      </c>
      <c r="F24" s="76">
        <f t="shared" si="4"/>
        <v>47561555</v>
      </c>
      <c r="G24" s="76">
        <f t="shared" si="4"/>
        <v>4159554</v>
      </c>
      <c r="H24" s="76">
        <f t="shared" si="4"/>
        <v>-6350844</v>
      </c>
      <c r="I24" s="76">
        <f t="shared" si="4"/>
        <v>45370265</v>
      </c>
      <c r="J24" s="76">
        <f t="shared" si="4"/>
        <v>5110731</v>
      </c>
      <c r="K24" s="76">
        <f t="shared" si="4"/>
        <v>3023369</v>
      </c>
      <c r="L24" s="76">
        <f t="shared" si="4"/>
        <v>40624753</v>
      </c>
      <c r="M24" s="76">
        <f t="shared" si="4"/>
        <v>48758853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94129118</v>
      </c>
      <c r="W24" s="76">
        <f t="shared" si="4"/>
        <v>13795249</v>
      </c>
      <c r="X24" s="76">
        <f t="shared" si="4"/>
        <v>80333869</v>
      </c>
      <c r="Y24" s="77">
        <f>+IF(W24&lt;&gt;0,(X24/W24)*100,0)</f>
        <v>582.3299673677511</v>
      </c>
      <c r="Z24" s="78">
        <f t="shared" si="4"/>
        <v>28691676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82898258</v>
      </c>
      <c r="C27" s="21">
        <v>0</v>
      </c>
      <c r="D27" s="98">
        <v>102750150</v>
      </c>
      <c r="E27" s="99">
        <v>102750150</v>
      </c>
      <c r="F27" s="99">
        <v>2132727</v>
      </c>
      <c r="G27" s="99">
        <v>8266780</v>
      </c>
      <c r="H27" s="99">
        <v>5655018</v>
      </c>
      <c r="I27" s="99">
        <v>16054525</v>
      </c>
      <c r="J27" s="99">
        <v>1825846</v>
      </c>
      <c r="K27" s="99">
        <v>9781129</v>
      </c>
      <c r="L27" s="99">
        <v>7113663</v>
      </c>
      <c r="M27" s="99">
        <v>18720638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34775163</v>
      </c>
      <c r="W27" s="99">
        <v>51375075</v>
      </c>
      <c r="X27" s="99">
        <v>-16599912</v>
      </c>
      <c r="Y27" s="100">
        <v>-32.31</v>
      </c>
      <c r="Z27" s="101">
        <v>102750150</v>
      </c>
    </row>
    <row r="28" spans="1:26" ht="13.5">
      <c r="A28" s="102" t="s">
        <v>44</v>
      </c>
      <c r="B28" s="18">
        <v>27222902</v>
      </c>
      <c r="C28" s="18">
        <v>0</v>
      </c>
      <c r="D28" s="58">
        <v>26337000</v>
      </c>
      <c r="E28" s="59">
        <v>26337000</v>
      </c>
      <c r="F28" s="59">
        <v>89598</v>
      </c>
      <c r="G28" s="59">
        <v>5697117</v>
      </c>
      <c r="H28" s="59">
        <v>95946</v>
      </c>
      <c r="I28" s="59">
        <v>5882661</v>
      </c>
      <c r="J28" s="59">
        <v>1825846</v>
      </c>
      <c r="K28" s="59">
        <v>6294955</v>
      </c>
      <c r="L28" s="59">
        <v>6994663</v>
      </c>
      <c r="M28" s="59">
        <v>15115464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20998125</v>
      </c>
      <c r="W28" s="59">
        <v>13168500</v>
      </c>
      <c r="X28" s="59">
        <v>7829625</v>
      </c>
      <c r="Y28" s="60">
        <v>59.46</v>
      </c>
      <c r="Z28" s="61">
        <v>26337000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55675356</v>
      </c>
      <c r="C31" s="18">
        <v>0</v>
      </c>
      <c r="D31" s="58">
        <v>76413150</v>
      </c>
      <c r="E31" s="59">
        <v>76413150</v>
      </c>
      <c r="F31" s="59">
        <v>2043129</v>
      </c>
      <c r="G31" s="59">
        <v>2569663</v>
      </c>
      <c r="H31" s="59">
        <v>5559072</v>
      </c>
      <c r="I31" s="59">
        <v>10171864</v>
      </c>
      <c r="J31" s="59">
        <v>0</v>
      </c>
      <c r="K31" s="59">
        <v>3486174</v>
      </c>
      <c r="L31" s="59">
        <v>119000</v>
      </c>
      <c r="M31" s="59">
        <v>3605174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13777038</v>
      </c>
      <c r="W31" s="59">
        <v>38206575</v>
      </c>
      <c r="X31" s="59">
        <v>-24429537</v>
      </c>
      <c r="Y31" s="60">
        <v>-63.94</v>
      </c>
      <c r="Z31" s="61">
        <v>76413150</v>
      </c>
    </row>
    <row r="32" spans="1:26" ht="13.5">
      <c r="A32" s="69" t="s">
        <v>50</v>
      </c>
      <c r="B32" s="21">
        <f>SUM(B28:B31)</f>
        <v>82898258</v>
      </c>
      <c r="C32" s="21">
        <f>SUM(C28:C31)</f>
        <v>0</v>
      </c>
      <c r="D32" s="98">
        <f aca="true" t="shared" si="5" ref="D32:Z32">SUM(D28:D31)</f>
        <v>102750150</v>
      </c>
      <c r="E32" s="99">
        <f t="shared" si="5"/>
        <v>102750150</v>
      </c>
      <c r="F32" s="99">
        <f t="shared" si="5"/>
        <v>2132727</v>
      </c>
      <c r="G32" s="99">
        <f t="shared" si="5"/>
        <v>8266780</v>
      </c>
      <c r="H32" s="99">
        <f t="shared" si="5"/>
        <v>5655018</v>
      </c>
      <c r="I32" s="99">
        <f t="shared" si="5"/>
        <v>16054525</v>
      </c>
      <c r="J32" s="99">
        <f t="shared" si="5"/>
        <v>1825846</v>
      </c>
      <c r="K32" s="99">
        <f t="shared" si="5"/>
        <v>9781129</v>
      </c>
      <c r="L32" s="99">
        <f t="shared" si="5"/>
        <v>7113663</v>
      </c>
      <c r="M32" s="99">
        <f t="shared" si="5"/>
        <v>18720638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34775163</v>
      </c>
      <c r="W32" s="99">
        <f t="shared" si="5"/>
        <v>51375075</v>
      </c>
      <c r="X32" s="99">
        <f t="shared" si="5"/>
        <v>-16599912</v>
      </c>
      <c r="Y32" s="100">
        <f>+IF(W32&lt;&gt;0,(X32/W32)*100,0)</f>
        <v>-32.3112170639167</v>
      </c>
      <c r="Z32" s="101">
        <f t="shared" si="5"/>
        <v>102750150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167025534</v>
      </c>
      <c r="C35" s="18">
        <v>0</v>
      </c>
      <c r="D35" s="58">
        <v>78613504</v>
      </c>
      <c r="E35" s="59">
        <v>78613504</v>
      </c>
      <c r="F35" s="59">
        <v>192452536</v>
      </c>
      <c r="G35" s="59">
        <v>162668880</v>
      </c>
      <c r="H35" s="59">
        <v>170446535</v>
      </c>
      <c r="I35" s="59">
        <v>170446535</v>
      </c>
      <c r="J35" s="59">
        <v>162005591</v>
      </c>
      <c r="K35" s="59">
        <v>163901959</v>
      </c>
      <c r="L35" s="59">
        <v>163252798</v>
      </c>
      <c r="M35" s="59">
        <v>163252798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163252798</v>
      </c>
      <c r="W35" s="59">
        <v>39306752</v>
      </c>
      <c r="X35" s="59">
        <v>123946046</v>
      </c>
      <c r="Y35" s="60">
        <v>315.33</v>
      </c>
      <c r="Z35" s="61">
        <v>78613504</v>
      </c>
    </row>
    <row r="36" spans="1:26" ht="13.5">
      <c r="A36" s="57" t="s">
        <v>53</v>
      </c>
      <c r="B36" s="18">
        <v>399790754</v>
      </c>
      <c r="C36" s="18">
        <v>0</v>
      </c>
      <c r="D36" s="58">
        <v>366332938</v>
      </c>
      <c r="E36" s="59">
        <v>366332938</v>
      </c>
      <c r="F36" s="59">
        <v>568617887</v>
      </c>
      <c r="G36" s="59">
        <v>436242632</v>
      </c>
      <c r="H36" s="59">
        <v>436242632</v>
      </c>
      <c r="I36" s="59">
        <v>436242632</v>
      </c>
      <c r="J36" s="59">
        <v>417461124</v>
      </c>
      <c r="K36" s="59">
        <v>417461124</v>
      </c>
      <c r="L36" s="59">
        <v>417461124</v>
      </c>
      <c r="M36" s="59">
        <v>417461124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417461124</v>
      </c>
      <c r="W36" s="59">
        <v>183166469</v>
      </c>
      <c r="X36" s="59">
        <v>234294655</v>
      </c>
      <c r="Y36" s="60">
        <v>127.91</v>
      </c>
      <c r="Z36" s="61">
        <v>366332938</v>
      </c>
    </row>
    <row r="37" spans="1:26" ht="13.5">
      <c r="A37" s="57" t="s">
        <v>54</v>
      </c>
      <c r="B37" s="18">
        <v>34669187</v>
      </c>
      <c r="C37" s="18">
        <v>0</v>
      </c>
      <c r="D37" s="58">
        <v>26060000</v>
      </c>
      <c r="E37" s="59">
        <v>26060000</v>
      </c>
      <c r="F37" s="59">
        <v>30042201</v>
      </c>
      <c r="G37" s="59">
        <v>30042201</v>
      </c>
      <c r="H37" s="59">
        <v>30042201</v>
      </c>
      <c r="I37" s="59">
        <v>30042201</v>
      </c>
      <c r="J37" s="59">
        <v>29614504</v>
      </c>
      <c r="K37" s="59">
        <v>29614504</v>
      </c>
      <c r="L37" s="59">
        <v>29614504</v>
      </c>
      <c r="M37" s="59">
        <v>29614504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29614504</v>
      </c>
      <c r="W37" s="59">
        <v>13030000</v>
      </c>
      <c r="X37" s="59">
        <v>16584504</v>
      </c>
      <c r="Y37" s="60">
        <v>127.28</v>
      </c>
      <c r="Z37" s="61">
        <v>26060000</v>
      </c>
    </row>
    <row r="38" spans="1:26" ht="13.5">
      <c r="A38" s="57" t="s">
        <v>55</v>
      </c>
      <c r="B38" s="18">
        <v>10173668</v>
      </c>
      <c r="C38" s="18">
        <v>0</v>
      </c>
      <c r="D38" s="58">
        <v>8560000</v>
      </c>
      <c r="E38" s="59">
        <v>8560000</v>
      </c>
      <c r="F38" s="59">
        <v>8085535</v>
      </c>
      <c r="G38" s="59">
        <v>8085535</v>
      </c>
      <c r="H38" s="59">
        <v>8085535</v>
      </c>
      <c r="I38" s="59">
        <v>8085535</v>
      </c>
      <c r="J38" s="59">
        <v>101733668</v>
      </c>
      <c r="K38" s="59">
        <v>101733668</v>
      </c>
      <c r="L38" s="59">
        <v>101733668</v>
      </c>
      <c r="M38" s="59">
        <v>101733668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101733668</v>
      </c>
      <c r="W38" s="59">
        <v>4280000</v>
      </c>
      <c r="X38" s="59">
        <v>97453668</v>
      </c>
      <c r="Y38" s="60">
        <v>2276.95</v>
      </c>
      <c r="Z38" s="61">
        <v>8560000</v>
      </c>
    </row>
    <row r="39" spans="1:26" ht="13.5">
      <c r="A39" s="57" t="s">
        <v>56</v>
      </c>
      <c r="B39" s="18">
        <v>521973433</v>
      </c>
      <c r="C39" s="18">
        <v>0</v>
      </c>
      <c r="D39" s="58">
        <v>410326443</v>
      </c>
      <c r="E39" s="59">
        <v>410326443</v>
      </c>
      <c r="F39" s="59">
        <v>722942686</v>
      </c>
      <c r="G39" s="59">
        <v>560783775</v>
      </c>
      <c r="H39" s="59">
        <v>568561430</v>
      </c>
      <c r="I39" s="59">
        <v>568561430</v>
      </c>
      <c r="J39" s="59">
        <v>448118543</v>
      </c>
      <c r="K39" s="59">
        <v>450014910</v>
      </c>
      <c r="L39" s="59">
        <v>449365749</v>
      </c>
      <c r="M39" s="59">
        <v>449365749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449365749</v>
      </c>
      <c r="W39" s="59">
        <v>205163222</v>
      </c>
      <c r="X39" s="59">
        <v>244202527</v>
      </c>
      <c r="Y39" s="60">
        <v>119.03</v>
      </c>
      <c r="Z39" s="61">
        <v>410326443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113828541</v>
      </c>
      <c r="C42" s="18">
        <v>0</v>
      </c>
      <c r="D42" s="58">
        <v>83254802</v>
      </c>
      <c r="E42" s="59">
        <v>83254802</v>
      </c>
      <c r="F42" s="59">
        <v>54935268</v>
      </c>
      <c r="G42" s="59">
        <v>-4377012</v>
      </c>
      <c r="H42" s="59">
        <v>-16465712</v>
      </c>
      <c r="I42" s="59">
        <v>34092544</v>
      </c>
      <c r="J42" s="59">
        <v>-2826808</v>
      </c>
      <c r="K42" s="59">
        <v>-4473875</v>
      </c>
      <c r="L42" s="59">
        <v>21393313</v>
      </c>
      <c r="M42" s="59">
        <v>14092630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48185174</v>
      </c>
      <c r="W42" s="59">
        <v>85806221</v>
      </c>
      <c r="X42" s="59">
        <v>-37621047</v>
      </c>
      <c r="Y42" s="60">
        <v>-43.84</v>
      </c>
      <c r="Z42" s="61">
        <v>83254802</v>
      </c>
    </row>
    <row r="43" spans="1:26" ht="13.5">
      <c r="A43" s="57" t="s">
        <v>59</v>
      </c>
      <c r="B43" s="18">
        <v>-92619606</v>
      </c>
      <c r="C43" s="18">
        <v>0</v>
      </c>
      <c r="D43" s="58">
        <v>-102750150</v>
      </c>
      <c r="E43" s="59">
        <v>-102750150</v>
      </c>
      <c r="F43" s="59">
        <v>-2315000</v>
      </c>
      <c r="G43" s="59">
        <v>-1668061</v>
      </c>
      <c r="H43" s="59">
        <v>-6090833</v>
      </c>
      <c r="I43" s="59">
        <v>-10073894</v>
      </c>
      <c r="J43" s="59">
        <v>-6488969</v>
      </c>
      <c r="K43" s="59">
        <v>-9781128</v>
      </c>
      <c r="L43" s="59">
        <v>-7113663</v>
      </c>
      <c r="M43" s="59">
        <v>-23383760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-33457654</v>
      </c>
      <c r="W43" s="59">
        <v>-53423519</v>
      </c>
      <c r="X43" s="59">
        <v>19965865</v>
      </c>
      <c r="Y43" s="60">
        <v>-37.37</v>
      </c>
      <c r="Z43" s="61">
        <v>-102750150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132654694</v>
      </c>
      <c r="C45" s="21">
        <v>0</v>
      </c>
      <c r="D45" s="98">
        <v>63329801</v>
      </c>
      <c r="E45" s="99">
        <v>63329801</v>
      </c>
      <c r="F45" s="99">
        <v>178679345</v>
      </c>
      <c r="G45" s="99">
        <v>172634272</v>
      </c>
      <c r="H45" s="99">
        <v>150077727</v>
      </c>
      <c r="I45" s="99">
        <v>150077727</v>
      </c>
      <c r="J45" s="99">
        <v>140761950</v>
      </c>
      <c r="K45" s="99">
        <v>126506947</v>
      </c>
      <c r="L45" s="99">
        <v>140786597</v>
      </c>
      <c r="M45" s="99">
        <v>140786597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140786597</v>
      </c>
      <c r="W45" s="99">
        <v>115207851</v>
      </c>
      <c r="X45" s="99">
        <v>25578746</v>
      </c>
      <c r="Y45" s="100">
        <v>22.2</v>
      </c>
      <c r="Z45" s="101">
        <v>63329801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7920485</v>
      </c>
      <c r="C49" s="51">
        <v>0</v>
      </c>
      <c r="D49" s="128">
        <v>6081101</v>
      </c>
      <c r="E49" s="53">
        <v>5056922</v>
      </c>
      <c r="F49" s="53">
        <v>0</v>
      </c>
      <c r="G49" s="53">
        <v>0</v>
      </c>
      <c r="H49" s="53">
        <v>0</v>
      </c>
      <c r="I49" s="53">
        <v>3776921</v>
      </c>
      <c r="J49" s="53">
        <v>0</v>
      </c>
      <c r="K49" s="53">
        <v>0</v>
      </c>
      <c r="L49" s="53">
        <v>0</v>
      </c>
      <c r="M49" s="53">
        <v>3539622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3488866</v>
      </c>
      <c r="W49" s="53">
        <v>16648114</v>
      </c>
      <c r="X49" s="53">
        <v>49183105</v>
      </c>
      <c r="Y49" s="53">
        <v>95695136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9200</v>
      </c>
      <c r="C51" s="51">
        <v>0</v>
      </c>
      <c r="D51" s="128">
        <v>0</v>
      </c>
      <c r="E51" s="53">
        <v>74700</v>
      </c>
      <c r="F51" s="53">
        <v>0</v>
      </c>
      <c r="G51" s="53">
        <v>0</v>
      </c>
      <c r="H51" s="53">
        <v>0</v>
      </c>
      <c r="I51" s="53">
        <v>81229</v>
      </c>
      <c r="J51" s="53">
        <v>0</v>
      </c>
      <c r="K51" s="53">
        <v>0</v>
      </c>
      <c r="L51" s="53">
        <v>0</v>
      </c>
      <c r="M51" s="53">
        <v>196941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362070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109.91648654116224</v>
      </c>
      <c r="C58" s="5">
        <f>IF(C67=0,0,+(C76/C67)*100)</f>
        <v>0</v>
      </c>
      <c r="D58" s="6">
        <f aca="true" t="shared" si="6" ref="D58:Z58">IF(D67=0,0,+(D76/D67)*100)</f>
        <v>99.99999743097416</v>
      </c>
      <c r="E58" s="7">
        <f t="shared" si="6"/>
        <v>99.99999743097416</v>
      </c>
      <c r="F58" s="7">
        <f t="shared" si="6"/>
        <v>70.94671996119156</v>
      </c>
      <c r="G58" s="7">
        <f t="shared" si="6"/>
        <v>65.28826775720083</v>
      </c>
      <c r="H58" s="7">
        <f t="shared" si="6"/>
        <v>63.56072563419281</v>
      </c>
      <c r="I58" s="7">
        <f t="shared" si="6"/>
        <v>66.30134739329965</v>
      </c>
      <c r="J58" s="7">
        <f t="shared" si="6"/>
        <v>62.04760967836451</v>
      </c>
      <c r="K58" s="7">
        <f t="shared" si="6"/>
        <v>139.86881059617517</v>
      </c>
      <c r="L58" s="7">
        <f t="shared" si="6"/>
        <v>100</v>
      </c>
      <c r="M58" s="7">
        <f t="shared" si="6"/>
        <v>92.260610435238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81.72098212772192</v>
      </c>
      <c r="W58" s="7">
        <f t="shared" si="6"/>
        <v>110.87618298818218</v>
      </c>
      <c r="X58" s="7">
        <f t="shared" si="6"/>
        <v>0</v>
      </c>
      <c r="Y58" s="7">
        <f t="shared" si="6"/>
        <v>0</v>
      </c>
      <c r="Z58" s="8">
        <f t="shared" si="6"/>
        <v>99.99999743097416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99.99999854559957</v>
      </c>
      <c r="E59" s="10">
        <f t="shared" si="7"/>
        <v>99.99999854559957</v>
      </c>
      <c r="F59" s="10">
        <f t="shared" si="7"/>
        <v>69.22243385183219</v>
      </c>
      <c r="G59" s="10">
        <f t="shared" si="7"/>
        <v>63.58053572556255</v>
      </c>
      <c r="H59" s="10">
        <f t="shared" si="7"/>
        <v>61.86782244279166</v>
      </c>
      <c r="I59" s="10">
        <f t="shared" si="7"/>
        <v>64.57707381690692</v>
      </c>
      <c r="J59" s="10">
        <f t="shared" si="7"/>
        <v>75.11834830394318</v>
      </c>
      <c r="K59" s="10">
        <f t="shared" si="7"/>
        <v>146.4886554174331</v>
      </c>
      <c r="L59" s="10">
        <f t="shared" si="7"/>
        <v>100</v>
      </c>
      <c r="M59" s="10">
        <f t="shared" si="7"/>
        <v>100.74312492473354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84.99910358786165</v>
      </c>
      <c r="W59" s="10">
        <f t="shared" si="7"/>
        <v>109.9417162247016</v>
      </c>
      <c r="X59" s="10">
        <f t="shared" si="7"/>
        <v>0</v>
      </c>
      <c r="Y59" s="10">
        <f t="shared" si="7"/>
        <v>0</v>
      </c>
      <c r="Z59" s="11">
        <f t="shared" si="7"/>
        <v>99.99999854559957</v>
      </c>
    </row>
    <row r="60" spans="1:26" ht="13.5">
      <c r="A60" s="37" t="s">
        <v>32</v>
      </c>
      <c r="B60" s="12">
        <f t="shared" si="7"/>
        <v>132.918229378795</v>
      </c>
      <c r="C60" s="12">
        <f t="shared" si="7"/>
        <v>0</v>
      </c>
      <c r="D60" s="3">
        <f t="shared" si="7"/>
        <v>99.99997003220041</v>
      </c>
      <c r="E60" s="13">
        <f t="shared" si="7"/>
        <v>99.99997003220041</v>
      </c>
      <c r="F60" s="13">
        <f t="shared" si="7"/>
        <v>95.18585114002627</v>
      </c>
      <c r="G60" s="13">
        <f t="shared" si="7"/>
        <v>88.58183120448848</v>
      </c>
      <c r="H60" s="13">
        <f t="shared" si="7"/>
        <v>100</v>
      </c>
      <c r="I60" s="13">
        <f t="shared" si="7"/>
        <v>94.58922744817157</v>
      </c>
      <c r="J60" s="13">
        <f t="shared" si="7"/>
        <v>68.61390091833287</v>
      </c>
      <c r="K60" s="13">
        <f t="shared" si="7"/>
        <v>75.47529101016616</v>
      </c>
      <c r="L60" s="13">
        <f t="shared" si="7"/>
        <v>100</v>
      </c>
      <c r="M60" s="13">
        <f t="shared" si="7"/>
        <v>80.44891037365521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87.00200715614845</v>
      </c>
      <c r="W60" s="13">
        <f t="shared" si="7"/>
        <v>115.81037083574657</v>
      </c>
      <c r="X60" s="13">
        <f t="shared" si="7"/>
        <v>0</v>
      </c>
      <c r="Y60" s="13">
        <f t="shared" si="7"/>
        <v>0</v>
      </c>
      <c r="Z60" s="14">
        <f t="shared" si="7"/>
        <v>99.99997003220041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99.99997003220041</v>
      </c>
      <c r="E64" s="13">
        <f t="shared" si="7"/>
        <v>99.99997003220041</v>
      </c>
      <c r="F64" s="13">
        <f t="shared" si="7"/>
        <v>95.18585114002627</v>
      </c>
      <c r="G64" s="13">
        <f t="shared" si="7"/>
        <v>88.58183120448848</v>
      </c>
      <c r="H64" s="13">
        <f t="shared" si="7"/>
        <v>100</v>
      </c>
      <c r="I64" s="13">
        <f t="shared" si="7"/>
        <v>94.58922744817157</v>
      </c>
      <c r="J64" s="13">
        <f t="shared" si="7"/>
        <v>68.61390091833287</v>
      </c>
      <c r="K64" s="13">
        <f t="shared" si="7"/>
        <v>75.47529101016616</v>
      </c>
      <c r="L64" s="13">
        <f t="shared" si="7"/>
        <v>100</v>
      </c>
      <c r="M64" s="13">
        <f t="shared" si="7"/>
        <v>80.44891037365521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87.00200715614845</v>
      </c>
      <c r="W64" s="13">
        <f t="shared" si="7"/>
        <v>115.81037083574657</v>
      </c>
      <c r="X64" s="13">
        <f t="shared" si="7"/>
        <v>0</v>
      </c>
      <c r="Y64" s="13">
        <f t="shared" si="7"/>
        <v>0</v>
      </c>
      <c r="Z64" s="14">
        <f t="shared" si="7"/>
        <v>99.99997003220041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290.8033511036522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166.60142348754448</v>
      </c>
      <c r="G66" s="16">
        <f t="shared" si="7"/>
        <v>179.85987544483984</v>
      </c>
      <c r="H66" s="16">
        <f t="shared" si="7"/>
        <v>100</v>
      </c>
      <c r="I66" s="16">
        <f t="shared" si="7"/>
        <v>150.18820147823706</v>
      </c>
      <c r="J66" s="16">
        <f t="shared" si="7"/>
        <v>3.8000177976230036</v>
      </c>
      <c r="K66" s="16">
        <f t="shared" si="7"/>
        <v>100</v>
      </c>
      <c r="L66" s="16">
        <f t="shared" si="7"/>
        <v>100</v>
      </c>
      <c r="M66" s="16">
        <f t="shared" si="7"/>
        <v>37.03364550201354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38.23969859876142</v>
      </c>
      <c r="W66" s="16">
        <f t="shared" si="7"/>
        <v>119.51338177421344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78373595</v>
      </c>
      <c r="C67" s="23"/>
      <c r="D67" s="24">
        <v>77850521</v>
      </c>
      <c r="E67" s="25">
        <v>77850521</v>
      </c>
      <c r="F67" s="25">
        <v>4671149</v>
      </c>
      <c r="G67" s="25">
        <v>4536737</v>
      </c>
      <c r="H67" s="25">
        <v>6240610</v>
      </c>
      <c r="I67" s="25">
        <v>15448496</v>
      </c>
      <c r="J67" s="25">
        <v>9849846</v>
      </c>
      <c r="K67" s="25">
        <v>4988970</v>
      </c>
      <c r="L67" s="25">
        <v>7762566</v>
      </c>
      <c r="M67" s="25">
        <v>22601382</v>
      </c>
      <c r="N67" s="25"/>
      <c r="O67" s="25"/>
      <c r="P67" s="25"/>
      <c r="Q67" s="25"/>
      <c r="R67" s="25"/>
      <c r="S67" s="25"/>
      <c r="T67" s="25"/>
      <c r="U67" s="25"/>
      <c r="V67" s="25">
        <v>38049878</v>
      </c>
      <c r="W67" s="25">
        <v>36670696</v>
      </c>
      <c r="X67" s="25"/>
      <c r="Y67" s="24"/>
      <c r="Z67" s="26">
        <v>77850521</v>
      </c>
    </row>
    <row r="68" spans="1:26" ht="13.5" hidden="1">
      <c r="A68" s="36" t="s">
        <v>31</v>
      </c>
      <c r="B68" s="18">
        <v>71728233</v>
      </c>
      <c r="C68" s="18"/>
      <c r="D68" s="19">
        <v>68756855</v>
      </c>
      <c r="E68" s="20">
        <v>68756855</v>
      </c>
      <c r="F68" s="20">
        <v>4391845</v>
      </c>
      <c r="G68" s="20">
        <v>4259681</v>
      </c>
      <c r="H68" s="20">
        <v>5963554</v>
      </c>
      <c r="I68" s="20">
        <v>14615080</v>
      </c>
      <c r="J68" s="20">
        <v>7748738</v>
      </c>
      <c r="K68" s="20">
        <v>4450318</v>
      </c>
      <c r="L68" s="20">
        <v>6758591</v>
      </c>
      <c r="M68" s="20">
        <v>18957647</v>
      </c>
      <c r="N68" s="20"/>
      <c r="O68" s="20"/>
      <c r="P68" s="20"/>
      <c r="Q68" s="20"/>
      <c r="R68" s="20"/>
      <c r="S68" s="20"/>
      <c r="T68" s="20"/>
      <c r="U68" s="20"/>
      <c r="V68" s="20">
        <v>33572727</v>
      </c>
      <c r="W68" s="20">
        <v>32499439</v>
      </c>
      <c r="X68" s="20"/>
      <c r="Y68" s="19"/>
      <c r="Z68" s="22">
        <v>68756855</v>
      </c>
    </row>
    <row r="69" spans="1:26" ht="13.5" hidden="1">
      <c r="A69" s="37" t="s">
        <v>32</v>
      </c>
      <c r="B69" s="18">
        <v>3108378</v>
      </c>
      <c r="C69" s="18"/>
      <c r="D69" s="19">
        <v>3336915</v>
      </c>
      <c r="E69" s="20">
        <v>3336915</v>
      </c>
      <c r="F69" s="20">
        <v>268064</v>
      </c>
      <c r="G69" s="20">
        <v>268064</v>
      </c>
      <c r="H69" s="20">
        <v>268064</v>
      </c>
      <c r="I69" s="20">
        <v>804192</v>
      </c>
      <c r="J69" s="20">
        <v>325590</v>
      </c>
      <c r="K69" s="20">
        <v>325590</v>
      </c>
      <c r="L69" s="20">
        <v>279919</v>
      </c>
      <c r="M69" s="20">
        <v>931099</v>
      </c>
      <c r="N69" s="20"/>
      <c r="O69" s="20"/>
      <c r="P69" s="20"/>
      <c r="Q69" s="20"/>
      <c r="R69" s="20"/>
      <c r="S69" s="20"/>
      <c r="T69" s="20"/>
      <c r="U69" s="20"/>
      <c r="V69" s="20">
        <v>1735291</v>
      </c>
      <c r="W69" s="20">
        <v>1528035</v>
      </c>
      <c r="X69" s="20"/>
      <c r="Y69" s="19"/>
      <c r="Z69" s="22">
        <v>3336915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3336915</v>
      </c>
      <c r="E73" s="20">
        <v>3336915</v>
      </c>
      <c r="F73" s="20">
        <v>268064</v>
      </c>
      <c r="G73" s="20">
        <v>268064</v>
      </c>
      <c r="H73" s="20">
        <v>268064</v>
      </c>
      <c r="I73" s="20">
        <v>804192</v>
      </c>
      <c r="J73" s="20">
        <v>325590</v>
      </c>
      <c r="K73" s="20">
        <v>325590</v>
      </c>
      <c r="L73" s="20">
        <v>279919</v>
      </c>
      <c r="M73" s="20">
        <v>931099</v>
      </c>
      <c r="N73" s="20"/>
      <c r="O73" s="20"/>
      <c r="P73" s="20"/>
      <c r="Q73" s="20"/>
      <c r="R73" s="20"/>
      <c r="S73" s="20"/>
      <c r="T73" s="20"/>
      <c r="U73" s="20"/>
      <c r="V73" s="20">
        <v>1735291</v>
      </c>
      <c r="W73" s="20">
        <v>1528035</v>
      </c>
      <c r="X73" s="20"/>
      <c r="Y73" s="19"/>
      <c r="Z73" s="22">
        <v>3336915</v>
      </c>
    </row>
    <row r="74" spans="1:26" ht="13.5" hidden="1">
      <c r="A74" s="38" t="s">
        <v>114</v>
      </c>
      <c r="B74" s="18">
        <v>3108378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3536984</v>
      </c>
      <c r="C75" s="27"/>
      <c r="D75" s="28">
        <v>5756751</v>
      </c>
      <c r="E75" s="29">
        <v>5756751</v>
      </c>
      <c r="F75" s="29">
        <v>11240</v>
      </c>
      <c r="G75" s="29">
        <v>8992</v>
      </c>
      <c r="H75" s="29">
        <v>8992</v>
      </c>
      <c r="I75" s="29">
        <v>29224</v>
      </c>
      <c r="J75" s="29">
        <v>1775518</v>
      </c>
      <c r="K75" s="29">
        <v>213062</v>
      </c>
      <c r="L75" s="29">
        <v>724056</v>
      </c>
      <c r="M75" s="29">
        <v>2712636</v>
      </c>
      <c r="N75" s="29"/>
      <c r="O75" s="29"/>
      <c r="P75" s="29"/>
      <c r="Q75" s="29"/>
      <c r="R75" s="29"/>
      <c r="S75" s="29"/>
      <c r="T75" s="29"/>
      <c r="U75" s="29"/>
      <c r="V75" s="29">
        <v>2741860</v>
      </c>
      <c r="W75" s="29">
        <v>2643222</v>
      </c>
      <c r="X75" s="29"/>
      <c r="Y75" s="28"/>
      <c r="Z75" s="30">
        <v>5756751</v>
      </c>
    </row>
    <row r="76" spans="1:26" ht="13.5" hidden="1">
      <c r="A76" s="41" t="s">
        <v>117</v>
      </c>
      <c r="B76" s="31">
        <v>86145502</v>
      </c>
      <c r="C76" s="31"/>
      <c r="D76" s="32">
        <v>77850519</v>
      </c>
      <c r="E76" s="33">
        <v>77850519</v>
      </c>
      <c r="F76" s="33">
        <v>3314027</v>
      </c>
      <c r="G76" s="33">
        <v>2961957</v>
      </c>
      <c r="H76" s="33">
        <v>3966577</v>
      </c>
      <c r="I76" s="33">
        <v>10242561</v>
      </c>
      <c r="J76" s="33">
        <v>6111594</v>
      </c>
      <c r="K76" s="33">
        <v>6978013</v>
      </c>
      <c r="L76" s="33">
        <v>7762566</v>
      </c>
      <c r="M76" s="33">
        <v>20852173</v>
      </c>
      <c r="N76" s="33"/>
      <c r="O76" s="33"/>
      <c r="P76" s="33"/>
      <c r="Q76" s="33"/>
      <c r="R76" s="33"/>
      <c r="S76" s="33"/>
      <c r="T76" s="33"/>
      <c r="U76" s="33"/>
      <c r="V76" s="33">
        <v>31094734</v>
      </c>
      <c r="W76" s="33">
        <v>40659068</v>
      </c>
      <c r="X76" s="33"/>
      <c r="Y76" s="32"/>
      <c r="Z76" s="34">
        <v>77850519</v>
      </c>
    </row>
    <row r="77" spans="1:26" ht="13.5" hidden="1">
      <c r="A77" s="36" t="s">
        <v>31</v>
      </c>
      <c r="B77" s="18">
        <v>71728233</v>
      </c>
      <c r="C77" s="18"/>
      <c r="D77" s="19">
        <v>68756854</v>
      </c>
      <c r="E77" s="20">
        <v>68756854</v>
      </c>
      <c r="F77" s="20">
        <v>3040142</v>
      </c>
      <c r="G77" s="20">
        <v>2708328</v>
      </c>
      <c r="H77" s="20">
        <v>3689521</v>
      </c>
      <c r="I77" s="20">
        <v>9437991</v>
      </c>
      <c r="J77" s="20">
        <v>5820724</v>
      </c>
      <c r="K77" s="20">
        <v>6519211</v>
      </c>
      <c r="L77" s="20">
        <v>6758591</v>
      </c>
      <c r="M77" s="20">
        <v>19098526</v>
      </c>
      <c r="N77" s="20"/>
      <c r="O77" s="20"/>
      <c r="P77" s="20"/>
      <c r="Q77" s="20"/>
      <c r="R77" s="20"/>
      <c r="S77" s="20"/>
      <c r="T77" s="20"/>
      <c r="U77" s="20"/>
      <c r="V77" s="20">
        <v>28536517</v>
      </c>
      <c r="W77" s="20">
        <v>35730441</v>
      </c>
      <c r="X77" s="20"/>
      <c r="Y77" s="19"/>
      <c r="Z77" s="22">
        <v>68756854</v>
      </c>
    </row>
    <row r="78" spans="1:26" ht="13.5" hidden="1">
      <c r="A78" s="37" t="s">
        <v>32</v>
      </c>
      <c r="B78" s="18">
        <v>4131601</v>
      </c>
      <c r="C78" s="18"/>
      <c r="D78" s="19">
        <v>3336914</v>
      </c>
      <c r="E78" s="20">
        <v>3336914</v>
      </c>
      <c r="F78" s="20">
        <v>255159</v>
      </c>
      <c r="G78" s="20">
        <v>237456</v>
      </c>
      <c r="H78" s="20">
        <v>268064</v>
      </c>
      <c r="I78" s="20">
        <v>760679</v>
      </c>
      <c r="J78" s="20">
        <v>223400</v>
      </c>
      <c r="K78" s="20">
        <v>245740</v>
      </c>
      <c r="L78" s="20">
        <v>279919</v>
      </c>
      <c r="M78" s="20">
        <v>749059</v>
      </c>
      <c r="N78" s="20"/>
      <c r="O78" s="20"/>
      <c r="P78" s="20"/>
      <c r="Q78" s="20"/>
      <c r="R78" s="20"/>
      <c r="S78" s="20"/>
      <c r="T78" s="20"/>
      <c r="U78" s="20"/>
      <c r="V78" s="20">
        <v>1509738</v>
      </c>
      <c r="W78" s="20">
        <v>1769623</v>
      </c>
      <c r="X78" s="20"/>
      <c r="Y78" s="19"/>
      <c r="Z78" s="22">
        <v>3336914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4131601</v>
      </c>
      <c r="C82" s="18"/>
      <c r="D82" s="19">
        <v>3336914</v>
      </c>
      <c r="E82" s="20">
        <v>3336914</v>
      </c>
      <c r="F82" s="20">
        <v>255159</v>
      </c>
      <c r="G82" s="20">
        <v>237456</v>
      </c>
      <c r="H82" s="20">
        <v>268064</v>
      </c>
      <c r="I82" s="20">
        <v>760679</v>
      </c>
      <c r="J82" s="20">
        <v>223400</v>
      </c>
      <c r="K82" s="20">
        <v>245740</v>
      </c>
      <c r="L82" s="20">
        <v>279919</v>
      </c>
      <c r="M82" s="20">
        <v>749059</v>
      </c>
      <c r="N82" s="20"/>
      <c r="O82" s="20"/>
      <c r="P82" s="20"/>
      <c r="Q82" s="20"/>
      <c r="R82" s="20"/>
      <c r="S82" s="20"/>
      <c r="T82" s="20"/>
      <c r="U82" s="20"/>
      <c r="V82" s="20">
        <v>1509738</v>
      </c>
      <c r="W82" s="20">
        <v>1769623</v>
      </c>
      <c r="X82" s="20"/>
      <c r="Y82" s="19"/>
      <c r="Z82" s="22">
        <v>3336914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10285668</v>
      </c>
      <c r="C84" s="27"/>
      <c r="D84" s="28">
        <v>5756751</v>
      </c>
      <c r="E84" s="29">
        <v>5756751</v>
      </c>
      <c r="F84" s="29">
        <v>18726</v>
      </c>
      <c r="G84" s="29">
        <v>16173</v>
      </c>
      <c r="H84" s="29">
        <v>8992</v>
      </c>
      <c r="I84" s="29">
        <v>43891</v>
      </c>
      <c r="J84" s="29">
        <v>67470</v>
      </c>
      <c r="K84" s="29">
        <v>213062</v>
      </c>
      <c r="L84" s="29">
        <v>724056</v>
      </c>
      <c r="M84" s="29">
        <v>1004588</v>
      </c>
      <c r="N84" s="29"/>
      <c r="O84" s="29"/>
      <c r="P84" s="29"/>
      <c r="Q84" s="29"/>
      <c r="R84" s="29"/>
      <c r="S84" s="29"/>
      <c r="T84" s="29"/>
      <c r="U84" s="29"/>
      <c r="V84" s="29">
        <v>1048479</v>
      </c>
      <c r="W84" s="29">
        <v>3159004</v>
      </c>
      <c r="X84" s="29"/>
      <c r="Y84" s="28"/>
      <c r="Z84" s="30">
        <v>5756751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178850094</v>
      </c>
      <c r="C6" s="18">
        <v>0</v>
      </c>
      <c r="D6" s="58">
        <v>214292588</v>
      </c>
      <c r="E6" s="59">
        <v>214292588</v>
      </c>
      <c r="F6" s="59">
        <v>13838325</v>
      </c>
      <c r="G6" s="59">
        <v>38850056</v>
      </c>
      <c r="H6" s="59">
        <v>23600703</v>
      </c>
      <c r="I6" s="59">
        <v>76289084</v>
      </c>
      <c r="J6" s="59">
        <v>14852</v>
      </c>
      <c r="K6" s="59">
        <v>25261</v>
      </c>
      <c r="L6" s="59">
        <v>18046</v>
      </c>
      <c r="M6" s="59">
        <v>58159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76347243</v>
      </c>
      <c r="W6" s="59">
        <v>69921889</v>
      </c>
      <c r="X6" s="59">
        <v>6425354</v>
      </c>
      <c r="Y6" s="60">
        <v>9.19</v>
      </c>
      <c r="Z6" s="61">
        <v>214292588</v>
      </c>
    </row>
    <row r="7" spans="1:26" ht="13.5">
      <c r="A7" s="57" t="s">
        <v>33</v>
      </c>
      <c r="B7" s="18">
        <v>5437907</v>
      </c>
      <c r="C7" s="18">
        <v>0</v>
      </c>
      <c r="D7" s="58">
        <v>6500000</v>
      </c>
      <c r="E7" s="59">
        <v>6500000</v>
      </c>
      <c r="F7" s="59">
        <v>108386</v>
      </c>
      <c r="G7" s="59">
        <v>1026964</v>
      </c>
      <c r="H7" s="59">
        <v>344898</v>
      </c>
      <c r="I7" s="59">
        <v>1480248</v>
      </c>
      <c r="J7" s="59">
        <v>138793</v>
      </c>
      <c r="K7" s="59">
        <v>0</v>
      </c>
      <c r="L7" s="59">
        <v>85454</v>
      </c>
      <c r="M7" s="59">
        <v>224247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1704495</v>
      </c>
      <c r="W7" s="59">
        <v>924345</v>
      </c>
      <c r="X7" s="59">
        <v>780150</v>
      </c>
      <c r="Y7" s="60">
        <v>84.4</v>
      </c>
      <c r="Z7" s="61">
        <v>6500000</v>
      </c>
    </row>
    <row r="8" spans="1:26" ht="13.5">
      <c r="A8" s="57" t="s">
        <v>34</v>
      </c>
      <c r="B8" s="18">
        <v>772495042</v>
      </c>
      <c r="C8" s="18">
        <v>0</v>
      </c>
      <c r="D8" s="58">
        <v>858918000</v>
      </c>
      <c r="E8" s="59">
        <v>858918000</v>
      </c>
      <c r="F8" s="59">
        <v>273274000</v>
      </c>
      <c r="G8" s="59">
        <v>1968389</v>
      </c>
      <c r="H8" s="59">
        <v>7023752</v>
      </c>
      <c r="I8" s="59">
        <v>282266141</v>
      </c>
      <c r="J8" s="59">
        <v>3486279</v>
      </c>
      <c r="K8" s="59">
        <v>777758</v>
      </c>
      <c r="L8" s="59">
        <v>236476000</v>
      </c>
      <c r="M8" s="59">
        <v>240740037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523006178</v>
      </c>
      <c r="W8" s="59">
        <v>600798583</v>
      </c>
      <c r="X8" s="59">
        <v>-77792405</v>
      </c>
      <c r="Y8" s="60">
        <v>-12.95</v>
      </c>
      <c r="Z8" s="61">
        <v>858918000</v>
      </c>
    </row>
    <row r="9" spans="1:26" ht="13.5">
      <c r="A9" s="57" t="s">
        <v>35</v>
      </c>
      <c r="B9" s="18">
        <v>46151063</v>
      </c>
      <c r="C9" s="18">
        <v>0</v>
      </c>
      <c r="D9" s="58">
        <v>118916993</v>
      </c>
      <c r="E9" s="59">
        <v>118916993</v>
      </c>
      <c r="F9" s="59">
        <v>2947609</v>
      </c>
      <c r="G9" s="59">
        <v>3851830</v>
      </c>
      <c r="H9" s="59">
        <v>43252023</v>
      </c>
      <c r="I9" s="59">
        <v>50051462</v>
      </c>
      <c r="J9" s="59">
        <v>0</v>
      </c>
      <c r="K9" s="59">
        <v>67249</v>
      </c>
      <c r="L9" s="59">
        <v>9800</v>
      </c>
      <c r="M9" s="59">
        <v>77049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50128511</v>
      </c>
      <c r="W9" s="59">
        <v>49828065</v>
      </c>
      <c r="X9" s="59">
        <v>300446</v>
      </c>
      <c r="Y9" s="60">
        <v>0.6</v>
      </c>
      <c r="Z9" s="61">
        <v>118916993</v>
      </c>
    </row>
    <row r="10" spans="1:26" ht="25.5">
      <c r="A10" s="62" t="s">
        <v>102</v>
      </c>
      <c r="B10" s="63">
        <f>SUM(B5:B9)</f>
        <v>1002934106</v>
      </c>
      <c r="C10" s="63">
        <f>SUM(C5:C9)</f>
        <v>0</v>
      </c>
      <c r="D10" s="64">
        <f aca="true" t="shared" si="0" ref="D10:Z10">SUM(D5:D9)</f>
        <v>1198627581</v>
      </c>
      <c r="E10" s="65">
        <f t="shared" si="0"/>
        <v>1198627581</v>
      </c>
      <c r="F10" s="65">
        <f t="shared" si="0"/>
        <v>290168320</v>
      </c>
      <c r="G10" s="65">
        <f t="shared" si="0"/>
        <v>45697239</v>
      </c>
      <c r="H10" s="65">
        <f t="shared" si="0"/>
        <v>74221376</v>
      </c>
      <c r="I10" s="65">
        <f t="shared" si="0"/>
        <v>410086935</v>
      </c>
      <c r="J10" s="65">
        <f t="shared" si="0"/>
        <v>3639924</v>
      </c>
      <c r="K10" s="65">
        <f t="shared" si="0"/>
        <v>870268</v>
      </c>
      <c r="L10" s="65">
        <f t="shared" si="0"/>
        <v>236589300</v>
      </c>
      <c r="M10" s="65">
        <f t="shared" si="0"/>
        <v>241099492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651186427</v>
      </c>
      <c r="W10" s="65">
        <f t="shared" si="0"/>
        <v>721472882</v>
      </c>
      <c r="X10" s="65">
        <f t="shared" si="0"/>
        <v>-70286455</v>
      </c>
      <c r="Y10" s="66">
        <f>+IF(W10&lt;&gt;0,(X10/W10)*100,0)</f>
        <v>-9.742078566440144</v>
      </c>
      <c r="Z10" s="67">
        <f t="shared" si="0"/>
        <v>1198627581</v>
      </c>
    </row>
    <row r="11" spans="1:26" ht="13.5">
      <c r="A11" s="57" t="s">
        <v>36</v>
      </c>
      <c r="B11" s="18">
        <v>376318320</v>
      </c>
      <c r="C11" s="18">
        <v>0</v>
      </c>
      <c r="D11" s="58">
        <v>411622859</v>
      </c>
      <c r="E11" s="59">
        <v>411622859</v>
      </c>
      <c r="F11" s="59">
        <v>32135467</v>
      </c>
      <c r="G11" s="59">
        <v>35396337</v>
      </c>
      <c r="H11" s="59">
        <v>26437474</v>
      </c>
      <c r="I11" s="59">
        <v>93969278</v>
      </c>
      <c r="J11" s="59">
        <v>25307540</v>
      </c>
      <c r="K11" s="59">
        <v>32986597</v>
      </c>
      <c r="L11" s="59">
        <v>25613431</v>
      </c>
      <c r="M11" s="59">
        <v>83907568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177876846</v>
      </c>
      <c r="W11" s="59">
        <v>168465603</v>
      </c>
      <c r="X11" s="59">
        <v>9411243</v>
      </c>
      <c r="Y11" s="60">
        <v>5.59</v>
      </c>
      <c r="Z11" s="61">
        <v>411622859</v>
      </c>
    </row>
    <row r="12" spans="1:26" ht="13.5">
      <c r="A12" s="57" t="s">
        <v>37</v>
      </c>
      <c r="B12" s="18">
        <v>13179128</v>
      </c>
      <c r="C12" s="18">
        <v>0</v>
      </c>
      <c r="D12" s="58">
        <v>12307750</v>
      </c>
      <c r="E12" s="59">
        <v>12307750</v>
      </c>
      <c r="F12" s="59">
        <v>967530</v>
      </c>
      <c r="G12" s="59">
        <v>1066253</v>
      </c>
      <c r="H12" s="59">
        <v>1087676</v>
      </c>
      <c r="I12" s="59">
        <v>3121459</v>
      </c>
      <c r="J12" s="59">
        <v>1071353</v>
      </c>
      <c r="K12" s="59">
        <v>1118699</v>
      </c>
      <c r="L12" s="59">
        <v>1087196</v>
      </c>
      <c r="M12" s="59">
        <v>3277248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6398707</v>
      </c>
      <c r="W12" s="59">
        <v>5604462</v>
      </c>
      <c r="X12" s="59">
        <v>794245</v>
      </c>
      <c r="Y12" s="60">
        <v>14.17</v>
      </c>
      <c r="Z12" s="61">
        <v>12307750</v>
      </c>
    </row>
    <row r="13" spans="1:26" ht="13.5">
      <c r="A13" s="57" t="s">
        <v>103</v>
      </c>
      <c r="B13" s="18">
        <v>177883700</v>
      </c>
      <c r="C13" s="18">
        <v>0</v>
      </c>
      <c r="D13" s="58">
        <v>184687757</v>
      </c>
      <c r="E13" s="59">
        <v>184687757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71196989</v>
      </c>
      <c r="X13" s="59">
        <v>-71196989</v>
      </c>
      <c r="Y13" s="60">
        <v>-100</v>
      </c>
      <c r="Z13" s="61">
        <v>184687757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353195596</v>
      </c>
      <c r="C15" s="18">
        <v>0</v>
      </c>
      <c r="D15" s="58">
        <v>369308824</v>
      </c>
      <c r="E15" s="59">
        <v>369308824</v>
      </c>
      <c r="F15" s="59">
        <v>2318732</v>
      </c>
      <c r="G15" s="59">
        <v>13026442</v>
      </c>
      <c r="H15" s="59">
        <v>1576668</v>
      </c>
      <c r="I15" s="59">
        <v>16921842</v>
      </c>
      <c r="J15" s="59">
        <v>5238522</v>
      </c>
      <c r="K15" s="59">
        <v>8297249</v>
      </c>
      <c r="L15" s="59">
        <v>17305121</v>
      </c>
      <c r="M15" s="59">
        <v>30840892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47762734</v>
      </c>
      <c r="W15" s="59">
        <v>200861853</v>
      </c>
      <c r="X15" s="59">
        <v>-153099119</v>
      </c>
      <c r="Y15" s="60">
        <v>-76.22</v>
      </c>
      <c r="Z15" s="61">
        <v>369308824</v>
      </c>
    </row>
    <row r="16" spans="1:26" ht="13.5">
      <c r="A16" s="68" t="s">
        <v>40</v>
      </c>
      <c r="B16" s="18">
        <v>1325647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305446833</v>
      </c>
      <c r="C17" s="18">
        <v>0</v>
      </c>
      <c r="D17" s="58">
        <v>246942475</v>
      </c>
      <c r="E17" s="59">
        <v>246942475</v>
      </c>
      <c r="F17" s="59">
        <v>7236919</v>
      </c>
      <c r="G17" s="59">
        <v>13829205</v>
      </c>
      <c r="H17" s="59">
        <v>17429221</v>
      </c>
      <c r="I17" s="59">
        <v>38495345</v>
      </c>
      <c r="J17" s="59">
        <v>18633509</v>
      </c>
      <c r="K17" s="59">
        <v>15592813</v>
      </c>
      <c r="L17" s="59">
        <v>16021602</v>
      </c>
      <c r="M17" s="59">
        <v>50247924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88743269</v>
      </c>
      <c r="W17" s="59">
        <v>115722969</v>
      </c>
      <c r="X17" s="59">
        <v>-26979700</v>
      </c>
      <c r="Y17" s="60">
        <v>-23.31</v>
      </c>
      <c r="Z17" s="61">
        <v>246942475</v>
      </c>
    </row>
    <row r="18" spans="1:26" ht="13.5">
      <c r="A18" s="69" t="s">
        <v>42</v>
      </c>
      <c r="B18" s="70">
        <f>SUM(B11:B17)</f>
        <v>1227349224</v>
      </c>
      <c r="C18" s="70">
        <f>SUM(C11:C17)</f>
        <v>0</v>
      </c>
      <c r="D18" s="71">
        <f aca="true" t="shared" si="1" ref="D18:Z18">SUM(D11:D17)</f>
        <v>1224869665</v>
      </c>
      <c r="E18" s="72">
        <f t="shared" si="1"/>
        <v>1224869665</v>
      </c>
      <c r="F18" s="72">
        <f t="shared" si="1"/>
        <v>42658648</v>
      </c>
      <c r="G18" s="72">
        <f t="shared" si="1"/>
        <v>63318237</v>
      </c>
      <c r="H18" s="72">
        <f t="shared" si="1"/>
        <v>46531039</v>
      </c>
      <c r="I18" s="72">
        <f t="shared" si="1"/>
        <v>152507924</v>
      </c>
      <c r="J18" s="72">
        <f t="shared" si="1"/>
        <v>50250924</v>
      </c>
      <c r="K18" s="72">
        <f t="shared" si="1"/>
        <v>57995358</v>
      </c>
      <c r="L18" s="72">
        <f t="shared" si="1"/>
        <v>60027350</v>
      </c>
      <c r="M18" s="72">
        <f t="shared" si="1"/>
        <v>168273632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320781556</v>
      </c>
      <c r="W18" s="72">
        <f t="shared" si="1"/>
        <v>561851876</v>
      </c>
      <c r="X18" s="72">
        <f t="shared" si="1"/>
        <v>-241070320</v>
      </c>
      <c r="Y18" s="66">
        <f>+IF(W18&lt;&gt;0,(X18/W18)*100,0)</f>
        <v>-42.90638338991681</v>
      </c>
      <c r="Z18" s="73">
        <f t="shared" si="1"/>
        <v>1224869665</v>
      </c>
    </row>
    <row r="19" spans="1:26" ht="13.5">
      <c r="A19" s="69" t="s">
        <v>43</v>
      </c>
      <c r="B19" s="74">
        <f>+B10-B18</f>
        <v>-224415118</v>
      </c>
      <c r="C19" s="74">
        <f>+C10-C18</f>
        <v>0</v>
      </c>
      <c r="D19" s="75">
        <f aca="true" t="shared" si="2" ref="D19:Z19">+D10-D18</f>
        <v>-26242084</v>
      </c>
      <c r="E19" s="76">
        <f t="shared" si="2"/>
        <v>-26242084</v>
      </c>
      <c r="F19" s="76">
        <f t="shared" si="2"/>
        <v>247509672</v>
      </c>
      <c r="G19" s="76">
        <f t="shared" si="2"/>
        <v>-17620998</v>
      </c>
      <c r="H19" s="76">
        <f t="shared" si="2"/>
        <v>27690337</v>
      </c>
      <c r="I19" s="76">
        <f t="shared" si="2"/>
        <v>257579011</v>
      </c>
      <c r="J19" s="76">
        <f t="shared" si="2"/>
        <v>-46611000</v>
      </c>
      <c r="K19" s="76">
        <f t="shared" si="2"/>
        <v>-57125090</v>
      </c>
      <c r="L19" s="76">
        <f t="shared" si="2"/>
        <v>176561950</v>
      </c>
      <c r="M19" s="76">
        <f t="shared" si="2"/>
        <v>72825860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330404871</v>
      </c>
      <c r="W19" s="76">
        <f>IF(E10=E18,0,W10-W18)</f>
        <v>159621006</v>
      </c>
      <c r="X19" s="76">
        <f t="shared" si="2"/>
        <v>170783865</v>
      </c>
      <c r="Y19" s="77">
        <f>+IF(W19&lt;&gt;0,(X19/W19)*100,0)</f>
        <v>106.99335211557306</v>
      </c>
      <c r="Z19" s="78">
        <f t="shared" si="2"/>
        <v>-26242084</v>
      </c>
    </row>
    <row r="20" spans="1:26" ht="13.5">
      <c r="A20" s="57" t="s">
        <v>44</v>
      </c>
      <c r="B20" s="18">
        <v>481695081</v>
      </c>
      <c r="C20" s="18">
        <v>0</v>
      </c>
      <c r="D20" s="58">
        <v>553699000</v>
      </c>
      <c r="E20" s="59">
        <v>553699000</v>
      </c>
      <c r="F20" s="59">
        <v>0</v>
      </c>
      <c r="G20" s="59">
        <v>10699413</v>
      </c>
      <c r="H20" s="59">
        <v>15390141</v>
      </c>
      <c r="I20" s="59">
        <v>26089554</v>
      </c>
      <c r="J20" s="59">
        <v>76211534</v>
      </c>
      <c r="K20" s="59">
        <v>59161250</v>
      </c>
      <c r="L20" s="59">
        <v>84021772</v>
      </c>
      <c r="M20" s="59">
        <v>219394556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245484110</v>
      </c>
      <c r="W20" s="59">
        <v>421775000</v>
      </c>
      <c r="X20" s="59">
        <v>-176290890</v>
      </c>
      <c r="Y20" s="60">
        <v>-41.8</v>
      </c>
      <c r="Z20" s="61">
        <v>553699000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257279963</v>
      </c>
      <c r="C22" s="85">
        <f>SUM(C19:C21)</f>
        <v>0</v>
      </c>
      <c r="D22" s="86">
        <f aca="true" t="shared" si="3" ref="D22:Z22">SUM(D19:D21)</f>
        <v>527456916</v>
      </c>
      <c r="E22" s="87">
        <f t="shared" si="3"/>
        <v>527456916</v>
      </c>
      <c r="F22" s="87">
        <f t="shared" si="3"/>
        <v>247509672</v>
      </c>
      <c r="G22" s="87">
        <f t="shared" si="3"/>
        <v>-6921585</v>
      </c>
      <c r="H22" s="87">
        <f t="shared" si="3"/>
        <v>43080478</v>
      </c>
      <c r="I22" s="87">
        <f t="shared" si="3"/>
        <v>283668565</v>
      </c>
      <c r="J22" s="87">
        <f t="shared" si="3"/>
        <v>29600534</v>
      </c>
      <c r="K22" s="87">
        <f t="shared" si="3"/>
        <v>2036160</v>
      </c>
      <c r="L22" s="87">
        <f t="shared" si="3"/>
        <v>260583722</v>
      </c>
      <c r="M22" s="87">
        <f t="shared" si="3"/>
        <v>292220416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575888981</v>
      </c>
      <c r="W22" s="87">
        <f t="shared" si="3"/>
        <v>581396006</v>
      </c>
      <c r="X22" s="87">
        <f t="shared" si="3"/>
        <v>-5507025</v>
      </c>
      <c r="Y22" s="88">
        <f>+IF(W22&lt;&gt;0,(X22/W22)*100,0)</f>
        <v>-0.9472072293527246</v>
      </c>
      <c r="Z22" s="89">
        <f t="shared" si="3"/>
        <v>527456916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257279963</v>
      </c>
      <c r="C24" s="74">
        <f>SUM(C22:C23)</f>
        <v>0</v>
      </c>
      <c r="D24" s="75">
        <f aca="true" t="shared" si="4" ref="D24:Z24">SUM(D22:D23)</f>
        <v>527456916</v>
      </c>
      <c r="E24" s="76">
        <f t="shared" si="4"/>
        <v>527456916</v>
      </c>
      <c r="F24" s="76">
        <f t="shared" si="4"/>
        <v>247509672</v>
      </c>
      <c r="G24" s="76">
        <f t="shared" si="4"/>
        <v>-6921585</v>
      </c>
      <c r="H24" s="76">
        <f t="shared" si="4"/>
        <v>43080478</v>
      </c>
      <c r="I24" s="76">
        <f t="shared" si="4"/>
        <v>283668565</v>
      </c>
      <c r="J24" s="76">
        <f t="shared" si="4"/>
        <v>29600534</v>
      </c>
      <c r="K24" s="76">
        <f t="shared" si="4"/>
        <v>2036160</v>
      </c>
      <c r="L24" s="76">
        <f t="shared" si="4"/>
        <v>260583722</v>
      </c>
      <c r="M24" s="76">
        <f t="shared" si="4"/>
        <v>292220416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575888981</v>
      </c>
      <c r="W24" s="76">
        <f t="shared" si="4"/>
        <v>581396006</v>
      </c>
      <c r="X24" s="76">
        <f t="shared" si="4"/>
        <v>-5507025</v>
      </c>
      <c r="Y24" s="77">
        <f>+IF(W24&lt;&gt;0,(X24/W24)*100,0)</f>
        <v>-0.9472072293527246</v>
      </c>
      <c r="Z24" s="78">
        <f t="shared" si="4"/>
        <v>527456916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477355287</v>
      </c>
      <c r="C27" s="21">
        <v>0</v>
      </c>
      <c r="D27" s="98">
        <v>581459000</v>
      </c>
      <c r="E27" s="99">
        <v>581459000</v>
      </c>
      <c r="F27" s="99">
        <v>0</v>
      </c>
      <c r="G27" s="99">
        <v>24989221</v>
      </c>
      <c r="H27" s="99">
        <v>34091549</v>
      </c>
      <c r="I27" s="99">
        <v>59080770</v>
      </c>
      <c r="J27" s="99">
        <v>75769623</v>
      </c>
      <c r="K27" s="99">
        <v>67259924</v>
      </c>
      <c r="L27" s="99">
        <v>63914929</v>
      </c>
      <c r="M27" s="99">
        <v>206944476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266025246</v>
      </c>
      <c r="W27" s="99">
        <v>290729500</v>
      </c>
      <c r="X27" s="99">
        <v>-24704254</v>
      </c>
      <c r="Y27" s="100">
        <v>-8.5</v>
      </c>
      <c r="Z27" s="101">
        <v>581459000</v>
      </c>
    </row>
    <row r="28" spans="1:26" ht="13.5">
      <c r="A28" s="102" t="s">
        <v>44</v>
      </c>
      <c r="B28" s="18">
        <v>464501066</v>
      </c>
      <c r="C28" s="18">
        <v>0</v>
      </c>
      <c r="D28" s="58">
        <v>553699000</v>
      </c>
      <c r="E28" s="59">
        <v>553699000</v>
      </c>
      <c r="F28" s="59">
        <v>0</v>
      </c>
      <c r="G28" s="59">
        <v>24972040</v>
      </c>
      <c r="H28" s="59">
        <v>34061549</v>
      </c>
      <c r="I28" s="59">
        <v>59033589</v>
      </c>
      <c r="J28" s="59">
        <v>75663198</v>
      </c>
      <c r="K28" s="59">
        <v>67259924</v>
      </c>
      <c r="L28" s="59">
        <v>63914929</v>
      </c>
      <c r="M28" s="59">
        <v>206838051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265871640</v>
      </c>
      <c r="W28" s="59">
        <v>276849500</v>
      </c>
      <c r="X28" s="59">
        <v>-10977860</v>
      </c>
      <c r="Y28" s="60">
        <v>-3.97</v>
      </c>
      <c r="Z28" s="61">
        <v>553699000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12854221</v>
      </c>
      <c r="C31" s="18">
        <v>0</v>
      </c>
      <c r="D31" s="58">
        <v>27760000</v>
      </c>
      <c r="E31" s="59">
        <v>27760000</v>
      </c>
      <c r="F31" s="59">
        <v>0</v>
      </c>
      <c r="G31" s="59">
        <v>17181</v>
      </c>
      <c r="H31" s="59">
        <v>30000</v>
      </c>
      <c r="I31" s="59">
        <v>47181</v>
      </c>
      <c r="J31" s="59">
        <v>106425</v>
      </c>
      <c r="K31" s="59">
        <v>0</v>
      </c>
      <c r="L31" s="59">
        <v>0</v>
      </c>
      <c r="M31" s="59">
        <v>106425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153606</v>
      </c>
      <c r="W31" s="59">
        <v>13880000</v>
      </c>
      <c r="X31" s="59">
        <v>-13726394</v>
      </c>
      <c r="Y31" s="60">
        <v>-98.89</v>
      </c>
      <c r="Z31" s="61">
        <v>27760000</v>
      </c>
    </row>
    <row r="32" spans="1:26" ht="13.5">
      <c r="A32" s="69" t="s">
        <v>50</v>
      </c>
      <c r="B32" s="21">
        <f>SUM(B28:B31)</f>
        <v>477355287</v>
      </c>
      <c r="C32" s="21">
        <f>SUM(C28:C31)</f>
        <v>0</v>
      </c>
      <c r="D32" s="98">
        <f aca="true" t="shared" si="5" ref="D32:Z32">SUM(D28:D31)</f>
        <v>581459000</v>
      </c>
      <c r="E32" s="99">
        <f t="shared" si="5"/>
        <v>581459000</v>
      </c>
      <c r="F32" s="99">
        <f t="shared" si="5"/>
        <v>0</v>
      </c>
      <c r="G32" s="99">
        <f t="shared" si="5"/>
        <v>24989221</v>
      </c>
      <c r="H32" s="99">
        <f t="shared" si="5"/>
        <v>34091549</v>
      </c>
      <c r="I32" s="99">
        <f t="shared" si="5"/>
        <v>59080770</v>
      </c>
      <c r="J32" s="99">
        <f t="shared" si="5"/>
        <v>75769623</v>
      </c>
      <c r="K32" s="99">
        <f t="shared" si="5"/>
        <v>67259924</v>
      </c>
      <c r="L32" s="99">
        <f t="shared" si="5"/>
        <v>63914929</v>
      </c>
      <c r="M32" s="99">
        <f t="shared" si="5"/>
        <v>206944476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266025246</v>
      </c>
      <c r="W32" s="99">
        <f t="shared" si="5"/>
        <v>290729500</v>
      </c>
      <c r="X32" s="99">
        <f t="shared" si="5"/>
        <v>-24704254</v>
      </c>
      <c r="Y32" s="100">
        <f>+IF(W32&lt;&gt;0,(X32/W32)*100,0)</f>
        <v>-8.497333087973528</v>
      </c>
      <c r="Z32" s="101">
        <f t="shared" si="5"/>
        <v>581459000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551271040</v>
      </c>
      <c r="C35" s="18">
        <v>0</v>
      </c>
      <c r="D35" s="58">
        <v>671936848</v>
      </c>
      <c r="E35" s="59">
        <v>671936848</v>
      </c>
      <c r="F35" s="59">
        <v>0</v>
      </c>
      <c r="G35" s="59">
        <v>681711647</v>
      </c>
      <c r="H35" s="59">
        <v>681711647</v>
      </c>
      <c r="I35" s="59">
        <v>681711647</v>
      </c>
      <c r="J35" s="59">
        <v>529662988</v>
      </c>
      <c r="K35" s="59">
        <v>547726493</v>
      </c>
      <c r="L35" s="59">
        <v>0</v>
      </c>
      <c r="M35" s="59">
        <v>547726493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547726493</v>
      </c>
      <c r="W35" s="59">
        <v>335968424</v>
      </c>
      <c r="X35" s="59">
        <v>211758069</v>
      </c>
      <c r="Y35" s="60">
        <v>63.03</v>
      </c>
      <c r="Z35" s="61">
        <v>671936848</v>
      </c>
    </row>
    <row r="36" spans="1:26" ht="13.5">
      <c r="A36" s="57" t="s">
        <v>53</v>
      </c>
      <c r="B36" s="18">
        <v>5177609594</v>
      </c>
      <c r="C36" s="18">
        <v>0</v>
      </c>
      <c r="D36" s="58">
        <v>4813022199</v>
      </c>
      <c r="E36" s="59">
        <v>4813022199</v>
      </c>
      <c r="F36" s="59">
        <v>0</v>
      </c>
      <c r="G36" s="59">
        <v>5167609594</v>
      </c>
      <c r="H36" s="59">
        <v>5167609594</v>
      </c>
      <c r="I36" s="59">
        <v>5167609594</v>
      </c>
      <c r="J36" s="59">
        <v>5243379217</v>
      </c>
      <c r="K36" s="59">
        <v>5310639141</v>
      </c>
      <c r="L36" s="59">
        <v>0</v>
      </c>
      <c r="M36" s="59">
        <v>5310639141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5310639141</v>
      </c>
      <c r="W36" s="59">
        <v>2406511100</v>
      </c>
      <c r="X36" s="59">
        <v>2904128041</v>
      </c>
      <c r="Y36" s="60">
        <v>120.68</v>
      </c>
      <c r="Z36" s="61">
        <v>4813022199</v>
      </c>
    </row>
    <row r="37" spans="1:26" ht="13.5">
      <c r="A37" s="57" t="s">
        <v>54</v>
      </c>
      <c r="B37" s="18">
        <v>1726746774</v>
      </c>
      <c r="C37" s="18">
        <v>0</v>
      </c>
      <c r="D37" s="58">
        <v>542451430</v>
      </c>
      <c r="E37" s="59">
        <v>542451430</v>
      </c>
      <c r="F37" s="59">
        <v>0</v>
      </c>
      <c r="G37" s="59">
        <v>1078686649</v>
      </c>
      <c r="H37" s="59">
        <v>1078686649</v>
      </c>
      <c r="I37" s="59">
        <v>1078686649</v>
      </c>
      <c r="J37" s="59">
        <v>1078686649</v>
      </c>
      <c r="K37" s="59">
        <v>1120318500</v>
      </c>
      <c r="L37" s="59">
        <v>0</v>
      </c>
      <c r="M37" s="59">
        <v>1120318500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1120318500</v>
      </c>
      <c r="W37" s="59">
        <v>271225715</v>
      </c>
      <c r="X37" s="59">
        <v>849092785</v>
      </c>
      <c r="Y37" s="60">
        <v>313.06</v>
      </c>
      <c r="Z37" s="61">
        <v>542451430</v>
      </c>
    </row>
    <row r="38" spans="1:26" ht="13.5">
      <c r="A38" s="57" t="s">
        <v>55</v>
      </c>
      <c r="B38" s="18">
        <v>111603037</v>
      </c>
      <c r="C38" s="18">
        <v>0</v>
      </c>
      <c r="D38" s="58">
        <v>57936758</v>
      </c>
      <c r="E38" s="59">
        <v>57936758</v>
      </c>
      <c r="F38" s="59">
        <v>0</v>
      </c>
      <c r="G38" s="59">
        <v>108234729</v>
      </c>
      <c r="H38" s="59">
        <v>108234729</v>
      </c>
      <c r="I38" s="59">
        <v>108234729</v>
      </c>
      <c r="J38" s="59">
        <v>108234729</v>
      </c>
      <c r="K38" s="59">
        <v>108234729</v>
      </c>
      <c r="L38" s="59">
        <v>0</v>
      </c>
      <c r="M38" s="59">
        <v>108234729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108234729</v>
      </c>
      <c r="W38" s="59">
        <v>28968379</v>
      </c>
      <c r="X38" s="59">
        <v>79266350</v>
      </c>
      <c r="Y38" s="60">
        <v>273.63</v>
      </c>
      <c r="Z38" s="61">
        <v>57936758</v>
      </c>
    </row>
    <row r="39" spans="1:26" ht="13.5">
      <c r="A39" s="57" t="s">
        <v>56</v>
      </c>
      <c r="B39" s="18">
        <v>3890530823</v>
      </c>
      <c r="C39" s="18">
        <v>0</v>
      </c>
      <c r="D39" s="58">
        <v>4884570859</v>
      </c>
      <c r="E39" s="59">
        <v>4884570859</v>
      </c>
      <c r="F39" s="59">
        <v>0</v>
      </c>
      <c r="G39" s="59">
        <v>4662399863</v>
      </c>
      <c r="H39" s="59">
        <v>4662399863</v>
      </c>
      <c r="I39" s="59">
        <v>4662399863</v>
      </c>
      <c r="J39" s="59">
        <v>4586120827</v>
      </c>
      <c r="K39" s="59">
        <v>4629812405</v>
      </c>
      <c r="L39" s="59">
        <v>0</v>
      </c>
      <c r="M39" s="59">
        <v>4629812405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4629812405</v>
      </c>
      <c r="W39" s="59">
        <v>2442285430</v>
      </c>
      <c r="X39" s="59">
        <v>2187526975</v>
      </c>
      <c r="Y39" s="60">
        <v>89.57</v>
      </c>
      <c r="Z39" s="61">
        <v>4884570859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587013152</v>
      </c>
      <c r="C42" s="18">
        <v>0</v>
      </c>
      <c r="D42" s="58">
        <v>736266512</v>
      </c>
      <c r="E42" s="59">
        <v>736266512</v>
      </c>
      <c r="F42" s="59">
        <v>212283387</v>
      </c>
      <c r="G42" s="59">
        <v>-21187962</v>
      </c>
      <c r="H42" s="59">
        <v>89241223</v>
      </c>
      <c r="I42" s="59">
        <v>280336648</v>
      </c>
      <c r="J42" s="59">
        <v>-105464972</v>
      </c>
      <c r="K42" s="59">
        <v>85323429</v>
      </c>
      <c r="L42" s="59">
        <v>133192085</v>
      </c>
      <c r="M42" s="59">
        <v>113050542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393387190</v>
      </c>
      <c r="W42" s="59">
        <v>409720916</v>
      </c>
      <c r="X42" s="59">
        <v>-16333726</v>
      </c>
      <c r="Y42" s="60">
        <v>-3.99</v>
      </c>
      <c r="Z42" s="61">
        <v>736266512</v>
      </c>
    </row>
    <row r="43" spans="1:26" ht="13.5">
      <c r="A43" s="57" t="s">
        <v>59</v>
      </c>
      <c r="B43" s="18">
        <v>-460822435</v>
      </c>
      <c r="C43" s="18">
        <v>0</v>
      </c>
      <c r="D43" s="58">
        <v>-615240908</v>
      </c>
      <c r="E43" s="59">
        <v>-615240908</v>
      </c>
      <c r="F43" s="59">
        <v>0</v>
      </c>
      <c r="G43" s="59">
        <v>-60649648</v>
      </c>
      <c r="H43" s="59">
        <v>-34091549</v>
      </c>
      <c r="I43" s="59">
        <v>-94741197</v>
      </c>
      <c r="J43" s="59">
        <v>-101733361</v>
      </c>
      <c r="K43" s="59">
        <v>-67259924</v>
      </c>
      <c r="L43" s="59">
        <v>-94848725</v>
      </c>
      <c r="M43" s="59">
        <v>-263842010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-358583207</v>
      </c>
      <c r="W43" s="59">
        <v>-305268137</v>
      </c>
      <c r="X43" s="59">
        <v>-53315070</v>
      </c>
      <c r="Y43" s="60">
        <v>17.46</v>
      </c>
      <c r="Z43" s="61">
        <v>-615240908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133951734</v>
      </c>
      <c r="C45" s="21">
        <v>0</v>
      </c>
      <c r="D45" s="98">
        <v>128778076</v>
      </c>
      <c r="E45" s="99">
        <v>128778076</v>
      </c>
      <c r="F45" s="99">
        <v>343581881</v>
      </c>
      <c r="G45" s="99">
        <v>261744271</v>
      </c>
      <c r="H45" s="99">
        <v>316893945</v>
      </c>
      <c r="I45" s="99">
        <v>316893945</v>
      </c>
      <c r="J45" s="99">
        <v>109695612</v>
      </c>
      <c r="K45" s="99">
        <v>127759117</v>
      </c>
      <c r="L45" s="99">
        <v>166102477</v>
      </c>
      <c r="M45" s="99">
        <v>166102477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166102477</v>
      </c>
      <c r="W45" s="99">
        <v>112205251</v>
      </c>
      <c r="X45" s="99">
        <v>53897226</v>
      </c>
      <c r="Y45" s="100">
        <v>48.03</v>
      </c>
      <c r="Z45" s="101">
        <v>128778076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24618685</v>
      </c>
      <c r="C49" s="51">
        <v>0</v>
      </c>
      <c r="D49" s="128">
        <v>11582252</v>
      </c>
      <c r="E49" s="53">
        <v>10137279</v>
      </c>
      <c r="F49" s="53">
        <v>0</v>
      </c>
      <c r="G49" s="53">
        <v>0</v>
      </c>
      <c r="H49" s="53">
        <v>0</v>
      </c>
      <c r="I49" s="53">
        <v>10787318</v>
      </c>
      <c r="J49" s="53">
        <v>0</v>
      </c>
      <c r="K49" s="53">
        <v>0</v>
      </c>
      <c r="L49" s="53">
        <v>0</v>
      </c>
      <c r="M49" s="53">
        <v>100201472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6920278</v>
      </c>
      <c r="W49" s="53">
        <v>39719442</v>
      </c>
      <c r="X49" s="53">
        <v>491303230</v>
      </c>
      <c r="Y49" s="53">
        <v>695269956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39779051</v>
      </c>
      <c r="C51" s="51">
        <v>0</v>
      </c>
      <c r="D51" s="128">
        <v>18608820</v>
      </c>
      <c r="E51" s="53">
        <v>20800838</v>
      </c>
      <c r="F51" s="53">
        <v>0</v>
      </c>
      <c r="G51" s="53">
        <v>0</v>
      </c>
      <c r="H51" s="53">
        <v>0</v>
      </c>
      <c r="I51" s="53">
        <v>130095890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209284599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0.07736187256602033</v>
      </c>
      <c r="G58" s="7">
        <f t="shared" si="6"/>
        <v>0.06128691294550515</v>
      </c>
      <c r="H58" s="7">
        <f t="shared" si="6"/>
        <v>0.13022493440131847</v>
      </c>
      <c r="I58" s="7">
        <f t="shared" si="6"/>
        <v>0.08529425959410199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0.15921671654671793</v>
      </c>
      <c r="W58" s="7">
        <f t="shared" si="6"/>
        <v>142.97785074476582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0.09000366735135937</v>
      </c>
      <c r="G60" s="13">
        <f t="shared" si="7"/>
        <v>0.06128691294550515</v>
      </c>
      <c r="H60" s="13">
        <f t="shared" si="7"/>
        <v>0.13022493440131847</v>
      </c>
      <c r="I60" s="13">
        <f t="shared" si="7"/>
        <v>0.08782252517280191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0.16393257317752785</v>
      </c>
      <c r="W60" s="13">
        <f t="shared" si="7"/>
        <v>156.53425495984524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163.23311003091848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115.65886538253254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100.08140935881988</v>
      </c>
      <c r="I65" s="13">
        <f t="shared" si="7"/>
        <v>100.03732791829665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100.01997874261785</v>
      </c>
      <c r="W65" s="13">
        <f t="shared" si="7"/>
        <v>82.19388530797978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218478759</v>
      </c>
      <c r="C67" s="23"/>
      <c r="D67" s="24">
        <v>245873188</v>
      </c>
      <c r="E67" s="25">
        <v>245873188</v>
      </c>
      <c r="F67" s="25">
        <v>16099662</v>
      </c>
      <c r="G67" s="25">
        <v>38850056</v>
      </c>
      <c r="H67" s="25">
        <v>23600703</v>
      </c>
      <c r="I67" s="25">
        <v>78550421</v>
      </c>
      <c r="J67" s="25">
        <v>14852</v>
      </c>
      <c r="K67" s="25">
        <v>25261</v>
      </c>
      <c r="L67" s="25">
        <v>18046</v>
      </c>
      <c r="M67" s="25">
        <v>58159</v>
      </c>
      <c r="N67" s="25"/>
      <c r="O67" s="25"/>
      <c r="P67" s="25"/>
      <c r="Q67" s="25"/>
      <c r="R67" s="25"/>
      <c r="S67" s="25"/>
      <c r="T67" s="25"/>
      <c r="U67" s="25"/>
      <c r="V67" s="25">
        <v>78608580</v>
      </c>
      <c r="W67" s="25">
        <v>76551513</v>
      </c>
      <c r="X67" s="25"/>
      <c r="Y67" s="24"/>
      <c r="Z67" s="26">
        <v>245873188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178850094</v>
      </c>
      <c r="C69" s="18"/>
      <c r="D69" s="19">
        <v>214292588</v>
      </c>
      <c r="E69" s="20">
        <v>214292588</v>
      </c>
      <c r="F69" s="20">
        <v>13838325</v>
      </c>
      <c r="G69" s="20">
        <v>38850056</v>
      </c>
      <c r="H69" s="20">
        <v>23600703</v>
      </c>
      <c r="I69" s="20">
        <v>76289084</v>
      </c>
      <c r="J69" s="20">
        <v>14852</v>
      </c>
      <c r="K69" s="20">
        <v>25261</v>
      </c>
      <c r="L69" s="20">
        <v>18046</v>
      </c>
      <c r="M69" s="20">
        <v>58159</v>
      </c>
      <c r="N69" s="20"/>
      <c r="O69" s="20"/>
      <c r="P69" s="20"/>
      <c r="Q69" s="20"/>
      <c r="R69" s="20"/>
      <c r="S69" s="20"/>
      <c r="T69" s="20"/>
      <c r="U69" s="20"/>
      <c r="V69" s="20">
        <v>76347243</v>
      </c>
      <c r="W69" s="20">
        <v>69921889</v>
      </c>
      <c r="X69" s="20"/>
      <c r="Y69" s="19"/>
      <c r="Z69" s="22">
        <v>214292588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165531593</v>
      </c>
      <c r="C71" s="18"/>
      <c r="D71" s="19">
        <v>176774819</v>
      </c>
      <c r="E71" s="20">
        <v>176774819</v>
      </c>
      <c r="F71" s="20">
        <v>11138633</v>
      </c>
      <c r="G71" s="20">
        <v>33088559</v>
      </c>
      <c r="H71" s="20">
        <v>23569994</v>
      </c>
      <c r="I71" s="20">
        <v>67797186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67797186</v>
      </c>
      <c r="W71" s="20">
        <v>60474193</v>
      </c>
      <c r="X71" s="20"/>
      <c r="Y71" s="19"/>
      <c r="Z71" s="22">
        <v>176774819</v>
      </c>
    </row>
    <row r="72" spans="1:26" ht="13.5" hidden="1">
      <c r="A72" s="38" t="s">
        <v>112</v>
      </c>
      <c r="B72" s="18">
        <v>13318501</v>
      </c>
      <c r="C72" s="18"/>
      <c r="D72" s="19">
        <v>36517769</v>
      </c>
      <c r="E72" s="20">
        <v>36517769</v>
      </c>
      <c r="F72" s="20">
        <v>2687237</v>
      </c>
      <c r="G72" s="20">
        <v>5737687</v>
      </c>
      <c r="H72" s="20"/>
      <c r="I72" s="20">
        <v>8424924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8424924</v>
      </c>
      <c r="W72" s="20">
        <v>8882042</v>
      </c>
      <c r="X72" s="20"/>
      <c r="Y72" s="19"/>
      <c r="Z72" s="22">
        <v>36517769</v>
      </c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>
        <v>1000000</v>
      </c>
      <c r="E74" s="20">
        <v>1000000</v>
      </c>
      <c r="F74" s="20">
        <v>12455</v>
      </c>
      <c r="G74" s="20">
        <v>23810</v>
      </c>
      <c r="H74" s="20">
        <v>30709</v>
      </c>
      <c r="I74" s="20">
        <v>66974</v>
      </c>
      <c r="J74" s="20">
        <v>14852</v>
      </c>
      <c r="K74" s="20">
        <v>25261</v>
      </c>
      <c r="L74" s="20">
        <v>18046</v>
      </c>
      <c r="M74" s="20">
        <v>58159</v>
      </c>
      <c r="N74" s="20"/>
      <c r="O74" s="20"/>
      <c r="P74" s="20"/>
      <c r="Q74" s="20"/>
      <c r="R74" s="20"/>
      <c r="S74" s="20"/>
      <c r="T74" s="20"/>
      <c r="U74" s="20"/>
      <c r="V74" s="20">
        <v>125133</v>
      </c>
      <c r="W74" s="20">
        <v>565654</v>
      </c>
      <c r="X74" s="20"/>
      <c r="Y74" s="19"/>
      <c r="Z74" s="22">
        <v>1000000</v>
      </c>
    </row>
    <row r="75" spans="1:26" ht="13.5" hidden="1">
      <c r="A75" s="39" t="s">
        <v>115</v>
      </c>
      <c r="B75" s="27">
        <v>39628665</v>
      </c>
      <c r="C75" s="27"/>
      <c r="D75" s="28">
        <v>31580600</v>
      </c>
      <c r="E75" s="29">
        <v>31580600</v>
      </c>
      <c r="F75" s="29">
        <v>2261337</v>
      </c>
      <c r="G75" s="29"/>
      <c r="H75" s="29"/>
      <c r="I75" s="29">
        <v>2261337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2261337</v>
      </c>
      <c r="W75" s="29">
        <v>6629624</v>
      </c>
      <c r="X75" s="29"/>
      <c r="Y75" s="28"/>
      <c r="Z75" s="30">
        <v>31580600</v>
      </c>
    </row>
    <row r="76" spans="1:26" ht="13.5" hidden="1">
      <c r="A76" s="41" t="s">
        <v>117</v>
      </c>
      <c r="B76" s="31"/>
      <c r="C76" s="31"/>
      <c r="D76" s="32">
        <v>245873188</v>
      </c>
      <c r="E76" s="33">
        <v>245873188</v>
      </c>
      <c r="F76" s="33">
        <v>12455</v>
      </c>
      <c r="G76" s="33">
        <v>23810</v>
      </c>
      <c r="H76" s="33">
        <v>30734</v>
      </c>
      <c r="I76" s="33">
        <v>66999</v>
      </c>
      <c r="J76" s="33">
        <v>14852</v>
      </c>
      <c r="K76" s="33">
        <v>25261</v>
      </c>
      <c r="L76" s="33">
        <v>18046</v>
      </c>
      <c r="M76" s="33">
        <v>58159</v>
      </c>
      <c r="N76" s="33"/>
      <c r="O76" s="33"/>
      <c r="P76" s="33"/>
      <c r="Q76" s="33"/>
      <c r="R76" s="33"/>
      <c r="S76" s="33"/>
      <c r="T76" s="33"/>
      <c r="U76" s="33"/>
      <c r="V76" s="33">
        <v>125158</v>
      </c>
      <c r="W76" s="33">
        <v>109451708</v>
      </c>
      <c r="X76" s="33"/>
      <c r="Y76" s="32"/>
      <c r="Z76" s="34">
        <v>245873188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214292588</v>
      </c>
      <c r="E78" s="20">
        <v>214292588</v>
      </c>
      <c r="F78" s="20">
        <v>12455</v>
      </c>
      <c r="G78" s="20">
        <v>23810</v>
      </c>
      <c r="H78" s="20">
        <v>30734</v>
      </c>
      <c r="I78" s="20">
        <v>66999</v>
      </c>
      <c r="J78" s="20">
        <v>14852</v>
      </c>
      <c r="K78" s="20">
        <v>25261</v>
      </c>
      <c r="L78" s="20">
        <v>18046</v>
      </c>
      <c r="M78" s="20">
        <v>58159</v>
      </c>
      <c r="N78" s="20"/>
      <c r="O78" s="20"/>
      <c r="P78" s="20"/>
      <c r="Q78" s="20"/>
      <c r="R78" s="20"/>
      <c r="S78" s="20"/>
      <c r="T78" s="20"/>
      <c r="U78" s="20"/>
      <c r="V78" s="20">
        <v>125158</v>
      </c>
      <c r="W78" s="20">
        <v>109451708</v>
      </c>
      <c r="X78" s="20"/>
      <c r="Y78" s="19"/>
      <c r="Z78" s="22">
        <v>214292588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>
        <v>176774819</v>
      </c>
      <c r="E80" s="20">
        <v>176774819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98713906</v>
      </c>
      <c r="X80" s="20"/>
      <c r="Y80" s="19"/>
      <c r="Z80" s="22">
        <v>176774819</v>
      </c>
    </row>
    <row r="81" spans="1:26" ht="13.5" hidden="1">
      <c r="A81" s="38" t="s">
        <v>112</v>
      </c>
      <c r="B81" s="18"/>
      <c r="C81" s="18"/>
      <c r="D81" s="19">
        <v>36517769</v>
      </c>
      <c r="E81" s="20">
        <v>36517769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10272869</v>
      </c>
      <c r="X81" s="20"/>
      <c r="Y81" s="19"/>
      <c r="Z81" s="22">
        <v>36517769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>
        <v>1000000</v>
      </c>
      <c r="E83" s="20">
        <v>1000000</v>
      </c>
      <c r="F83" s="20">
        <v>12455</v>
      </c>
      <c r="G83" s="20">
        <v>23810</v>
      </c>
      <c r="H83" s="20">
        <v>30734</v>
      </c>
      <c r="I83" s="20">
        <v>66999</v>
      </c>
      <c r="J83" s="20">
        <v>14852</v>
      </c>
      <c r="K83" s="20">
        <v>25261</v>
      </c>
      <c r="L83" s="20">
        <v>18046</v>
      </c>
      <c r="M83" s="20">
        <v>58159</v>
      </c>
      <c r="N83" s="20"/>
      <c r="O83" s="20"/>
      <c r="P83" s="20"/>
      <c r="Q83" s="20"/>
      <c r="R83" s="20"/>
      <c r="S83" s="20"/>
      <c r="T83" s="20"/>
      <c r="U83" s="20"/>
      <c r="V83" s="20">
        <v>125158</v>
      </c>
      <c r="W83" s="20">
        <v>464933</v>
      </c>
      <c r="X83" s="20"/>
      <c r="Y83" s="19"/>
      <c r="Z83" s="22">
        <v>1000000</v>
      </c>
    </row>
    <row r="84" spans="1:26" ht="13.5" hidden="1">
      <c r="A84" s="39" t="s">
        <v>115</v>
      </c>
      <c r="B84" s="27"/>
      <c r="C84" s="27"/>
      <c r="D84" s="28">
        <v>31580600</v>
      </c>
      <c r="E84" s="29">
        <v>31580600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>
        <v>31580600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15222650</v>
      </c>
      <c r="C5" s="18">
        <v>0</v>
      </c>
      <c r="D5" s="58">
        <v>19129000</v>
      </c>
      <c r="E5" s="59">
        <v>19129000</v>
      </c>
      <c r="F5" s="59">
        <v>1269304</v>
      </c>
      <c r="G5" s="59">
        <v>1332769</v>
      </c>
      <c r="H5" s="59">
        <v>1387408</v>
      </c>
      <c r="I5" s="59">
        <v>3989481</v>
      </c>
      <c r="J5" s="59">
        <v>0</v>
      </c>
      <c r="K5" s="59">
        <v>1456778</v>
      </c>
      <c r="L5" s="59">
        <v>1179289</v>
      </c>
      <c r="M5" s="59">
        <v>2636067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6625548</v>
      </c>
      <c r="W5" s="59">
        <v>7778000</v>
      </c>
      <c r="X5" s="59">
        <v>-1152452</v>
      </c>
      <c r="Y5" s="60">
        <v>-14.82</v>
      </c>
      <c r="Z5" s="61">
        <v>19129000</v>
      </c>
    </row>
    <row r="6" spans="1:26" ht="13.5">
      <c r="A6" s="57" t="s">
        <v>32</v>
      </c>
      <c r="B6" s="18">
        <v>118281653</v>
      </c>
      <c r="C6" s="18">
        <v>0</v>
      </c>
      <c r="D6" s="58">
        <v>111589000</v>
      </c>
      <c r="E6" s="59">
        <v>111589000</v>
      </c>
      <c r="F6" s="59">
        <v>10137366</v>
      </c>
      <c r="G6" s="59">
        <v>10596398</v>
      </c>
      <c r="H6" s="59">
        <v>11126218</v>
      </c>
      <c r="I6" s="59">
        <v>31859982</v>
      </c>
      <c r="J6" s="59">
        <v>0</v>
      </c>
      <c r="K6" s="59">
        <v>12266655</v>
      </c>
      <c r="L6" s="59">
        <v>7860406</v>
      </c>
      <c r="M6" s="59">
        <v>20127061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51987043</v>
      </c>
      <c r="W6" s="59">
        <v>50035000</v>
      </c>
      <c r="X6" s="59">
        <v>1952043</v>
      </c>
      <c r="Y6" s="60">
        <v>3.9</v>
      </c>
      <c r="Z6" s="61">
        <v>111589000</v>
      </c>
    </row>
    <row r="7" spans="1:26" ht="13.5">
      <c r="A7" s="57" t="s">
        <v>33</v>
      </c>
      <c r="B7" s="18">
        <v>831840</v>
      </c>
      <c r="C7" s="18">
        <v>0</v>
      </c>
      <c r="D7" s="58">
        <v>821000</v>
      </c>
      <c r="E7" s="59">
        <v>821000</v>
      </c>
      <c r="F7" s="59">
        <v>14829</v>
      </c>
      <c r="G7" s="59">
        <v>19361</v>
      </c>
      <c r="H7" s="59">
        <v>18000</v>
      </c>
      <c r="I7" s="59">
        <v>52190</v>
      </c>
      <c r="J7" s="59">
        <v>0</v>
      </c>
      <c r="K7" s="59">
        <v>45893</v>
      </c>
      <c r="L7" s="59">
        <v>16684</v>
      </c>
      <c r="M7" s="59">
        <v>62577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114767</v>
      </c>
      <c r="W7" s="59">
        <v>330000</v>
      </c>
      <c r="X7" s="59">
        <v>-215233</v>
      </c>
      <c r="Y7" s="60">
        <v>-65.22</v>
      </c>
      <c r="Z7" s="61">
        <v>821000</v>
      </c>
    </row>
    <row r="8" spans="1:26" ht="13.5">
      <c r="A8" s="57" t="s">
        <v>34</v>
      </c>
      <c r="B8" s="18">
        <v>113022003</v>
      </c>
      <c r="C8" s="18">
        <v>0</v>
      </c>
      <c r="D8" s="58">
        <v>126955000</v>
      </c>
      <c r="E8" s="59">
        <v>126955000</v>
      </c>
      <c r="F8" s="59">
        <v>49190000</v>
      </c>
      <c r="G8" s="59">
        <v>2160000</v>
      </c>
      <c r="H8" s="59">
        <v>0</v>
      </c>
      <c r="I8" s="59">
        <v>51350000</v>
      </c>
      <c r="J8" s="59">
        <v>0</v>
      </c>
      <c r="K8" s="59">
        <v>468000</v>
      </c>
      <c r="L8" s="59">
        <v>40338000</v>
      </c>
      <c r="M8" s="59">
        <v>40806000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92156000</v>
      </c>
      <c r="W8" s="59">
        <v>73486000</v>
      </c>
      <c r="X8" s="59">
        <v>18670000</v>
      </c>
      <c r="Y8" s="60">
        <v>25.41</v>
      </c>
      <c r="Z8" s="61">
        <v>126955000</v>
      </c>
    </row>
    <row r="9" spans="1:26" ht="13.5">
      <c r="A9" s="57" t="s">
        <v>35</v>
      </c>
      <c r="B9" s="18">
        <v>31853154</v>
      </c>
      <c r="C9" s="18">
        <v>0</v>
      </c>
      <c r="D9" s="58">
        <v>28182000</v>
      </c>
      <c r="E9" s="59">
        <v>28182000</v>
      </c>
      <c r="F9" s="59">
        <v>1490197</v>
      </c>
      <c r="G9" s="59">
        <v>6777851</v>
      </c>
      <c r="H9" s="59">
        <v>2594498</v>
      </c>
      <c r="I9" s="59">
        <v>10862546</v>
      </c>
      <c r="J9" s="59">
        <v>0</v>
      </c>
      <c r="K9" s="59">
        <v>5064078</v>
      </c>
      <c r="L9" s="59">
        <v>4816953</v>
      </c>
      <c r="M9" s="59">
        <v>9881031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20743577</v>
      </c>
      <c r="W9" s="59">
        <v>6813000</v>
      </c>
      <c r="X9" s="59">
        <v>13930577</v>
      </c>
      <c r="Y9" s="60">
        <v>204.47</v>
      </c>
      <c r="Z9" s="61">
        <v>28182000</v>
      </c>
    </row>
    <row r="10" spans="1:26" ht="25.5">
      <c r="A10" s="62" t="s">
        <v>102</v>
      </c>
      <c r="B10" s="63">
        <f>SUM(B5:B9)</f>
        <v>279211300</v>
      </c>
      <c r="C10" s="63">
        <f>SUM(C5:C9)</f>
        <v>0</v>
      </c>
      <c r="D10" s="64">
        <f aca="true" t="shared" si="0" ref="D10:Z10">SUM(D5:D9)</f>
        <v>286676000</v>
      </c>
      <c r="E10" s="65">
        <f t="shared" si="0"/>
        <v>286676000</v>
      </c>
      <c r="F10" s="65">
        <f t="shared" si="0"/>
        <v>62101696</v>
      </c>
      <c r="G10" s="65">
        <f t="shared" si="0"/>
        <v>20886379</v>
      </c>
      <c r="H10" s="65">
        <f t="shared" si="0"/>
        <v>15126124</v>
      </c>
      <c r="I10" s="65">
        <f t="shared" si="0"/>
        <v>98114199</v>
      </c>
      <c r="J10" s="65">
        <f t="shared" si="0"/>
        <v>0</v>
      </c>
      <c r="K10" s="65">
        <f t="shared" si="0"/>
        <v>19301404</v>
      </c>
      <c r="L10" s="65">
        <f t="shared" si="0"/>
        <v>54211332</v>
      </c>
      <c r="M10" s="65">
        <f t="shared" si="0"/>
        <v>73512736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171626935</v>
      </c>
      <c r="W10" s="65">
        <f t="shared" si="0"/>
        <v>138442000</v>
      </c>
      <c r="X10" s="65">
        <f t="shared" si="0"/>
        <v>33184935</v>
      </c>
      <c r="Y10" s="66">
        <f>+IF(W10&lt;&gt;0,(X10/W10)*100,0)</f>
        <v>23.97027997284061</v>
      </c>
      <c r="Z10" s="67">
        <f t="shared" si="0"/>
        <v>286676000</v>
      </c>
    </row>
    <row r="11" spans="1:26" ht="13.5">
      <c r="A11" s="57" t="s">
        <v>36</v>
      </c>
      <c r="B11" s="18">
        <v>143627675</v>
      </c>
      <c r="C11" s="18">
        <v>0</v>
      </c>
      <c r="D11" s="58">
        <v>120700000</v>
      </c>
      <c r="E11" s="59">
        <v>120700000</v>
      </c>
      <c r="F11" s="59">
        <v>9979881</v>
      </c>
      <c r="G11" s="59">
        <v>11456000</v>
      </c>
      <c r="H11" s="59">
        <v>10106779</v>
      </c>
      <c r="I11" s="59">
        <v>31542660</v>
      </c>
      <c r="J11" s="59">
        <v>0</v>
      </c>
      <c r="K11" s="59">
        <v>10630276</v>
      </c>
      <c r="L11" s="59">
        <v>14564307</v>
      </c>
      <c r="M11" s="59">
        <v>25194583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56737243</v>
      </c>
      <c r="W11" s="59">
        <v>61536000</v>
      </c>
      <c r="X11" s="59">
        <v>-4798757</v>
      </c>
      <c r="Y11" s="60">
        <v>-7.8</v>
      </c>
      <c r="Z11" s="61">
        <v>120700000</v>
      </c>
    </row>
    <row r="12" spans="1:26" ht="13.5">
      <c r="A12" s="57" t="s">
        <v>37</v>
      </c>
      <c r="B12" s="18">
        <v>9898254</v>
      </c>
      <c r="C12" s="18">
        <v>0</v>
      </c>
      <c r="D12" s="58">
        <v>10460000</v>
      </c>
      <c r="E12" s="59">
        <v>10460000</v>
      </c>
      <c r="F12" s="59">
        <v>824855</v>
      </c>
      <c r="G12" s="59">
        <v>824854</v>
      </c>
      <c r="H12" s="59">
        <v>824854</v>
      </c>
      <c r="I12" s="59">
        <v>2474563</v>
      </c>
      <c r="J12" s="59">
        <v>0</v>
      </c>
      <c r="K12" s="59">
        <v>824854</v>
      </c>
      <c r="L12" s="59">
        <v>824854</v>
      </c>
      <c r="M12" s="59">
        <v>1649708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4124271</v>
      </c>
      <c r="W12" s="59">
        <v>5106000</v>
      </c>
      <c r="X12" s="59">
        <v>-981729</v>
      </c>
      <c r="Y12" s="60">
        <v>-19.23</v>
      </c>
      <c r="Z12" s="61">
        <v>10460000</v>
      </c>
    </row>
    <row r="13" spans="1:26" ht="13.5">
      <c r="A13" s="57" t="s">
        <v>103</v>
      </c>
      <c r="B13" s="18">
        <v>28120309</v>
      </c>
      <c r="C13" s="18">
        <v>0</v>
      </c>
      <c r="D13" s="58">
        <v>28500000</v>
      </c>
      <c r="E13" s="59">
        <v>28500000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2618438</v>
      </c>
      <c r="M13" s="59">
        <v>2618438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2618438</v>
      </c>
      <c r="W13" s="59">
        <v>13956000</v>
      </c>
      <c r="X13" s="59">
        <v>-11337562</v>
      </c>
      <c r="Y13" s="60">
        <v>-81.24</v>
      </c>
      <c r="Z13" s="61">
        <v>28500000</v>
      </c>
    </row>
    <row r="14" spans="1:26" ht="13.5">
      <c r="A14" s="57" t="s">
        <v>38</v>
      </c>
      <c r="B14" s="18">
        <v>0</v>
      </c>
      <c r="C14" s="18">
        <v>0</v>
      </c>
      <c r="D14" s="58">
        <v>2800000</v>
      </c>
      <c r="E14" s="59">
        <v>2800000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1390000</v>
      </c>
      <c r="X14" s="59">
        <v>-1390000</v>
      </c>
      <c r="Y14" s="60">
        <v>-100</v>
      </c>
      <c r="Z14" s="61">
        <v>2800000</v>
      </c>
    </row>
    <row r="15" spans="1:26" ht="13.5">
      <c r="A15" s="57" t="s">
        <v>39</v>
      </c>
      <c r="B15" s="18">
        <v>92736631</v>
      </c>
      <c r="C15" s="18">
        <v>0</v>
      </c>
      <c r="D15" s="58">
        <v>83942000</v>
      </c>
      <c r="E15" s="59">
        <v>83942000</v>
      </c>
      <c r="F15" s="59">
        <v>46838943</v>
      </c>
      <c r="G15" s="59">
        <v>1111252</v>
      </c>
      <c r="H15" s="59">
        <v>634178</v>
      </c>
      <c r="I15" s="59">
        <v>48584373</v>
      </c>
      <c r="J15" s="59">
        <v>0</v>
      </c>
      <c r="K15" s="59">
        <v>3424968</v>
      </c>
      <c r="L15" s="59">
        <v>23661525</v>
      </c>
      <c r="M15" s="59">
        <v>27086493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75670866</v>
      </c>
      <c r="W15" s="59">
        <v>45014000</v>
      </c>
      <c r="X15" s="59">
        <v>30656866</v>
      </c>
      <c r="Y15" s="60">
        <v>68.11</v>
      </c>
      <c r="Z15" s="61">
        <v>83942000</v>
      </c>
    </row>
    <row r="16" spans="1:26" ht="13.5">
      <c r="A16" s="68" t="s">
        <v>40</v>
      </c>
      <c r="B16" s="18">
        <v>4026484</v>
      </c>
      <c r="C16" s="18">
        <v>0</v>
      </c>
      <c r="D16" s="58">
        <v>3686000</v>
      </c>
      <c r="E16" s="59">
        <v>3686000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1842000</v>
      </c>
      <c r="X16" s="59">
        <v>-1842000</v>
      </c>
      <c r="Y16" s="60">
        <v>-100</v>
      </c>
      <c r="Z16" s="61">
        <v>3686000</v>
      </c>
    </row>
    <row r="17" spans="1:26" ht="13.5">
      <c r="A17" s="57" t="s">
        <v>41</v>
      </c>
      <c r="B17" s="18">
        <v>67135892</v>
      </c>
      <c r="C17" s="18">
        <v>0</v>
      </c>
      <c r="D17" s="58">
        <v>36588000</v>
      </c>
      <c r="E17" s="59">
        <v>36588000</v>
      </c>
      <c r="F17" s="59">
        <v>23688166</v>
      </c>
      <c r="G17" s="59">
        <v>5666197</v>
      </c>
      <c r="H17" s="59">
        <v>4860767</v>
      </c>
      <c r="I17" s="59">
        <v>34215130</v>
      </c>
      <c r="J17" s="59">
        <v>0</v>
      </c>
      <c r="K17" s="59">
        <v>4776314</v>
      </c>
      <c r="L17" s="59">
        <v>12846835</v>
      </c>
      <c r="M17" s="59">
        <v>17623149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51838279</v>
      </c>
      <c r="W17" s="59">
        <v>20349000</v>
      </c>
      <c r="X17" s="59">
        <v>31489279</v>
      </c>
      <c r="Y17" s="60">
        <v>154.75</v>
      </c>
      <c r="Z17" s="61">
        <v>36588000</v>
      </c>
    </row>
    <row r="18" spans="1:26" ht="13.5">
      <c r="A18" s="69" t="s">
        <v>42</v>
      </c>
      <c r="B18" s="70">
        <f>SUM(B11:B17)</f>
        <v>345545245</v>
      </c>
      <c r="C18" s="70">
        <f>SUM(C11:C17)</f>
        <v>0</v>
      </c>
      <c r="D18" s="71">
        <f aca="true" t="shared" si="1" ref="D18:Z18">SUM(D11:D17)</f>
        <v>286676000</v>
      </c>
      <c r="E18" s="72">
        <f t="shared" si="1"/>
        <v>286676000</v>
      </c>
      <c r="F18" s="72">
        <f t="shared" si="1"/>
        <v>81331845</v>
      </c>
      <c r="G18" s="72">
        <f t="shared" si="1"/>
        <v>19058303</v>
      </c>
      <c r="H18" s="72">
        <f t="shared" si="1"/>
        <v>16426578</v>
      </c>
      <c r="I18" s="72">
        <f t="shared" si="1"/>
        <v>116816726</v>
      </c>
      <c r="J18" s="72">
        <f t="shared" si="1"/>
        <v>0</v>
      </c>
      <c r="K18" s="72">
        <f t="shared" si="1"/>
        <v>19656412</v>
      </c>
      <c r="L18" s="72">
        <f t="shared" si="1"/>
        <v>54515959</v>
      </c>
      <c r="M18" s="72">
        <f t="shared" si="1"/>
        <v>74172371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190989097</v>
      </c>
      <c r="W18" s="72">
        <f t="shared" si="1"/>
        <v>149193000</v>
      </c>
      <c r="X18" s="72">
        <f t="shared" si="1"/>
        <v>41796097</v>
      </c>
      <c r="Y18" s="66">
        <f>+IF(W18&lt;&gt;0,(X18/W18)*100,0)</f>
        <v>28.014784205693292</v>
      </c>
      <c r="Z18" s="73">
        <f t="shared" si="1"/>
        <v>286676000</v>
      </c>
    </row>
    <row r="19" spans="1:26" ht="13.5">
      <c r="A19" s="69" t="s">
        <v>43</v>
      </c>
      <c r="B19" s="74">
        <f>+B10-B18</f>
        <v>-66333945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-19230149</v>
      </c>
      <c r="G19" s="76">
        <f t="shared" si="2"/>
        <v>1828076</v>
      </c>
      <c r="H19" s="76">
        <f t="shared" si="2"/>
        <v>-1300454</v>
      </c>
      <c r="I19" s="76">
        <f t="shared" si="2"/>
        <v>-18702527</v>
      </c>
      <c r="J19" s="76">
        <f t="shared" si="2"/>
        <v>0</v>
      </c>
      <c r="K19" s="76">
        <f t="shared" si="2"/>
        <v>-355008</v>
      </c>
      <c r="L19" s="76">
        <f t="shared" si="2"/>
        <v>-304627</v>
      </c>
      <c r="M19" s="76">
        <f t="shared" si="2"/>
        <v>-659635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-19362162</v>
      </c>
      <c r="W19" s="76">
        <f>IF(E10=E18,0,W10-W18)</f>
        <v>0</v>
      </c>
      <c r="X19" s="76">
        <f t="shared" si="2"/>
        <v>-8611162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38377272</v>
      </c>
      <c r="C20" s="18">
        <v>0</v>
      </c>
      <c r="D20" s="58">
        <v>43492000</v>
      </c>
      <c r="E20" s="59">
        <v>43492000</v>
      </c>
      <c r="F20" s="59">
        <v>17286000</v>
      </c>
      <c r="G20" s="59">
        <v>0</v>
      </c>
      <c r="H20" s="59">
        <v>0</v>
      </c>
      <c r="I20" s="59">
        <v>17286000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17286000</v>
      </c>
      <c r="W20" s="59">
        <v>28792000</v>
      </c>
      <c r="X20" s="59">
        <v>-11506000</v>
      </c>
      <c r="Y20" s="60">
        <v>-39.96</v>
      </c>
      <c r="Z20" s="61">
        <v>43492000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-27956673</v>
      </c>
      <c r="C22" s="85">
        <f>SUM(C19:C21)</f>
        <v>0</v>
      </c>
      <c r="D22" s="86">
        <f aca="true" t="shared" si="3" ref="D22:Z22">SUM(D19:D21)</f>
        <v>43492000</v>
      </c>
      <c r="E22" s="87">
        <f t="shared" si="3"/>
        <v>43492000</v>
      </c>
      <c r="F22" s="87">
        <f t="shared" si="3"/>
        <v>-1944149</v>
      </c>
      <c r="G22" s="87">
        <f t="shared" si="3"/>
        <v>1828076</v>
      </c>
      <c r="H22" s="87">
        <f t="shared" si="3"/>
        <v>-1300454</v>
      </c>
      <c r="I22" s="87">
        <f t="shared" si="3"/>
        <v>-1416527</v>
      </c>
      <c r="J22" s="87">
        <f t="shared" si="3"/>
        <v>0</v>
      </c>
      <c r="K22" s="87">
        <f t="shared" si="3"/>
        <v>-355008</v>
      </c>
      <c r="L22" s="87">
        <f t="shared" si="3"/>
        <v>-304627</v>
      </c>
      <c r="M22" s="87">
        <f t="shared" si="3"/>
        <v>-659635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-2076162</v>
      </c>
      <c r="W22" s="87">
        <f t="shared" si="3"/>
        <v>28792000</v>
      </c>
      <c r="X22" s="87">
        <f t="shared" si="3"/>
        <v>-20117162</v>
      </c>
      <c r="Y22" s="88">
        <f>+IF(W22&lt;&gt;0,(X22/W22)*100,0)</f>
        <v>-69.87066546262851</v>
      </c>
      <c r="Z22" s="89">
        <f t="shared" si="3"/>
        <v>43492000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-27956673</v>
      </c>
      <c r="C24" s="74">
        <f>SUM(C22:C23)</f>
        <v>0</v>
      </c>
      <c r="D24" s="75">
        <f aca="true" t="shared" si="4" ref="D24:Z24">SUM(D22:D23)</f>
        <v>43492000</v>
      </c>
      <c r="E24" s="76">
        <f t="shared" si="4"/>
        <v>43492000</v>
      </c>
      <c r="F24" s="76">
        <f t="shared" si="4"/>
        <v>-1944149</v>
      </c>
      <c r="G24" s="76">
        <f t="shared" si="4"/>
        <v>1828076</v>
      </c>
      <c r="H24" s="76">
        <f t="shared" si="4"/>
        <v>-1300454</v>
      </c>
      <c r="I24" s="76">
        <f t="shared" si="4"/>
        <v>-1416527</v>
      </c>
      <c r="J24" s="76">
        <f t="shared" si="4"/>
        <v>0</v>
      </c>
      <c r="K24" s="76">
        <f t="shared" si="4"/>
        <v>-355008</v>
      </c>
      <c r="L24" s="76">
        <f t="shared" si="4"/>
        <v>-304627</v>
      </c>
      <c r="M24" s="76">
        <f t="shared" si="4"/>
        <v>-659635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-2076162</v>
      </c>
      <c r="W24" s="76">
        <f t="shared" si="4"/>
        <v>28792000</v>
      </c>
      <c r="X24" s="76">
        <f t="shared" si="4"/>
        <v>-20117162</v>
      </c>
      <c r="Y24" s="77">
        <f>+IF(W24&lt;&gt;0,(X24/W24)*100,0)</f>
        <v>-69.87066546262851</v>
      </c>
      <c r="Z24" s="78">
        <f t="shared" si="4"/>
        <v>43492000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38376548</v>
      </c>
      <c r="C27" s="21">
        <v>0</v>
      </c>
      <c r="D27" s="98">
        <v>43492000</v>
      </c>
      <c r="E27" s="99">
        <v>43492000</v>
      </c>
      <c r="F27" s="99">
        <v>60367</v>
      </c>
      <c r="G27" s="99">
        <v>566459</v>
      </c>
      <c r="H27" s="99">
        <v>1581505</v>
      </c>
      <c r="I27" s="99">
        <v>2208331</v>
      </c>
      <c r="J27" s="99">
        <v>1852648</v>
      </c>
      <c r="K27" s="99">
        <v>3096165</v>
      </c>
      <c r="L27" s="99">
        <v>3128278</v>
      </c>
      <c r="M27" s="99">
        <v>8077091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10285422</v>
      </c>
      <c r="W27" s="99">
        <v>21746000</v>
      </c>
      <c r="X27" s="99">
        <v>-11460578</v>
      </c>
      <c r="Y27" s="100">
        <v>-52.7</v>
      </c>
      <c r="Z27" s="101">
        <v>43492000</v>
      </c>
    </row>
    <row r="28" spans="1:26" ht="13.5">
      <c r="A28" s="102" t="s">
        <v>44</v>
      </c>
      <c r="B28" s="18">
        <v>38376548</v>
      </c>
      <c r="C28" s="18">
        <v>0</v>
      </c>
      <c r="D28" s="58">
        <v>43492000</v>
      </c>
      <c r="E28" s="59">
        <v>43492000</v>
      </c>
      <c r="F28" s="59">
        <v>60367</v>
      </c>
      <c r="G28" s="59">
        <v>566459</v>
      </c>
      <c r="H28" s="59">
        <v>1581505</v>
      </c>
      <c r="I28" s="59">
        <v>2208331</v>
      </c>
      <c r="J28" s="59">
        <v>1852648</v>
      </c>
      <c r="K28" s="59">
        <v>3096164</v>
      </c>
      <c r="L28" s="59">
        <v>3128278</v>
      </c>
      <c r="M28" s="59">
        <v>8077090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10285421</v>
      </c>
      <c r="W28" s="59">
        <v>21746000</v>
      </c>
      <c r="X28" s="59">
        <v>-11460579</v>
      </c>
      <c r="Y28" s="60">
        <v>-52.7</v>
      </c>
      <c r="Z28" s="61">
        <v>43492000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38376548</v>
      </c>
      <c r="C32" s="21">
        <f>SUM(C28:C31)</f>
        <v>0</v>
      </c>
      <c r="D32" s="98">
        <f aca="true" t="shared" si="5" ref="D32:Z32">SUM(D28:D31)</f>
        <v>43492000</v>
      </c>
      <c r="E32" s="99">
        <f t="shared" si="5"/>
        <v>43492000</v>
      </c>
      <c r="F32" s="99">
        <f t="shared" si="5"/>
        <v>60367</v>
      </c>
      <c r="G32" s="99">
        <f t="shared" si="5"/>
        <v>566459</v>
      </c>
      <c r="H32" s="99">
        <f t="shared" si="5"/>
        <v>1581505</v>
      </c>
      <c r="I32" s="99">
        <f t="shared" si="5"/>
        <v>2208331</v>
      </c>
      <c r="J32" s="99">
        <f t="shared" si="5"/>
        <v>1852648</v>
      </c>
      <c r="K32" s="99">
        <f t="shared" si="5"/>
        <v>3096164</v>
      </c>
      <c r="L32" s="99">
        <f t="shared" si="5"/>
        <v>3128278</v>
      </c>
      <c r="M32" s="99">
        <f t="shared" si="5"/>
        <v>8077090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10285421</v>
      </c>
      <c r="W32" s="99">
        <f t="shared" si="5"/>
        <v>21746000</v>
      </c>
      <c r="X32" s="99">
        <f t="shared" si="5"/>
        <v>-11460579</v>
      </c>
      <c r="Y32" s="100">
        <f>+IF(W32&lt;&gt;0,(X32/W32)*100,0)</f>
        <v>-52.70200956497747</v>
      </c>
      <c r="Z32" s="101">
        <f t="shared" si="5"/>
        <v>43492000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265087361</v>
      </c>
      <c r="C35" s="18">
        <v>0</v>
      </c>
      <c r="D35" s="58">
        <v>167461518</v>
      </c>
      <c r="E35" s="59">
        <v>167461518</v>
      </c>
      <c r="F35" s="59">
        <v>320982586</v>
      </c>
      <c r="G35" s="59">
        <v>265087361</v>
      </c>
      <c r="H35" s="59">
        <v>278341730</v>
      </c>
      <c r="I35" s="59">
        <v>278341730</v>
      </c>
      <c r="J35" s="59">
        <v>292258817</v>
      </c>
      <c r="K35" s="59">
        <v>306871758</v>
      </c>
      <c r="L35" s="59">
        <v>265087361</v>
      </c>
      <c r="M35" s="59">
        <v>265087361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265087361</v>
      </c>
      <c r="W35" s="59">
        <v>83730759</v>
      </c>
      <c r="X35" s="59">
        <v>181356602</v>
      </c>
      <c r="Y35" s="60">
        <v>216.59</v>
      </c>
      <c r="Z35" s="61">
        <v>167461518</v>
      </c>
    </row>
    <row r="36" spans="1:26" ht="13.5">
      <c r="A36" s="57" t="s">
        <v>53</v>
      </c>
      <c r="B36" s="18">
        <v>452352261</v>
      </c>
      <c r="C36" s="18">
        <v>0</v>
      </c>
      <c r="D36" s="58">
        <v>482912014</v>
      </c>
      <c r="E36" s="59">
        <v>482912014</v>
      </c>
      <c r="F36" s="59">
        <v>536501363</v>
      </c>
      <c r="G36" s="59">
        <v>452352261</v>
      </c>
      <c r="H36" s="59">
        <v>474969874</v>
      </c>
      <c r="I36" s="59">
        <v>474969874</v>
      </c>
      <c r="J36" s="59">
        <v>498718367</v>
      </c>
      <c r="K36" s="59">
        <v>523654286</v>
      </c>
      <c r="L36" s="59">
        <v>452352261</v>
      </c>
      <c r="M36" s="59">
        <v>452352261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452352261</v>
      </c>
      <c r="W36" s="59">
        <v>241456007</v>
      </c>
      <c r="X36" s="59">
        <v>210896254</v>
      </c>
      <c r="Y36" s="60">
        <v>87.34</v>
      </c>
      <c r="Z36" s="61">
        <v>482912014</v>
      </c>
    </row>
    <row r="37" spans="1:26" ht="13.5">
      <c r="A37" s="57" t="s">
        <v>54</v>
      </c>
      <c r="B37" s="18">
        <v>463402150</v>
      </c>
      <c r="C37" s="18">
        <v>0</v>
      </c>
      <c r="D37" s="58">
        <v>130703240</v>
      </c>
      <c r="E37" s="59">
        <v>130703240</v>
      </c>
      <c r="F37" s="59">
        <v>517628756</v>
      </c>
      <c r="G37" s="59">
        <v>463402150</v>
      </c>
      <c r="H37" s="59">
        <v>486572258</v>
      </c>
      <c r="I37" s="59">
        <v>486572258</v>
      </c>
      <c r="J37" s="59">
        <v>510900871</v>
      </c>
      <c r="K37" s="59">
        <v>536445916</v>
      </c>
      <c r="L37" s="59">
        <v>463402150</v>
      </c>
      <c r="M37" s="59">
        <v>463402150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463402150</v>
      </c>
      <c r="W37" s="59">
        <v>65351620</v>
      </c>
      <c r="X37" s="59">
        <v>398050530</v>
      </c>
      <c r="Y37" s="60">
        <v>609.09</v>
      </c>
      <c r="Z37" s="61">
        <v>130703240</v>
      </c>
    </row>
    <row r="38" spans="1:26" ht="13.5">
      <c r="A38" s="57" t="s">
        <v>55</v>
      </c>
      <c r="B38" s="18">
        <v>26985676</v>
      </c>
      <c r="C38" s="18">
        <v>0</v>
      </c>
      <c r="D38" s="58">
        <v>9363485</v>
      </c>
      <c r="E38" s="59">
        <v>9363485</v>
      </c>
      <c r="F38" s="59">
        <v>35522943</v>
      </c>
      <c r="G38" s="59">
        <v>26985676</v>
      </c>
      <c r="H38" s="59">
        <v>28334960</v>
      </c>
      <c r="I38" s="59">
        <v>28334960</v>
      </c>
      <c r="J38" s="59">
        <v>29751708</v>
      </c>
      <c r="K38" s="59">
        <v>31239293</v>
      </c>
      <c r="L38" s="59">
        <v>26985676</v>
      </c>
      <c r="M38" s="59">
        <v>26985676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26985676</v>
      </c>
      <c r="W38" s="59">
        <v>4681743</v>
      </c>
      <c r="X38" s="59">
        <v>22303933</v>
      </c>
      <c r="Y38" s="60">
        <v>476.4</v>
      </c>
      <c r="Z38" s="61">
        <v>9363485</v>
      </c>
    </row>
    <row r="39" spans="1:26" ht="13.5">
      <c r="A39" s="57" t="s">
        <v>56</v>
      </c>
      <c r="B39" s="18">
        <v>227051796</v>
      </c>
      <c r="C39" s="18">
        <v>0</v>
      </c>
      <c r="D39" s="58">
        <v>510306807</v>
      </c>
      <c r="E39" s="59">
        <v>510306807</v>
      </c>
      <c r="F39" s="59">
        <v>304332250</v>
      </c>
      <c r="G39" s="59">
        <v>227051796</v>
      </c>
      <c r="H39" s="59">
        <v>238404386</v>
      </c>
      <c r="I39" s="59">
        <v>238404386</v>
      </c>
      <c r="J39" s="59">
        <v>250324605</v>
      </c>
      <c r="K39" s="59">
        <v>262840835</v>
      </c>
      <c r="L39" s="59">
        <v>227051796</v>
      </c>
      <c r="M39" s="59">
        <v>227051796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227051796</v>
      </c>
      <c r="W39" s="59">
        <v>255153404</v>
      </c>
      <c r="X39" s="59">
        <v>-28101608</v>
      </c>
      <c r="Y39" s="60">
        <v>-11.01</v>
      </c>
      <c r="Z39" s="61">
        <v>510306807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29599679</v>
      </c>
      <c r="C42" s="18">
        <v>0</v>
      </c>
      <c r="D42" s="58">
        <v>36889570</v>
      </c>
      <c r="E42" s="59">
        <v>36889570</v>
      </c>
      <c r="F42" s="59">
        <v>-190672</v>
      </c>
      <c r="G42" s="59">
        <v>2135941</v>
      </c>
      <c r="H42" s="59">
        <v>-24722093</v>
      </c>
      <c r="I42" s="59">
        <v>-22776824</v>
      </c>
      <c r="J42" s="59">
        <v>594500</v>
      </c>
      <c r="K42" s="59">
        <v>1141615</v>
      </c>
      <c r="L42" s="59">
        <v>3172288</v>
      </c>
      <c r="M42" s="59">
        <v>4908403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-17868421</v>
      </c>
      <c r="W42" s="59">
        <v>29549000</v>
      </c>
      <c r="X42" s="59">
        <v>-47417421</v>
      </c>
      <c r="Y42" s="60">
        <v>-160.47</v>
      </c>
      <c r="Z42" s="61">
        <v>36889570</v>
      </c>
    </row>
    <row r="43" spans="1:26" ht="13.5">
      <c r="A43" s="57" t="s">
        <v>59</v>
      </c>
      <c r="B43" s="18">
        <v>-20791813</v>
      </c>
      <c r="C43" s="18">
        <v>0</v>
      </c>
      <c r="D43" s="58">
        <v>-29460000</v>
      </c>
      <c r="E43" s="59">
        <v>-29460000</v>
      </c>
      <c r="F43" s="59">
        <v>194311</v>
      </c>
      <c r="G43" s="59">
        <v>-308047</v>
      </c>
      <c r="H43" s="59">
        <v>-6154000</v>
      </c>
      <c r="I43" s="59">
        <v>-6267736</v>
      </c>
      <c r="J43" s="59">
        <v>146432</v>
      </c>
      <c r="K43" s="59">
        <v>-1496624</v>
      </c>
      <c r="L43" s="59">
        <v>-3478000</v>
      </c>
      <c r="M43" s="59">
        <v>-4828192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-11095928</v>
      </c>
      <c r="W43" s="59">
        <v>-19128000</v>
      </c>
      <c r="X43" s="59">
        <v>8032072</v>
      </c>
      <c r="Y43" s="60">
        <v>-41.99</v>
      </c>
      <c r="Z43" s="61">
        <v>-29460000</v>
      </c>
    </row>
    <row r="44" spans="1:26" ht="13.5">
      <c r="A44" s="57" t="s">
        <v>60</v>
      </c>
      <c r="B44" s="18">
        <v>-7382268</v>
      </c>
      <c r="C44" s="18">
        <v>0</v>
      </c>
      <c r="D44" s="58">
        <v>-7000000</v>
      </c>
      <c r="E44" s="59">
        <v>-7000000</v>
      </c>
      <c r="F44" s="59">
        <v>-2000000</v>
      </c>
      <c r="G44" s="59">
        <v>0</v>
      </c>
      <c r="H44" s="59">
        <v>0</v>
      </c>
      <c r="I44" s="59">
        <v>-2000000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-2000000</v>
      </c>
      <c r="W44" s="59">
        <v>-3500000</v>
      </c>
      <c r="X44" s="59">
        <v>1500000</v>
      </c>
      <c r="Y44" s="60">
        <v>-42.86</v>
      </c>
      <c r="Z44" s="61">
        <v>-7000000</v>
      </c>
    </row>
    <row r="45" spans="1:26" ht="13.5">
      <c r="A45" s="69" t="s">
        <v>61</v>
      </c>
      <c r="B45" s="21">
        <v>2624615</v>
      </c>
      <c r="C45" s="21">
        <v>0</v>
      </c>
      <c r="D45" s="98">
        <v>1262570</v>
      </c>
      <c r="E45" s="99">
        <v>1262570</v>
      </c>
      <c r="F45" s="99">
        <v>628254</v>
      </c>
      <c r="G45" s="99">
        <v>2456148</v>
      </c>
      <c r="H45" s="99">
        <v>-28419945</v>
      </c>
      <c r="I45" s="99">
        <v>-28419945</v>
      </c>
      <c r="J45" s="99">
        <v>-27679013</v>
      </c>
      <c r="K45" s="99">
        <v>-28034022</v>
      </c>
      <c r="L45" s="99">
        <v>-28339734</v>
      </c>
      <c r="M45" s="99">
        <v>-28339734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-28339734</v>
      </c>
      <c r="W45" s="99">
        <v>7754000</v>
      </c>
      <c r="X45" s="99">
        <v>-36093734</v>
      </c>
      <c r="Y45" s="100">
        <v>-465.49</v>
      </c>
      <c r="Z45" s="101">
        <v>1262570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-1839</v>
      </c>
      <c r="C49" s="51">
        <v>0</v>
      </c>
      <c r="D49" s="128">
        <v>5032052</v>
      </c>
      <c r="E49" s="53">
        <v>3910990</v>
      </c>
      <c r="F49" s="53">
        <v>0</v>
      </c>
      <c r="G49" s="53">
        <v>0</v>
      </c>
      <c r="H49" s="53">
        <v>0</v>
      </c>
      <c r="I49" s="53">
        <v>380331</v>
      </c>
      <c r="J49" s="53">
        <v>0</v>
      </c>
      <c r="K49" s="53">
        <v>0</v>
      </c>
      <c r="L49" s="53">
        <v>0</v>
      </c>
      <c r="M49" s="53">
        <v>3857085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3863022</v>
      </c>
      <c r="W49" s="53">
        <v>6190330</v>
      </c>
      <c r="X49" s="53">
        <v>8324521</v>
      </c>
      <c r="Y49" s="53">
        <v>31556492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47825591</v>
      </c>
      <c r="C51" s="51">
        <v>0</v>
      </c>
      <c r="D51" s="128">
        <v>8989724</v>
      </c>
      <c r="E51" s="53">
        <v>12096110</v>
      </c>
      <c r="F51" s="53">
        <v>0</v>
      </c>
      <c r="G51" s="53">
        <v>0</v>
      </c>
      <c r="H51" s="53">
        <v>0</v>
      </c>
      <c r="I51" s="53">
        <v>11594675</v>
      </c>
      <c r="J51" s="53">
        <v>0</v>
      </c>
      <c r="K51" s="53">
        <v>0</v>
      </c>
      <c r="L51" s="53">
        <v>0</v>
      </c>
      <c r="M51" s="53">
        <v>103819147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184325247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79.99984896323508</v>
      </c>
      <c r="E58" s="7">
        <f t="shared" si="6"/>
        <v>79.99984896323508</v>
      </c>
      <c r="F58" s="7">
        <f t="shared" si="6"/>
        <v>100</v>
      </c>
      <c r="G58" s="7">
        <f t="shared" si="6"/>
        <v>100</v>
      </c>
      <c r="H58" s="7">
        <f t="shared" si="6"/>
        <v>67.30263474391836</v>
      </c>
      <c r="I58" s="7">
        <f t="shared" si="6"/>
        <v>88.58664633274981</v>
      </c>
      <c r="J58" s="7">
        <f t="shared" si="6"/>
        <v>0</v>
      </c>
      <c r="K58" s="7">
        <f t="shared" si="6"/>
        <v>100</v>
      </c>
      <c r="L58" s="7">
        <f t="shared" si="6"/>
        <v>100</v>
      </c>
      <c r="M58" s="7">
        <f t="shared" si="6"/>
        <v>162.11495625732982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117.14253000690587</v>
      </c>
      <c r="W58" s="7">
        <f t="shared" si="6"/>
        <v>97.99818172461706</v>
      </c>
      <c r="X58" s="7">
        <f t="shared" si="6"/>
        <v>0</v>
      </c>
      <c r="Y58" s="7">
        <f t="shared" si="6"/>
        <v>0</v>
      </c>
      <c r="Z58" s="8">
        <f t="shared" si="6"/>
        <v>79.99984896323508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</v>
      </c>
      <c r="E59" s="10">
        <f t="shared" si="7"/>
        <v>80</v>
      </c>
      <c r="F59" s="10">
        <f t="shared" si="7"/>
        <v>100</v>
      </c>
      <c r="G59" s="10">
        <f t="shared" si="7"/>
        <v>100</v>
      </c>
      <c r="H59" s="10">
        <f t="shared" si="7"/>
        <v>79.28453634403147</v>
      </c>
      <c r="I59" s="10">
        <f t="shared" si="7"/>
        <v>92.79585489942176</v>
      </c>
      <c r="J59" s="10">
        <f t="shared" si="7"/>
        <v>0</v>
      </c>
      <c r="K59" s="10">
        <f t="shared" si="7"/>
        <v>100</v>
      </c>
      <c r="L59" s="10">
        <f t="shared" si="7"/>
        <v>100</v>
      </c>
      <c r="M59" s="10">
        <f t="shared" si="7"/>
        <v>193.19861748582264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132.74249918648238</v>
      </c>
      <c r="W59" s="10">
        <f t="shared" si="7"/>
        <v>101.76137824633582</v>
      </c>
      <c r="X59" s="10">
        <f t="shared" si="7"/>
        <v>0</v>
      </c>
      <c r="Y59" s="10">
        <f t="shared" si="7"/>
        <v>0</v>
      </c>
      <c r="Z59" s="11">
        <f t="shared" si="7"/>
        <v>80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79.99982166701018</v>
      </c>
      <c r="E60" s="13">
        <f t="shared" si="7"/>
        <v>79.99982166701018</v>
      </c>
      <c r="F60" s="13">
        <f t="shared" si="7"/>
        <v>100</v>
      </c>
      <c r="G60" s="13">
        <f t="shared" si="7"/>
        <v>100</v>
      </c>
      <c r="H60" s="13">
        <f t="shared" si="7"/>
        <v>65.19735637033178</v>
      </c>
      <c r="I60" s="13">
        <f t="shared" si="7"/>
        <v>87.84613877057433</v>
      </c>
      <c r="J60" s="13">
        <f t="shared" si="7"/>
        <v>0</v>
      </c>
      <c r="K60" s="13">
        <f t="shared" si="7"/>
        <v>100</v>
      </c>
      <c r="L60" s="13">
        <f t="shared" si="7"/>
        <v>100</v>
      </c>
      <c r="M60" s="13">
        <f t="shared" si="7"/>
        <v>158.04388926927783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115.02357231589417</v>
      </c>
      <c r="W60" s="13">
        <f t="shared" si="7"/>
        <v>97.71360047966424</v>
      </c>
      <c r="X60" s="13">
        <f t="shared" si="7"/>
        <v>0</v>
      </c>
      <c r="Y60" s="13">
        <f t="shared" si="7"/>
        <v>0</v>
      </c>
      <c r="Z60" s="14">
        <f t="shared" si="7"/>
        <v>79.99982166701018</v>
      </c>
    </row>
    <row r="61" spans="1:26" ht="13.5">
      <c r="A61" s="38" t="s">
        <v>110</v>
      </c>
      <c r="B61" s="12">
        <f t="shared" si="7"/>
        <v>97.71374338335416</v>
      </c>
      <c r="C61" s="12">
        <f t="shared" si="7"/>
        <v>0</v>
      </c>
      <c r="D61" s="3">
        <f t="shared" si="7"/>
        <v>79.99979433650269</v>
      </c>
      <c r="E61" s="13">
        <f t="shared" si="7"/>
        <v>79.99979433650269</v>
      </c>
      <c r="F61" s="13">
        <f t="shared" si="7"/>
        <v>100</v>
      </c>
      <c r="G61" s="13">
        <f t="shared" si="7"/>
        <v>100</v>
      </c>
      <c r="H61" s="13">
        <f t="shared" si="7"/>
        <v>62.183383679084734</v>
      </c>
      <c r="I61" s="13">
        <f t="shared" si="7"/>
        <v>86.7746805397812</v>
      </c>
      <c r="J61" s="13">
        <f t="shared" si="7"/>
        <v>0</v>
      </c>
      <c r="K61" s="13">
        <f t="shared" si="7"/>
        <v>100</v>
      </c>
      <c r="L61" s="13">
        <f t="shared" si="7"/>
        <v>100</v>
      </c>
      <c r="M61" s="13">
        <f t="shared" si="7"/>
        <v>158.63643904770012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114.44771119212116</v>
      </c>
      <c r="W61" s="13">
        <f t="shared" si="7"/>
        <v>97.84198975859546</v>
      </c>
      <c r="X61" s="13">
        <f t="shared" si="7"/>
        <v>0</v>
      </c>
      <c r="Y61" s="13">
        <f t="shared" si="7"/>
        <v>0</v>
      </c>
      <c r="Z61" s="14">
        <f t="shared" si="7"/>
        <v>79.99979433650269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129.58999019643053</v>
      </c>
      <c r="C64" s="12">
        <f t="shared" si="7"/>
        <v>0</v>
      </c>
      <c r="D64" s="3">
        <f t="shared" si="7"/>
        <v>80</v>
      </c>
      <c r="E64" s="13">
        <f t="shared" si="7"/>
        <v>80</v>
      </c>
      <c r="F64" s="13">
        <f t="shared" si="7"/>
        <v>100</v>
      </c>
      <c r="G64" s="13">
        <f t="shared" si="7"/>
        <v>100</v>
      </c>
      <c r="H64" s="13">
        <f t="shared" si="7"/>
        <v>95.5658443690315</v>
      </c>
      <c r="I64" s="13">
        <f t="shared" si="7"/>
        <v>98.47348780431801</v>
      </c>
      <c r="J64" s="13">
        <f t="shared" si="7"/>
        <v>0</v>
      </c>
      <c r="K64" s="13">
        <f t="shared" si="7"/>
        <v>100</v>
      </c>
      <c r="L64" s="13">
        <f t="shared" si="7"/>
        <v>100</v>
      </c>
      <c r="M64" s="13">
        <f t="shared" si="7"/>
        <v>152.6799199290389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120.53230540408761</v>
      </c>
      <c r="W64" s="13">
        <f t="shared" si="7"/>
        <v>96.8208551899539</v>
      </c>
      <c r="X64" s="13">
        <f t="shared" si="7"/>
        <v>0</v>
      </c>
      <c r="Y64" s="13">
        <f t="shared" si="7"/>
        <v>0</v>
      </c>
      <c r="Z64" s="14">
        <f t="shared" si="7"/>
        <v>80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80</v>
      </c>
      <c r="E66" s="16">
        <f t="shared" si="7"/>
        <v>80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66.94214876033058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3.5" hidden="1">
      <c r="A67" s="40" t="s">
        <v>116</v>
      </c>
      <c r="B67" s="23">
        <v>133504303</v>
      </c>
      <c r="C67" s="23"/>
      <c r="D67" s="24">
        <v>131756000</v>
      </c>
      <c r="E67" s="25">
        <v>131756000</v>
      </c>
      <c r="F67" s="25">
        <v>11406670</v>
      </c>
      <c r="G67" s="25">
        <v>11929167</v>
      </c>
      <c r="H67" s="25">
        <v>12513626</v>
      </c>
      <c r="I67" s="25">
        <v>35849463</v>
      </c>
      <c r="J67" s="25"/>
      <c r="K67" s="25">
        <v>13723433</v>
      </c>
      <c r="L67" s="25">
        <v>9039695</v>
      </c>
      <c r="M67" s="25">
        <v>22763128</v>
      </c>
      <c r="N67" s="25"/>
      <c r="O67" s="25"/>
      <c r="P67" s="25"/>
      <c r="Q67" s="25"/>
      <c r="R67" s="25"/>
      <c r="S67" s="25"/>
      <c r="T67" s="25"/>
      <c r="U67" s="25"/>
      <c r="V67" s="25">
        <v>58612591</v>
      </c>
      <c r="W67" s="25">
        <v>58297000</v>
      </c>
      <c r="X67" s="25"/>
      <c r="Y67" s="24"/>
      <c r="Z67" s="26">
        <v>131756000</v>
      </c>
    </row>
    <row r="68" spans="1:26" ht="13.5" hidden="1">
      <c r="A68" s="36" t="s">
        <v>31</v>
      </c>
      <c r="B68" s="18">
        <v>15222650</v>
      </c>
      <c r="C68" s="18"/>
      <c r="D68" s="19">
        <v>19129000</v>
      </c>
      <c r="E68" s="20">
        <v>19129000</v>
      </c>
      <c r="F68" s="20">
        <v>1269304</v>
      </c>
      <c r="G68" s="20">
        <v>1332769</v>
      </c>
      <c r="H68" s="20">
        <v>1387408</v>
      </c>
      <c r="I68" s="20">
        <v>3989481</v>
      </c>
      <c r="J68" s="20"/>
      <c r="K68" s="20">
        <v>1456778</v>
      </c>
      <c r="L68" s="20">
        <v>1179289</v>
      </c>
      <c r="M68" s="20">
        <v>2636067</v>
      </c>
      <c r="N68" s="20"/>
      <c r="O68" s="20"/>
      <c r="P68" s="20"/>
      <c r="Q68" s="20"/>
      <c r="R68" s="20"/>
      <c r="S68" s="20"/>
      <c r="T68" s="20"/>
      <c r="U68" s="20"/>
      <c r="V68" s="20">
        <v>6625548</v>
      </c>
      <c r="W68" s="20">
        <v>7778000</v>
      </c>
      <c r="X68" s="20"/>
      <c r="Y68" s="19"/>
      <c r="Z68" s="22">
        <v>19129000</v>
      </c>
    </row>
    <row r="69" spans="1:26" ht="13.5" hidden="1">
      <c r="A69" s="37" t="s">
        <v>32</v>
      </c>
      <c r="B69" s="18">
        <v>118281653</v>
      </c>
      <c r="C69" s="18"/>
      <c r="D69" s="19">
        <v>111589000</v>
      </c>
      <c r="E69" s="20">
        <v>111589000</v>
      </c>
      <c r="F69" s="20">
        <v>10137366</v>
      </c>
      <c r="G69" s="20">
        <v>10596398</v>
      </c>
      <c r="H69" s="20">
        <v>11126218</v>
      </c>
      <c r="I69" s="20">
        <v>31859982</v>
      </c>
      <c r="J69" s="20"/>
      <c r="K69" s="20">
        <v>12266655</v>
      </c>
      <c r="L69" s="20">
        <v>7860406</v>
      </c>
      <c r="M69" s="20">
        <v>20127061</v>
      </c>
      <c r="N69" s="20"/>
      <c r="O69" s="20"/>
      <c r="P69" s="20"/>
      <c r="Q69" s="20"/>
      <c r="R69" s="20"/>
      <c r="S69" s="20"/>
      <c r="T69" s="20"/>
      <c r="U69" s="20"/>
      <c r="V69" s="20">
        <v>51987043</v>
      </c>
      <c r="W69" s="20">
        <v>50035000</v>
      </c>
      <c r="X69" s="20"/>
      <c r="Y69" s="19"/>
      <c r="Z69" s="22">
        <v>111589000</v>
      </c>
    </row>
    <row r="70" spans="1:26" ht="13.5" hidden="1">
      <c r="A70" s="38" t="s">
        <v>110</v>
      </c>
      <c r="B70" s="18">
        <v>109121565</v>
      </c>
      <c r="C70" s="18"/>
      <c r="D70" s="19">
        <v>96760000</v>
      </c>
      <c r="E70" s="20">
        <v>96760000</v>
      </c>
      <c r="F70" s="20">
        <v>9180658</v>
      </c>
      <c r="G70" s="20">
        <v>9639690</v>
      </c>
      <c r="H70" s="20">
        <v>10121675</v>
      </c>
      <c r="I70" s="20">
        <v>28942023</v>
      </c>
      <c r="J70" s="20"/>
      <c r="K70" s="20">
        <v>11159147</v>
      </c>
      <c r="L70" s="20">
        <v>6965690</v>
      </c>
      <c r="M70" s="20">
        <v>18124837</v>
      </c>
      <c r="N70" s="20"/>
      <c r="O70" s="20"/>
      <c r="P70" s="20"/>
      <c r="Q70" s="20"/>
      <c r="R70" s="20"/>
      <c r="S70" s="20"/>
      <c r="T70" s="20"/>
      <c r="U70" s="20"/>
      <c r="V70" s="20">
        <v>47066860</v>
      </c>
      <c r="W70" s="20">
        <v>43744000</v>
      </c>
      <c r="X70" s="20"/>
      <c r="Y70" s="19"/>
      <c r="Z70" s="22">
        <v>96760000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8993663</v>
      </c>
      <c r="C73" s="18"/>
      <c r="D73" s="19">
        <v>14829000</v>
      </c>
      <c r="E73" s="20">
        <v>14829000</v>
      </c>
      <c r="F73" s="20">
        <v>956708</v>
      </c>
      <c r="G73" s="20">
        <v>956708</v>
      </c>
      <c r="H73" s="20">
        <v>1004543</v>
      </c>
      <c r="I73" s="20">
        <v>2917959</v>
      </c>
      <c r="J73" s="20"/>
      <c r="K73" s="20">
        <v>1107508</v>
      </c>
      <c r="L73" s="20">
        <v>894716</v>
      </c>
      <c r="M73" s="20">
        <v>2002224</v>
      </c>
      <c r="N73" s="20"/>
      <c r="O73" s="20"/>
      <c r="P73" s="20"/>
      <c r="Q73" s="20"/>
      <c r="R73" s="20"/>
      <c r="S73" s="20"/>
      <c r="T73" s="20"/>
      <c r="U73" s="20"/>
      <c r="V73" s="20">
        <v>4920183</v>
      </c>
      <c r="W73" s="20">
        <v>6291000</v>
      </c>
      <c r="X73" s="20"/>
      <c r="Y73" s="19"/>
      <c r="Z73" s="22">
        <v>14829000</v>
      </c>
    </row>
    <row r="74" spans="1:26" ht="13.5" hidden="1">
      <c r="A74" s="38" t="s">
        <v>114</v>
      </c>
      <c r="B74" s="18">
        <v>166425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1038000</v>
      </c>
      <c r="E75" s="29">
        <v>1038000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484000</v>
      </c>
      <c r="X75" s="29"/>
      <c r="Y75" s="28"/>
      <c r="Z75" s="30">
        <v>1038000</v>
      </c>
    </row>
    <row r="76" spans="1:26" ht="13.5" hidden="1">
      <c r="A76" s="41" t="s">
        <v>117</v>
      </c>
      <c r="B76" s="31">
        <v>133504303</v>
      </c>
      <c r="C76" s="31"/>
      <c r="D76" s="32">
        <v>105404601</v>
      </c>
      <c r="E76" s="33">
        <v>105404601</v>
      </c>
      <c r="F76" s="33">
        <v>11406670</v>
      </c>
      <c r="G76" s="33">
        <v>11929167</v>
      </c>
      <c r="H76" s="33">
        <v>8422000</v>
      </c>
      <c r="I76" s="33">
        <v>31757837</v>
      </c>
      <c r="J76" s="33">
        <v>14139307</v>
      </c>
      <c r="K76" s="33">
        <v>13723433</v>
      </c>
      <c r="L76" s="33">
        <v>9039695</v>
      </c>
      <c r="M76" s="33">
        <v>36902435</v>
      </c>
      <c r="N76" s="33"/>
      <c r="O76" s="33"/>
      <c r="P76" s="33"/>
      <c r="Q76" s="33"/>
      <c r="R76" s="33"/>
      <c r="S76" s="33"/>
      <c r="T76" s="33"/>
      <c r="U76" s="33"/>
      <c r="V76" s="33">
        <v>68660272</v>
      </c>
      <c r="W76" s="33">
        <v>57130000</v>
      </c>
      <c r="X76" s="33"/>
      <c r="Y76" s="32"/>
      <c r="Z76" s="34">
        <v>105404601</v>
      </c>
    </row>
    <row r="77" spans="1:26" ht="13.5" hidden="1">
      <c r="A77" s="36" t="s">
        <v>31</v>
      </c>
      <c r="B77" s="18">
        <v>15222650</v>
      </c>
      <c r="C77" s="18"/>
      <c r="D77" s="19">
        <v>15303200</v>
      </c>
      <c r="E77" s="20">
        <v>15303200</v>
      </c>
      <c r="F77" s="20">
        <v>1269304</v>
      </c>
      <c r="G77" s="20">
        <v>1332769</v>
      </c>
      <c r="H77" s="20">
        <v>1100000</v>
      </c>
      <c r="I77" s="20">
        <v>3702073</v>
      </c>
      <c r="J77" s="20">
        <v>2456778</v>
      </c>
      <c r="K77" s="20">
        <v>1456778</v>
      </c>
      <c r="L77" s="20">
        <v>1179289</v>
      </c>
      <c r="M77" s="20">
        <v>5092845</v>
      </c>
      <c r="N77" s="20"/>
      <c r="O77" s="20"/>
      <c r="P77" s="20"/>
      <c r="Q77" s="20"/>
      <c r="R77" s="20"/>
      <c r="S77" s="20"/>
      <c r="T77" s="20"/>
      <c r="U77" s="20"/>
      <c r="V77" s="20">
        <v>8794918</v>
      </c>
      <c r="W77" s="20">
        <v>7915000</v>
      </c>
      <c r="X77" s="20"/>
      <c r="Y77" s="19"/>
      <c r="Z77" s="22">
        <v>15303200</v>
      </c>
    </row>
    <row r="78" spans="1:26" ht="13.5" hidden="1">
      <c r="A78" s="37" t="s">
        <v>32</v>
      </c>
      <c r="B78" s="18">
        <v>118281653</v>
      </c>
      <c r="C78" s="18"/>
      <c r="D78" s="19">
        <v>89271001</v>
      </c>
      <c r="E78" s="20">
        <v>89271001</v>
      </c>
      <c r="F78" s="20">
        <v>10137366</v>
      </c>
      <c r="G78" s="20">
        <v>10596398</v>
      </c>
      <c r="H78" s="20">
        <v>7254000</v>
      </c>
      <c r="I78" s="20">
        <v>27987764</v>
      </c>
      <c r="J78" s="20">
        <v>11682529</v>
      </c>
      <c r="K78" s="20">
        <v>12266655</v>
      </c>
      <c r="L78" s="20">
        <v>7860406</v>
      </c>
      <c r="M78" s="20">
        <v>31809590</v>
      </c>
      <c r="N78" s="20"/>
      <c r="O78" s="20"/>
      <c r="P78" s="20"/>
      <c r="Q78" s="20"/>
      <c r="R78" s="20"/>
      <c r="S78" s="20"/>
      <c r="T78" s="20"/>
      <c r="U78" s="20"/>
      <c r="V78" s="20">
        <v>59797354</v>
      </c>
      <c r="W78" s="20">
        <v>48891000</v>
      </c>
      <c r="X78" s="20"/>
      <c r="Y78" s="19"/>
      <c r="Z78" s="22">
        <v>89271001</v>
      </c>
    </row>
    <row r="79" spans="1:26" ht="13.5" hidden="1">
      <c r="A79" s="38" t="s">
        <v>110</v>
      </c>
      <c r="B79" s="18">
        <v>106626766</v>
      </c>
      <c r="C79" s="18"/>
      <c r="D79" s="19">
        <v>77407801</v>
      </c>
      <c r="E79" s="20">
        <v>77407801</v>
      </c>
      <c r="F79" s="20">
        <v>9180658</v>
      </c>
      <c r="G79" s="20">
        <v>9639690</v>
      </c>
      <c r="H79" s="20">
        <v>6294000</v>
      </c>
      <c r="I79" s="20">
        <v>25114348</v>
      </c>
      <c r="J79" s="20">
        <v>10627759</v>
      </c>
      <c r="K79" s="20">
        <v>11159147</v>
      </c>
      <c r="L79" s="20">
        <v>6965690</v>
      </c>
      <c r="M79" s="20">
        <v>28752596</v>
      </c>
      <c r="N79" s="20"/>
      <c r="O79" s="20"/>
      <c r="P79" s="20"/>
      <c r="Q79" s="20"/>
      <c r="R79" s="20"/>
      <c r="S79" s="20"/>
      <c r="T79" s="20"/>
      <c r="U79" s="20"/>
      <c r="V79" s="20">
        <v>53866944</v>
      </c>
      <c r="W79" s="20">
        <v>42800000</v>
      </c>
      <c r="X79" s="20"/>
      <c r="Y79" s="19"/>
      <c r="Z79" s="22">
        <v>77407801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11654887</v>
      </c>
      <c r="C82" s="18"/>
      <c r="D82" s="19">
        <v>11863200</v>
      </c>
      <c r="E82" s="20">
        <v>11863200</v>
      </c>
      <c r="F82" s="20">
        <v>956708</v>
      </c>
      <c r="G82" s="20">
        <v>956708</v>
      </c>
      <c r="H82" s="20">
        <v>960000</v>
      </c>
      <c r="I82" s="20">
        <v>2873416</v>
      </c>
      <c r="J82" s="20">
        <v>1054770</v>
      </c>
      <c r="K82" s="20">
        <v>1107508</v>
      </c>
      <c r="L82" s="20">
        <v>894716</v>
      </c>
      <c r="M82" s="20">
        <v>3056994</v>
      </c>
      <c r="N82" s="20"/>
      <c r="O82" s="20"/>
      <c r="P82" s="20"/>
      <c r="Q82" s="20"/>
      <c r="R82" s="20"/>
      <c r="S82" s="20"/>
      <c r="T82" s="20"/>
      <c r="U82" s="20"/>
      <c r="V82" s="20">
        <v>5930410</v>
      </c>
      <c r="W82" s="20">
        <v>6091000</v>
      </c>
      <c r="X82" s="20"/>
      <c r="Y82" s="19"/>
      <c r="Z82" s="22">
        <v>11863200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830400</v>
      </c>
      <c r="E84" s="29">
        <v>830400</v>
      </c>
      <c r="F84" s="29"/>
      <c r="G84" s="29"/>
      <c r="H84" s="29">
        <v>68000</v>
      </c>
      <c r="I84" s="29">
        <v>68000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68000</v>
      </c>
      <c r="W84" s="29">
        <v>324000</v>
      </c>
      <c r="X84" s="29"/>
      <c r="Y84" s="28"/>
      <c r="Z84" s="30">
        <v>830400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53944001</v>
      </c>
      <c r="C5" s="18">
        <v>0</v>
      </c>
      <c r="D5" s="58">
        <v>70694979</v>
      </c>
      <c r="E5" s="59">
        <v>70694979</v>
      </c>
      <c r="F5" s="59">
        <v>5101894</v>
      </c>
      <c r="G5" s="59">
        <v>5037466</v>
      </c>
      <c r="H5" s="59">
        <v>5007851</v>
      </c>
      <c r="I5" s="59">
        <v>15147211</v>
      </c>
      <c r="J5" s="59">
        <v>5007851</v>
      </c>
      <c r="K5" s="59">
        <v>5015351</v>
      </c>
      <c r="L5" s="59">
        <v>5039446</v>
      </c>
      <c r="M5" s="59">
        <v>15062648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30209859</v>
      </c>
      <c r="W5" s="59">
        <v>35347488</v>
      </c>
      <c r="X5" s="59">
        <v>-5137629</v>
      </c>
      <c r="Y5" s="60">
        <v>-14.53</v>
      </c>
      <c r="Z5" s="61">
        <v>70694979</v>
      </c>
    </row>
    <row r="6" spans="1:26" ht="13.5">
      <c r="A6" s="57" t="s">
        <v>32</v>
      </c>
      <c r="B6" s="18">
        <v>46467374</v>
      </c>
      <c r="C6" s="18">
        <v>0</v>
      </c>
      <c r="D6" s="58">
        <v>52749560</v>
      </c>
      <c r="E6" s="59">
        <v>52749560</v>
      </c>
      <c r="F6" s="59">
        <v>3668553</v>
      </c>
      <c r="G6" s="59">
        <v>7429218</v>
      </c>
      <c r="H6" s="59">
        <v>5311225</v>
      </c>
      <c r="I6" s="59">
        <v>16408996</v>
      </c>
      <c r="J6" s="59">
        <v>2588607</v>
      </c>
      <c r="K6" s="59">
        <v>1779626</v>
      </c>
      <c r="L6" s="59">
        <v>1730403</v>
      </c>
      <c r="M6" s="59">
        <v>6098636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22507632</v>
      </c>
      <c r="W6" s="59">
        <v>26374782</v>
      </c>
      <c r="X6" s="59">
        <v>-3867150</v>
      </c>
      <c r="Y6" s="60">
        <v>-14.66</v>
      </c>
      <c r="Z6" s="61">
        <v>52749560</v>
      </c>
    </row>
    <row r="7" spans="1:26" ht="13.5">
      <c r="A7" s="57" t="s">
        <v>33</v>
      </c>
      <c r="B7" s="18">
        <v>28808243</v>
      </c>
      <c r="C7" s="18">
        <v>0</v>
      </c>
      <c r="D7" s="58">
        <v>50000000</v>
      </c>
      <c r="E7" s="59">
        <v>50000000</v>
      </c>
      <c r="F7" s="59">
        <v>2018550</v>
      </c>
      <c r="G7" s="59">
        <v>2394453</v>
      </c>
      <c r="H7" s="59">
        <v>2054881</v>
      </c>
      <c r="I7" s="59">
        <v>6467884</v>
      </c>
      <c r="J7" s="59">
        <v>3731453</v>
      </c>
      <c r="K7" s="59">
        <v>1550350</v>
      </c>
      <c r="L7" s="59">
        <v>4886500</v>
      </c>
      <c r="M7" s="59">
        <v>10168303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16636187</v>
      </c>
      <c r="W7" s="59">
        <v>25000002</v>
      </c>
      <c r="X7" s="59">
        <v>-8363815</v>
      </c>
      <c r="Y7" s="60">
        <v>-33.46</v>
      </c>
      <c r="Z7" s="61">
        <v>50000000</v>
      </c>
    </row>
    <row r="8" spans="1:26" ht="13.5">
      <c r="A8" s="57" t="s">
        <v>34</v>
      </c>
      <c r="B8" s="18">
        <v>393323000</v>
      </c>
      <c r="C8" s="18">
        <v>0</v>
      </c>
      <c r="D8" s="58">
        <v>435845400</v>
      </c>
      <c r="E8" s="59">
        <v>435845400</v>
      </c>
      <c r="F8" s="59">
        <v>0</v>
      </c>
      <c r="G8" s="59">
        <v>2648320</v>
      </c>
      <c r="H8" s="59">
        <v>6189720</v>
      </c>
      <c r="I8" s="59">
        <v>8838040</v>
      </c>
      <c r="J8" s="59">
        <v>0</v>
      </c>
      <c r="K8" s="59">
        <v>0</v>
      </c>
      <c r="L8" s="59">
        <v>130344000</v>
      </c>
      <c r="M8" s="59">
        <v>130344000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139182040</v>
      </c>
      <c r="W8" s="59">
        <v>245281800</v>
      </c>
      <c r="X8" s="59">
        <v>-106099760</v>
      </c>
      <c r="Y8" s="60">
        <v>-43.26</v>
      </c>
      <c r="Z8" s="61">
        <v>435845400</v>
      </c>
    </row>
    <row r="9" spans="1:26" ht="13.5">
      <c r="A9" s="57" t="s">
        <v>35</v>
      </c>
      <c r="B9" s="18">
        <v>65348544</v>
      </c>
      <c r="C9" s="18">
        <v>0</v>
      </c>
      <c r="D9" s="58">
        <v>97617000</v>
      </c>
      <c r="E9" s="59">
        <v>97617000</v>
      </c>
      <c r="F9" s="59">
        <v>6769995</v>
      </c>
      <c r="G9" s="59">
        <v>4162746</v>
      </c>
      <c r="H9" s="59">
        <v>4460574</v>
      </c>
      <c r="I9" s="59">
        <v>15393315</v>
      </c>
      <c r="J9" s="59">
        <v>4527860</v>
      </c>
      <c r="K9" s="59">
        <v>4741148</v>
      </c>
      <c r="L9" s="59">
        <v>5841659</v>
      </c>
      <c r="M9" s="59">
        <v>15110667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30503982</v>
      </c>
      <c r="W9" s="59">
        <v>47808498</v>
      </c>
      <c r="X9" s="59">
        <v>-17304516</v>
      </c>
      <c r="Y9" s="60">
        <v>-36.2</v>
      </c>
      <c r="Z9" s="61">
        <v>97617000</v>
      </c>
    </row>
    <row r="10" spans="1:26" ht="25.5">
      <c r="A10" s="62" t="s">
        <v>102</v>
      </c>
      <c r="B10" s="63">
        <f>SUM(B5:B9)</f>
        <v>587891162</v>
      </c>
      <c r="C10" s="63">
        <f>SUM(C5:C9)</f>
        <v>0</v>
      </c>
      <c r="D10" s="64">
        <f aca="true" t="shared" si="0" ref="D10:Z10">SUM(D5:D9)</f>
        <v>706906939</v>
      </c>
      <c r="E10" s="65">
        <f t="shared" si="0"/>
        <v>706906939</v>
      </c>
      <c r="F10" s="65">
        <f t="shared" si="0"/>
        <v>17558992</v>
      </c>
      <c r="G10" s="65">
        <f t="shared" si="0"/>
        <v>21672203</v>
      </c>
      <c r="H10" s="65">
        <f t="shared" si="0"/>
        <v>23024251</v>
      </c>
      <c r="I10" s="65">
        <f t="shared" si="0"/>
        <v>62255446</v>
      </c>
      <c r="J10" s="65">
        <f t="shared" si="0"/>
        <v>15855771</v>
      </c>
      <c r="K10" s="65">
        <f t="shared" si="0"/>
        <v>13086475</v>
      </c>
      <c r="L10" s="65">
        <f t="shared" si="0"/>
        <v>147842008</v>
      </c>
      <c r="M10" s="65">
        <f t="shared" si="0"/>
        <v>176784254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239039700</v>
      </c>
      <c r="W10" s="65">
        <f t="shared" si="0"/>
        <v>379812570</v>
      </c>
      <c r="X10" s="65">
        <f t="shared" si="0"/>
        <v>-140772870</v>
      </c>
      <c r="Y10" s="66">
        <f>+IF(W10&lt;&gt;0,(X10/W10)*100,0)</f>
        <v>-37.06377332377388</v>
      </c>
      <c r="Z10" s="67">
        <f t="shared" si="0"/>
        <v>706906939</v>
      </c>
    </row>
    <row r="11" spans="1:26" ht="13.5">
      <c r="A11" s="57" t="s">
        <v>36</v>
      </c>
      <c r="B11" s="18">
        <v>240874285</v>
      </c>
      <c r="C11" s="18">
        <v>0</v>
      </c>
      <c r="D11" s="58">
        <v>268452377</v>
      </c>
      <c r="E11" s="59">
        <v>268452377</v>
      </c>
      <c r="F11" s="59">
        <v>18966113</v>
      </c>
      <c r="G11" s="59">
        <v>20238228</v>
      </c>
      <c r="H11" s="59">
        <v>24278329</v>
      </c>
      <c r="I11" s="59">
        <v>63482670</v>
      </c>
      <c r="J11" s="59">
        <v>22190009</v>
      </c>
      <c r="K11" s="59">
        <v>22330147</v>
      </c>
      <c r="L11" s="59">
        <v>22047204</v>
      </c>
      <c r="M11" s="59">
        <v>66567360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130050030</v>
      </c>
      <c r="W11" s="59">
        <v>134226192</v>
      </c>
      <c r="X11" s="59">
        <v>-4176162</v>
      </c>
      <c r="Y11" s="60">
        <v>-3.11</v>
      </c>
      <c r="Z11" s="61">
        <v>268452377</v>
      </c>
    </row>
    <row r="12" spans="1:26" ht="13.5">
      <c r="A12" s="57" t="s">
        <v>37</v>
      </c>
      <c r="B12" s="18">
        <v>28162654</v>
      </c>
      <c r="C12" s="18">
        <v>0</v>
      </c>
      <c r="D12" s="58">
        <v>31545091</v>
      </c>
      <c r="E12" s="59">
        <v>31545091</v>
      </c>
      <c r="F12" s="59">
        <v>2395630</v>
      </c>
      <c r="G12" s="59">
        <v>2389485</v>
      </c>
      <c r="H12" s="59">
        <v>2438669</v>
      </c>
      <c r="I12" s="59">
        <v>7223784</v>
      </c>
      <c r="J12" s="59">
        <v>2418305</v>
      </c>
      <c r="K12" s="59">
        <v>2407987</v>
      </c>
      <c r="L12" s="59">
        <v>2421464</v>
      </c>
      <c r="M12" s="59">
        <v>7247756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14471540</v>
      </c>
      <c r="W12" s="59">
        <v>15772548</v>
      </c>
      <c r="X12" s="59">
        <v>-1301008</v>
      </c>
      <c r="Y12" s="60">
        <v>-8.25</v>
      </c>
      <c r="Z12" s="61">
        <v>31545091</v>
      </c>
    </row>
    <row r="13" spans="1:26" ht="13.5">
      <c r="A13" s="57" t="s">
        <v>103</v>
      </c>
      <c r="B13" s="18">
        <v>50533085</v>
      </c>
      <c r="C13" s="18">
        <v>0</v>
      </c>
      <c r="D13" s="58">
        <v>50000000</v>
      </c>
      <c r="E13" s="59">
        <v>50000000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25000002</v>
      </c>
      <c r="X13" s="59">
        <v>-25000002</v>
      </c>
      <c r="Y13" s="60">
        <v>-100</v>
      </c>
      <c r="Z13" s="61">
        <v>50000000</v>
      </c>
    </row>
    <row r="14" spans="1:26" ht="13.5">
      <c r="A14" s="57" t="s">
        <v>38</v>
      </c>
      <c r="B14" s="18">
        <v>225030</v>
      </c>
      <c r="C14" s="18">
        <v>0</v>
      </c>
      <c r="D14" s="58">
        <v>660000</v>
      </c>
      <c r="E14" s="59">
        <v>660000</v>
      </c>
      <c r="F14" s="59">
        <v>6014</v>
      </c>
      <c r="G14" s="59">
        <v>6014</v>
      </c>
      <c r="H14" s="59">
        <v>3925</v>
      </c>
      <c r="I14" s="59">
        <v>15953</v>
      </c>
      <c r="J14" s="59">
        <v>0</v>
      </c>
      <c r="K14" s="59">
        <v>6740</v>
      </c>
      <c r="L14" s="59">
        <v>2804</v>
      </c>
      <c r="M14" s="59">
        <v>9544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25497</v>
      </c>
      <c r="W14" s="59">
        <v>330000</v>
      </c>
      <c r="X14" s="59">
        <v>-304503</v>
      </c>
      <c r="Y14" s="60">
        <v>-92.27</v>
      </c>
      <c r="Z14" s="61">
        <v>660000</v>
      </c>
    </row>
    <row r="15" spans="1:26" ht="13.5">
      <c r="A15" s="57" t="s">
        <v>39</v>
      </c>
      <c r="B15" s="18">
        <v>70673115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2283637</v>
      </c>
      <c r="L15" s="59">
        <v>3486475</v>
      </c>
      <c r="M15" s="59">
        <v>5770112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5770112</v>
      </c>
      <c r="W15" s="59"/>
      <c r="X15" s="59">
        <v>5770112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238331106</v>
      </c>
      <c r="C17" s="18">
        <v>0</v>
      </c>
      <c r="D17" s="58">
        <v>268594191</v>
      </c>
      <c r="E17" s="59">
        <v>268594191</v>
      </c>
      <c r="F17" s="59">
        <v>4558156</v>
      </c>
      <c r="G17" s="59">
        <v>13133342</v>
      </c>
      <c r="H17" s="59">
        <v>19724353</v>
      </c>
      <c r="I17" s="59">
        <v>37415851</v>
      </c>
      <c r="J17" s="59">
        <v>16648690</v>
      </c>
      <c r="K17" s="59">
        <v>15435628</v>
      </c>
      <c r="L17" s="59">
        <v>14056089</v>
      </c>
      <c r="M17" s="59">
        <v>46140407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83556258</v>
      </c>
      <c r="W17" s="59">
        <v>133136694</v>
      </c>
      <c r="X17" s="59">
        <v>-49580436</v>
      </c>
      <c r="Y17" s="60">
        <v>-37.24</v>
      </c>
      <c r="Z17" s="61">
        <v>268594191</v>
      </c>
    </row>
    <row r="18" spans="1:26" ht="13.5">
      <c r="A18" s="69" t="s">
        <v>42</v>
      </c>
      <c r="B18" s="70">
        <f>SUM(B11:B17)</f>
        <v>628799275</v>
      </c>
      <c r="C18" s="70">
        <f>SUM(C11:C17)</f>
        <v>0</v>
      </c>
      <c r="D18" s="71">
        <f aca="true" t="shared" si="1" ref="D18:Z18">SUM(D11:D17)</f>
        <v>619251659</v>
      </c>
      <c r="E18" s="72">
        <f t="shared" si="1"/>
        <v>619251659</v>
      </c>
      <c r="F18" s="72">
        <f t="shared" si="1"/>
        <v>25925913</v>
      </c>
      <c r="G18" s="72">
        <f t="shared" si="1"/>
        <v>35767069</v>
      </c>
      <c r="H18" s="72">
        <f t="shared" si="1"/>
        <v>46445276</v>
      </c>
      <c r="I18" s="72">
        <f t="shared" si="1"/>
        <v>108138258</v>
      </c>
      <c r="J18" s="72">
        <f t="shared" si="1"/>
        <v>41257004</v>
      </c>
      <c r="K18" s="72">
        <f t="shared" si="1"/>
        <v>42464139</v>
      </c>
      <c r="L18" s="72">
        <f t="shared" si="1"/>
        <v>42014036</v>
      </c>
      <c r="M18" s="72">
        <f t="shared" si="1"/>
        <v>125735179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233873437</v>
      </c>
      <c r="W18" s="72">
        <f t="shared" si="1"/>
        <v>308465436</v>
      </c>
      <c r="X18" s="72">
        <f t="shared" si="1"/>
        <v>-74591999</v>
      </c>
      <c r="Y18" s="66">
        <f>+IF(W18&lt;&gt;0,(X18/W18)*100,0)</f>
        <v>-24.181639268005377</v>
      </c>
      <c r="Z18" s="73">
        <f t="shared" si="1"/>
        <v>619251659</v>
      </c>
    </row>
    <row r="19" spans="1:26" ht="13.5">
      <c r="A19" s="69" t="s">
        <v>43</v>
      </c>
      <c r="B19" s="74">
        <f>+B10-B18</f>
        <v>-40908113</v>
      </c>
      <c r="C19" s="74">
        <f>+C10-C18</f>
        <v>0</v>
      </c>
      <c r="D19" s="75">
        <f aca="true" t="shared" si="2" ref="D19:Z19">+D10-D18</f>
        <v>87655280</v>
      </c>
      <c r="E19" s="76">
        <f t="shared" si="2"/>
        <v>87655280</v>
      </c>
      <c r="F19" s="76">
        <f t="shared" si="2"/>
        <v>-8366921</v>
      </c>
      <c r="G19" s="76">
        <f t="shared" si="2"/>
        <v>-14094866</v>
      </c>
      <c r="H19" s="76">
        <f t="shared" si="2"/>
        <v>-23421025</v>
      </c>
      <c r="I19" s="76">
        <f t="shared" si="2"/>
        <v>-45882812</v>
      </c>
      <c r="J19" s="76">
        <f t="shared" si="2"/>
        <v>-25401233</v>
      </c>
      <c r="K19" s="76">
        <f t="shared" si="2"/>
        <v>-29377664</v>
      </c>
      <c r="L19" s="76">
        <f t="shared" si="2"/>
        <v>105827972</v>
      </c>
      <c r="M19" s="76">
        <f t="shared" si="2"/>
        <v>51049075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5166263</v>
      </c>
      <c r="W19" s="76">
        <f>IF(E10=E18,0,W10-W18)</f>
        <v>71347134</v>
      </c>
      <c r="X19" s="76">
        <f t="shared" si="2"/>
        <v>-66180871</v>
      </c>
      <c r="Y19" s="77">
        <f>+IF(W19&lt;&gt;0,(X19/W19)*100,0)</f>
        <v>-92.75897613490683</v>
      </c>
      <c r="Z19" s="78">
        <f t="shared" si="2"/>
        <v>87655280</v>
      </c>
    </row>
    <row r="20" spans="1:26" ht="13.5">
      <c r="A20" s="57" t="s">
        <v>44</v>
      </c>
      <c r="B20" s="18">
        <v>121159000</v>
      </c>
      <c r="C20" s="18">
        <v>0</v>
      </c>
      <c r="D20" s="58">
        <v>114323000</v>
      </c>
      <c r="E20" s="59">
        <v>114323000</v>
      </c>
      <c r="F20" s="59">
        <v>0</v>
      </c>
      <c r="G20" s="59">
        <v>15220566</v>
      </c>
      <c r="H20" s="59">
        <v>3534711</v>
      </c>
      <c r="I20" s="59">
        <v>18755277</v>
      </c>
      <c r="J20" s="59">
        <v>6760051</v>
      </c>
      <c r="K20" s="59">
        <v>0</v>
      </c>
      <c r="L20" s="59">
        <v>0</v>
      </c>
      <c r="M20" s="59">
        <v>6760051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25515328</v>
      </c>
      <c r="W20" s="59">
        <v>57161502</v>
      </c>
      <c r="X20" s="59">
        <v>-31646174</v>
      </c>
      <c r="Y20" s="60">
        <v>-55.36</v>
      </c>
      <c r="Z20" s="61">
        <v>114323000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80250887</v>
      </c>
      <c r="C22" s="85">
        <f>SUM(C19:C21)</f>
        <v>0</v>
      </c>
      <c r="D22" s="86">
        <f aca="true" t="shared" si="3" ref="D22:Z22">SUM(D19:D21)</f>
        <v>201978280</v>
      </c>
      <c r="E22" s="87">
        <f t="shared" si="3"/>
        <v>201978280</v>
      </c>
      <c r="F22" s="87">
        <f t="shared" si="3"/>
        <v>-8366921</v>
      </c>
      <c r="G22" s="87">
        <f t="shared" si="3"/>
        <v>1125700</v>
      </c>
      <c r="H22" s="87">
        <f t="shared" si="3"/>
        <v>-19886314</v>
      </c>
      <c r="I22" s="87">
        <f t="shared" si="3"/>
        <v>-27127535</v>
      </c>
      <c r="J22" s="87">
        <f t="shared" si="3"/>
        <v>-18641182</v>
      </c>
      <c r="K22" s="87">
        <f t="shared" si="3"/>
        <v>-29377664</v>
      </c>
      <c r="L22" s="87">
        <f t="shared" si="3"/>
        <v>105827972</v>
      </c>
      <c r="M22" s="87">
        <f t="shared" si="3"/>
        <v>57809126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30681591</v>
      </c>
      <c r="W22" s="87">
        <f t="shared" si="3"/>
        <v>128508636</v>
      </c>
      <c r="X22" s="87">
        <f t="shared" si="3"/>
        <v>-97827045</v>
      </c>
      <c r="Y22" s="88">
        <f>+IF(W22&lt;&gt;0,(X22/W22)*100,0)</f>
        <v>-76.1248800430813</v>
      </c>
      <c r="Z22" s="89">
        <f t="shared" si="3"/>
        <v>201978280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80250887</v>
      </c>
      <c r="C24" s="74">
        <f>SUM(C22:C23)</f>
        <v>0</v>
      </c>
      <c r="D24" s="75">
        <f aca="true" t="shared" si="4" ref="D24:Z24">SUM(D22:D23)</f>
        <v>201978280</v>
      </c>
      <c r="E24" s="76">
        <f t="shared" si="4"/>
        <v>201978280</v>
      </c>
      <c r="F24" s="76">
        <f t="shared" si="4"/>
        <v>-8366921</v>
      </c>
      <c r="G24" s="76">
        <f t="shared" si="4"/>
        <v>1125700</v>
      </c>
      <c r="H24" s="76">
        <f t="shared" si="4"/>
        <v>-19886314</v>
      </c>
      <c r="I24" s="76">
        <f t="shared" si="4"/>
        <v>-27127535</v>
      </c>
      <c r="J24" s="76">
        <f t="shared" si="4"/>
        <v>-18641182</v>
      </c>
      <c r="K24" s="76">
        <f t="shared" si="4"/>
        <v>-29377664</v>
      </c>
      <c r="L24" s="76">
        <f t="shared" si="4"/>
        <v>105827972</v>
      </c>
      <c r="M24" s="76">
        <f t="shared" si="4"/>
        <v>57809126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30681591</v>
      </c>
      <c r="W24" s="76">
        <f t="shared" si="4"/>
        <v>128508636</v>
      </c>
      <c r="X24" s="76">
        <f t="shared" si="4"/>
        <v>-97827045</v>
      </c>
      <c r="Y24" s="77">
        <f>+IF(W24&lt;&gt;0,(X24/W24)*100,0)</f>
        <v>-76.1248800430813</v>
      </c>
      <c r="Z24" s="78">
        <f t="shared" si="4"/>
        <v>201978280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116127281</v>
      </c>
      <c r="C27" s="21">
        <v>0</v>
      </c>
      <c r="D27" s="98">
        <v>201978279</v>
      </c>
      <c r="E27" s="99">
        <v>201978279</v>
      </c>
      <c r="F27" s="99">
        <v>0</v>
      </c>
      <c r="G27" s="99">
        <v>13399397</v>
      </c>
      <c r="H27" s="99">
        <v>5597176</v>
      </c>
      <c r="I27" s="99">
        <v>18996573</v>
      </c>
      <c r="J27" s="99">
        <v>9656103</v>
      </c>
      <c r="K27" s="99">
        <v>11096812</v>
      </c>
      <c r="L27" s="99">
        <v>6001312</v>
      </c>
      <c r="M27" s="99">
        <v>26754227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45750800</v>
      </c>
      <c r="W27" s="99">
        <v>100989140</v>
      </c>
      <c r="X27" s="99">
        <v>-55238340</v>
      </c>
      <c r="Y27" s="100">
        <v>-54.7</v>
      </c>
      <c r="Z27" s="101">
        <v>201978279</v>
      </c>
    </row>
    <row r="28" spans="1:26" ht="13.5">
      <c r="A28" s="102" t="s">
        <v>44</v>
      </c>
      <c r="B28" s="18">
        <v>54549043</v>
      </c>
      <c r="C28" s="18">
        <v>0</v>
      </c>
      <c r="D28" s="58">
        <v>114323000</v>
      </c>
      <c r="E28" s="59">
        <v>114323000</v>
      </c>
      <c r="F28" s="59">
        <v>0</v>
      </c>
      <c r="G28" s="59">
        <v>7134816</v>
      </c>
      <c r="H28" s="59">
        <v>3813905</v>
      </c>
      <c r="I28" s="59">
        <v>10948721</v>
      </c>
      <c r="J28" s="59">
        <v>1859131</v>
      </c>
      <c r="K28" s="59">
        <v>5729739</v>
      </c>
      <c r="L28" s="59">
        <v>1642826</v>
      </c>
      <c r="M28" s="59">
        <v>9231696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20180417</v>
      </c>
      <c r="W28" s="59">
        <v>57161500</v>
      </c>
      <c r="X28" s="59">
        <v>-36981083</v>
      </c>
      <c r="Y28" s="60">
        <v>-64.7</v>
      </c>
      <c r="Z28" s="61">
        <v>114323000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61578237</v>
      </c>
      <c r="C31" s="18">
        <v>0</v>
      </c>
      <c r="D31" s="58">
        <v>87655279</v>
      </c>
      <c r="E31" s="59">
        <v>87655279</v>
      </c>
      <c r="F31" s="59">
        <v>0</v>
      </c>
      <c r="G31" s="59">
        <v>6264581</v>
      </c>
      <c r="H31" s="59">
        <v>1783272</v>
      </c>
      <c r="I31" s="59">
        <v>8047853</v>
      </c>
      <c r="J31" s="59">
        <v>7796972</v>
      </c>
      <c r="K31" s="59">
        <v>5367073</v>
      </c>
      <c r="L31" s="59">
        <v>4358485</v>
      </c>
      <c r="M31" s="59">
        <v>17522530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25570383</v>
      </c>
      <c r="W31" s="59">
        <v>43827640</v>
      </c>
      <c r="X31" s="59">
        <v>-18257257</v>
      </c>
      <c r="Y31" s="60">
        <v>-41.66</v>
      </c>
      <c r="Z31" s="61">
        <v>87655279</v>
      </c>
    </row>
    <row r="32" spans="1:26" ht="13.5">
      <c r="A32" s="69" t="s">
        <v>50</v>
      </c>
      <c r="B32" s="21">
        <f>SUM(B28:B31)</f>
        <v>116127280</v>
      </c>
      <c r="C32" s="21">
        <f>SUM(C28:C31)</f>
        <v>0</v>
      </c>
      <c r="D32" s="98">
        <f aca="true" t="shared" si="5" ref="D32:Z32">SUM(D28:D31)</f>
        <v>201978279</v>
      </c>
      <c r="E32" s="99">
        <f t="shared" si="5"/>
        <v>201978279</v>
      </c>
      <c r="F32" s="99">
        <f t="shared" si="5"/>
        <v>0</v>
      </c>
      <c r="G32" s="99">
        <f t="shared" si="5"/>
        <v>13399397</v>
      </c>
      <c r="H32" s="99">
        <f t="shared" si="5"/>
        <v>5597177</v>
      </c>
      <c r="I32" s="99">
        <f t="shared" si="5"/>
        <v>18996574</v>
      </c>
      <c r="J32" s="99">
        <f t="shared" si="5"/>
        <v>9656103</v>
      </c>
      <c r="K32" s="99">
        <f t="shared" si="5"/>
        <v>11096812</v>
      </c>
      <c r="L32" s="99">
        <f t="shared" si="5"/>
        <v>6001311</v>
      </c>
      <c r="M32" s="99">
        <f t="shared" si="5"/>
        <v>26754226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45750800</v>
      </c>
      <c r="W32" s="99">
        <f t="shared" si="5"/>
        <v>100989140</v>
      </c>
      <c r="X32" s="99">
        <f t="shared" si="5"/>
        <v>-55238340</v>
      </c>
      <c r="Y32" s="100">
        <f>+IF(W32&lt;&gt;0,(X32/W32)*100,0)</f>
        <v>-54.69730705697662</v>
      </c>
      <c r="Z32" s="101">
        <f t="shared" si="5"/>
        <v>201978279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546065308</v>
      </c>
      <c r="C35" s="18">
        <v>0</v>
      </c>
      <c r="D35" s="58">
        <v>716041608</v>
      </c>
      <c r="E35" s="59">
        <v>716041608</v>
      </c>
      <c r="F35" s="59">
        <v>1142686426</v>
      </c>
      <c r="G35" s="59">
        <v>1060578930</v>
      </c>
      <c r="H35" s="59">
        <v>636359941</v>
      </c>
      <c r="I35" s="59">
        <v>636359941</v>
      </c>
      <c r="J35" s="59">
        <v>622308223</v>
      </c>
      <c r="K35" s="59">
        <v>572782909</v>
      </c>
      <c r="L35" s="59">
        <v>712493480</v>
      </c>
      <c r="M35" s="59">
        <v>712493480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712493480</v>
      </c>
      <c r="W35" s="59">
        <v>358020804</v>
      </c>
      <c r="X35" s="59">
        <v>354472676</v>
      </c>
      <c r="Y35" s="60">
        <v>99.01</v>
      </c>
      <c r="Z35" s="61">
        <v>716041608</v>
      </c>
    </row>
    <row r="36" spans="1:26" ht="13.5">
      <c r="A36" s="57" t="s">
        <v>53</v>
      </c>
      <c r="B36" s="18">
        <v>1423554103</v>
      </c>
      <c r="C36" s="18">
        <v>0</v>
      </c>
      <c r="D36" s="58">
        <v>2154659983</v>
      </c>
      <c r="E36" s="59">
        <v>2154659983</v>
      </c>
      <c r="F36" s="59">
        <v>1624630473</v>
      </c>
      <c r="G36" s="59">
        <v>1584683457</v>
      </c>
      <c r="H36" s="59">
        <v>1590266134</v>
      </c>
      <c r="I36" s="59">
        <v>1590266134</v>
      </c>
      <c r="J36" s="59">
        <v>1599922236</v>
      </c>
      <c r="K36" s="59">
        <v>1462789206</v>
      </c>
      <c r="L36" s="59">
        <v>1468790518</v>
      </c>
      <c r="M36" s="59">
        <v>1468790518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1468790518</v>
      </c>
      <c r="W36" s="59">
        <v>1077329992</v>
      </c>
      <c r="X36" s="59">
        <v>391460526</v>
      </c>
      <c r="Y36" s="60">
        <v>36.34</v>
      </c>
      <c r="Z36" s="61">
        <v>2154659983</v>
      </c>
    </row>
    <row r="37" spans="1:26" ht="13.5">
      <c r="A37" s="57" t="s">
        <v>54</v>
      </c>
      <c r="B37" s="18">
        <v>98538442</v>
      </c>
      <c r="C37" s="18">
        <v>0</v>
      </c>
      <c r="D37" s="58">
        <v>91190078</v>
      </c>
      <c r="E37" s="59">
        <v>91190078</v>
      </c>
      <c r="F37" s="59">
        <v>6916492</v>
      </c>
      <c r="G37" s="59">
        <v>230449163</v>
      </c>
      <c r="H37" s="59">
        <v>101696602</v>
      </c>
      <c r="I37" s="59">
        <v>101696602</v>
      </c>
      <c r="J37" s="59">
        <v>116293281</v>
      </c>
      <c r="K37" s="59">
        <v>126056050</v>
      </c>
      <c r="L37" s="59">
        <v>193493188</v>
      </c>
      <c r="M37" s="59">
        <v>193493188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193493188</v>
      </c>
      <c r="W37" s="59">
        <v>45595039</v>
      </c>
      <c r="X37" s="59">
        <v>147898149</v>
      </c>
      <c r="Y37" s="60">
        <v>324.37</v>
      </c>
      <c r="Z37" s="61">
        <v>91190078</v>
      </c>
    </row>
    <row r="38" spans="1:26" ht="13.5">
      <c r="A38" s="57" t="s">
        <v>55</v>
      </c>
      <c r="B38" s="18">
        <v>27556772</v>
      </c>
      <c r="C38" s="18">
        <v>0</v>
      </c>
      <c r="D38" s="58">
        <v>22025716</v>
      </c>
      <c r="E38" s="59">
        <v>22025716</v>
      </c>
      <c r="F38" s="59">
        <v>38380354</v>
      </c>
      <c r="G38" s="59">
        <v>53105487</v>
      </c>
      <c r="H38" s="59">
        <v>9254495</v>
      </c>
      <c r="I38" s="59">
        <v>9254495</v>
      </c>
      <c r="J38" s="59">
        <v>51790503</v>
      </c>
      <c r="K38" s="59">
        <v>13913385</v>
      </c>
      <c r="L38" s="59">
        <v>13885864</v>
      </c>
      <c r="M38" s="59">
        <v>13885864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13885864</v>
      </c>
      <c r="W38" s="59">
        <v>11012858</v>
      </c>
      <c r="X38" s="59">
        <v>2873006</v>
      </c>
      <c r="Y38" s="60">
        <v>26.09</v>
      </c>
      <c r="Z38" s="61">
        <v>22025716</v>
      </c>
    </row>
    <row r="39" spans="1:26" ht="13.5">
      <c r="A39" s="57" t="s">
        <v>56</v>
      </c>
      <c r="B39" s="18">
        <v>1843524198</v>
      </c>
      <c r="C39" s="18">
        <v>0</v>
      </c>
      <c r="D39" s="58">
        <v>2757485797</v>
      </c>
      <c r="E39" s="59">
        <v>2757485797</v>
      </c>
      <c r="F39" s="59">
        <v>2722020055</v>
      </c>
      <c r="G39" s="59">
        <v>2361707738</v>
      </c>
      <c r="H39" s="59">
        <v>2115674978</v>
      </c>
      <c r="I39" s="59">
        <v>2115674978</v>
      </c>
      <c r="J39" s="59">
        <v>2054146676</v>
      </c>
      <c r="K39" s="59">
        <v>1895602681</v>
      </c>
      <c r="L39" s="59">
        <v>1973904947</v>
      </c>
      <c r="M39" s="59">
        <v>1973904947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1973904947</v>
      </c>
      <c r="W39" s="59">
        <v>1378742899</v>
      </c>
      <c r="X39" s="59">
        <v>595162048</v>
      </c>
      <c r="Y39" s="60">
        <v>43.17</v>
      </c>
      <c r="Z39" s="61">
        <v>2757485797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109686877</v>
      </c>
      <c r="C42" s="18">
        <v>0</v>
      </c>
      <c r="D42" s="58">
        <v>271576794</v>
      </c>
      <c r="E42" s="59">
        <v>271576794</v>
      </c>
      <c r="F42" s="59">
        <v>169449228</v>
      </c>
      <c r="G42" s="59">
        <v>-24471142</v>
      </c>
      <c r="H42" s="59">
        <v>-38896328</v>
      </c>
      <c r="I42" s="59">
        <v>106081758</v>
      </c>
      <c r="J42" s="59">
        <v>-8666945</v>
      </c>
      <c r="K42" s="59">
        <v>-31496670</v>
      </c>
      <c r="L42" s="59">
        <v>143724350</v>
      </c>
      <c r="M42" s="59">
        <v>103560735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209642493</v>
      </c>
      <c r="W42" s="59">
        <v>192436097</v>
      </c>
      <c r="X42" s="59">
        <v>17206396</v>
      </c>
      <c r="Y42" s="60">
        <v>8.94</v>
      </c>
      <c r="Z42" s="61">
        <v>271576794</v>
      </c>
    </row>
    <row r="43" spans="1:26" ht="13.5">
      <c r="A43" s="57" t="s">
        <v>59</v>
      </c>
      <c r="B43" s="18">
        <v>-116127283</v>
      </c>
      <c r="C43" s="18">
        <v>0</v>
      </c>
      <c r="D43" s="58">
        <v>-340158820</v>
      </c>
      <c r="E43" s="59">
        <v>-340158820</v>
      </c>
      <c r="F43" s="59">
        <v>0</v>
      </c>
      <c r="G43" s="59">
        <v>-13399397</v>
      </c>
      <c r="H43" s="59">
        <v>-5597177</v>
      </c>
      <c r="I43" s="59">
        <v>-18996574</v>
      </c>
      <c r="J43" s="59">
        <v>-9656103</v>
      </c>
      <c r="K43" s="59">
        <v>-11096811</v>
      </c>
      <c r="L43" s="59">
        <v>-6001311</v>
      </c>
      <c r="M43" s="59">
        <v>-26754225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-45750799</v>
      </c>
      <c r="W43" s="59">
        <v>-172079410</v>
      </c>
      <c r="X43" s="59">
        <v>126328611</v>
      </c>
      <c r="Y43" s="60">
        <v>-73.41</v>
      </c>
      <c r="Z43" s="61">
        <v>-340158820</v>
      </c>
    </row>
    <row r="44" spans="1:26" ht="13.5">
      <c r="A44" s="57" t="s">
        <v>60</v>
      </c>
      <c r="B44" s="18">
        <v>-1643033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480261359</v>
      </c>
      <c r="C45" s="21">
        <v>0</v>
      </c>
      <c r="D45" s="98">
        <v>419762772</v>
      </c>
      <c r="E45" s="99">
        <v>419762772</v>
      </c>
      <c r="F45" s="99">
        <v>657794025</v>
      </c>
      <c r="G45" s="99">
        <v>619923486</v>
      </c>
      <c r="H45" s="99">
        <v>575429981</v>
      </c>
      <c r="I45" s="99">
        <v>575429981</v>
      </c>
      <c r="J45" s="99">
        <v>557106933</v>
      </c>
      <c r="K45" s="99">
        <v>514513452</v>
      </c>
      <c r="L45" s="99">
        <v>652236491</v>
      </c>
      <c r="M45" s="99">
        <v>652236491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652236491</v>
      </c>
      <c r="W45" s="99">
        <v>508701485</v>
      </c>
      <c r="X45" s="99">
        <v>143535006</v>
      </c>
      <c r="Y45" s="100">
        <v>28.22</v>
      </c>
      <c r="Z45" s="101">
        <v>419762772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9250845</v>
      </c>
      <c r="C49" s="51">
        <v>0</v>
      </c>
      <c r="D49" s="128">
        <v>6445673</v>
      </c>
      <c r="E49" s="53">
        <v>4840224</v>
      </c>
      <c r="F49" s="53">
        <v>0</v>
      </c>
      <c r="G49" s="53">
        <v>0</v>
      </c>
      <c r="H49" s="53">
        <v>0</v>
      </c>
      <c r="I49" s="53">
        <v>5523731</v>
      </c>
      <c r="J49" s="53">
        <v>0</v>
      </c>
      <c r="K49" s="53">
        <v>0</v>
      </c>
      <c r="L49" s="53">
        <v>0</v>
      </c>
      <c r="M49" s="53">
        <v>3904544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5824486</v>
      </c>
      <c r="W49" s="53">
        <v>57040838</v>
      </c>
      <c r="X49" s="53">
        <v>365871281</v>
      </c>
      <c r="Y49" s="53">
        <v>458701622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82440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82440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45.44622363237467</v>
      </c>
      <c r="C58" s="5">
        <f>IF(C67=0,0,+(C76/C67)*100)</f>
        <v>0</v>
      </c>
      <c r="D58" s="6">
        <f aca="true" t="shared" si="6" ref="D58:Z58">IF(D67=0,0,+(D76/D67)*100)</f>
        <v>59.244304609755524</v>
      </c>
      <c r="E58" s="7">
        <f t="shared" si="6"/>
        <v>59.244304609755524</v>
      </c>
      <c r="F58" s="7">
        <f t="shared" si="6"/>
        <v>37.896264519466406</v>
      </c>
      <c r="G58" s="7">
        <f t="shared" si="6"/>
        <v>40.42752601750689</v>
      </c>
      <c r="H58" s="7">
        <f t="shared" si="6"/>
        <v>29.873177392350332</v>
      </c>
      <c r="I58" s="7">
        <f t="shared" si="6"/>
        <v>36.23595918869418</v>
      </c>
      <c r="J58" s="7">
        <f t="shared" si="6"/>
        <v>66.55067193170947</v>
      </c>
      <c r="K58" s="7">
        <f t="shared" si="6"/>
        <v>48.0292902257984</v>
      </c>
      <c r="L58" s="7">
        <f t="shared" si="6"/>
        <v>45.582701366936064</v>
      </c>
      <c r="M58" s="7">
        <f t="shared" si="6"/>
        <v>53.7666838570818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43.60840256699221</v>
      </c>
      <c r="W58" s="7">
        <f t="shared" si="6"/>
        <v>40.755688934198325</v>
      </c>
      <c r="X58" s="7">
        <f t="shared" si="6"/>
        <v>0</v>
      </c>
      <c r="Y58" s="7">
        <f t="shared" si="6"/>
        <v>0</v>
      </c>
      <c r="Z58" s="8">
        <f t="shared" si="6"/>
        <v>59.244304609755524</v>
      </c>
    </row>
    <row r="59" spans="1:26" ht="13.5">
      <c r="A59" s="36" t="s">
        <v>31</v>
      </c>
      <c r="B59" s="9">
        <f aca="true" t="shared" si="7" ref="B59:Z66">IF(B68=0,0,+(B77/B68)*100)</f>
        <v>36.92194800307823</v>
      </c>
      <c r="C59" s="9">
        <f t="shared" si="7"/>
        <v>0</v>
      </c>
      <c r="D59" s="2">
        <f t="shared" si="7"/>
        <v>49.99999787820858</v>
      </c>
      <c r="E59" s="10">
        <f t="shared" si="7"/>
        <v>49.99999787820858</v>
      </c>
      <c r="F59" s="10">
        <f t="shared" si="7"/>
        <v>47.89999557027253</v>
      </c>
      <c r="G59" s="10">
        <f t="shared" si="7"/>
        <v>55.19860580696724</v>
      </c>
      <c r="H59" s="10">
        <f t="shared" si="7"/>
        <v>40.93470432726532</v>
      </c>
      <c r="I59" s="10">
        <f t="shared" si="7"/>
        <v>48.024464701785696</v>
      </c>
      <c r="J59" s="10">
        <f t="shared" si="7"/>
        <v>64.76280943662262</v>
      </c>
      <c r="K59" s="10">
        <f t="shared" si="7"/>
        <v>62.53368906782397</v>
      </c>
      <c r="L59" s="10">
        <f t="shared" si="7"/>
        <v>35.870391308885935</v>
      </c>
      <c r="M59" s="10">
        <f t="shared" si="7"/>
        <v>54.35417464445826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51.18046065690012</v>
      </c>
      <c r="W59" s="10">
        <f t="shared" si="7"/>
        <v>50</v>
      </c>
      <c r="X59" s="10">
        <f t="shared" si="7"/>
        <v>0</v>
      </c>
      <c r="Y59" s="10">
        <f t="shared" si="7"/>
        <v>0</v>
      </c>
      <c r="Z59" s="11">
        <f t="shared" si="7"/>
        <v>49.99999787820858</v>
      </c>
    </row>
    <row r="60" spans="1:26" ht="13.5">
      <c r="A60" s="37" t="s">
        <v>32</v>
      </c>
      <c r="B60" s="12">
        <f t="shared" si="7"/>
        <v>74.57815025226087</v>
      </c>
      <c r="C60" s="12">
        <f t="shared" si="7"/>
        <v>0</v>
      </c>
      <c r="D60" s="3">
        <f t="shared" si="7"/>
        <v>49.99999241699836</v>
      </c>
      <c r="E60" s="13">
        <f t="shared" si="7"/>
        <v>49.99999241699836</v>
      </c>
      <c r="F60" s="13">
        <f t="shared" si="7"/>
        <v>39.85320642771142</v>
      </c>
      <c r="G60" s="13">
        <f t="shared" si="7"/>
        <v>39.56534860061988</v>
      </c>
      <c r="H60" s="13">
        <f t="shared" si="7"/>
        <v>28.25389622921266</v>
      </c>
      <c r="I60" s="13">
        <f t="shared" si="7"/>
        <v>35.96844072605052</v>
      </c>
      <c r="J60" s="13">
        <f t="shared" si="7"/>
        <v>114.85177162852453</v>
      </c>
      <c r="K60" s="13">
        <f t="shared" si="7"/>
        <v>54.73998469341311</v>
      </c>
      <c r="L60" s="13">
        <f t="shared" si="7"/>
        <v>117.85797874830315</v>
      </c>
      <c r="M60" s="13">
        <f t="shared" si="7"/>
        <v>98.16368774919506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52.82077652593573</v>
      </c>
      <c r="W60" s="13">
        <f t="shared" si="7"/>
        <v>49.9999886254984</v>
      </c>
      <c r="X60" s="13">
        <f t="shared" si="7"/>
        <v>0</v>
      </c>
      <c r="Y60" s="13">
        <f t="shared" si="7"/>
        <v>0</v>
      </c>
      <c r="Z60" s="14">
        <f t="shared" si="7"/>
        <v>49.99999241699836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49.99999241699836</v>
      </c>
      <c r="E64" s="13">
        <f t="shared" si="7"/>
        <v>49.99999241699836</v>
      </c>
      <c r="F64" s="13">
        <f t="shared" si="7"/>
        <v>39.85320642771142</v>
      </c>
      <c r="G64" s="13">
        <f t="shared" si="7"/>
        <v>39.56534860061988</v>
      </c>
      <c r="H64" s="13">
        <f t="shared" si="7"/>
        <v>28.25389622921266</v>
      </c>
      <c r="I64" s="13">
        <f t="shared" si="7"/>
        <v>35.96844072605052</v>
      </c>
      <c r="J64" s="13">
        <f t="shared" si="7"/>
        <v>114.85177162852453</v>
      </c>
      <c r="K64" s="13">
        <f t="shared" si="7"/>
        <v>54.73998469341311</v>
      </c>
      <c r="L64" s="13">
        <f t="shared" si="7"/>
        <v>117.85797874830315</v>
      </c>
      <c r="M64" s="13">
        <f t="shared" si="7"/>
        <v>98.16368774919506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52.82077652593573</v>
      </c>
      <c r="W64" s="13">
        <f t="shared" si="7"/>
        <v>49.9999886254984</v>
      </c>
      <c r="X64" s="13">
        <f t="shared" si="7"/>
        <v>0</v>
      </c>
      <c r="Y64" s="13">
        <f t="shared" si="7"/>
        <v>0</v>
      </c>
      <c r="Z64" s="14">
        <f t="shared" si="7"/>
        <v>49.99999241699836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7.993624700740515</v>
      </c>
      <c r="G66" s="16">
        <f t="shared" si="7"/>
        <v>5.8242457764550055</v>
      </c>
      <c r="H66" s="16">
        <f t="shared" si="7"/>
        <v>6.296039147004823</v>
      </c>
      <c r="I66" s="16">
        <f t="shared" si="7"/>
        <v>6.699276189339182</v>
      </c>
      <c r="J66" s="16">
        <f t="shared" si="7"/>
        <v>8.064345470705247</v>
      </c>
      <c r="K66" s="16">
        <f t="shared" si="7"/>
        <v>6.027803540165353</v>
      </c>
      <c r="L66" s="16">
        <f t="shared" si="7"/>
        <v>7.8901578397992385</v>
      </c>
      <c r="M66" s="16">
        <f t="shared" si="7"/>
        <v>7.323873479577379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7.01481601318948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120079689</v>
      </c>
      <c r="C67" s="23"/>
      <c r="D67" s="24">
        <v>151444539</v>
      </c>
      <c r="E67" s="25">
        <v>151444539</v>
      </c>
      <c r="F67" s="25">
        <v>10717336</v>
      </c>
      <c r="G67" s="25">
        <v>14431917</v>
      </c>
      <c r="H67" s="25">
        <v>12303800</v>
      </c>
      <c r="I67" s="25">
        <v>37453053</v>
      </c>
      <c r="J67" s="25">
        <v>9581182</v>
      </c>
      <c r="K67" s="25">
        <v>8811267</v>
      </c>
      <c r="L67" s="25">
        <v>8789365</v>
      </c>
      <c r="M67" s="25">
        <v>27181814</v>
      </c>
      <c r="N67" s="25"/>
      <c r="O67" s="25"/>
      <c r="P67" s="25"/>
      <c r="Q67" s="25"/>
      <c r="R67" s="25"/>
      <c r="S67" s="25"/>
      <c r="T67" s="25"/>
      <c r="U67" s="25"/>
      <c r="V67" s="25">
        <v>64634867</v>
      </c>
      <c r="W67" s="25">
        <v>75722268</v>
      </c>
      <c r="X67" s="25"/>
      <c r="Y67" s="24"/>
      <c r="Z67" s="26">
        <v>151444539</v>
      </c>
    </row>
    <row r="68" spans="1:26" ht="13.5" hidden="1">
      <c r="A68" s="36" t="s">
        <v>31</v>
      </c>
      <c r="B68" s="18">
        <v>53944001</v>
      </c>
      <c r="C68" s="18"/>
      <c r="D68" s="19">
        <v>70694979</v>
      </c>
      <c r="E68" s="20">
        <v>70694979</v>
      </c>
      <c r="F68" s="20">
        <v>5101894</v>
      </c>
      <c r="G68" s="20">
        <v>5037466</v>
      </c>
      <c r="H68" s="20">
        <v>5007851</v>
      </c>
      <c r="I68" s="20">
        <v>15147211</v>
      </c>
      <c r="J68" s="20">
        <v>5007851</v>
      </c>
      <c r="K68" s="20">
        <v>5015351</v>
      </c>
      <c r="L68" s="20">
        <v>5039446</v>
      </c>
      <c r="M68" s="20">
        <v>15062648</v>
      </c>
      <c r="N68" s="20"/>
      <c r="O68" s="20"/>
      <c r="P68" s="20"/>
      <c r="Q68" s="20"/>
      <c r="R68" s="20"/>
      <c r="S68" s="20"/>
      <c r="T68" s="20"/>
      <c r="U68" s="20"/>
      <c r="V68" s="20">
        <v>30209859</v>
      </c>
      <c r="W68" s="20">
        <v>35347488</v>
      </c>
      <c r="X68" s="20"/>
      <c r="Y68" s="19"/>
      <c r="Z68" s="22">
        <v>70694979</v>
      </c>
    </row>
    <row r="69" spans="1:26" ht="13.5" hidden="1">
      <c r="A69" s="37" t="s">
        <v>32</v>
      </c>
      <c r="B69" s="18">
        <v>46467374</v>
      </c>
      <c r="C69" s="18"/>
      <c r="D69" s="19">
        <v>52749560</v>
      </c>
      <c r="E69" s="20">
        <v>52749560</v>
      </c>
      <c r="F69" s="20">
        <v>3668553</v>
      </c>
      <c r="G69" s="20">
        <v>7429218</v>
      </c>
      <c r="H69" s="20">
        <v>5311225</v>
      </c>
      <c r="I69" s="20">
        <v>16408996</v>
      </c>
      <c r="J69" s="20">
        <v>2588607</v>
      </c>
      <c r="K69" s="20">
        <v>1779626</v>
      </c>
      <c r="L69" s="20">
        <v>1730403</v>
      </c>
      <c r="M69" s="20">
        <v>6098636</v>
      </c>
      <c r="N69" s="20"/>
      <c r="O69" s="20"/>
      <c r="P69" s="20"/>
      <c r="Q69" s="20"/>
      <c r="R69" s="20"/>
      <c r="S69" s="20"/>
      <c r="T69" s="20"/>
      <c r="U69" s="20"/>
      <c r="V69" s="20">
        <v>22507632</v>
      </c>
      <c r="W69" s="20">
        <v>26374782</v>
      </c>
      <c r="X69" s="20"/>
      <c r="Y69" s="19"/>
      <c r="Z69" s="22">
        <v>52749560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46467374</v>
      </c>
      <c r="C73" s="18"/>
      <c r="D73" s="19">
        <v>52749560</v>
      </c>
      <c r="E73" s="20">
        <v>52749560</v>
      </c>
      <c r="F73" s="20">
        <v>3668553</v>
      </c>
      <c r="G73" s="20">
        <v>7429218</v>
      </c>
      <c r="H73" s="20">
        <v>5311225</v>
      </c>
      <c r="I73" s="20">
        <v>16408996</v>
      </c>
      <c r="J73" s="20">
        <v>2588607</v>
      </c>
      <c r="K73" s="20">
        <v>1779626</v>
      </c>
      <c r="L73" s="20">
        <v>1730403</v>
      </c>
      <c r="M73" s="20">
        <v>6098636</v>
      </c>
      <c r="N73" s="20"/>
      <c r="O73" s="20"/>
      <c r="P73" s="20"/>
      <c r="Q73" s="20"/>
      <c r="R73" s="20"/>
      <c r="S73" s="20"/>
      <c r="T73" s="20"/>
      <c r="U73" s="20"/>
      <c r="V73" s="20">
        <v>22507632</v>
      </c>
      <c r="W73" s="20">
        <v>26374782</v>
      </c>
      <c r="X73" s="20"/>
      <c r="Y73" s="19"/>
      <c r="Z73" s="22">
        <v>52749560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19668314</v>
      </c>
      <c r="C75" s="27"/>
      <c r="D75" s="28">
        <v>28000000</v>
      </c>
      <c r="E75" s="29">
        <v>28000000</v>
      </c>
      <c r="F75" s="29">
        <v>1946889</v>
      </c>
      <c r="G75" s="29">
        <v>1965233</v>
      </c>
      <c r="H75" s="29">
        <v>1984724</v>
      </c>
      <c r="I75" s="29">
        <v>5896846</v>
      </c>
      <c r="J75" s="29">
        <v>1984724</v>
      </c>
      <c r="K75" s="29">
        <v>2016290</v>
      </c>
      <c r="L75" s="29">
        <v>2019516</v>
      </c>
      <c r="M75" s="29">
        <v>6020530</v>
      </c>
      <c r="N75" s="29"/>
      <c r="O75" s="29"/>
      <c r="P75" s="29"/>
      <c r="Q75" s="29"/>
      <c r="R75" s="29"/>
      <c r="S75" s="29"/>
      <c r="T75" s="29"/>
      <c r="U75" s="29"/>
      <c r="V75" s="29">
        <v>11917376</v>
      </c>
      <c r="W75" s="29">
        <v>13999998</v>
      </c>
      <c r="X75" s="29"/>
      <c r="Y75" s="28"/>
      <c r="Z75" s="30">
        <v>28000000</v>
      </c>
    </row>
    <row r="76" spans="1:26" ht="13.5" hidden="1">
      <c r="A76" s="41" t="s">
        <v>117</v>
      </c>
      <c r="B76" s="31">
        <v>54571684</v>
      </c>
      <c r="C76" s="31"/>
      <c r="D76" s="32">
        <v>89722264</v>
      </c>
      <c r="E76" s="33">
        <v>89722264</v>
      </c>
      <c r="F76" s="33">
        <v>4061470</v>
      </c>
      <c r="G76" s="33">
        <v>5834467</v>
      </c>
      <c r="H76" s="33">
        <v>3675536</v>
      </c>
      <c r="I76" s="33">
        <v>13571473</v>
      </c>
      <c r="J76" s="33">
        <v>6376341</v>
      </c>
      <c r="K76" s="33">
        <v>4231989</v>
      </c>
      <c r="L76" s="33">
        <v>4006430</v>
      </c>
      <c r="M76" s="33">
        <v>14614760</v>
      </c>
      <c r="N76" s="33"/>
      <c r="O76" s="33"/>
      <c r="P76" s="33"/>
      <c r="Q76" s="33"/>
      <c r="R76" s="33"/>
      <c r="S76" s="33"/>
      <c r="T76" s="33"/>
      <c r="U76" s="33"/>
      <c r="V76" s="33">
        <v>28186233</v>
      </c>
      <c r="W76" s="33">
        <v>30861132</v>
      </c>
      <c r="X76" s="33"/>
      <c r="Y76" s="32"/>
      <c r="Z76" s="34">
        <v>89722264</v>
      </c>
    </row>
    <row r="77" spans="1:26" ht="13.5" hidden="1">
      <c r="A77" s="36" t="s">
        <v>31</v>
      </c>
      <c r="B77" s="18">
        <v>19917176</v>
      </c>
      <c r="C77" s="18"/>
      <c r="D77" s="19">
        <v>35347488</v>
      </c>
      <c r="E77" s="20">
        <v>35347488</v>
      </c>
      <c r="F77" s="20">
        <v>2443807</v>
      </c>
      <c r="G77" s="20">
        <v>2780611</v>
      </c>
      <c r="H77" s="20">
        <v>2049949</v>
      </c>
      <c r="I77" s="20">
        <v>7274367</v>
      </c>
      <c r="J77" s="20">
        <v>3243225</v>
      </c>
      <c r="K77" s="20">
        <v>3136284</v>
      </c>
      <c r="L77" s="20">
        <v>1807669</v>
      </c>
      <c r="M77" s="20">
        <v>8187178</v>
      </c>
      <c r="N77" s="20"/>
      <c r="O77" s="20"/>
      <c r="P77" s="20"/>
      <c r="Q77" s="20"/>
      <c r="R77" s="20"/>
      <c r="S77" s="20"/>
      <c r="T77" s="20"/>
      <c r="U77" s="20"/>
      <c r="V77" s="20">
        <v>15461545</v>
      </c>
      <c r="W77" s="20">
        <v>17673744</v>
      </c>
      <c r="X77" s="20"/>
      <c r="Y77" s="19"/>
      <c r="Z77" s="22">
        <v>35347488</v>
      </c>
    </row>
    <row r="78" spans="1:26" ht="13.5" hidden="1">
      <c r="A78" s="37" t="s">
        <v>32</v>
      </c>
      <c r="B78" s="18">
        <v>34654508</v>
      </c>
      <c r="C78" s="18"/>
      <c r="D78" s="19">
        <v>26374776</v>
      </c>
      <c r="E78" s="20">
        <v>26374776</v>
      </c>
      <c r="F78" s="20">
        <v>1462036</v>
      </c>
      <c r="G78" s="20">
        <v>2939396</v>
      </c>
      <c r="H78" s="20">
        <v>1500628</v>
      </c>
      <c r="I78" s="20">
        <v>5902060</v>
      </c>
      <c r="J78" s="20">
        <v>2973061</v>
      </c>
      <c r="K78" s="20">
        <v>974167</v>
      </c>
      <c r="L78" s="20">
        <v>2039418</v>
      </c>
      <c r="M78" s="20">
        <v>5986646</v>
      </c>
      <c r="N78" s="20"/>
      <c r="O78" s="20"/>
      <c r="P78" s="20"/>
      <c r="Q78" s="20"/>
      <c r="R78" s="20"/>
      <c r="S78" s="20"/>
      <c r="T78" s="20"/>
      <c r="U78" s="20"/>
      <c r="V78" s="20">
        <v>11888706</v>
      </c>
      <c r="W78" s="20">
        <v>13187388</v>
      </c>
      <c r="X78" s="20"/>
      <c r="Y78" s="19"/>
      <c r="Z78" s="22">
        <v>26374776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26374776</v>
      </c>
      <c r="E82" s="20">
        <v>26374776</v>
      </c>
      <c r="F82" s="20">
        <v>1462036</v>
      </c>
      <c r="G82" s="20">
        <v>2939396</v>
      </c>
      <c r="H82" s="20">
        <v>1500628</v>
      </c>
      <c r="I82" s="20">
        <v>5902060</v>
      </c>
      <c r="J82" s="20">
        <v>2973061</v>
      </c>
      <c r="K82" s="20">
        <v>974167</v>
      </c>
      <c r="L82" s="20">
        <v>2039418</v>
      </c>
      <c r="M82" s="20">
        <v>5986646</v>
      </c>
      <c r="N82" s="20"/>
      <c r="O82" s="20"/>
      <c r="P82" s="20"/>
      <c r="Q82" s="20"/>
      <c r="R82" s="20"/>
      <c r="S82" s="20"/>
      <c r="T82" s="20"/>
      <c r="U82" s="20"/>
      <c r="V82" s="20">
        <v>11888706</v>
      </c>
      <c r="W82" s="20">
        <v>13187388</v>
      </c>
      <c r="X82" s="20"/>
      <c r="Y82" s="19"/>
      <c r="Z82" s="22">
        <v>26374776</v>
      </c>
    </row>
    <row r="83" spans="1:26" ht="13.5" hidden="1">
      <c r="A83" s="38" t="s">
        <v>114</v>
      </c>
      <c r="B83" s="18">
        <v>34654508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28000000</v>
      </c>
      <c r="E84" s="29">
        <v>28000000</v>
      </c>
      <c r="F84" s="29">
        <v>155627</v>
      </c>
      <c r="G84" s="29">
        <v>114460</v>
      </c>
      <c r="H84" s="29">
        <v>124959</v>
      </c>
      <c r="I84" s="29">
        <v>395046</v>
      </c>
      <c r="J84" s="29">
        <v>160055</v>
      </c>
      <c r="K84" s="29">
        <v>121538</v>
      </c>
      <c r="L84" s="29">
        <v>159343</v>
      </c>
      <c r="M84" s="29">
        <v>440936</v>
      </c>
      <c r="N84" s="29"/>
      <c r="O84" s="29"/>
      <c r="P84" s="29"/>
      <c r="Q84" s="29"/>
      <c r="R84" s="29"/>
      <c r="S84" s="29"/>
      <c r="T84" s="29"/>
      <c r="U84" s="29"/>
      <c r="V84" s="29">
        <v>835982</v>
      </c>
      <c r="W84" s="29"/>
      <c r="X84" s="29"/>
      <c r="Y84" s="28"/>
      <c r="Z84" s="30">
        <v>28000000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2019-01-31T09:32:30Z</dcterms:created>
  <dcterms:modified xsi:type="dcterms:W3CDTF">2019-01-31T09:36:01Z</dcterms:modified>
  <cp:category/>
  <cp:version/>
  <cp:contentType/>
  <cp:contentStatus/>
</cp:coreProperties>
</file>